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EUMC\논문\연구논문\게이츠재단연구\data\"/>
    </mc:Choice>
  </mc:AlternateContent>
  <bookViews>
    <workbookView xWindow="0" yWindow="0" windowWidth="7470" windowHeight="1335" tabRatio="910" firstSheet="9" activeTab="20"/>
  </bookViews>
  <sheets>
    <sheet name="Table" sheetId="2" r:id="rId1"/>
    <sheet name="게이츠재단연구_2021_정리" sheetId="1" r:id="rId2"/>
    <sheet name="Sheet1" sheetId="15" r:id="rId3"/>
    <sheet name="Sheet3" sheetId="18" r:id="rId4"/>
    <sheet name="지표분류" sheetId="19" r:id="rId5"/>
    <sheet name="Dataset" sheetId="3" r:id="rId6"/>
    <sheet name="인구통계학적지표" sheetId="4" r:id="rId7"/>
    <sheet name="연평균기온" sheetId="5" r:id="rId8"/>
    <sheet name="의사약사수" sheetId="6" r:id="rId9"/>
    <sheet name="1인_1일당_영양공급량" sheetId="7" r:id="rId10"/>
    <sheet name="전력소비량" sheetId="13" r:id="rId11"/>
    <sheet name="연료사용_전기공급차이" sheetId="20" r:id="rId12"/>
    <sheet name="남북한빈혈" sheetId="14" r:id="rId13"/>
    <sheet name="인구가중평균미세먼지값" sheetId="8" r:id="rId14"/>
    <sheet name="소아사망_통계청" sheetId="9" r:id="rId15"/>
    <sheet name="북한_고난의행군사망" sheetId="10" r:id="rId16"/>
    <sheet name="OECD_statistics" sheetId="11" r:id="rId17"/>
    <sheet name="OECD_stat_PM2.5" sheetId="16" r:id="rId18"/>
    <sheet name="실내대기오염 사망영향" sheetId="17" r:id="rId19"/>
    <sheet name="MICS_일부발췌" sheetId="21" r:id="rId20"/>
    <sheet name="남한지역별소득" sheetId="22" r:id="rId21"/>
  </sheets>
  <definedNames>
    <definedName name="_xlnm._FilterDatabase" localSheetId="9" hidden="1">'1인_1일당_영양공급량'!$A$1:$K$58</definedName>
  </definedNames>
  <calcPr calcId="162913" concurrentCalc="0"/>
</workbook>
</file>

<file path=xl/calcChain.xml><?xml version="1.0" encoding="utf-8"?>
<calcChain xmlns="http://schemas.openxmlformats.org/spreadsheetml/2006/main">
  <c r="AB67" i="2" l="1"/>
  <c r="AB68" i="2"/>
  <c r="AB69" i="2"/>
  <c r="AB70" i="2"/>
  <c r="AB71" i="2"/>
  <c r="AB72" i="2"/>
  <c r="AB73" i="2"/>
  <c r="AB74" i="2"/>
  <c r="AB75" i="2"/>
  <c r="AB76" i="2"/>
  <c r="AB77" i="2"/>
  <c r="AB78" i="2"/>
  <c r="AB79" i="2"/>
  <c r="AB80" i="2"/>
  <c r="AB81" i="2"/>
  <c r="AB82" i="2"/>
  <c r="AB83" i="2"/>
  <c r="AB84" i="2"/>
  <c r="AB85" i="2"/>
  <c r="AB86" i="2"/>
  <c r="AB87" i="2"/>
  <c r="AB88" i="2"/>
  <c r="AB89" i="2"/>
  <c r="AB90" i="2"/>
  <c r="AB91" i="2"/>
  <c r="AB92" i="2"/>
  <c r="AB93" i="2"/>
  <c r="AB94" i="2"/>
  <c r="AB95" i="2"/>
  <c r="AB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66" i="2"/>
  <c r="Z67" i="2"/>
  <c r="Z68" i="2"/>
  <c r="Z69" i="2"/>
  <c r="Z70" i="2"/>
  <c r="Z71" i="2"/>
  <c r="Z72" i="2"/>
  <c r="Z73" i="2"/>
  <c r="Z74" i="2"/>
  <c r="Z75" i="2"/>
  <c r="Z76" i="2"/>
  <c r="Z77" i="2"/>
  <c r="Z78" i="2"/>
  <c r="Z79" i="2"/>
  <c r="Z80" i="2"/>
  <c r="Z81" i="2"/>
  <c r="Z82" i="2"/>
  <c r="Z83" i="2"/>
  <c r="Z84" i="2"/>
  <c r="Z85" i="2"/>
  <c r="Z86" i="2"/>
  <c r="Z87" i="2"/>
  <c r="Z88" i="2"/>
  <c r="Z89" i="2"/>
  <c r="Z90" i="2"/>
  <c r="Z91" i="2"/>
  <c r="Z92" i="2"/>
  <c r="Z93" i="2"/>
  <c r="Z94" i="2"/>
  <c r="Z95" i="2"/>
  <c r="Z66" i="2"/>
  <c r="Y67" i="2"/>
  <c r="Y68" i="2"/>
  <c r="Y69" i="2"/>
  <c r="Y70" i="2"/>
  <c r="Y71" i="2"/>
  <c r="Y72" i="2"/>
  <c r="Y73" i="2"/>
  <c r="Y74" i="2"/>
  <c r="Y75" i="2"/>
  <c r="Y76" i="2"/>
  <c r="Y77" i="2"/>
  <c r="Y78" i="2"/>
  <c r="Y79" i="2"/>
  <c r="Y80" i="2"/>
  <c r="Y81" i="2"/>
  <c r="Y82" i="2"/>
  <c r="Y83" i="2"/>
  <c r="Y84" i="2"/>
  <c r="Y85" i="2"/>
  <c r="Y86" i="2"/>
  <c r="Y87" i="2"/>
  <c r="Y88" i="2"/>
  <c r="Y89" i="2"/>
  <c r="Y90" i="2"/>
  <c r="Y91" i="2"/>
  <c r="Y92" i="2"/>
  <c r="Y93" i="2"/>
  <c r="Y94" i="2"/>
  <c r="Y95" i="2"/>
  <c r="Y66" i="2"/>
  <c r="X95" i="2"/>
  <c r="X94" i="2"/>
  <c r="X93" i="2"/>
  <c r="X92" i="2"/>
  <c r="X91" i="2"/>
  <c r="X90" i="2"/>
  <c r="X89" i="2"/>
  <c r="X88" i="2"/>
  <c r="X87" i="2"/>
  <c r="X86" i="2"/>
  <c r="X85" i="2"/>
  <c r="X84" i="2"/>
  <c r="X83" i="2"/>
  <c r="X82" i="2"/>
  <c r="X81" i="2"/>
  <c r="X80" i="2"/>
  <c r="X79" i="2"/>
  <c r="X78" i="2"/>
  <c r="X77" i="2"/>
  <c r="X76" i="2"/>
  <c r="X75" i="2"/>
  <c r="X74" i="2"/>
  <c r="X73" i="2"/>
  <c r="X72" i="2"/>
  <c r="X71" i="2"/>
  <c r="X70" i="2"/>
  <c r="X69" i="2"/>
  <c r="X68" i="2"/>
  <c r="X67" i="2"/>
  <c r="X66"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34" i="2"/>
  <c r="W95" i="2"/>
  <c r="V95" i="2"/>
  <c r="W94" i="2"/>
  <c r="V94" i="2"/>
  <c r="W93" i="2"/>
  <c r="V93" i="2"/>
  <c r="W92" i="2"/>
  <c r="V92" i="2"/>
  <c r="W91" i="2"/>
  <c r="V91" i="2"/>
  <c r="W90" i="2"/>
  <c r="V90" i="2"/>
  <c r="W89" i="2"/>
  <c r="V89" i="2"/>
  <c r="W88" i="2"/>
  <c r="V88" i="2"/>
  <c r="W87" i="2"/>
  <c r="V87" i="2"/>
  <c r="W86" i="2"/>
  <c r="V86" i="2"/>
  <c r="W85" i="2"/>
  <c r="V85" i="2"/>
  <c r="W84" i="2"/>
  <c r="V84" i="2"/>
  <c r="W83" i="2"/>
  <c r="V83" i="2"/>
  <c r="W82" i="2"/>
  <c r="V82" i="2"/>
  <c r="W81" i="2"/>
  <c r="V81" i="2"/>
  <c r="W80" i="2"/>
  <c r="V80" i="2"/>
  <c r="W79" i="2"/>
  <c r="V79" i="2"/>
  <c r="W78" i="2"/>
  <c r="V78" i="2"/>
  <c r="W77" i="2"/>
  <c r="V77" i="2"/>
  <c r="W76" i="2"/>
  <c r="V76" i="2"/>
  <c r="W75" i="2"/>
  <c r="V75" i="2"/>
  <c r="W74" i="2"/>
  <c r="V74" i="2"/>
  <c r="W73" i="2"/>
  <c r="V73" i="2"/>
  <c r="W72" i="2"/>
  <c r="V72" i="2"/>
  <c r="W71" i="2"/>
  <c r="V71" i="2"/>
  <c r="W70" i="2"/>
  <c r="V70" i="2"/>
  <c r="W69" i="2"/>
  <c r="V69" i="2"/>
  <c r="W68" i="2"/>
  <c r="V68" i="2"/>
  <c r="W67" i="2"/>
  <c r="V67" i="2"/>
  <c r="W66" i="2"/>
  <c r="V66" i="2"/>
  <c r="V35" i="2"/>
  <c r="W35" i="2"/>
  <c r="V36" i="2"/>
  <c r="W36" i="2"/>
  <c r="V37" i="2"/>
  <c r="W37" i="2"/>
  <c r="V38" i="2"/>
  <c r="W38" i="2"/>
  <c r="V39" i="2"/>
  <c r="W39" i="2"/>
  <c r="V40" i="2"/>
  <c r="W40" i="2"/>
  <c r="V41" i="2"/>
  <c r="W41" i="2"/>
  <c r="V42" i="2"/>
  <c r="W42" i="2"/>
  <c r="V43" i="2"/>
  <c r="W43" i="2"/>
  <c r="V44" i="2"/>
  <c r="W44" i="2"/>
  <c r="V45" i="2"/>
  <c r="W45" i="2"/>
  <c r="V46" i="2"/>
  <c r="W46" i="2"/>
  <c r="V47" i="2"/>
  <c r="W47" i="2"/>
  <c r="V48" i="2"/>
  <c r="W48" i="2"/>
  <c r="V49" i="2"/>
  <c r="W49" i="2"/>
  <c r="V50" i="2"/>
  <c r="W50" i="2"/>
  <c r="V51" i="2"/>
  <c r="W51" i="2"/>
  <c r="V52" i="2"/>
  <c r="W52" i="2"/>
  <c r="V53" i="2"/>
  <c r="W53" i="2"/>
  <c r="V54" i="2"/>
  <c r="W54" i="2"/>
  <c r="V55" i="2"/>
  <c r="W55" i="2"/>
  <c r="V56" i="2"/>
  <c r="W56" i="2"/>
  <c r="V57" i="2"/>
  <c r="W57" i="2"/>
  <c r="V58" i="2"/>
  <c r="W58" i="2"/>
  <c r="V59" i="2"/>
  <c r="W59" i="2"/>
  <c r="V60" i="2"/>
  <c r="W60" i="2"/>
  <c r="V61" i="2"/>
  <c r="W61" i="2"/>
  <c r="V62" i="2"/>
  <c r="W62" i="2"/>
  <c r="V63" i="2"/>
  <c r="W63" i="2"/>
  <c r="W34" i="2"/>
  <c r="V34" i="2"/>
  <c r="L55" i="3"/>
  <c r="L54" i="3"/>
  <c r="L53" i="3"/>
  <c r="L52" i="3"/>
  <c r="L51" i="3"/>
  <c r="L50" i="3"/>
  <c r="L49" i="3"/>
  <c r="L48" i="3"/>
  <c r="L47" i="3"/>
  <c r="L46" i="3"/>
  <c r="L41" i="3"/>
  <c r="L36" i="3"/>
  <c r="L27" i="3"/>
  <c r="L26" i="3"/>
  <c r="L25" i="3"/>
  <c r="L24" i="3"/>
  <c r="L23" i="3"/>
  <c r="L22" i="3"/>
  <c r="L21" i="3"/>
  <c r="L20" i="3"/>
  <c r="L19" i="3"/>
  <c r="L18" i="3"/>
</calcChain>
</file>

<file path=xl/sharedStrings.xml><?xml version="1.0" encoding="utf-8"?>
<sst xmlns="http://schemas.openxmlformats.org/spreadsheetml/2006/main" count="10643" uniqueCount="1920">
  <si>
    <t>key</t>
  </si>
  <si>
    <t>country</t>
  </si>
  <si>
    <t>group</t>
  </si>
  <si>
    <t>year</t>
  </si>
  <si>
    <t>Ane</t>
  </si>
  <si>
    <t>Over</t>
  </si>
  <si>
    <t>Obe</t>
  </si>
  <si>
    <t>Thin</t>
  </si>
  <si>
    <t>Infant_m</t>
  </si>
  <si>
    <t>Neo_m</t>
  </si>
  <si>
    <t>Und_m</t>
  </si>
  <si>
    <t>CO2</t>
  </si>
  <si>
    <t>Met</t>
  </si>
  <si>
    <t>FF</t>
  </si>
  <si>
    <t>TC</t>
  </si>
  <si>
    <t>AL</t>
  </si>
  <si>
    <t>FA</t>
  </si>
  <si>
    <t>Employment</t>
  </si>
  <si>
    <t>Pop_density</t>
  </si>
  <si>
    <t>Urban_pop</t>
  </si>
  <si>
    <t>pGDP</t>
  </si>
  <si>
    <t>FDI</t>
  </si>
  <si>
    <t>Korea, Dem.-2000</t>
  </si>
  <si>
    <t>Korea, Dem.</t>
  </si>
  <si>
    <t>developing</t>
  </si>
  <si>
    <t>13.6 [8.4-20.1]</t>
  </si>
  <si>
    <t>4.7 [1.2-10.8]</t>
  </si>
  <si>
    <t>6.1 [2.3-11.9]</t>
  </si>
  <si>
    <t>Korea, Dem.-2001</t>
  </si>
  <si>
    <t>14.2 [8.8-20.7]</t>
  </si>
  <si>
    <t>4.9 [1.3-11.3]</t>
  </si>
  <si>
    <t>6.0 [2.3-11.8]</t>
  </si>
  <si>
    <t>Korea, Dem.-2002</t>
  </si>
  <si>
    <t>14.8 [9.2-21.5]</t>
  </si>
  <si>
    <t>5.2 [1.4-11.8]</t>
  </si>
  <si>
    <t>6.0 [2.3-11.7]</t>
  </si>
  <si>
    <t>Korea, Dem.-2003</t>
  </si>
  <si>
    <t>15.4 [9.7-22.3]</t>
  </si>
  <si>
    <t>5.5 [1.5-12.2]</t>
  </si>
  <si>
    <t>5.9 [2.2-11.5]</t>
  </si>
  <si>
    <t>Korea, Dem.-2004</t>
  </si>
  <si>
    <t>16.0 [10.1-23.1]</t>
  </si>
  <si>
    <t>5.9 [1.7-12.7]</t>
  </si>
  <si>
    <t>5.8 [2.2-11.3]</t>
  </si>
  <si>
    <t>Korea, Dem.-2005</t>
  </si>
  <si>
    <t>16.7 [10.6-24.0]</t>
  </si>
  <si>
    <t>6.2 [1.8-13.4]</t>
  </si>
  <si>
    <t>5.7 [2.1-11.2]</t>
  </si>
  <si>
    <t>Korea, Dem.-2006</t>
  </si>
  <si>
    <t>17.4 [11.1-24.9]</t>
  </si>
  <si>
    <t>6.6 [2.0-13.8]</t>
  </si>
  <si>
    <t>5.7 [2.1-11.1]</t>
  </si>
  <si>
    <t>Korea, Dem.-2007</t>
  </si>
  <si>
    <t>18.1 [11.7-25.7]</t>
  </si>
  <si>
    <t>6.9 [2.2-14.4]</t>
  </si>
  <si>
    <t>5.6 [2.1-11.0]</t>
  </si>
  <si>
    <t>Korea, Dem.-2008</t>
  </si>
  <si>
    <t>18.8 [12.2-26.6]</t>
  </si>
  <si>
    <t>7.3 [2.4-15.0]</t>
  </si>
  <si>
    <t>5.5 [2.0-10.8]</t>
  </si>
  <si>
    <t>Korea, Dem.-2009</t>
  </si>
  <si>
    <t>19.6 [12.8-27.7]</t>
  </si>
  <si>
    <t>7.7 [2.6-15.8]</t>
  </si>
  <si>
    <t>5.4 [2.0-10.7]</t>
  </si>
  <si>
    <t>Korea, Dem.-2010</t>
  </si>
  <si>
    <t>20.3 [13.3-28.6]</t>
  </si>
  <si>
    <t>8.2 [2.8-16.4]</t>
  </si>
  <si>
    <t>5.3 [1.9-10.7]</t>
  </si>
  <si>
    <t>Korea, Dem.-2011</t>
  </si>
  <si>
    <t>21.1 [13.8-29.7]</t>
  </si>
  <si>
    <t>8.6 [2.9-17.2]</t>
  </si>
  <si>
    <t>5.2 [1.8-10.6]</t>
  </si>
  <si>
    <t>Korea, Dem.-2012</t>
  </si>
  <si>
    <t>22.0 [14.4-30.9]</t>
  </si>
  <si>
    <t>9.1 [3.1-17.9]</t>
  </si>
  <si>
    <t>5.2 [1.7-10.5]</t>
  </si>
  <si>
    <t>Korea, Dem.-2013</t>
  </si>
  <si>
    <t>22.8 [14.9-32.1]</t>
  </si>
  <si>
    <t>9.6 [3.3-18.7]</t>
  </si>
  <si>
    <t>5.1 [1.7-10.5]</t>
  </si>
  <si>
    <t>Korea, Dem.-2014</t>
  </si>
  <si>
    <t>23.7 [15.4-33.3]</t>
  </si>
  <si>
    <t>10.1 [3.4-19.6]</t>
  </si>
  <si>
    <t>5.0 [1.6-10.4]</t>
  </si>
  <si>
    <t>Korea, Dem.-2015</t>
  </si>
  <si>
    <t>24.6 [15.9-34.5]</t>
  </si>
  <si>
    <t>10.6 [3.6-20.5]</t>
  </si>
  <si>
    <t>4.9 [1.5-10.5]</t>
  </si>
  <si>
    <t>Korea, Dem.-2016</t>
  </si>
  <si>
    <t>25.5 [16.4-35.8]</t>
  </si>
  <si>
    <t>11.2 [3.8-21.7]</t>
  </si>
  <si>
    <t>4.9 [1.5-10.6]</t>
  </si>
  <si>
    <t>Korea, Dem.-2017</t>
  </si>
  <si>
    <t>Korea, Rep.-2000</t>
  </si>
  <si>
    <t>Korea, Rep.</t>
  </si>
  <si>
    <t>developed</t>
  </si>
  <si>
    <t>23.3 [20.0-26.8]</t>
  </si>
  <si>
    <t>8.2 [5.9-10.8]</t>
  </si>
  <si>
    <t>1.1 [0.7-1.6]</t>
  </si>
  <si>
    <t>Korea, Rep.-2001</t>
  </si>
  <si>
    <t>23.8 [20.6-27.2]</t>
  </si>
  <si>
    <t>8.4 [6.2-11.0]</t>
  </si>
  <si>
    <t>Korea, Rep.-2002</t>
  </si>
  <si>
    <t>24.3 [21.2-27.6]</t>
  </si>
  <si>
    <t>8.7 [6.5-11.2]</t>
  </si>
  <si>
    <t>1.1 [0.7-1.5]</t>
  </si>
  <si>
    <t>Korea, Rep.-2003</t>
  </si>
  <si>
    <t>24.8 [21.7-28.1]</t>
  </si>
  <si>
    <t>8.9 [6.8-11.4]</t>
  </si>
  <si>
    <t>Korea, Rep.-2004</t>
  </si>
  <si>
    <t>25.3 [22.3-28.5]</t>
  </si>
  <si>
    <t>9.2 [7.1-11.5]</t>
  </si>
  <si>
    <t>1.0 [0.7-1.4]</t>
  </si>
  <si>
    <t>Korea, Rep.-2005</t>
  </si>
  <si>
    <t>25.8 [22.9-28.9]</t>
  </si>
  <si>
    <t>9.4 [7.4-11.8]</t>
  </si>
  <si>
    <t>Korea, Rep.-2006</t>
  </si>
  <si>
    <t>26.4 [23.5-29.3]</t>
  </si>
  <si>
    <t>9.7 [7.7-11.9]</t>
  </si>
  <si>
    <t>Korea, Rep.-2007</t>
  </si>
  <si>
    <t>26.9 [24.1-29.8]</t>
  </si>
  <si>
    <t>10.0 [8.0-12.1]</t>
  </si>
  <si>
    <t>Korea, Rep.-2008</t>
  </si>
  <si>
    <t>27.4 [24.7-30.2]</t>
  </si>
  <si>
    <t>10.2 [8.3-12.3]</t>
  </si>
  <si>
    <t>1.0 [0.7-1.3]</t>
  </si>
  <si>
    <t>Korea, Rep.-2009</t>
  </si>
  <si>
    <t>28.0 [25.2-30.7]</t>
  </si>
  <si>
    <t>10.5 [8.5-12.6]</t>
  </si>
  <si>
    <t>Korea, Rep.-2010</t>
  </si>
  <si>
    <t>28.5 [25.8-31.3]</t>
  </si>
  <si>
    <t>10.8 [8.8-12.8]</t>
  </si>
  <si>
    <t>Korea, Rep.-2011</t>
  </si>
  <si>
    <t>29.0 [26.3-31.8]</t>
  </si>
  <si>
    <t>11.0 [9.1-13.1]</t>
  </si>
  <si>
    <t>Korea, Rep.-2012</t>
  </si>
  <si>
    <t>29.6 [26.8-32.4]</t>
  </si>
  <si>
    <t>11.3 [9.3-13.5]</t>
  </si>
  <si>
    <t>Korea, Rep.-2013</t>
  </si>
  <si>
    <t>30.1 [27.2-33.1]</t>
  </si>
  <si>
    <t>11.6 [9.4-13.9]</t>
  </si>
  <si>
    <t>Korea, Rep.-2014</t>
  </si>
  <si>
    <t>30.6 [27.6-33.8]</t>
  </si>
  <si>
    <t>11.8 [9.5-14.3]</t>
  </si>
  <si>
    <t>Korea, Rep.-2015</t>
  </si>
  <si>
    <t>31.2 [27.8-34.7]</t>
  </si>
  <si>
    <t>12.1 [9.6-14.8]</t>
  </si>
  <si>
    <t>Korea, Rep.-2016</t>
  </si>
  <si>
    <t>31.8 [28.1-35.5]</t>
  </si>
  <si>
    <t>12.4 [9.7-15.4]</t>
  </si>
  <si>
    <t>1.0 [0.6-1.4]</t>
  </si>
  <si>
    <t>Korea, Rep.-2017</t>
  </si>
  <si>
    <t>WB_PM25</t>
    <phoneticPr fontId="18" type="noConversion"/>
  </si>
  <si>
    <t>OECD_PM25</t>
    <phoneticPr fontId="18" type="noConversion"/>
  </si>
  <si>
    <t>OECD2_PM25</t>
    <phoneticPr fontId="18" type="noConversion"/>
  </si>
  <si>
    <t>N2O</t>
    <phoneticPr fontId="18" type="noConversion"/>
  </si>
  <si>
    <t>SBR_rate</t>
    <phoneticPr fontId="18" type="noConversion"/>
  </si>
  <si>
    <t>17</t>
  </si>
  <si>
    <t>16.8</t>
  </si>
  <si>
    <t>16.5</t>
  </si>
  <si>
    <t>16.3</t>
  </si>
  <si>
    <t>16.1</t>
  </si>
  <si>
    <t>16</t>
  </si>
  <si>
    <t>15.9</t>
  </si>
  <si>
    <t>15.8</t>
  </si>
  <si>
    <t>15.7</t>
  </si>
  <si>
    <t>15.6</t>
  </si>
  <si>
    <t>15.5</t>
  </si>
  <si>
    <t>15.4</t>
  </si>
  <si>
    <t>15.2</t>
  </si>
  <si>
    <t>15</t>
  </si>
  <si>
    <t>14.9</t>
  </si>
  <si>
    <t>14.8</t>
  </si>
  <si>
    <t>14.7</t>
  </si>
  <si>
    <t>13.7</t>
  </si>
  <si>
    <t>13.1</t>
  </si>
  <si>
    <t>12.6</t>
  </si>
  <si>
    <t>12.1</t>
  </si>
  <si>
    <t>11.6</t>
  </si>
  <si>
    <t>11.4</t>
  </si>
  <si>
    <t>11.3</t>
  </si>
  <si>
    <t>11.2</t>
  </si>
  <si>
    <t>11</t>
  </si>
  <si>
    <t>10.9</t>
  </si>
  <si>
    <t>10.5</t>
  </si>
  <si>
    <t>10.2</t>
  </si>
  <si>
    <t>9.9</t>
  </si>
  <si>
    <t>9.6</t>
  </si>
  <si>
    <t>9.3</t>
  </si>
  <si>
    <t>9.1</t>
  </si>
  <si>
    <t>8.9</t>
  </si>
  <si>
    <t>ALRI_rate</t>
    <phoneticPr fontId="18" type="noConversion"/>
  </si>
  <si>
    <t>CA_rate</t>
    <phoneticPr fontId="18" type="noConversion"/>
  </si>
  <si>
    <t>Pre_rate</t>
    <phoneticPr fontId="18" type="noConversion"/>
  </si>
  <si>
    <t>BA_rate</t>
    <phoneticPr fontId="18" type="noConversion"/>
  </si>
  <si>
    <t>DD_rate</t>
    <phoneticPr fontId="18" type="noConversion"/>
  </si>
  <si>
    <t>Mea_rate</t>
    <phoneticPr fontId="18" type="noConversion"/>
  </si>
  <si>
    <t>Sepsis_rate</t>
    <phoneticPr fontId="18" type="noConversion"/>
  </si>
  <si>
    <t>Category</t>
  </si>
  <si>
    <t>Disease</t>
  </si>
  <si>
    <t>P-value</t>
  </si>
  <si>
    <t>n</t>
  </si>
  <si>
    <t>Mean</t>
  </si>
  <si>
    <t>SD</t>
  </si>
  <si>
    <t xml:space="preserve">Acute lower respiratory infections </t>
  </si>
  <si>
    <t>&lt;0.001</t>
  </si>
  <si>
    <t xml:space="preserve">Congenital Anomalies </t>
  </si>
  <si>
    <t xml:space="preserve">Prematurity </t>
  </si>
  <si>
    <t xml:space="preserve">Birth Asphyxia </t>
  </si>
  <si>
    <t xml:space="preserve">Diarrhoeal Disease </t>
  </si>
  <si>
    <t xml:space="preserve">Sepsis and other infections </t>
  </si>
  <si>
    <t>Infant mortality</t>
  </si>
  <si>
    <t>Neonatal mortality</t>
  </si>
  <si>
    <t>Under 5 years mortality</t>
  </si>
  <si>
    <t>Prevalence</t>
  </si>
  <si>
    <t xml:space="preserve">Anemia </t>
  </si>
  <si>
    <t>Overweight</t>
  </si>
  <si>
    <t xml:space="preserve">Obesity </t>
  </si>
  <si>
    <t xml:space="preserve">Thinness </t>
  </si>
  <si>
    <t>Death
(per 1,000)</t>
    <phoneticPr fontId="18" type="noConversion"/>
  </si>
  <si>
    <t xml:space="preserve">Meningitis/Encephalitis </t>
    <phoneticPr fontId="18" type="noConversion"/>
  </si>
  <si>
    <t>Still birth</t>
    <phoneticPr fontId="18" type="noConversion"/>
  </si>
  <si>
    <t>Median</t>
    <phoneticPr fontId="18" type="noConversion"/>
  </si>
  <si>
    <t>* 남한 대기오염 농도</t>
    <phoneticPr fontId="26" type="noConversion"/>
  </si>
  <si>
    <t>* 왜 다르지?</t>
    <phoneticPr fontId="26" type="noConversion"/>
  </si>
  <si>
    <t>* 남한 대기오염 배출량</t>
    <phoneticPr fontId="26" type="noConversion"/>
  </si>
  <si>
    <t>PWEL</t>
    <phoneticPr fontId="26" type="noConversion"/>
  </si>
  <si>
    <t>PWEL</t>
    <phoneticPr fontId="26" type="noConversion"/>
  </si>
  <si>
    <t xml:space="preserve"> 위성관측자료 및 화학수송모형(chemical transport model)을 이용한 추정치</t>
    <phoneticPr fontId="26" type="noConversion"/>
  </si>
  <si>
    <t>http://www.index.go.kr/potal/stts/idxMain/selectPoSttsIdxSearch.do?idx_cd=4084&amp;stts_cd=408403</t>
    <phoneticPr fontId="26" type="noConversion"/>
  </si>
  <si>
    <t>* PWEL (노출 측정방법)</t>
    <phoneticPr fontId="26" type="noConversion"/>
  </si>
  <si>
    <t>Carbon dioxide emissions are those stemming from the burning of fossil fuels and the manufacture of cement. They include carbon dioxide produced during consumption of solid, liquid, and gas fuels and gas flaring.</t>
    <phoneticPr fontId="26" type="noConversion"/>
  </si>
  <si>
    <t>Nitrous oxide emissions are emissions from agricultural biomass burning, industrial activities, and livestock management.</t>
    <phoneticPr fontId="26" type="noConversion"/>
  </si>
  <si>
    <t>Data Source</t>
    <phoneticPr fontId="26" type="noConversion"/>
  </si>
  <si>
    <t>에어코리아 (대기환경연보, 연도별 자료)</t>
    <phoneticPr fontId="26" type="noConversion"/>
  </si>
  <si>
    <t>HEI2020, GBD2019, IHME2020</t>
    <phoneticPr fontId="26" type="noConversion"/>
  </si>
  <si>
    <t>HEI2020, GBD2019, IHME2020</t>
    <phoneticPr fontId="26" type="noConversion"/>
  </si>
  <si>
    <t>OECE</t>
    <phoneticPr fontId="26" type="noConversion"/>
  </si>
  <si>
    <t>OECD</t>
    <phoneticPr fontId="26" type="noConversion"/>
  </si>
  <si>
    <t>World Bank</t>
    <phoneticPr fontId="26" type="noConversion"/>
  </si>
  <si>
    <t>단위</t>
    <phoneticPr fontId="26" type="noConversion"/>
  </si>
  <si>
    <t>ppm</t>
    <phoneticPr fontId="26" type="noConversion"/>
  </si>
  <si>
    <t>ppm</t>
    <phoneticPr fontId="26" type="noConversion"/>
  </si>
  <si>
    <t>㎍/m3</t>
    <phoneticPr fontId="26" type="noConversion"/>
  </si>
  <si>
    <t>㎍/m3</t>
    <phoneticPr fontId="26" type="noConversion"/>
  </si>
  <si>
    <t>㎍/m3</t>
    <phoneticPr fontId="26" type="noConversion"/>
  </si>
  <si>
    <t>㎍/m3</t>
    <phoneticPr fontId="26" type="noConversion"/>
  </si>
  <si>
    <t>ppm</t>
    <phoneticPr fontId="26" type="noConversion"/>
  </si>
  <si>
    <t>㎍/m3</t>
    <phoneticPr fontId="26" type="noConversion"/>
  </si>
  <si>
    <t>㎍/m3</t>
    <phoneticPr fontId="26" type="noConversion"/>
  </si>
  <si>
    <t>metric tons 
per capita</t>
    <phoneticPr fontId="26" type="noConversion"/>
  </si>
  <si>
    <t>thousand metric tons of 
CO2 equivalent</t>
    <phoneticPr fontId="26" type="noConversion"/>
  </si>
  <si>
    <t>연도</t>
    <phoneticPr fontId="26" type="noConversion"/>
  </si>
  <si>
    <t>SO2</t>
    <phoneticPr fontId="26" type="noConversion"/>
  </si>
  <si>
    <t>NO2</t>
    <phoneticPr fontId="26" type="noConversion"/>
  </si>
  <si>
    <t>O3</t>
    <phoneticPr fontId="26" type="noConversion"/>
  </si>
  <si>
    <t>CO</t>
    <phoneticPr fontId="26" type="noConversion"/>
  </si>
  <si>
    <t>PM10</t>
    <phoneticPr fontId="26" type="noConversion"/>
  </si>
  <si>
    <t>PM25</t>
    <phoneticPr fontId="26" type="noConversion"/>
  </si>
  <si>
    <t>Pb</t>
    <phoneticPr fontId="26" type="noConversion"/>
  </si>
  <si>
    <t>Benzene</t>
    <phoneticPr fontId="26" type="noConversion"/>
  </si>
  <si>
    <t>Ozone</t>
    <phoneticPr fontId="26" type="noConversion"/>
  </si>
  <si>
    <t>PM2.5</t>
    <phoneticPr fontId="26" type="noConversion"/>
  </si>
  <si>
    <t>PM25</t>
    <phoneticPr fontId="26" type="noConversion"/>
  </si>
  <si>
    <t>PM25</t>
    <phoneticPr fontId="26" type="noConversion"/>
  </si>
  <si>
    <t>PM25</t>
    <phoneticPr fontId="26" type="noConversion"/>
  </si>
  <si>
    <t>CO2 emissions</t>
    <phoneticPr fontId="26" type="noConversion"/>
  </si>
  <si>
    <t>Nitrous oxide emissions</t>
    <phoneticPr fontId="26" type="noConversion"/>
  </si>
  <si>
    <t>* 북한 대기오염농도</t>
    <phoneticPr fontId="26" type="noConversion"/>
  </si>
  <si>
    <t>* 북한 대기오염 배출량</t>
    <phoneticPr fontId="26" type="noConversion"/>
  </si>
  <si>
    <t>PWEL</t>
    <phoneticPr fontId="26" type="noConversion"/>
  </si>
  <si>
    <t>* PWEL</t>
    <phoneticPr fontId="26" type="noConversion"/>
  </si>
  <si>
    <t>Carbon dioxide emissions are those stemming from the burning of fossil fuels and the manufacture of cement. They include carbon dioxide produced during consumption of solid, liquid, and gas fuels and gas flaring.</t>
    <phoneticPr fontId="26" type="noConversion"/>
  </si>
  <si>
    <t>Nitrous oxide emissions are emissions from agricultural biomass burning, industrial activities, and livestock management.</t>
    <phoneticPr fontId="26" type="noConversion"/>
  </si>
  <si>
    <t>Data Source</t>
    <phoneticPr fontId="26" type="noConversion"/>
  </si>
  <si>
    <t>HEI2020, GBD2019, IHME2020</t>
    <phoneticPr fontId="26" type="noConversion"/>
  </si>
  <si>
    <t>HEI2020, GBD2019, IHME2020</t>
    <phoneticPr fontId="26" type="noConversion"/>
  </si>
  <si>
    <t>OECD</t>
    <phoneticPr fontId="26" type="noConversion"/>
  </si>
  <si>
    <t>World Bank</t>
    <phoneticPr fontId="26" type="noConversion"/>
  </si>
  <si>
    <t>단위</t>
    <phoneticPr fontId="26" type="noConversion"/>
  </si>
  <si>
    <t>㎍/m3</t>
    <phoneticPr fontId="26" type="noConversion"/>
  </si>
  <si>
    <t>㎍/m3</t>
    <phoneticPr fontId="26" type="noConversion"/>
  </si>
  <si>
    <t>metric tons 
per capita</t>
    <phoneticPr fontId="26" type="noConversion"/>
  </si>
  <si>
    <t>연도</t>
    <phoneticPr fontId="26" type="noConversion"/>
  </si>
  <si>
    <t>Ozone</t>
    <phoneticPr fontId="26" type="noConversion"/>
  </si>
  <si>
    <t>PM2.5</t>
    <phoneticPr fontId="26" type="noConversion"/>
  </si>
  <si>
    <t>PM25</t>
    <phoneticPr fontId="26" type="noConversion"/>
  </si>
  <si>
    <t>PM25</t>
    <phoneticPr fontId="26" type="noConversion"/>
  </si>
  <si>
    <t>PM25</t>
    <phoneticPr fontId="26" type="noConversion"/>
  </si>
  <si>
    <t>CO2 emissions</t>
    <phoneticPr fontId="26" type="noConversion"/>
  </si>
  <si>
    <t>Nitrous oxide emissions</t>
    <phoneticPr fontId="26" type="noConversion"/>
  </si>
  <si>
    <t>출산율: World bank data, CIA 
기대수명: World FACTBOOK World Bank Data and United Nations, Department of Economic and Social Affairs, Population Division</t>
    <phoneticPr fontId="26" type="noConversion"/>
  </si>
  <si>
    <t>남한: 연도별 출생아수 (통계청)</t>
    <phoneticPr fontId="26" type="noConversion"/>
  </si>
  <si>
    <t>북한: 연도별 출생아수 (대북지원정보시스템)</t>
    <phoneticPr fontId="26" type="noConversion"/>
  </si>
  <si>
    <t>기대수명</t>
    <phoneticPr fontId="26" type="noConversion"/>
  </si>
  <si>
    <t>총 출산율</t>
    <phoneticPr fontId="26" type="noConversion"/>
  </si>
  <si>
    <t>Mortality rate, infant (per 1,000 live births)</t>
    <phoneticPr fontId="26" type="noConversion"/>
  </si>
  <si>
    <t>기대수명</t>
    <phoneticPr fontId="26" type="noConversion"/>
  </si>
  <si>
    <t>연도</t>
    <phoneticPr fontId="26" type="noConversion"/>
  </si>
  <si>
    <t>출생아수</t>
    <phoneticPr fontId="26" type="noConversion"/>
  </si>
  <si>
    <t>조출생률</t>
    <phoneticPr fontId="26" type="noConversion"/>
  </si>
  <si>
    <t>합계출산율</t>
    <phoneticPr fontId="26" type="noConversion"/>
  </si>
  <si>
    <t>영아 사망율</t>
    <phoneticPr fontId="26" type="noConversion"/>
  </si>
  <si>
    <t>전체</t>
    <phoneticPr fontId="26" type="noConversion"/>
  </si>
  <si>
    <t>남</t>
    <phoneticPr fontId="26" type="noConversion"/>
  </si>
  <si>
    <t>여</t>
    <phoneticPr fontId="26" type="noConversion"/>
  </si>
  <si>
    <t>합계출산율</t>
    <phoneticPr fontId="26" type="noConversion"/>
  </si>
  <si>
    <t>영아사망율</t>
    <phoneticPr fontId="26" type="noConversion"/>
  </si>
  <si>
    <t>여</t>
    <phoneticPr fontId="26" type="noConversion"/>
  </si>
  <si>
    <t>1,006,645</t>
  </si>
  <si>
    <t>31.2</t>
  </si>
  <si>
    <t>4.530</t>
  </si>
  <si>
    <t>62.30</t>
  </si>
  <si>
    <t>58.70</t>
  </si>
  <si>
    <t>65.80</t>
  </si>
  <si>
    <t>1,024,773</t>
  </si>
  <si>
    <t>4.540</t>
  </si>
  <si>
    <t>62.70</t>
  </si>
  <si>
    <t>59.10</t>
  </si>
  <si>
    <t>66.30</t>
  </si>
  <si>
    <t>952,780</t>
  </si>
  <si>
    <t>28.4</t>
  </si>
  <si>
    <t>4.120</t>
  </si>
  <si>
    <t>63.10</t>
  </si>
  <si>
    <t>59.40</t>
  </si>
  <si>
    <t>66.80</t>
  </si>
  <si>
    <t>965,521</t>
  </si>
  <si>
    <t>28.3</t>
  </si>
  <si>
    <t>4.070</t>
  </si>
  <si>
    <t>63.50</t>
  </si>
  <si>
    <t>59.70</t>
  </si>
  <si>
    <t>67.30</t>
  </si>
  <si>
    <t>922,823</t>
  </si>
  <si>
    <t>26.6</t>
  </si>
  <si>
    <t>3.770</t>
  </si>
  <si>
    <t>63.90</t>
  </si>
  <si>
    <t>60.00</t>
  </si>
  <si>
    <t>67.80</t>
  </si>
  <si>
    <t>874,030</t>
  </si>
  <si>
    <t>24.8</t>
  </si>
  <si>
    <t>3.430</t>
  </si>
  <si>
    <t>64.20</t>
  </si>
  <si>
    <t>60.30</t>
  </si>
  <si>
    <t>68.20</t>
  </si>
  <si>
    <t>796,331</t>
  </si>
  <si>
    <t>22.2</t>
  </si>
  <si>
    <t>3.000</t>
  </si>
  <si>
    <t>64.60</t>
  </si>
  <si>
    <t>60.60</t>
  </si>
  <si>
    <t>68.60</t>
  </si>
  <si>
    <t>825,339</t>
  </si>
  <si>
    <t>22.7</t>
  </si>
  <si>
    <t>2.990</t>
  </si>
  <si>
    <t>65.00</t>
  </si>
  <si>
    <t>60.90</t>
  </si>
  <si>
    <t>69.10</t>
  </si>
  <si>
    <t>750,728</t>
  </si>
  <si>
    <t>2.640</t>
  </si>
  <si>
    <t>65.30</t>
  </si>
  <si>
    <t>61.10</t>
  </si>
  <si>
    <t>69.50</t>
  </si>
  <si>
    <t>862,669</t>
  </si>
  <si>
    <t>2.900</t>
  </si>
  <si>
    <t>65.60</t>
  </si>
  <si>
    <t>61.40</t>
  </si>
  <si>
    <t>69.90</t>
  </si>
  <si>
    <t>862,835</t>
  </si>
  <si>
    <t>22.6</t>
  </si>
  <si>
    <t>2.820</t>
  </si>
  <si>
    <t>66.10</t>
  </si>
  <si>
    <t>61.90</t>
  </si>
  <si>
    <t>70.40</t>
  </si>
  <si>
    <t>867,409</t>
  </si>
  <si>
    <t>22.4</t>
  </si>
  <si>
    <t>2.570</t>
  </si>
  <si>
    <t>66.70</t>
  </si>
  <si>
    <t>62.40</t>
  </si>
  <si>
    <t>70.90</t>
  </si>
  <si>
    <t>848,312</t>
  </si>
  <si>
    <t>21.6</t>
  </si>
  <si>
    <t>2.390</t>
  </si>
  <si>
    <t>67.20</t>
  </si>
  <si>
    <t>62.90</t>
  </si>
  <si>
    <t>71.50</t>
  </si>
  <si>
    <t>769,155</t>
  </si>
  <si>
    <t>19.3</t>
  </si>
  <si>
    <t>2.060</t>
  </si>
  <si>
    <t>67.70</t>
  </si>
  <si>
    <t>63.40</t>
  </si>
  <si>
    <t>71.90</t>
  </si>
  <si>
    <t>674,793</t>
  </si>
  <si>
    <t>16.7</t>
  </si>
  <si>
    <t>1.740</t>
  </si>
  <si>
    <t>68.30</t>
  </si>
  <si>
    <t>64.00</t>
  </si>
  <si>
    <t>72.60</t>
  </si>
  <si>
    <t>655,489</t>
  </si>
  <si>
    <t>1.660</t>
  </si>
  <si>
    <t>68.90</t>
  </si>
  <si>
    <t>73.20</t>
  </si>
  <si>
    <t>636,019</t>
  </si>
  <si>
    <t>1.580</t>
  </si>
  <si>
    <t>73.80</t>
  </si>
  <si>
    <t>623,831</t>
  </si>
  <si>
    <t>15.0</t>
  </si>
  <si>
    <t>1.530</t>
  </si>
  <si>
    <t>70.10</t>
  </si>
  <si>
    <t>65.90</t>
  </si>
  <si>
    <t>74.30</t>
  </si>
  <si>
    <t>633,092</t>
  </si>
  <si>
    <t>15.1</t>
  </si>
  <si>
    <t>1.550</t>
  </si>
  <si>
    <t>70.70</t>
  </si>
  <si>
    <t>66.50</t>
  </si>
  <si>
    <t>74.80</t>
  </si>
  <si>
    <t>639,431</t>
  </si>
  <si>
    <t>1.560</t>
  </si>
  <si>
    <t>71.20</t>
  </si>
  <si>
    <t>67.00</t>
  </si>
  <si>
    <t>75.30</t>
  </si>
  <si>
    <t>649,738</t>
  </si>
  <si>
    <t>1.570</t>
  </si>
  <si>
    <t>71.70</t>
  </si>
  <si>
    <t>67.50</t>
  </si>
  <si>
    <t>75.90</t>
  </si>
  <si>
    <t>709,275</t>
  </si>
  <si>
    <t>16.4</t>
  </si>
  <si>
    <t>1.710</t>
  </si>
  <si>
    <t>72.20</t>
  </si>
  <si>
    <t>67.90</t>
  </si>
  <si>
    <t>76.40</t>
  </si>
  <si>
    <t>730,678</t>
  </si>
  <si>
    <t>1.760</t>
  </si>
  <si>
    <t>68.40</t>
  </si>
  <si>
    <t>76.80</t>
  </si>
  <si>
    <t>715,826</t>
  </si>
  <si>
    <t>16.0</t>
  </si>
  <si>
    <t>1.654</t>
  </si>
  <si>
    <t>73.10</t>
  </si>
  <si>
    <t>77.30</t>
  </si>
  <si>
    <t>721,185</t>
  </si>
  <si>
    <t>1.656</t>
  </si>
  <si>
    <t>73.50</t>
  </si>
  <si>
    <t>69.30</t>
  </si>
  <si>
    <t>77.70</t>
  </si>
  <si>
    <t>715,020</t>
  </si>
  <si>
    <t>1.634</t>
  </si>
  <si>
    <t>69.70</t>
  </si>
  <si>
    <t>77.90</t>
  </si>
  <si>
    <t>691,226</t>
  </si>
  <si>
    <t>1.574</t>
  </si>
  <si>
    <t>74.20</t>
  </si>
  <si>
    <t>70.20</t>
  </si>
  <si>
    <t>78.30</t>
  </si>
  <si>
    <t>675,394</t>
  </si>
  <si>
    <t>14.5</t>
  </si>
  <si>
    <t>1.537</t>
  </si>
  <si>
    <t>74.70</t>
  </si>
  <si>
    <t>78.70</t>
  </si>
  <si>
    <t>641,594</t>
  </si>
  <si>
    <t>1.464</t>
  </si>
  <si>
    <t>75.10</t>
  </si>
  <si>
    <t>79.00</t>
  </si>
  <si>
    <t>620,668</t>
  </si>
  <si>
    <t>13.2</t>
  </si>
  <si>
    <t>1.425</t>
  </si>
  <si>
    <t>75.50</t>
  </si>
  <si>
    <t>71.80</t>
  </si>
  <si>
    <t>79.20</t>
  </si>
  <si>
    <t>640,089</t>
  </si>
  <si>
    <t>13.5</t>
  </si>
  <si>
    <t>1.480</t>
  </si>
  <si>
    <t>76.00</t>
  </si>
  <si>
    <t>72.30</t>
  </si>
  <si>
    <t>79.70</t>
  </si>
  <si>
    <t>559,934</t>
  </si>
  <si>
    <t>11.7</t>
  </si>
  <si>
    <t>1.309</t>
  </si>
  <si>
    <t>76.50</t>
  </si>
  <si>
    <t>72.90</t>
  </si>
  <si>
    <t>80.10</t>
  </si>
  <si>
    <t>496,911</t>
  </si>
  <si>
    <t>10.3</t>
  </si>
  <si>
    <t>1.178</t>
  </si>
  <si>
    <t>73.40</t>
  </si>
  <si>
    <t>80.30</t>
  </si>
  <si>
    <t>495,036</t>
  </si>
  <si>
    <t>1.191</t>
  </si>
  <si>
    <t>80.80</t>
  </si>
  <si>
    <t>476,958</t>
  </si>
  <si>
    <t>9.8</t>
  </si>
  <si>
    <t>1.164</t>
  </si>
  <si>
    <t>77.80</t>
  </si>
  <si>
    <t>81.20</t>
  </si>
  <si>
    <t>438,707</t>
  </si>
  <si>
    <t>9.0</t>
  </si>
  <si>
    <t>1.085</t>
  </si>
  <si>
    <t>78.20</t>
  </si>
  <si>
    <t>74.90</t>
  </si>
  <si>
    <t>81.60</t>
  </si>
  <si>
    <t>451,759</t>
  </si>
  <si>
    <t>9.2</t>
  </si>
  <si>
    <t>1.132</t>
  </si>
  <si>
    <t>78.80</t>
  </si>
  <si>
    <t>75.40</t>
  </si>
  <si>
    <t>82.10</t>
  </si>
  <si>
    <t>496,822</t>
  </si>
  <si>
    <t>10.1</t>
  </si>
  <si>
    <t>1.259</t>
  </si>
  <si>
    <t>82.50</t>
  </si>
  <si>
    <t>465,892</t>
  </si>
  <si>
    <t>9.4</t>
  </si>
  <si>
    <t>1.192</t>
  </si>
  <si>
    <t>79.60</t>
  </si>
  <si>
    <t>76.20</t>
  </si>
  <si>
    <t>83.00</t>
  </si>
  <si>
    <t>444,849</t>
  </si>
  <si>
    <t>1.149</t>
  </si>
  <si>
    <t>80.00</t>
  </si>
  <si>
    <t>76.70</t>
  </si>
  <si>
    <t>83.40</t>
  </si>
  <si>
    <t>470,171</t>
  </si>
  <si>
    <t>1.226</t>
  </si>
  <si>
    <t>80.20</t>
  </si>
  <si>
    <t>83.60</t>
  </si>
  <si>
    <t>471,265</t>
  </si>
  <si>
    <t>1.244</t>
  </si>
  <si>
    <t>80.60</t>
  </si>
  <si>
    <t>84.00</t>
  </si>
  <si>
    <t>484,550</t>
  </si>
  <si>
    <t>1.297</t>
  </si>
  <si>
    <t>80.90</t>
  </si>
  <si>
    <t>77.60</t>
  </si>
  <si>
    <t>84.20</t>
  </si>
  <si>
    <t>436,455</t>
  </si>
  <si>
    <t>8.6</t>
  </si>
  <si>
    <t>1.187</t>
  </si>
  <si>
    <t>81.40</t>
  </si>
  <si>
    <t>78.10</t>
  </si>
  <si>
    <t>84.60</t>
  </si>
  <si>
    <t>435,435</t>
  </si>
  <si>
    <t>1.205</t>
  </si>
  <si>
    <t>81.80</t>
  </si>
  <si>
    <t>78.60</t>
  </si>
  <si>
    <t>85.00</t>
  </si>
  <si>
    <t>438,420</t>
  </si>
  <si>
    <t>1.239</t>
  </si>
  <si>
    <t>85.20</t>
  </si>
  <si>
    <t>406,243</t>
  </si>
  <si>
    <t>7.9</t>
  </si>
  <si>
    <t>1.172</t>
  </si>
  <si>
    <t>82.40</t>
  </si>
  <si>
    <t>79.30</t>
  </si>
  <si>
    <t>85.40</t>
  </si>
  <si>
    <t>357,771</t>
  </si>
  <si>
    <t>7.0</t>
  </si>
  <si>
    <t>1.052</t>
  </si>
  <si>
    <t>82.70</t>
  </si>
  <si>
    <t>85.70</t>
  </si>
  <si>
    <t>326,822</t>
  </si>
  <si>
    <t>6.4</t>
  </si>
  <si>
    <t>0.977</t>
  </si>
  <si>
    <t>302,676</t>
  </si>
  <si>
    <t>5.9</t>
  </si>
  <si>
    <t>0.918</t>
  </si>
  <si>
    <t>83.30</t>
  </si>
  <si>
    <t>86.30</t>
  </si>
  <si>
    <t>n1</t>
  </si>
  <si>
    <t>n2</t>
  </si>
  <si>
    <t>m1</t>
  </si>
  <si>
    <t>sd1</t>
  </si>
  <si>
    <t>m2</t>
  </si>
  <si>
    <t>sd2</t>
  </si>
  <si>
    <t>wilcox</t>
  </si>
  <si>
    <t>ks</t>
  </si>
  <si>
    <t>t_val</t>
  </si>
  <si>
    <t>anova</t>
  </si>
  <si>
    <t>disease</t>
  </si>
  <si>
    <t>&lt;0.001</t>
    <phoneticPr fontId="26" type="noConversion"/>
  </si>
  <si>
    <t>&lt;0.001</t>
    <phoneticPr fontId="26" type="noConversion"/>
  </si>
  <si>
    <t>ALRI</t>
  </si>
  <si>
    <t>CA</t>
  </si>
  <si>
    <t>Pre</t>
  </si>
  <si>
    <t>BA</t>
  </si>
  <si>
    <t>DD</t>
  </si>
  <si>
    <t>ME</t>
  </si>
  <si>
    <t>HA</t>
  </si>
  <si>
    <t>Mea</t>
  </si>
  <si>
    <t>Sepsis</t>
  </si>
  <si>
    <t>ALRI_pv</t>
  </si>
  <si>
    <t>CA_pv</t>
  </si>
  <si>
    <t>Pre_pv</t>
  </si>
  <si>
    <t>BA_pv</t>
  </si>
  <si>
    <t>DD_pv</t>
  </si>
  <si>
    <t>Mea_pv</t>
  </si>
  <si>
    <t>Sepsis_pv</t>
  </si>
  <si>
    <t>남북한 인구</t>
    <phoneticPr fontId="18" type="noConversion"/>
  </si>
  <si>
    <t>북한</t>
  </si>
  <si>
    <t>북한</t>
    <phoneticPr fontId="18" type="noConversion"/>
  </si>
  <si>
    <t>남한</t>
  </si>
  <si>
    <t>남한</t>
    <phoneticPr fontId="18" type="noConversion"/>
  </si>
  <si>
    <t>출처: 통계청 (단위: 천 명)</t>
    <phoneticPr fontId="26" type="noConversion"/>
  </si>
  <si>
    <t>-</t>
  </si>
  <si>
    <t>남북한별(1)</t>
  </si>
  <si>
    <t>남북한별(2)</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</si>
  <si>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</si>
  <si>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</si>
  <si>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</si>
  <si>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</si>
  <si>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</si>
  <si>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</si>
  <si>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</si>
  <si>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</si>
  <si>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</si>
  <si>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</si>
  <si>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</si>
  <si>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</si>
  <si>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</si>
  <si>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</si>
  <si>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</si>
  <si>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</si>
  <si>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</si>
  <si>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</si>
  <si>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</si>
  <si>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</si>
  <si>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</si>
  <si>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</si>
  <si>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</si>
  <si>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</si>
  <si>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</si>
  <si>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</si>
  <si>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</si>
  <si>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</si>
  <si>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</si>
  <si>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</si>
  <si>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평양</t>
  </si>
  <si>
    <t/>
  </si>
  <si>
    <t>신의주</t>
  </si>
  <si>
    <t>해주</t>
  </si>
  <si>
    <t>사리원</t>
  </si>
  <si>
    <t>개성</t>
  </si>
  <si>
    <t>원산</t>
  </si>
  <si>
    <t>함흥</t>
  </si>
  <si>
    <t>청진</t>
  </si>
  <si>
    <t>혜산</t>
  </si>
  <si>
    <t>강계</t>
  </si>
  <si>
    <t>선봉</t>
  </si>
  <si>
    <t>삼지연</t>
  </si>
  <si>
    <t>중강</t>
  </si>
  <si>
    <t>풍산</t>
  </si>
  <si>
    <t>김책</t>
  </si>
  <si>
    <t>수풍</t>
  </si>
  <si>
    <t>장진</t>
  </si>
  <si>
    <t>구성</t>
  </si>
  <si>
    <t>희천</t>
  </si>
  <si>
    <t>신포</t>
  </si>
  <si>
    <t>안주</t>
  </si>
  <si>
    <t>양덕</t>
  </si>
  <si>
    <t>남포</t>
  </si>
  <si>
    <t>장전</t>
  </si>
  <si>
    <t>신계</t>
  </si>
  <si>
    <t>용연</t>
  </si>
  <si>
    <t>평강</t>
  </si>
  <si>
    <t>서울</t>
  </si>
  <si>
    <t>부산</t>
  </si>
  <si>
    <t>대구</t>
  </si>
  <si>
    <t>인천</t>
  </si>
  <si>
    <t>광주</t>
  </si>
  <si>
    <t>대전</t>
  </si>
  <si>
    <t>속초</t>
  </si>
  <si>
    <t>서산</t>
  </si>
  <si>
    <t>여수</t>
  </si>
  <si>
    <t>포항</t>
  </si>
  <si>
    <t>울릉도</t>
  </si>
  <si>
    <t>제주</t>
  </si>
  <si>
    <t>서귀포</t>
  </si>
  <si>
    <t>북춘천</t>
  </si>
  <si>
    <t>철원</t>
  </si>
  <si>
    <t>동두천</t>
  </si>
  <si>
    <t>파주</t>
  </si>
  <si>
    <t>대관령</t>
  </si>
  <si>
    <t>춘천</t>
  </si>
  <si>
    <t>백령도</t>
  </si>
  <si>
    <t>북강릉</t>
  </si>
  <si>
    <t>강릉</t>
  </si>
  <si>
    <t>동해</t>
  </si>
  <si>
    <t>원주</t>
  </si>
  <si>
    <t>수원</t>
  </si>
  <si>
    <t>영월</t>
  </si>
  <si>
    <t>충주</t>
  </si>
  <si>
    <t>울진</t>
  </si>
  <si>
    <t>청주</t>
  </si>
  <si>
    <t>추풍령</t>
  </si>
  <si>
    <t>안동</t>
  </si>
  <si>
    <t>상주</t>
  </si>
  <si>
    <t>군산</t>
  </si>
  <si>
    <t>전주</t>
  </si>
  <si>
    <t>울산</t>
  </si>
  <si>
    <t>창원</t>
  </si>
  <si>
    <t>통영</t>
  </si>
  <si>
    <t>목포</t>
  </si>
  <si>
    <t>흑산도</t>
  </si>
  <si>
    <t>완도</t>
  </si>
  <si>
    <t>고창</t>
  </si>
  <si>
    <t>순천</t>
  </si>
  <si>
    <t>진도(첨찰산)</t>
  </si>
  <si>
    <t>홍성</t>
  </si>
  <si>
    <t>고산</t>
  </si>
  <si>
    <t>성산</t>
  </si>
  <si>
    <t>진주</t>
  </si>
  <si>
    <t>강화</t>
  </si>
  <si>
    <t>양평</t>
  </si>
  <si>
    <t>이천</t>
  </si>
  <si>
    <t>인제</t>
  </si>
  <si>
    <t>홍천</t>
  </si>
  <si>
    <t>태백</t>
  </si>
  <si>
    <t>정선군</t>
  </si>
  <si>
    <t>제천</t>
  </si>
  <si>
    <t>보은</t>
  </si>
  <si>
    <t>천안</t>
  </si>
  <si>
    <t>보령</t>
  </si>
  <si>
    <t>부여</t>
  </si>
  <si>
    <t>금산</t>
  </si>
  <si>
    <t>부안</t>
  </si>
  <si>
    <t>임실</t>
  </si>
  <si>
    <t>정읍</t>
  </si>
  <si>
    <t>남원</t>
  </si>
  <si>
    <t>장수</t>
  </si>
  <si>
    <t>고창군</t>
  </si>
  <si>
    <t>영광군</t>
  </si>
  <si>
    <t>김해시</t>
  </si>
  <si>
    <t>순창군</t>
  </si>
  <si>
    <t>북창원</t>
  </si>
  <si>
    <t>양산시</t>
  </si>
  <si>
    <t>보성군</t>
  </si>
  <si>
    <t>강진군</t>
  </si>
  <si>
    <t>장흥</t>
  </si>
  <si>
    <t>해남</t>
  </si>
  <si>
    <t>고흥</t>
  </si>
  <si>
    <t>의령군</t>
  </si>
  <si>
    <t>함양군</t>
  </si>
  <si>
    <t>광양시</t>
  </si>
  <si>
    <t>진도군</t>
  </si>
  <si>
    <t>봉화</t>
  </si>
  <si>
    <t>영주</t>
  </si>
  <si>
    <t>문경</t>
  </si>
  <si>
    <t>청송군</t>
  </si>
  <si>
    <t>영덕</t>
  </si>
  <si>
    <t>의성</t>
  </si>
  <si>
    <t>구미</t>
  </si>
  <si>
    <t>영천</t>
  </si>
  <si>
    <t>경주시</t>
  </si>
  <si>
    <t>거창</t>
  </si>
  <si>
    <t>합천</t>
  </si>
  <si>
    <t>밀양</t>
  </si>
  <si>
    <t>산청</t>
  </si>
  <si>
    <t>거제</t>
  </si>
  <si>
    <t>남해</t>
  </si>
  <si>
    <t>○ 통계표ID</t>
  </si>
  <si>
    <t>○ 통계표명</t>
  </si>
  <si>
    <t>○ 조회기간</t>
  </si>
  <si>
    <t>○ 출처</t>
  </si>
  <si>
    <t>○ 자료다운일자</t>
  </si>
  <si>
    <t>○ 통계표URL</t>
  </si>
  <si>
    <t>○ 단위</t>
  </si>
  <si>
    <t>○ 주석</t>
  </si>
  <si>
    <t>통계표</t>
  </si>
  <si>
    <t>남북한별</t>
  </si>
  <si>
    <t>남북한별 &gt; 북한</t>
  </si>
  <si>
    <t>남북한별 &gt; 대구</t>
  </si>
  <si>
    <t>남북한별 &gt; 파주</t>
  </si>
  <si>
    <t>남북한별 &gt; 창원</t>
  </si>
  <si>
    <t>남북한별 &gt; 성산</t>
  </si>
  <si>
    <t>남북한별 &gt; 북창원</t>
  </si>
  <si>
    <t>DT_1ZGA13</t>
  </si>
  <si>
    <t>연평균기온</t>
  </si>
  <si>
    <t>[년] 1990~2019</t>
  </si>
  <si>
    <t>주석 참조 (자료관리 : 국제협력담당관)</t>
  </si>
  <si>
    <t>2021.02.08 17:10</t>
  </si>
  <si>
    <t>https://kosis.kr/statHtml/statHtml.do?orgId=101&amp;tblId=DT_1ZGA13&amp;conn_path=I3</t>
  </si>
  <si>
    <t>* KOSIS 개편 시 통계표 URL은 달라질 수 있음</t>
  </si>
  <si>
    <t>℃</t>
  </si>
  <si>
    <t>출처: (북)기상청, (남)기상청 기상자료개방포털</t>
  </si>
  <si>
    <t>세계기상기구(WMO)의 기상통신망(GTS)을 통해 1일 8회</t>
  </si>
  <si>
    <t>(03, 06, 09, 12, 15, 18, 21, 24 KST) 수집한 북한 기상관측자료를 통계처리한 자료임</t>
  </si>
  <si>
    <t>- 한국표준시(KST: Korean Standard Time) 기준</t>
  </si>
  <si>
    <t>- GTS를 통해 수신한 관측값으로 작성되어 자료 미수신 시 누락된 자료가 발생할 수 있음</t>
  </si>
  <si>
    <t>북한기상관측 통계자료 산출방법 (기상청 기후통계지침 참고)</t>
  </si>
  <si>
    <t>- 연 통계값은 월 통계자료를 이용하여 실시하되 1개월이라도 자료가 없으면 통계처리하지 않음</t>
  </si>
  <si>
    <t>- 월 통계값은 일 통계자료를 이용하여 실시하되 자료량이 80% 이상인 경우에 산출</t>
  </si>
  <si>
    <t>- 일 통계값은 1일 8회 관측값을 이용하되 누락된 자료가 있을 경우 일 4회 이상 관측자료가 존재하면 일 통계값 산출</t>
  </si>
  <si>
    <t>- 통계값이 합계값인 경우 관측자료가 1회라도 누락되면 통계값을 산출하지 않음</t>
  </si>
  <si>
    <t>대구는 2015.6.12. 관측지점이 신암동에서 효목동으로 이전함</t>
  </si>
  <si>
    <t>2013년 10월 문산(99)에서 파주(99)로 변경</t>
  </si>
  <si>
    <t>2010년 7월 마산(155)에서 창원(155)으로 변경</t>
  </si>
  <si>
    <t>성산(188)</t>
  </si>
  <si>
    <t>2010년 7월 창원시(255)에서  북창원(255)으로  변경</t>
  </si>
  <si>
    <t>시점</t>
  </si>
  <si>
    <t>합계</t>
  </si>
  <si>
    <t>인구만명당 의·약사수</t>
  </si>
  <si>
    <t>의사</t>
  </si>
  <si>
    <t>치과의사</t>
  </si>
  <si>
    <t>한의사</t>
  </si>
  <si>
    <t>약사</t>
  </si>
  <si>
    <t>1970</t>
  </si>
  <si>
    <t>1975</t>
  </si>
  <si>
    <t>1980</t>
  </si>
  <si>
    <t>1985</t>
  </si>
  <si>
    <t>1986</t>
  </si>
  <si>
    <t>에너지 (Kcal)</t>
  </si>
  <si>
    <t>식물성 (Kcal)</t>
  </si>
  <si>
    <t>동물성 (Kcal)</t>
  </si>
  <si>
    <t>단백질 (g)</t>
  </si>
  <si>
    <t>식물성 (g)</t>
  </si>
  <si>
    <t>동물성 (g)</t>
  </si>
  <si>
    <t>DT_1ZGAB4</t>
  </si>
  <si>
    <t>1인 1일당 영양공급량</t>
  </si>
  <si>
    <t>[년] 1990~2018</t>
  </si>
  <si>
    <t>2021.02.08 17:18</t>
  </si>
  <si>
    <t>https://kosis.kr/statHtml/statHtml.do?orgId=101&amp;tblId=DT_1ZGAB4&amp;conn_path=I3</t>
  </si>
  <si>
    <t>출처: (북)FAO「https://www.fao.org」, (남)한국농촌경제연구원「식품수급표」</t>
  </si>
  <si>
    <t>DT_1ZGAB2</t>
  </si>
  <si>
    <t>의사·약사 수</t>
  </si>
  <si>
    <t>[년] 2014~2019</t>
  </si>
  <si>
    <t>2021.02.08 17:28</t>
  </si>
  <si>
    <t>https://kosis.kr/statHtml/statHtml.do?orgId=101&amp;tblId=DT_1ZGAB2&amp;conn_path=I3</t>
  </si>
  <si>
    <t>명</t>
  </si>
  <si>
    <t>출처: (북)관계기관, (남)보건복지부「보건복지통계연보」</t>
  </si>
  <si>
    <t>의사, 치과의사, 한의사, 위생의사, 약사 등을 포함</t>
  </si>
  <si>
    <t>남북한별 &gt; 남한</t>
  </si>
  <si>
    <t>해외거주자 포함, 사망자 제외</t>
  </si>
  <si>
    <t>면허 의사(한지 의사 포함), 면허 치과의사(한지 치과의사 포함), 면허 한의사(한지 한의사 포함), 면허 약사를 말함</t>
  </si>
  <si>
    <t>Australia</t>
  </si>
  <si>
    <t>Austria</t>
  </si>
  <si>
    <t>Belgium</t>
  </si>
  <si>
    <t>Canada</t>
  </si>
  <si>
    <t>Chile</t>
  </si>
  <si>
    <t>Colombia</t>
  </si>
  <si>
    <t>Czech Republic</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</si>
  <si>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</si>
  <si>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</si>
  <si>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</si>
  <si>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</si>
  <si>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</si>
  <si>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</si>
  <si>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</si>
  <si>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</si>
  <si>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</si>
  <si>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</si>
  <si>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</si>
  <si>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</si>
  <si>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</si>
  <si>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</si>
  <si>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</si>
  <si>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</si>
  <si>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</si>
  <si>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</si>
  <si>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</si>
  <si>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</si>
  <si>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</si>
  <si>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</si>
  <si>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</si>
  <si>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</si>
  <si>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</si>
  <si>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</si>
  <si>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</si>
  <si>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Turkey</t>
  </si>
  <si>
    <t>United Kingdom</t>
  </si>
  <si>
    <t>United States</t>
  </si>
  <si>
    <t>OECD 평균</t>
  </si>
  <si>
    <t>Country</t>
    <phoneticPr fontId="18" type="noConversion"/>
  </si>
  <si>
    <t>OECD 추정</t>
    <phoneticPr fontId="18" type="noConversion"/>
  </si>
  <si>
    <t>연도</t>
    <phoneticPr fontId="18" type="noConversion"/>
  </si>
  <si>
    <t>구분</t>
    <phoneticPr fontId="18" type="noConversion"/>
  </si>
  <si>
    <t>전체</t>
    <phoneticPr fontId="18" type="noConversion"/>
  </si>
  <si>
    <t>특정 감염성 및 기생충성 질환 (A00-B99)</t>
    <phoneticPr fontId="18" type="noConversion"/>
  </si>
  <si>
    <t>혈액 및 조혈기관의 질환과 면역메커니즘을 침범하는 특정장애  (D50-D89) (명)</t>
    <phoneticPr fontId="18" type="noConversion"/>
  </si>
  <si>
    <t>내분비, 영양 및 대사질환 (E00-E88)</t>
  </si>
  <si>
    <t>순환계통 질환 (I00-I99)</t>
  </si>
  <si>
    <t>호흡계통의 질환 (J00-J98,U04)</t>
  </si>
  <si>
    <t>소화계통의 질환 (K00-K92)</t>
    <phoneticPr fontId="18" type="noConversion"/>
  </si>
  <si>
    <t>사망_0세</t>
    <phoneticPr fontId="18" type="noConversion"/>
  </si>
  <si>
    <t>사망_1-4</t>
    <phoneticPr fontId="18" type="noConversion"/>
  </si>
  <si>
    <t>사망_5-9</t>
    <phoneticPr fontId="18" type="noConversion"/>
  </si>
  <si>
    <t>사망_10-14</t>
    <phoneticPr fontId="18" type="noConversion"/>
  </si>
  <si>
    <t>사망_15-19</t>
    <phoneticPr fontId="18" type="noConversion"/>
  </si>
  <si>
    <t>사망률_0세</t>
  </si>
  <si>
    <t>사망률_1-4</t>
  </si>
  <si>
    <t>사망률_5-9</t>
  </si>
  <si>
    <t>사망률_10-14</t>
  </si>
  <si>
    <t>사망률_15-19</t>
  </si>
  <si>
    <t>1993~2055 북한 인구 추계 자료 (통계청)</t>
    <phoneticPr fontId="18" type="noConversion"/>
  </si>
  <si>
    <t>1993~2008</t>
    <phoneticPr fontId="18" type="noConversion"/>
  </si>
  <si>
    <t>과거추정</t>
    <phoneticPr fontId="18" type="noConversion"/>
  </si>
  <si>
    <t>2009~2055</t>
    <phoneticPr fontId="18" type="noConversion"/>
  </si>
  <si>
    <t>장래 추계</t>
    <phoneticPr fontId="18" type="noConversion"/>
  </si>
  <si>
    <r>
      <t>조사망률</t>
    </r>
    <r>
      <rPr>
        <sz val="10"/>
        <color rgb="FF000000"/>
        <rFont val="휴먼명조"/>
        <family val="3"/>
        <charset val="129"/>
      </rPr>
      <t>(</t>
    </r>
    <r>
      <rPr>
        <sz val="10"/>
        <color rgb="FF000000"/>
        <rFont val="맑은 고딕"/>
        <family val="3"/>
        <charset val="129"/>
        <scheme val="minor"/>
      </rPr>
      <t>‰</t>
    </r>
    <r>
      <rPr>
        <sz val="10"/>
        <color rgb="FF000000"/>
        <rFont val="휴먼명조"/>
        <family val="3"/>
        <charset val="129"/>
      </rPr>
      <t>)</t>
    </r>
  </si>
  <si>
    <r>
      <t>5</t>
    </r>
    <r>
      <rPr>
        <sz val="10"/>
        <color rgb="FF000000"/>
        <rFont val="맑은 고딕"/>
        <family val="3"/>
        <charset val="129"/>
        <scheme val="minor"/>
      </rPr>
      <t xml:space="preserve">세미만 </t>
    </r>
  </si>
  <si>
    <r>
      <t>사망률</t>
    </r>
    <r>
      <rPr>
        <sz val="10"/>
        <color rgb="FF000000"/>
        <rFont val="휴먼명조"/>
        <family val="3"/>
        <charset val="129"/>
      </rPr>
      <t>(</t>
    </r>
    <r>
      <rPr>
        <sz val="10"/>
        <color rgb="FF000000"/>
        <rFont val="맑은 고딕"/>
        <family val="3"/>
        <charset val="129"/>
        <scheme val="minor"/>
      </rPr>
      <t>‰</t>
    </r>
    <r>
      <rPr>
        <sz val="10"/>
        <color rgb="FF000000"/>
        <rFont val="휴먼명조"/>
        <family val="3"/>
        <charset val="129"/>
      </rPr>
      <t>)</t>
    </r>
  </si>
  <si>
    <r>
      <t>(</t>
    </r>
    <r>
      <rPr>
        <sz val="10"/>
        <color rgb="FF000000"/>
        <rFont val="맑은 고딕"/>
        <family val="3"/>
        <charset val="129"/>
        <scheme val="minor"/>
      </rPr>
      <t>북한</t>
    </r>
    <r>
      <rPr>
        <sz val="10"/>
        <color rgb="FF000000"/>
        <rFont val="휴먼명조"/>
        <family val="3"/>
        <charset val="129"/>
      </rPr>
      <t>,</t>
    </r>
    <r>
      <rPr>
        <sz val="9"/>
        <color rgb="FF000000"/>
        <rFont val="휴먼명조"/>
        <family val="3"/>
        <charset val="129"/>
      </rPr>
      <t>UNICEF)</t>
    </r>
  </si>
  <si>
    <r>
      <t>기대수명</t>
    </r>
    <r>
      <rPr>
        <sz val="10"/>
        <color rgb="FF000000"/>
        <rFont val="휴먼명조"/>
        <family val="3"/>
        <charset val="129"/>
      </rPr>
      <t>(</t>
    </r>
    <r>
      <rPr>
        <sz val="10"/>
        <color rgb="FF000000"/>
        <rFont val="맑은 고딕"/>
        <family val="3"/>
        <charset val="129"/>
        <scheme val="minor"/>
      </rPr>
      <t>세</t>
    </r>
    <r>
      <rPr>
        <sz val="10"/>
        <color rgb="FF000000"/>
        <rFont val="휴먼명조"/>
        <family val="3"/>
        <charset val="129"/>
      </rPr>
      <t>)</t>
    </r>
  </si>
  <si>
    <t>추계</t>
  </si>
  <si>
    <t>발표</t>
  </si>
  <si>
    <t>북한발표</t>
  </si>
  <si>
    <t>UN *</t>
  </si>
  <si>
    <t>남녀</t>
  </si>
  <si>
    <t>남자</t>
  </si>
  <si>
    <t>여자</t>
  </si>
  <si>
    <t>총사망자 수</t>
  </si>
  <si>
    <r>
      <t xml:space="preserve">추정 초과 사망 </t>
    </r>
    <r>
      <rPr>
        <sz val="10"/>
        <color rgb="FF000000"/>
        <rFont val="휴먼명조"/>
        <family val="3"/>
        <charset val="129"/>
      </rPr>
      <t>*</t>
    </r>
  </si>
  <si>
    <t>출생아 수</t>
  </si>
  <si>
    <r>
      <t xml:space="preserve">추정 출생 손실 </t>
    </r>
    <r>
      <rPr>
        <sz val="10"/>
        <color rgb="FF000000"/>
        <rFont val="휴먼명조"/>
        <family val="3"/>
        <charset val="129"/>
      </rPr>
      <t>**</t>
    </r>
  </si>
  <si>
    <t>전 기간</t>
  </si>
  <si>
    <t>(1994~2005)</t>
  </si>
  <si>
    <t>고난의 행군기</t>
  </si>
  <si>
    <t>(1996~2000)</t>
  </si>
  <si>
    <t>(1995~2004)</t>
  </si>
  <si>
    <t>계</t>
  </si>
  <si>
    <t>식량난으로 인한 초과 사망 및 출생 손실 추정</t>
    <phoneticPr fontId="18" type="noConversion"/>
  </si>
  <si>
    <t xml:space="preserve"> (천명)</t>
    <phoneticPr fontId="18" type="noConversion"/>
  </si>
  <si>
    <t>* UN자료는 1997년은 1995~99년, 2002년은 2000~04년, 2007년은 2005~09년 기간 중 기대수명임</t>
    <phoneticPr fontId="18" type="noConversion"/>
  </si>
  <si>
    <t>Suite of Food Security Indicators</t>
  </si>
  <si>
    <t>5세 미만 아동 만성영양실조 비율</t>
    <phoneticPr fontId="18" type="noConversion"/>
  </si>
  <si>
    <t>Data source: World Development Indicators</t>
    <phoneticPr fontId="18" type="noConversion"/>
  </si>
  <si>
    <t>Flag Description</t>
  </si>
  <si>
    <t>International reliable sources (USDA, WTO, World Bank, IMF, UNICEF, UNSD)</t>
  </si>
  <si>
    <t xml:space="preserve">KOREA DPR 2017 MICS Survey Findings Report
</t>
    <phoneticPr fontId="18" type="noConversion"/>
  </si>
  <si>
    <t>연도</t>
    <phoneticPr fontId="18" type="noConversion"/>
  </si>
  <si>
    <t>남한_영양부족인구</t>
    <phoneticPr fontId="18" type="noConversion"/>
  </si>
  <si>
    <t>북한 영양부족인구</t>
    <phoneticPr fontId="18" type="noConversion"/>
  </si>
  <si>
    <t>Prevalence of undernourishment (% of population)</t>
    <phoneticPr fontId="18" type="noConversion"/>
  </si>
  <si>
    <t>Prevalence of undernourishment (% of population)</t>
    <phoneticPr fontId="18" type="noConversion"/>
  </si>
  <si>
    <t>국가</t>
    <phoneticPr fontId="18" type="noConversion"/>
  </si>
  <si>
    <t>영문</t>
    <phoneticPr fontId="18" type="noConversion"/>
  </si>
  <si>
    <t>에스토니아</t>
    <phoneticPr fontId="18" type="noConversion"/>
  </si>
  <si>
    <t>아이슬란드</t>
    <phoneticPr fontId="18" type="noConversion"/>
  </si>
  <si>
    <t>슬로베니아</t>
    <phoneticPr fontId="18" type="noConversion"/>
  </si>
  <si>
    <t>일본</t>
    <phoneticPr fontId="18" type="noConversion"/>
  </si>
  <si>
    <t>스웨덴</t>
    <phoneticPr fontId="18" type="noConversion"/>
  </si>
  <si>
    <t>핀란드</t>
    <phoneticPr fontId="18" type="noConversion"/>
  </si>
  <si>
    <t>노르웨이</t>
    <phoneticPr fontId="18" type="noConversion"/>
  </si>
  <si>
    <t>체코</t>
    <phoneticPr fontId="18" type="noConversion"/>
  </si>
  <si>
    <t>오스트리아</t>
    <phoneticPr fontId="18" type="noConversion"/>
  </si>
  <si>
    <t>스페인</t>
    <phoneticPr fontId="18" type="noConversion"/>
  </si>
  <si>
    <t>이탈리아</t>
    <phoneticPr fontId="18" type="noConversion"/>
  </si>
  <si>
    <t>한국</t>
    <phoneticPr fontId="18" type="noConversion"/>
  </si>
  <si>
    <t>아일랜드</t>
    <phoneticPr fontId="18" type="noConversion"/>
  </si>
  <si>
    <t>이스라엘</t>
    <phoneticPr fontId="18" type="noConversion"/>
  </si>
  <si>
    <t>호주</t>
    <phoneticPr fontId="18" type="noConversion"/>
  </si>
  <si>
    <t>독일</t>
    <phoneticPr fontId="18" type="noConversion"/>
  </si>
  <si>
    <t>라트비아</t>
    <phoneticPr fontId="18" type="noConversion"/>
  </si>
  <si>
    <t>헝가리</t>
    <phoneticPr fontId="18" type="noConversion"/>
  </si>
  <si>
    <t>포르투갈</t>
    <phoneticPr fontId="18" type="noConversion"/>
  </si>
  <si>
    <t>스위스</t>
    <phoneticPr fontId="18" type="noConversion"/>
  </si>
  <si>
    <t>리투아니아</t>
    <phoneticPr fontId="18" type="noConversion"/>
  </si>
  <si>
    <t>그리스</t>
    <phoneticPr fontId="18" type="noConversion"/>
  </si>
  <si>
    <t>네덜란드</t>
    <phoneticPr fontId="18" type="noConversion"/>
  </si>
  <si>
    <t>덴마크</t>
    <phoneticPr fontId="18" type="noConversion"/>
  </si>
  <si>
    <t>벨기에</t>
    <phoneticPr fontId="18" type="noConversion"/>
  </si>
  <si>
    <t>프랑스</t>
    <phoneticPr fontId="18" type="noConversion"/>
  </si>
  <si>
    <t>폴란드</t>
    <phoneticPr fontId="18" type="noConversion"/>
  </si>
  <si>
    <t>영국</t>
    <phoneticPr fontId="18" type="noConversion"/>
  </si>
  <si>
    <t>OECD평균</t>
    <phoneticPr fontId="18" type="noConversion"/>
  </si>
  <si>
    <t>뉴질랜드</t>
    <phoneticPr fontId="18" type="noConversion"/>
  </si>
  <si>
    <t>룩셈부르크</t>
    <phoneticPr fontId="18" type="noConversion"/>
  </si>
  <si>
    <t>캐나다</t>
    <phoneticPr fontId="18" type="noConversion"/>
  </si>
  <si>
    <t>슬로바키아</t>
    <phoneticPr fontId="18" type="noConversion"/>
  </si>
  <si>
    <t>미국</t>
    <phoneticPr fontId="18" type="noConversion"/>
  </si>
  <si>
    <t>칠레</t>
    <phoneticPr fontId="18" type="noConversion"/>
  </si>
  <si>
    <t>터키</t>
    <phoneticPr fontId="18" type="noConversion"/>
  </si>
  <si>
    <t>멕시코</t>
    <phoneticPr fontId="18" type="noConversion"/>
  </si>
  <si>
    <t>콜롬비아</t>
    <phoneticPr fontId="18" type="noConversion"/>
  </si>
  <si>
    <t>Canada</t>
    <phoneticPr fontId="18" type="noConversion"/>
  </si>
  <si>
    <t>Finland</t>
    <phoneticPr fontId="18" type="noConversion"/>
  </si>
  <si>
    <t>Estonia</t>
    <phoneticPr fontId="18" type="noConversion"/>
  </si>
  <si>
    <t>Spain</t>
    <phoneticPr fontId="18" type="noConversion"/>
  </si>
  <si>
    <t>Sweden</t>
    <phoneticPr fontId="18" type="noConversion"/>
  </si>
  <si>
    <t>Norway</t>
    <phoneticPr fontId="18" type="noConversion"/>
  </si>
  <si>
    <t>Korea, Rep.</t>
    <phoneticPr fontId="18" type="noConversion"/>
  </si>
  <si>
    <t>Denmark</t>
    <phoneticPr fontId="18" type="noConversion"/>
  </si>
  <si>
    <t>France</t>
    <phoneticPr fontId="18" type="noConversion"/>
  </si>
  <si>
    <t>Germany</t>
    <phoneticPr fontId="18" type="noConversion"/>
  </si>
  <si>
    <t>Australia</t>
    <phoneticPr fontId="18" type="noConversion"/>
  </si>
  <si>
    <t>Belgium</t>
    <phoneticPr fontId="18" type="noConversion"/>
  </si>
  <si>
    <t>Lithuania</t>
    <phoneticPr fontId="18" type="noConversion"/>
  </si>
  <si>
    <t>Latvia</t>
    <phoneticPr fontId="18" type="noConversion"/>
  </si>
  <si>
    <t>Japan</t>
    <phoneticPr fontId="18" type="noConversion"/>
  </si>
  <si>
    <t>Poland</t>
    <phoneticPr fontId="18" type="noConversion"/>
  </si>
  <si>
    <t>Portugal</t>
    <phoneticPr fontId="18" type="noConversion"/>
  </si>
  <si>
    <t>Hungary</t>
    <phoneticPr fontId="18" type="noConversion"/>
  </si>
  <si>
    <t>Ireland</t>
    <phoneticPr fontId="18" type="noConversion"/>
  </si>
  <si>
    <t>Iceland</t>
    <phoneticPr fontId="18" type="noConversion"/>
  </si>
  <si>
    <t>Czech Republic</t>
    <phoneticPr fontId="18" type="noConversion"/>
  </si>
  <si>
    <t>Austria</t>
    <phoneticPr fontId="18" type="noConversion"/>
  </si>
  <si>
    <t>Italy</t>
    <phoneticPr fontId="18" type="noConversion"/>
  </si>
  <si>
    <t>Greece</t>
    <phoneticPr fontId="18" type="noConversion"/>
  </si>
  <si>
    <t>Netherlands</t>
    <phoneticPr fontId="18" type="noConversion"/>
  </si>
  <si>
    <t>Slovenia</t>
    <phoneticPr fontId="18" type="noConversion"/>
  </si>
  <si>
    <t>Slovakia</t>
    <phoneticPr fontId="18" type="noConversion"/>
  </si>
  <si>
    <t>United States</t>
    <phoneticPr fontId="18" type="noConversion"/>
  </si>
  <si>
    <t>New Zealand</t>
    <phoneticPr fontId="18" type="noConversion"/>
  </si>
  <si>
    <t>United Kingdom</t>
    <phoneticPr fontId="18" type="noConversion"/>
  </si>
  <si>
    <t>Luxembourg</t>
    <phoneticPr fontId="18" type="noConversion"/>
  </si>
  <si>
    <t>Switzerland</t>
    <phoneticPr fontId="18" type="noConversion"/>
  </si>
  <si>
    <t>Israel</t>
    <phoneticPr fontId="18" type="noConversion"/>
  </si>
  <si>
    <t>Chile</t>
    <phoneticPr fontId="18" type="noConversion"/>
  </si>
  <si>
    <t>Turkey</t>
    <phoneticPr fontId="18" type="noConversion"/>
  </si>
  <si>
    <t>Mexico</t>
    <phoneticPr fontId="18" type="noConversion"/>
  </si>
  <si>
    <t>Colombia</t>
    <phoneticPr fontId="18" type="noConversion"/>
  </si>
  <si>
    <t>OECD average</t>
    <phoneticPr fontId="18" type="noConversion"/>
  </si>
  <si>
    <t>*OECD 평균은 2017, 2018 또는 인접 과거년도 통계가 있는 37개국 평균</t>
    <phoneticPr fontId="18" type="noConversion"/>
  </si>
  <si>
    <t>연도별 영아사망률</t>
    <phoneticPr fontId="18" type="noConversion"/>
  </si>
  <si>
    <t>OECD average</t>
    <phoneticPr fontId="18" type="noConversion"/>
  </si>
  <si>
    <t>한국</t>
    <phoneticPr fontId="18" type="noConversion"/>
  </si>
  <si>
    <t>3 (2017)</t>
    <phoneticPr fontId="18" type="noConversion"/>
  </si>
  <si>
    <t>4.3 (2017)</t>
    <phoneticPr fontId="18" type="noConversion"/>
  </si>
  <si>
    <t>2.4 (2017)</t>
    <phoneticPr fontId="18" type="noConversion"/>
  </si>
  <si>
    <t>국민1인당_외래진료수(회)</t>
    <phoneticPr fontId="18" type="noConversion"/>
  </si>
  <si>
    <t>임상 의사 수_2018(단위:명/인구 1,000명)</t>
    <phoneticPr fontId="18" type="noConversion"/>
  </si>
  <si>
    <t>4.3 (2017)</t>
    <phoneticPr fontId="18" type="noConversion"/>
  </si>
  <si>
    <t>12.6 (2017)</t>
    <phoneticPr fontId="18" type="noConversion"/>
  </si>
  <si>
    <t>3.8 (2017)</t>
    <phoneticPr fontId="18" type="noConversion"/>
  </si>
  <si>
    <t>3.8 2017)</t>
    <phoneticPr fontId="18" type="noConversion"/>
  </si>
  <si>
    <t>5.9 (2017)</t>
    <phoneticPr fontId="18" type="noConversion"/>
  </si>
  <si>
    <t>7.3 (2017)</t>
    <phoneticPr fontId="18" type="noConversion"/>
  </si>
  <si>
    <t>북한</t>
    <phoneticPr fontId="18" type="noConversion"/>
  </si>
  <si>
    <t>Mortality rate, infant (per 1,000 live births)</t>
    <phoneticPr fontId="26" type="noConversion"/>
  </si>
  <si>
    <t>지방질 (g)</t>
    <phoneticPr fontId="18" type="noConversion"/>
  </si>
  <si>
    <t>주석 참조 (자료관리 : 국제협력담당관)</t>
    <phoneticPr fontId="18" type="noConversion"/>
  </si>
  <si>
    <t>Prevalence of undernourishment (% of population)</t>
    <phoneticPr fontId="18" type="noConversion"/>
  </si>
  <si>
    <t>영아사망률_2018(단위:명/출생아 1,000명)</t>
    <phoneticPr fontId="18" type="noConversion"/>
  </si>
  <si>
    <t>Sen's slope</t>
    <phoneticPr fontId="18" type="noConversion"/>
  </si>
  <si>
    <t>North Korea</t>
    <phoneticPr fontId="18" type="noConversion"/>
  </si>
  <si>
    <t>South Korea</t>
    <phoneticPr fontId="18" type="noConversion"/>
  </si>
  <si>
    <t>Category</t>
    <phoneticPr fontId="18" type="noConversion"/>
  </si>
  <si>
    <t>Population</t>
    <phoneticPr fontId="18" type="noConversion"/>
  </si>
  <si>
    <t>Table 1</t>
    <phoneticPr fontId="18" type="noConversion"/>
  </si>
  <si>
    <t xml:space="preserve">Life expectancy </t>
    <phoneticPr fontId="18" type="noConversion"/>
  </si>
  <si>
    <t>Total fertility rate</t>
    <phoneticPr fontId="18" type="noConversion"/>
  </si>
  <si>
    <t>Total fertility rate</t>
    <phoneticPr fontId="18" type="noConversion"/>
  </si>
  <si>
    <t>Korea, Dem.-2018</t>
    <phoneticPr fontId="18" type="noConversion"/>
  </si>
  <si>
    <t>Korea, Dem.-2019</t>
    <phoneticPr fontId="18" type="noConversion"/>
  </si>
  <si>
    <t>Korea, Rep.-2018</t>
    <phoneticPr fontId="18" type="noConversion"/>
  </si>
  <si>
    <t>Korea, Rep.-2019</t>
    <phoneticPr fontId="18" type="noConversion"/>
  </si>
  <si>
    <t>M-K methods</t>
    <phoneticPr fontId="18" type="noConversion"/>
  </si>
  <si>
    <t>M-K statistics</t>
    <phoneticPr fontId="18" type="noConversion"/>
  </si>
  <si>
    <t>P-value</t>
    <phoneticPr fontId="18" type="noConversion"/>
  </si>
  <si>
    <t>Estimate</t>
    <phoneticPr fontId="18" type="noConversion"/>
  </si>
  <si>
    <t>lci</t>
    <phoneticPr fontId="18" type="noConversion"/>
  </si>
  <si>
    <t>uci</t>
    <phoneticPr fontId="18" type="noConversion"/>
  </si>
  <si>
    <t>Linear regression</t>
    <phoneticPr fontId="18" type="noConversion"/>
  </si>
  <si>
    <t>Sen's slope</t>
    <phoneticPr fontId="18" type="noConversion"/>
  </si>
  <si>
    <t>lci</t>
    <phoneticPr fontId="18" type="noConversion"/>
  </si>
  <si>
    <t>uci</t>
    <phoneticPr fontId="18" type="noConversion"/>
  </si>
  <si>
    <t>year</t>
    <phoneticPr fontId="18" type="noConversion"/>
  </si>
  <si>
    <t>남한</t>
    <phoneticPr fontId="18" type="noConversion"/>
  </si>
  <si>
    <t>Electric power consumption measures the production of power plants and combined heat and power plants less transmission, distribution, and transformation losses and own use by heat and power plants.</t>
  </si>
  <si>
    <t>Indicator: Electric power consumption (kWh per capita)</t>
  </si>
  <si>
    <t>Adolescent_fertility_rate</t>
    <phoneticPr fontId="18" type="noConversion"/>
  </si>
  <si>
    <t>Immunization_DPT_12_23_%</t>
    <phoneticPr fontId="18" type="noConversion"/>
  </si>
  <si>
    <t>Korea, Dem. People’s Rep.</t>
    <phoneticPr fontId="18" type="noConversion"/>
  </si>
  <si>
    <t>Year</t>
    <phoneticPr fontId="18" type="noConversion"/>
  </si>
  <si>
    <t>Prevalence</t>
    <phoneticPr fontId="18" type="noConversion"/>
  </si>
  <si>
    <t>Anemia</t>
    <phoneticPr fontId="18" type="noConversion"/>
  </si>
  <si>
    <t>North Korea</t>
  </si>
  <si>
    <t>South Korea</t>
  </si>
  <si>
    <t>Stillbirth</t>
  </si>
  <si>
    <t>Stillbirth</t>
    <phoneticPr fontId="18" type="noConversion"/>
  </si>
  <si>
    <t>Neonatal mortality</t>
    <phoneticPr fontId="18" type="noConversion"/>
  </si>
  <si>
    <t>Under 5 years mortality</t>
    <phoneticPr fontId="18" type="noConversion"/>
  </si>
  <si>
    <t xml:space="preserve">Acute Lower Respiratory Infections </t>
    <phoneticPr fontId="18" type="noConversion"/>
  </si>
  <si>
    <t xml:space="preserve">Congenital Anomalies </t>
    <phoneticPr fontId="18" type="noConversion"/>
  </si>
  <si>
    <t xml:space="preserve">Prematurity </t>
    <phoneticPr fontId="18" type="noConversion"/>
  </si>
  <si>
    <t xml:space="preserve">Birth Asphyxia </t>
    <phoneticPr fontId="18" type="noConversion"/>
  </si>
  <si>
    <t xml:space="preserve">Diarrhoeal Disease </t>
    <phoneticPr fontId="18" type="noConversion"/>
  </si>
  <si>
    <t xml:space="preserve">Anemia </t>
    <phoneticPr fontId="18" type="noConversion"/>
  </si>
  <si>
    <t>Overweight</t>
    <phoneticPr fontId="18" type="noConversion"/>
  </si>
  <si>
    <t xml:space="preserve">Obesity </t>
    <phoneticPr fontId="18" type="noConversion"/>
  </si>
  <si>
    <t xml:space="preserve">Thinness </t>
    <phoneticPr fontId="18" type="noConversion"/>
  </si>
  <si>
    <t xml:space="preserve">Meningitis/Encephalitis </t>
  </si>
  <si>
    <t xml:space="preserve">Sepsis and other infections </t>
    <phoneticPr fontId="18" type="noConversion"/>
  </si>
  <si>
    <t>&lt;0.001</t>
    <phoneticPr fontId="18" type="noConversion"/>
  </si>
  <si>
    <t>N</t>
  </si>
  <si>
    <t>Estimate</t>
  </si>
  <si>
    <t>Std. Error</t>
  </si>
  <si>
    <t>t value</t>
  </si>
  <si>
    <t>Pr(&gt;|t|)</t>
  </si>
  <si>
    <t>link</t>
  </si>
  <si>
    <t>label</t>
  </si>
  <si>
    <t>gaussian</t>
  </si>
  <si>
    <t>Infant Mortality</t>
  </si>
  <si>
    <t>Neonatal Mortality</t>
  </si>
  <si>
    <t>Acute lower respiratory infections</t>
  </si>
  <si>
    <t>Congenitial anomalies</t>
  </si>
  <si>
    <t>Prematurity</t>
  </si>
  <si>
    <t>Birth Asphyxia</t>
  </si>
  <si>
    <t>Diarrhoeal Disease</t>
  </si>
  <si>
    <t>Meningitis/Encephalitis</t>
  </si>
  <si>
    <t>Sepsis and other infections</t>
  </si>
  <si>
    <t>Anemia</t>
  </si>
  <si>
    <t>Obesity</t>
  </si>
  <si>
    <t>Thinness</t>
  </si>
  <si>
    <t>Countries</t>
    <phoneticPr fontId="18" type="noConversion"/>
  </si>
  <si>
    <t>South Korea</t>
    <phoneticPr fontId="18" type="noConversion"/>
  </si>
  <si>
    <t>North Korea</t>
    <phoneticPr fontId="18" type="noConversion"/>
  </si>
  <si>
    <t>South Korea</t>
    <phoneticPr fontId="18" type="noConversion"/>
  </si>
  <si>
    <t>Under-five Mortality</t>
    <phoneticPr fontId="18" type="noConversion"/>
  </si>
  <si>
    <t>Under-five Mortality</t>
    <phoneticPr fontId="18" type="noConversion"/>
  </si>
  <si>
    <t>North Korea</t>
    <phoneticPr fontId="18" type="noConversion"/>
  </si>
  <si>
    <t>South Korea</t>
    <phoneticPr fontId="18" type="noConversion"/>
  </si>
  <si>
    <t>South Korea</t>
    <phoneticPr fontId="18" type="noConversion"/>
  </si>
  <si>
    <t>North Korea</t>
    <phoneticPr fontId="18" type="noConversion"/>
  </si>
  <si>
    <t>South Korea</t>
    <phoneticPr fontId="18" type="noConversion"/>
  </si>
  <si>
    <t>South Korea</t>
    <phoneticPr fontId="18" type="noConversion"/>
  </si>
  <si>
    <t>North Korea</t>
    <phoneticPr fontId="18" type="noConversion"/>
  </si>
  <si>
    <t>North Korea</t>
    <phoneticPr fontId="18" type="noConversion"/>
  </si>
  <si>
    <t>z value</t>
  </si>
  <si>
    <t>Pr(&gt;|z|)</t>
  </si>
  <si>
    <t>poisson</t>
  </si>
  <si>
    <t>Under&lt;U+2013&gt;five Mortality</t>
  </si>
  <si>
    <t>-0.2, 3.59</t>
  </si>
  <si>
    <t>0.04, 1.93</t>
  </si>
  <si>
    <t>-0.04, 0.32</t>
  </si>
  <si>
    <t>-0.49, 4.75</t>
  </si>
  <si>
    <t>0.03, 0.29</t>
  </si>
  <si>
    <t>0.14, 0.87</t>
  </si>
  <si>
    <t>-0.01, 0.05</t>
  </si>
  <si>
    <t>0.03, 0.23</t>
  </si>
  <si>
    <t>-0.02, 0.18</t>
  </si>
  <si>
    <t>-0.21, 0.79</t>
  </si>
  <si>
    <t>-0.02, 0.13</t>
  </si>
  <si>
    <t>-0.04, 0.55</t>
  </si>
  <si>
    <t>-0.02, 0.05</t>
  </si>
  <si>
    <t>-0.15, 0.66</t>
  </si>
  <si>
    <t>-0.01, 0.02</t>
  </si>
  <si>
    <t>-0.01, 0.22</t>
  </si>
  <si>
    <t>0.03, 0.17</t>
  </si>
  <si>
    <t>-0.01, 0.04</t>
  </si>
  <si>
    <t>-0.69, -0.09</t>
  </si>
  <si>
    <t>-0.66, -0.29</t>
  </si>
  <si>
    <t>-1.93, -0.08</t>
  </si>
  <si>
    <t>-1.98, -0.24</t>
  </si>
  <si>
    <t>-1.06, -0.08</t>
  </si>
  <si>
    <t>-0.98, -0.12</t>
  </si>
  <si>
    <t>-0.01, 0.19</t>
  </si>
  <si>
    <t>95% CI</t>
    <phoneticPr fontId="18" type="noConversion"/>
  </si>
  <si>
    <t>0.00, 0.66</t>
    <phoneticPr fontId="18" type="noConversion"/>
  </si>
  <si>
    <t>0.00, 0.77</t>
    <phoneticPr fontId="18" type="noConversion"/>
  </si>
  <si>
    <t>-0.10, 1.04</t>
    <phoneticPr fontId="18" type="noConversion"/>
  </si>
  <si>
    <t>0.00, 0.03</t>
    <phoneticPr fontId="18" type="noConversion"/>
  </si>
  <si>
    <t>Countries</t>
    <phoneticPr fontId="18" type="noConversion"/>
  </si>
  <si>
    <t>Model 1</t>
    <phoneticPr fontId="18" type="noConversion"/>
  </si>
  <si>
    <t>Model 2</t>
    <phoneticPr fontId="18" type="noConversion"/>
  </si>
  <si>
    <t>%inc</t>
    <phoneticPr fontId="18" type="noConversion"/>
  </si>
  <si>
    <t>lci</t>
    <phoneticPr fontId="18" type="noConversion"/>
  </si>
  <si>
    <t>uci</t>
    <phoneticPr fontId="18" type="noConversion"/>
  </si>
  <si>
    <t>95% CI</t>
    <phoneticPr fontId="18" type="noConversion"/>
  </si>
  <si>
    <t>%inc_lci</t>
    <phoneticPr fontId="18" type="noConversion"/>
  </si>
  <si>
    <t>%inc_uci</t>
    <phoneticPr fontId="18" type="noConversion"/>
  </si>
  <si>
    <t>%inc</t>
    <phoneticPr fontId="18" type="noConversion"/>
  </si>
  <si>
    <t>-6.35, 4.03</t>
  </si>
  <si>
    <t>-15.28, 8.18</t>
  </si>
  <si>
    <t>-10.57, 3.75</t>
  </si>
  <si>
    <t>-14.02, 3.08</t>
  </si>
  <si>
    <t>-15.46, 7.39</t>
  </si>
  <si>
    <t>-10.58, 15.77</t>
  </si>
  <si>
    <t>-33.31, 51.44</t>
  </si>
  <si>
    <t>3.06, 15.44</t>
  </si>
  <si>
    <t>0.52, 14.97</t>
  </si>
  <si>
    <t>-16.3, 39.62</t>
  </si>
  <si>
    <t>3.44, 14.17</t>
  </si>
  <si>
    <t>-4.92, 7.39</t>
  </si>
  <si>
    <t>-5.57, 17.16</t>
  </si>
  <si>
    <t>-1.37, 26.43</t>
  </si>
  <si>
    <t>-57.66, 222.56</t>
  </si>
  <si>
    <t>-9.34, 20.38</t>
  </si>
  <si>
    <t>-23.62, 55.33</t>
  </si>
  <si>
    <t>-4.92, 15.48</t>
  </si>
  <si>
    <t>-22.33, 39.95</t>
  </si>
  <si>
    <t>-5.84, 25.28</t>
  </si>
  <si>
    <t>-5.28, 38.79</t>
  </si>
  <si>
    <t>-14.54, 55.05</t>
  </si>
  <si>
    <t>-56.4, 186.93</t>
  </si>
  <si>
    <t>-</t>
    <phoneticPr fontId="18" type="noConversion"/>
  </si>
  <si>
    <t>-</t>
    <phoneticPr fontId="18" type="noConversion"/>
  </si>
  <si>
    <t>-8.76, 33.10</t>
    <phoneticPr fontId="18" type="noConversion"/>
  </si>
  <si>
    <t>-7.50, 31.18</t>
    <phoneticPr fontId="18" type="noConversion"/>
  </si>
  <si>
    <t>-47.00, 116.49</t>
    <phoneticPr fontId="18" type="noConversion"/>
  </si>
  <si>
    <t>-9.90, 1.45</t>
    <phoneticPr fontId="18" type="noConversion"/>
  </si>
  <si>
    <t>-12.70, 30.74</t>
    <phoneticPr fontId="18" type="noConversion"/>
  </si>
  <si>
    <t>-72.90, 463.11</t>
    <phoneticPr fontId="18" type="noConversion"/>
  </si>
  <si>
    <t>P'yongyang-si</t>
    <phoneticPr fontId="18" type="noConversion"/>
  </si>
  <si>
    <t>Hwanghae-bukto</t>
    <phoneticPr fontId="18" type="noConversion"/>
  </si>
  <si>
    <t>Hamgyong-namdo</t>
    <phoneticPr fontId="18" type="noConversion"/>
  </si>
  <si>
    <t>Chagang-do</t>
    <phoneticPr fontId="18" type="noConversion"/>
  </si>
  <si>
    <t>P'yongan-namdo</t>
    <phoneticPr fontId="18" type="noConversion"/>
  </si>
  <si>
    <t>regions</t>
    <phoneticPr fontId="18" type="noConversion"/>
  </si>
  <si>
    <t>Yanggang-do</t>
    <phoneticPr fontId="18" type="noConversion"/>
  </si>
  <si>
    <t>Hamgyong-bukto</t>
    <phoneticPr fontId="18" type="noConversion"/>
  </si>
  <si>
    <t>P'yongan-bukto</t>
    <phoneticPr fontId="18" type="noConversion"/>
  </si>
  <si>
    <t>Hwanghae-namdo</t>
    <phoneticPr fontId="18" type="noConversion"/>
  </si>
  <si>
    <t>Kaesong-si</t>
    <phoneticPr fontId="18" type="noConversion"/>
  </si>
  <si>
    <t>Kangwon-do</t>
    <phoneticPr fontId="18" type="noConversion"/>
  </si>
  <si>
    <t>Total</t>
    <phoneticPr fontId="18" type="noConversion"/>
  </si>
  <si>
    <t>Capital Region</t>
    <phoneticPr fontId="18" type="noConversion"/>
  </si>
  <si>
    <t>Gyeongnam Region</t>
    <phoneticPr fontId="18" type="noConversion"/>
  </si>
  <si>
    <t>Jeju</t>
    <phoneticPr fontId="18" type="noConversion"/>
  </si>
  <si>
    <t>Jeolla Region</t>
    <phoneticPr fontId="18" type="noConversion"/>
  </si>
  <si>
    <t>Chungcheong Region</t>
    <phoneticPr fontId="18" type="noConversion"/>
  </si>
  <si>
    <t>Gangwon Region</t>
    <phoneticPr fontId="18" type="noConversion"/>
  </si>
  <si>
    <t>Gyeongbuk Region</t>
    <phoneticPr fontId="18" type="noConversion"/>
  </si>
  <si>
    <t>Total</t>
    <phoneticPr fontId="18" type="noConversion"/>
  </si>
  <si>
    <t>South Korea</t>
    <phoneticPr fontId="18" type="noConversion"/>
  </si>
  <si>
    <t>North Korea</t>
    <phoneticPr fontId="18" type="noConversion"/>
  </si>
  <si>
    <t>Shaddick 논문 Supplementary file에서 발췌</t>
    <phoneticPr fontId="18" type="noConversion"/>
  </si>
  <si>
    <t>OECD stat에서 지역별 발췌</t>
    <phoneticPr fontId="18" type="noConversion"/>
  </si>
  <si>
    <t>Household air pollution attributable deaths in children under 5 years</t>
  </si>
  <si>
    <t>IndicatorCode</t>
  </si>
  <si>
    <t>Indicator</t>
  </si>
  <si>
    <t>ValueType</t>
  </si>
  <si>
    <t>ParentLocationCode</t>
  </si>
  <si>
    <t>ParentLocation</t>
  </si>
  <si>
    <t>Location type</t>
  </si>
  <si>
    <t>SpatialDimValueCode</t>
  </si>
  <si>
    <t>Location</t>
  </si>
  <si>
    <t>Period type</t>
  </si>
  <si>
    <t>Period</t>
  </si>
  <si>
    <t>Dim1 type</t>
  </si>
  <si>
    <t>Dim1</t>
  </si>
  <si>
    <t>Dim2 type</t>
  </si>
  <si>
    <t>Dim2</t>
  </si>
  <si>
    <t>AIR_12</t>
  </si>
  <si>
    <t>numeric</t>
  </si>
  <si>
    <t>WPR</t>
  </si>
  <si>
    <t>Western Pacific</t>
  </si>
  <si>
    <t>Country</t>
  </si>
  <si>
    <t>AUS</t>
  </si>
  <si>
    <t>Year</t>
  </si>
  <si>
    <t>Sex</t>
  </si>
  <si>
    <t>Both sexes</t>
  </si>
  <si>
    <t>Cause</t>
  </si>
  <si>
    <t>Lower respiratory infections</t>
  </si>
  <si>
    <t>Female</t>
  </si>
  <si>
    <t>Male</t>
  </si>
  <si>
    <t>EUR</t>
  </si>
  <si>
    <t>Europe</t>
  </si>
  <si>
    <t>AUT</t>
  </si>
  <si>
    <t>AMR</t>
  </si>
  <si>
    <t>Americas</t>
  </si>
  <si>
    <t>BHS</t>
  </si>
  <si>
    <t>Bahamas</t>
  </si>
  <si>
    <t>EMR</t>
  </si>
  <si>
    <t>Eastern Mediterranean</t>
  </si>
  <si>
    <t>BHR</t>
  </si>
  <si>
    <t>Bahrain</t>
  </si>
  <si>
    <t>BEL</t>
  </si>
  <si>
    <t>BRN</t>
  </si>
  <si>
    <t>Brunei Darussalam</t>
  </si>
  <si>
    <t>CAN</t>
  </si>
  <si>
    <t>CYP</t>
  </si>
  <si>
    <t>Cyprus</t>
  </si>
  <si>
    <t>DNK</t>
  </si>
  <si>
    <t>FIN</t>
  </si>
  <si>
    <t>FRA</t>
  </si>
  <si>
    <t>DEU</t>
  </si>
  <si>
    <t>HUN</t>
  </si>
  <si>
    <t>ISL</t>
  </si>
  <si>
    <t>IRL</t>
  </si>
  <si>
    <t>ISR</t>
  </si>
  <si>
    <t>ITA</t>
  </si>
  <si>
    <t>JPN</t>
  </si>
  <si>
    <t>KWT</t>
  </si>
  <si>
    <t>Kuwait</t>
  </si>
  <si>
    <t>LTU</t>
  </si>
  <si>
    <t>LUX</t>
  </si>
  <si>
    <t>MLT</t>
  </si>
  <si>
    <t>Malta</t>
  </si>
  <si>
    <t>NLD</t>
  </si>
  <si>
    <t>NZL</t>
  </si>
  <si>
    <t>New Zealand</t>
  </si>
  <si>
    <t>NOR</t>
  </si>
  <si>
    <t>POL</t>
  </si>
  <si>
    <t>PRT</t>
  </si>
  <si>
    <t>SGP</t>
  </si>
  <si>
    <t>Singapore</t>
  </si>
  <si>
    <t>ESP</t>
  </si>
  <si>
    <t>SWE</t>
  </si>
  <si>
    <t>CHE</t>
  </si>
  <si>
    <t>GBR</t>
  </si>
  <si>
    <t>United Kingdom of Great Britain and Northern Ireland</t>
  </si>
  <si>
    <t>USA</t>
  </si>
  <si>
    <t>United States of America</t>
  </si>
  <si>
    <t>ATG</t>
  </si>
  <si>
    <t>Antigua and Barbuda</t>
  </si>
  <si>
    <t>BRB</t>
  </si>
  <si>
    <t>Barbados</t>
  </si>
  <si>
    <t>SVN</t>
  </si>
  <si>
    <t>LCA</t>
  </si>
  <si>
    <t>Saint Lucia</t>
  </si>
  <si>
    <t>AFR</t>
  </si>
  <si>
    <t>Africa</t>
  </si>
  <si>
    <t>SYC</t>
  </si>
  <si>
    <t>Seychelles</t>
  </si>
  <si>
    <t>EST</t>
  </si>
  <si>
    <t>GRD</t>
  </si>
  <si>
    <t>Grenada</t>
  </si>
  <si>
    <t>QAT</t>
  </si>
  <si>
    <t>Qatar</t>
  </si>
  <si>
    <t>VCT</t>
  </si>
  <si>
    <t>Saint Vincent and the Grenadines</t>
  </si>
  <si>
    <t>TTO</t>
  </si>
  <si>
    <t>Trinidad and Tobago</t>
  </si>
  <si>
    <t>MNE</t>
  </si>
  <si>
    <t>Montenegro</t>
  </si>
  <si>
    <t>LVA</t>
  </si>
  <si>
    <t>SEAR</t>
  </si>
  <si>
    <t>South-East Asia</t>
  </si>
  <si>
    <t>MDV</t>
  </si>
  <si>
    <t>Maldives</t>
  </si>
  <si>
    <t>URY</t>
  </si>
  <si>
    <t>Uruguay</t>
  </si>
  <si>
    <t>HRV</t>
  </si>
  <si>
    <t>Croatia</t>
  </si>
  <si>
    <t>BLR</t>
  </si>
  <si>
    <t>Belarus</t>
  </si>
  <si>
    <t>ARE</t>
  </si>
  <si>
    <t>United Arab Emirates</t>
  </si>
  <si>
    <t>CZE</t>
  </si>
  <si>
    <t>Czechia</t>
  </si>
  <si>
    <t>MUS</t>
  </si>
  <si>
    <t>Mauritius</t>
  </si>
  <si>
    <t>GRC</t>
  </si>
  <si>
    <t>SVK</t>
  </si>
  <si>
    <t>Slovakia</t>
  </si>
  <si>
    <t>KOR</t>
  </si>
  <si>
    <t>Republic of Korea</t>
  </si>
  <si>
    <t>TON</t>
  </si>
  <si>
    <t>Tonga</t>
  </si>
  <si>
    <t>BLZ</t>
  </si>
  <si>
    <t>Belize</t>
  </si>
  <si>
    <t>SUR</t>
  </si>
  <si>
    <t>Suriname</t>
  </si>
  <si>
    <t>ARM</t>
  </si>
  <si>
    <t>Armenia</t>
  </si>
  <si>
    <t>ZWE</t>
  </si>
  <si>
    <t>Zimbabwe</t>
  </si>
  <si>
    <t>RWA</t>
  </si>
  <si>
    <t>Rwanda</t>
  </si>
  <si>
    <t>YEM</t>
  </si>
  <si>
    <t>Yemen</t>
  </si>
  <si>
    <t>SLE</t>
  </si>
  <si>
    <t>Sierra Leone</t>
  </si>
  <si>
    <t>HTI</t>
  </si>
  <si>
    <t>Haiti</t>
  </si>
  <si>
    <t>MWI</t>
  </si>
  <si>
    <t>Malawi</t>
  </si>
  <si>
    <t>VNM</t>
  </si>
  <si>
    <t>Viet Nam</t>
  </si>
  <si>
    <t>GHA</t>
  </si>
  <si>
    <t>Ghana</t>
  </si>
  <si>
    <t>BDI</t>
  </si>
  <si>
    <t>Burundi</t>
  </si>
  <si>
    <t>ZMB</t>
  </si>
  <si>
    <t>Zambia</t>
  </si>
  <si>
    <t>ZAF</t>
  </si>
  <si>
    <t>South Africa</t>
  </si>
  <si>
    <t>NPL</t>
  </si>
  <si>
    <t>Nepal</t>
  </si>
  <si>
    <t>BEN</t>
  </si>
  <si>
    <t>Benin</t>
  </si>
  <si>
    <t>TGO</t>
  </si>
  <si>
    <t>Togo</t>
  </si>
  <si>
    <t>GIN</t>
  </si>
  <si>
    <t>Guinea</t>
  </si>
  <si>
    <t>SEN</t>
  </si>
  <si>
    <t>Senegal</t>
  </si>
  <si>
    <t>MDG</t>
  </si>
  <si>
    <t>Madagascar</t>
  </si>
  <si>
    <t>CAF</t>
  </si>
  <si>
    <t>Central African Republic</t>
  </si>
  <si>
    <t>BFA</t>
  </si>
  <si>
    <t>Burkina Faso</t>
  </si>
  <si>
    <t>MMR</t>
  </si>
  <si>
    <t>Myanmar</t>
  </si>
  <si>
    <t>CRI</t>
  </si>
  <si>
    <t>Costa Rica</t>
  </si>
  <si>
    <t>OMN</t>
  </si>
  <si>
    <t>Oman</t>
  </si>
  <si>
    <t>TUN</t>
  </si>
  <si>
    <t>Tunisia</t>
  </si>
  <si>
    <t>JAM</t>
  </si>
  <si>
    <t>Jamaica</t>
  </si>
  <si>
    <t>WSM</t>
  </si>
  <si>
    <t>Samoa</t>
  </si>
  <si>
    <t>BIH</t>
  </si>
  <si>
    <t>Bosnia and Herzegovina</t>
  </si>
  <si>
    <t>BGR</t>
  </si>
  <si>
    <t>Bulgaria</t>
  </si>
  <si>
    <t>SRB</t>
  </si>
  <si>
    <t>Serbia</t>
  </si>
  <si>
    <t>TCD</t>
  </si>
  <si>
    <t>Chad</t>
  </si>
  <si>
    <t>RUS</t>
  </si>
  <si>
    <t>Russian Federation</t>
  </si>
  <si>
    <t>FJI</t>
  </si>
  <si>
    <t>Fiji</t>
  </si>
  <si>
    <t>GUY</t>
  </si>
  <si>
    <t>Guyana</t>
  </si>
  <si>
    <t>SAU</t>
  </si>
  <si>
    <t>Saudi Arabia</t>
  </si>
  <si>
    <t>ALB</t>
  </si>
  <si>
    <t>Albania</t>
  </si>
  <si>
    <t>MDA</t>
  </si>
  <si>
    <t>Republic of Moldova</t>
  </si>
  <si>
    <t>ARG</t>
  </si>
  <si>
    <t>Argentina</t>
  </si>
  <si>
    <t>MYS</t>
  </si>
  <si>
    <t>Malaysia</t>
  </si>
  <si>
    <t>TKM</t>
  </si>
  <si>
    <t>Turkmenistan</t>
  </si>
  <si>
    <t>DJI</t>
  </si>
  <si>
    <t>Djibouti</t>
  </si>
  <si>
    <t>UZB</t>
  </si>
  <si>
    <t>Uzbekistan</t>
  </si>
  <si>
    <t>NIC</t>
  </si>
  <si>
    <t>Nicaragua</t>
  </si>
  <si>
    <t>GNQ</t>
  </si>
  <si>
    <t>Equatorial Guinea</t>
  </si>
  <si>
    <t>COL</t>
  </si>
  <si>
    <t>IRQ</t>
  </si>
  <si>
    <t>Iraq</t>
  </si>
  <si>
    <t>NAM</t>
  </si>
  <si>
    <t>Namibia</t>
  </si>
  <si>
    <t>BTN</t>
  </si>
  <si>
    <t>Bhutan</t>
  </si>
  <si>
    <t>SLV</t>
  </si>
  <si>
    <t>El Salvador</t>
  </si>
  <si>
    <t>PAN</t>
  </si>
  <si>
    <t>Panama</t>
  </si>
  <si>
    <t>BRA</t>
  </si>
  <si>
    <t>Brazil</t>
  </si>
  <si>
    <t>PAK</t>
  </si>
  <si>
    <t>Pakistan</t>
  </si>
  <si>
    <t>BOL</t>
  </si>
  <si>
    <t>Bolivia (Plurinational State of)</t>
  </si>
  <si>
    <t>PER</t>
  </si>
  <si>
    <t>Peru</t>
  </si>
  <si>
    <t>TLS</t>
  </si>
  <si>
    <t>Timor-Leste</t>
  </si>
  <si>
    <t>KGZ</t>
  </si>
  <si>
    <t>Kyrgyzstan</t>
  </si>
  <si>
    <t>DZA</t>
  </si>
  <si>
    <t>Algeria</t>
  </si>
  <si>
    <t>COD</t>
  </si>
  <si>
    <t>Democratic Republic of the Congo</t>
  </si>
  <si>
    <t>KAZ</t>
  </si>
  <si>
    <t>Kazakhstan</t>
  </si>
  <si>
    <t>VEN</t>
  </si>
  <si>
    <t>Venezuela (Bolivarian Republic of)</t>
  </si>
  <si>
    <t>CUB</t>
  </si>
  <si>
    <t>Cuba</t>
  </si>
  <si>
    <t>VUT</t>
  </si>
  <si>
    <t>Vanuatu</t>
  </si>
  <si>
    <t>STP</t>
  </si>
  <si>
    <t>Sao Tome and Principe</t>
  </si>
  <si>
    <t>UKR</t>
  </si>
  <si>
    <t>Ukraine</t>
  </si>
  <si>
    <t>KIR</t>
  </si>
  <si>
    <t>Kiribati</t>
  </si>
  <si>
    <t>HND</t>
  </si>
  <si>
    <t>Honduras</t>
  </si>
  <si>
    <t>ETH</t>
  </si>
  <si>
    <t>Ethiopia</t>
  </si>
  <si>
    <t>SWZ</t>
  </si>
  <si>
    <t>Eswatini</t>
  </si>
  <si>
    <t>AZE</t>
  </si>
  <si>
    <t>Azerbaijan</t>
  </si>
  <si>
    <t>EGY</t>
  </si>
  <si>
    <t>Egypt</t>
  </si>
  <si>
    <t>THA</t>
  </si>
  <si>
    <t>Thailand</t>
  </si>
  <si>
    <t>TJK</t>
  </si>
  <si>
    <t>Tajikistan</t>
  </si>
  <si>
    <t>COM</t>
  </si>
  <si>
    <t>Comoros</t>
  </si>
  <si>
    <t>LSO</t>
  </si>
  <si>
    <t>Lesotho</t>
  </si>
  <si>
    <t>GMB</t>
  </si>
  <si>
    <t>Gambia</t>
  </si>
  <si>
    <t>SSD</t>
  </si>
  <si>
    <t>South Sudan</t>
  </si>
  <si>
    <t>SDN</t>
  </si>
  <si>
    <t>Sudan</t>
  </si>
  <si>
    <t>PHL</t>
  </si>
  <si>
    <t>Philippines</t>
  </si>
  <si>
    <t>CMR</t>
  </si>
  <si>
    <t>Cameroon</t>
  </si>
  <si>
    <t>KEN</t>
  </si>
  <si>
    <t>Kenya</t>
  </si>
  <si>
    <t>AFG</t>
  </si>
  <si>
    <t>Afghanistan</t>
  </si>
  <si>
    <t>MOZ</t>
  </si>
  <si>
    <t>Mozambique</t>
  </si>
  <si>
    <t>CIV</t>
  </si>
  <si>
    <t>Côte d’Ivoire</t>
  </si>
  <si>
    <t>MLI</t>
  </si>
  <si>
    <t>Mali</t>
  </si>
  <si>
    <t>JOR</t>
  </si>
  <si>
    <t>Jordan</t>
  </si>
  <si>
    <t>CHL</t>
  </si>
  <si>
    <t>MKD</t>
  </si>
  <si>
    <t>The former Yugoslav Republic of Macedonia</t>
  </si>
  <si>
    <t>FSM</t>
  </si>
  <si>
    <t>Micronesia (Federated States of)</t>
  </si>
  <si>
    <t>SLB</t>
  </si>
  <si>
    <t>Solomon Islands</t>
  </si>
  <si>
    <t>ECU</t>
  </si>
  <si>
    <t>Ecuador</t>
  </si>
  <si>
    <t>IRN</t>
  </si>
  <si>
    <t>Iran (Islamic Republic of)</t>
  </si>
  <si>
    <t>PRK</t>
  </si>
  <si>
    <t>Democratic People's Republic of Korea</t>
  </si>
  <si>
    <t>MEX</t>
  </si>
  <si>
    <t>GNB</t>
  </si>
  <si>
    <t>Guinea-Bissau</t>
  </si>
  <si>
    <t>MNG</t>
  </si>
  <si>
    <t>Mongolia</t>
  </si>
  <si>
    <t>CHN</t>
  </si>
  <si>
    <t>China</t>
  </si>
  <si>
    <t>AGO</t>
  </si>
  <si>
    <t>Angola</t>
  </si>
  <si>
    <t>IDN</t>
  </si>
  <si>
    <t>Indonesia</t>
  </si>
  <si>
    <t>UGA</t>
  </si>
  <si>
    <t>Uganda</t>
  </si>
  <si>
    <t>BGD</t>
  </si>
  <si>
    <t>Bangladesh</t>
  </si>
  <si>
    <t>SYR</t>
  </si>
  <si>
    <t>Syrian Arab Republic</t>
  </si>
  <si>
    <t>CPV</t>
  </si>
  <si>
    <t>Cabo Verde</t>
  </si>
  <si>
    <t>IND</t>
  </si>
  <si>
    <t>India</t>
  </si>
  <si>
    <t>MRT</t>
  </si>
  <si>
    <t>Mauritania</t>
  </si>
  <si>
    <t>ROU</t>
  </si>
  <si>
    <t>Romania</t>
  </si>
  <si>
    <t>BWA</t>
  </si>
  <si>
    <t>Botswana</t>
  </si>
  <si>
    <t>DOM</t>
  </si>
  <si>
    <t>Dominican Republic</t>
  </si>
  <si>
    <t>COG</t>
  </si>
  <si>
    <t>Congo</t>
  </si>
  <si>
    <t>LKA</t>
  </si>
  <si>
    <t>Sri Lanka</t>
  </si>
  <si>
    <t>GAB</t>
  </si>
  <si>
    <t>Gabon</t>
  </si>
  <si>
    <t>ERI</t>
  </si>
  <si>
    <t>Eritrea</t>
  </si>
  <si>
    <t>NGA</t>
  </si>
  <si>
    <t>Nigeria</t>
  </si>
  <si>
    <t>GTM</t>
  </si>
  <si>
    <t>Guatemala</t>
  </si>
  <si>
    <t>PRY</t>
  </si>
  <si>
    <t>Paraguay</t>
  </si>
  <si>
    <t>MAR</t>
  </si>
  <si>
    <t>Morocco</t>
  </si>
  <si>
    <t>NER</t>
  </si>
  <si>
    <t>Niger</t>
  </si>
  <si>
    <t>TZA</t>
  </si>
  <si>
    <t>United Republic of Tanzania</t>
  </si>
  <si>
    <t>SOM</t>
  </si>
  <si>
    <t>Somalia</t>
  </si>
  <si>
    <t>GEO</t>
  </si>
  <si>
    <t>Georgia</t>
  </si>
  <si>
    <t>KHM</t>
  </si>
  <si>
    <t>Cambodia</t>
  </si>
  <si>
    <t>PNG</t>
  </si>
  <si>
    <t>Papua New Guinea</t>
  </si>
  <si>
    <t>LAO</t>
  </si>
  <si>
    <t>Lao People's Democratic Republic</t>
  </si>
  <si>
    <t>LBR</t>
  </si>
  <si>
    <t>Liberia</t>
  </si>
  <si>
    <r>
      <rPr>
        <b/>
        <sz val="11"/>
        <color theme="1"/>
        <rFont val="맑은 고딕"/>
        <family val="3"/>
        <charset val="129"/>
        <scheme val="minor"/>
      </rPr>
      <t>Rationale:</t>
    </r>
    <r>
      <rPr>
        <sz val="11"/>
        <color theme="1"/>
        <rFont val="맑은 고딕"/>
        <family val="2"/>
        <charset val="129"/>
        <scheme val="minor"/>
      </rPr>
      <t xml:space="preserve">
As part of a broader project to assess major risk factors to health, the mortality and burden of disease resulting from exposure to household air pollution from solid fuel use for cooking was assessed. By solid fuels is understood wood, coal, animal dung, charcoal, and crop wastes. The majority of the burden is borne by the populations in low and middle-income countries.
</t>
    </r>
    <r>
      <rPr>
        <b/>
        <sz val="11"/>
        <color theme="1"/>
        <rFont val="맑은 고딕"/>
        <family val="3"/>
        <charset val="129"/>
        <scheme val="minor"/>
      </rPr>
      <t>Definition:</t>
    </r>
    <r>
      <rPr>
        <sz val="11"/>
        <color theme="1"/>
        <rFont val="맑은 고딕"/>
        <family val="2"/>
        <charset val="129"/>
        <scheme val="minor"/>
      </rPr>
      <t xml:space="preserve">
Number of deaths attributable to household air pollution resulting from solid fuels for cooking. Evidence from epidemiological studies have shown that exposure to smoke from incomplete combustion of solid fuels is linked with a range of conditions including acute and chronic respiratory diseases. Of these, evidence for three have been assessed on sufficiently strong basis for inclusion in the burden of disease estimates: Acute lower respiratory infections in young children (under 5 years) Chronic obstructive pulmonary disease in adults (above 25 years) Lung cancer in adults (above 25 years) Additional evidence based on exposure-response functions identifies household air pollution as risk factor for cardiovascular diseases such as: Ischaemic heart disease in adults (above 25 years) Cerebrovascular diseases (stroke) in adults (above 25 years) Estimated health impacts are limited to those age ranges.
</t>
    </r>
    <r>
      <rPr>
        <b/>
        <sz val="11"/>
        <color theme="1"/>
        <rFont val="맑은 고딕"/>
        <family val="3"/>
        <charset val="129"/>
        <scheme val="minor"/>
      </rPr>
      <t>Disaggregation:</t>
    </r>
    <r>
      <rPr>
        <sz val="11"/>
        <color theme="1"/>
        <rFont val="맑은 고딕"/>
        <family val="2"/>
        <charset val="129"/>
        <scheme val="minor"/>
      </rPr>
      <t xml:space="preserve">
Age : &lt;5
</t>
    </r>
    <r>
      <rPr>
        <b/>
        <sz val="11"/>
        <color theme="1"/>
        <rFont val="맑은 고딕"/>
        <family val="3"/>
        <charset val="129"/>
        <scheme val="minor"/>
      </rPr>
      <t>M&amp;E Framework:</t>
    </r>
    <r>
      <rPr>
        <sz val="11"/>
        <color theme="1"/>
        <rFont val="맑은 고딕"/>
        <family val="2"/>
        <charset val="129"/>
        <scheme val="minor"/>
      </rPr>
      <t xml:space="preserve">
Impact
</t>
    </r>
    <r>
      <rPr>
        <b/>
        <sz val="11"/>
        <color theme="1"/>
        <rFont val="맑은 고딕"/>
        <family val="3"/>
        <charset val="129"/>
        <scheme val="minor"/>
      </rPr>
      <t>Method of estimation:</t>
    </r>
    <r>
      <rPr>
        <sz val="11"/>
        <color theme="1"/>
        <rFont val="맑은 고딕"/>
        <family val="2"/>
        <charset val="129"/>
        <scheme val="minor"/>
      </rPr>
      <t xml:space="preserve">
Combined information on the increased (or relative) risk of a disease resulting from exposure with information on how widespread the exposure is in the population (in this case, the percentage of people using solid fuels) allows for calculation of the 'population attributable fraction' (PAF). PAF is the fraction of disease seen in a given population that can be attributed to the exposure, in this case solid fuel use. Applying this fraction to the total deaths (e.g. due to child pneumonia), gives the total number of deaths that results from use of solid fuels.
Preferred data sources:
Civil registration with complete coverage and medical certification of cause of death
Special studies</t>
    </r>
    <phoneticPr fontId="18" type="noConversion"/>
  </si>
  <si>
    <t>단위</t>
    <phoneticPr fontId="18" type="noConversion"/>
  </si>
  <si>
    <t>사망</t>
    <phoneticPr fontId="18" type="noConversion"/>
  </si>
  <si>
    <t>deaths per 1,000 live births</t>
    <phoneticPr fontId="18" type="noConversion"/>
  </si>
  <si>
    <t>BMI&lt;</t>
    <phoneticPr fontId="18" type="noConversion"/>
  </si>
  <si>
    <t>BMI &lt; -2 standard deviations below the median (crude estimate) (%)</t>
    <phoneticPr fontId="18" type="noConversion"/>
  </si>
  <si>
    <t xml:space="preserve"> BMI &gt; +1 standard deviations above the median (crude estimate) (%)</t>
    <phoneticPr fontId="18" type="noConversion"/>
  </si>
  <si>
    <t>BMI &gt; +2 standard deviations above the median (crude estimate) (%)</t>
    <phoneticPr fontId="18" type="noConversion"/>
  </si>
  <si>
    <t>Nutrition</t>
    <phoneticPr fontId="18" type="noConversion"/>
  </si>
  <si>
    <t>대분류</t>
    <phoneticPr fontId="18" type="noConversion"/>
  </si>
  <si>
    <t>중분류</t>
    <phoneticPr fontId="18" type="noConversion"/>
  </si>
  <si>
    <t>소분류</t>
    <phoneticPr fontId="18" type="noConversion"/>
  </si>
  <si>
    <t>단위</t>
    <phoneticPr fontId="18" type="noConversion"/>
  </si>
  <si>
    <t>Household air pollution</t>
    <phoneticPr fontId="18" type="noConversion"/>
  </si>
  <si>
    <t>Household air pollution attributable DALYs in children under 5 years</t>
    <phoneticPr fontId="18" type="noConversion"/>
  </si>
  <si>
    <t>Public health and environment</t>
    <phoneticPr fontId="18" type="noConversion"/>
  </si>
  <si>
    <t>Household air pollution attributable deaths in children under 5 years</t>
    <phoneticPr fontId="18" type="noConversion"/>
  </si>
  <si>
    <t>Children: environmental health</t>
    <phoneticPr fontId="18" type="noConversion"/>
  </si>
  <si>
    <t>Water, sanitation and hygiene attributable deaths ('000) in children under 5 years</t>
    <phoneticPr fontId="18" type="noConversion"/>
  </si>
  <si>
    <t>Disability-adjusted life years (DALYs), children aged under 5 years (000s)</t>
    <phoneticPr fontId="18" type="noConversion"/>
  </si>
  <si>
    <t>Water, sanitation and hygiene attributable DALYs ('000) in children under 5 years</t>
    <phoneticPr fontId="18" type="noConversion"/>
  </si>
  <si>
    <t>Deaths, children aged under 5 years</t>
    <phoneticPr fontId="18" type="noConversion"/>
  </si>
  <si>
    <t>Climate change attributable deaths ('000) in children under 5 years</t>
    <phoneticPr fontId="18" type="noConversion"/>
  </si>
  <si>
    <t>Climate change attributable DALYs ('000) in children under 5 years</t>
    <phoneticPr fontId="18" type="noConversion"/>
  </si>
  <si>
    <t>Climate change attributable deaths per 100'000 children under 5 years</t>
    <phoneticPr fontId="18" type="noConversion"/>
  </si>
  <si>
    <t>Climate change attributable DALYs per 100'000 children under 5 years</t>
    <phoneticPr fontId="18" type="noConversion"/>
  </si>
  <si>
    <t>Ambient air pollution</t>
    <phoneticPr fontId="18" type="noConversion"/>
  </si>
  <si>
    <t>Ambient air pollution attributable DALYs in children under 5 years</t>
    <phoneticPr fontId="18" type="noConversion"/>
  </si>
  <si>
    <t>Second-hand smoke</t>
    <phoneticPr fontId="18" type="noConversion"/>
  </si>
  <si>
    <t>Percentage of children under 15 years exposed to second-hand smoke</t>
    <phoneticPr fontId="18" type="noConversion"/>
  </si>
  <si>
    <t>Second-hand smoke attributable DALYs ('000) in children under 5 years</t>
    <phoneticPr fontId="18" type="noConversion"/>
  </si>
  <si>
    <t>Second-hand smoke attributable deaths per 100'000 children under 5 years</t>
    <phoneticPr fontId="18" type="noConversion"/>
  </si>
  <si>
    <t>Second-hand smoke attributable DALYs per 100'000 children under 5 years</t>
    <phoneticPr fontId="18" type="noConversion"/>
  </si>
  <si>
    <t>Second-hand smoke attributable deaths ('000) in children under 5 years</t>
    <phoneticPr fontId="18" type="noConversion"/>
  </si>
  <si>
    <t>Source: EIA (US Enegery Information Administration)</t>
    <phoneticPr fontId="18" type="noConversion"/>
  </si>
  <si>
    <t xml:space="preserve">    Consumption (Mb/d)</t>
  </si>
  <si>
    <t xml:space="preserve">        Refined petroleum products (Mb/d)</t>
  </si>
  <si>
    <t xml:space="preserve">            Motor gasoline (Mb/d)</t>
  </si>
  <si>
    <t xml:space="preserve">            Jet fuel (Mb/d)</t>
  </si>
  <si>
    <t xml:space="preserve">            Kerosene (Mb/d)</t>
  </si>
  <si>
    <t xml:space="preserve">            Distillate fuel oil (Mb/d)</t>
  </si>
  <si>
    <t xml:space="preserve">            Residual fuel oil (Mb/d)</t>
  </si>
  <si>
    <t xml:space="preserve">            Liquefied Petroleum Gases (Mb/d)</t>
  </si>
  <si>
    <t xml:space="preserve">            Other petroleum liquids (Mb/d)</t>
  </si>
  <si>
    <t xml:space="preserve">    Consumption</t>
  </si>
  <si>
    <t xml:space="preserve">        Coal (Mst)</t>
  </si>
  <si>
    <t xml:space="preserve">            Metallurgical coal (Mst)</t>
  </si>
  <si>
    <t xml:space="preserve">            Bituminous (Mst)</t>
  </si>
  <si>
    <t xml:space="preserve">            Subbituminous (Mst)</t>
  </si>
  <si>
    <t xml:space="preserve">            Lignite (Mst)</t>
  </si>
  <si>
    <t xml:space="preserve">    Emissions</t>
  </si>
  <si>
    <t xml:space="preserve">        CO2 emissions (MMtonnes CO2)</t>
  </si>
  <si>
    <t xml:space="preserve">            Coal and coke (MMtonnes CO2)</t>
  </si>
  <si>
    <t xml:space="preserve">            Consumed natural gas (MMtonnes CO2)</t>
  </si>
  <si>
    <t xml:space="preserve">            Petroleum and other liquids (MMtonnes CO2)</t>
  </si>
  <si>
    <t xml:space="preserve">   Electricity Generation (billion kWh)</t>
    <phoneticPr fontId="18" type="noConversion"/>
  </si>
  <si>
    <t xml:space="preserve">        Nuclear (billion kWh)</t>
  </si>
  <si>
    <t xml:space="preserve">        Fossil fuels (billion kWh)</t>
  </si>
  <si>
    <t xml:space="preserve">        Renewables (billion kWh)</t>
  </si>
  <si>
    <t xml:space="preserve">            Hydroelectricity (billion kWh)</t>
  </si>
  <si>
    <t xml:space="preserve">            Non-hydroelectric renewables (billion kWh)</t>
  </si>
  <si>
    <t xml:space="preserve">                Geothermal (billion kWh)</t>
  </si>
  <si>
    <t xml:space="preserve">                Solar, tide, wave, fuel cell (billion kWh)</t>
  </si>
  <si>
    <t xml:space="preserve">                    Tide and wave (billion kWh)</t>
  </si>
  <si>
    <t xml:space="preserve">                    Solar (billion kWh)</t>
  </si>
  <si>
    <t xml:space="preserve">                Wind (billion kWh)</t>
  </si>
  <si>
    <t xml:space="preserve">                Biomass and waste (billion kWh)</t>
  </si>
  <si>
    <t xml:space="preserve">        Hydroelectric pumped storage (billion kWh)</t>
  </si>
  <si>
    <t>GDP at purchasing power parities (Billion 2015$ PPP)</t>
  </si>
  <si>
    <t>NA</t>
  </si>
  <si>
    <t xml:space="preserve">            Jet fuel (Mb/d)</t>
    <phoneticPr fontId="18" type="noConversion"/>
  </si>
  <si>
    <t xml:space="preserve">            Kerosene (Mb/d)</t>
    <phoneticPr fontId="18" type="noConversion"/>
  </si>
  <si>
    <t xml:space="preserve">            Distillate fuel oil (Mb/d)</t>
    <phoneticPr fontId="18" type="noConversion"/>
  </si>
  <si>
    <t xml:space="preserve">            Residual fuel oil (Mb/d)</t>
    <phoneticPr fontId="18" type="noConversion"/>
  </si>
  <si>
    <t xml:space="preserve">            Liquefied Petroleum Gases (Mb/d)</t>
    <phoneticPr fontId="18" type="noConversion"/>
  </si>
  <si>
    <t xml:space="preserve">            Other petroleum liquids (Mb/d)</t>
    <phoneticPr fontId="18" type="noConversion"/>
  </si>
  <si>
    <t xml:space="preserve">            Motor gasoline (Mb/d)</t>
    <phoneticPr fontId="18" type="noConversion"/>
  </si>
  <si>
    <t xml:space="preserve">            Anthracite (Mst)</t>
    <phoneticPr fontId="18" type="noConversion"/>
  </si>
  <si>
    <t xml:space="preserve">        Metallurgical coke (Mst)</t>
    <phoneticPr fontId="18" type="noConversion"/>
  </si>
  <si>
    <t xml:space="preserve">            Anthracite (Mst)</t>
    <phoneticPr fontId="18" type="noConversion"/>
  </si>
  <si>
    <t xml:space="preserve">            Metallurgical coal (Mst)</t>
    <phoneticPr fontId="18" type="noConversion"/>
  </si>
  <si>
    <t xml:space="preserve">            Bituminous (Mst)</t>
    <phoneticPr fontId="18" type="noConversion"/>
  </si>
  <si>
    <t xml:space="preserve">            Subbituminous (Mst)</t>
    <phoneticPr fontId="18" type="noConversion"/>
  </si>
  <si>
    <t xml:space="preserve">            Lignite (Mst)</t>
    <phoneticPr fontId="18" type="noConversion"/>
  </si>
  <si>
    <t xml:space="preserve">        Refined petroleum products (Mb/d)</t>
    <phoneticPr fontId="18" type="noConversion"/>
  </si>
  <si>
    <t xml:space="preserve">        Nuclear (billion kWh)</t>
    <phoneticPr fontId="18" type="noConversion"/>
  </si>
  <si>
    <t xml:space="preserve">        Fossil fuels (billion kWh)</t>
    <phoneticPr fontId="18" type="noConversion"/>
  </si>
  <si>
    <t xml:space="preserve">        Renewables (billion kWh)</t>
    <phoneticPr fontId="18" type="noConversion"/>
  </si>
  <si>
    <t xml:space="preserve">   Electricity Generation (billion kWh)</t>
    <phoneticPr fontId="18" type="noConversion"/>
  </si>
  <si>
    <t>MICS 2017 보고서</t>
    <phoneticPr fontId="18" type="noConversion"/>
  </si>
  <si>
    <t>Table SR2.2: Household and personal assets</t>
    <phoneticPr fontId="18" type="noConversion"/>
  </si>
  <si>
    <t>Percentage of households by ownership of selected household and personal asset according to area of residence and provinces, DPR Korea, 2017</t>
    <phoneticPr fontId="18" type="noConversion"/>
  </si>
  <si>
    <t>Area</t>
    <phoneticPr fontId="18" type="noConversion"/>
  </si>
  <si>
    <t>Urban</t>
    <phoneticPr fontId="18" type="noConversion"/>
  </si>
  <si>
    <t>Rural</t>
    <phoneticPr fontId="18" type="noConversion"/>
  </si>
  <si>
    <t>참여지역</t>
    <phoneticPr fontId="26" type="noConversion"/>
  </si>
  <si>
    <t>Ryanggang</t>
    <phoneticPr fontId="26" type="noConversion"/>
  </si>
  <si>
    <t>량강도</t>
    <phoneticPr fontId="26" type="noConversion"/>
  </si>
  <si>
    <t>North Hamgyong</t>
    <phoneticPr fontId="26" type="noConversion"/>
  </si>
  <si>
    <t>함경북도</t>
    <phoneticPr fontId="26" type="noConversion"/>
  </si>
  <si>
    <t>South Hamgyong</t>
    <phoneticPr fontId="26" type="noConversion"/>
  </si>
  <si>
    <t>함경남도</t>
    <phoneticPr fontId="26" type="noConversion"/>
  </si>
  <si>
    <t>Kangwon</t>
    <phoneticPr fontId="26" type="noConversion"/>
  </si>
  <si>
    <t>강원도</t>
    <phoneticPr fontId="26" type="noConversion"/>
  </si>
  <si>
    <t>Jagang</t>
    <phoneticPr fontId="26" type="noConversion"/>
  </si>
  <si>
    <t>자강도</t>
    <phoneticPr fontId="26" type="noConversion"/>
  </si>
  <si>
    <t>North Pyongan</t>
    <phoneticPr fontId="26" type="noConversion"/>
  </si>
  <si>
    <t>평안북도</t>
    <phoneticPr fontId="26" type="noConversion"/>
  </si>
  <si>
    <t>South Pyongan</t>
    <phoneticPr fontId="26" type="noConversion"/>
  </si>
  <si>
    <t>평안남도</t>
    <phoneticPr fontId="26" type="noConversion"/>
  </si>
  <si>
    <t>North Hwanghae</t>
    <phoneticPr fontId="26" type="noConversion"/>
  </si>
  <si>
    <t>황해북도</t>
    <phoneticPr fontId="26" type="noConversion"/>
  </si>
  <si>
    <t>South Hwanghae</t>
    <phoneticPr fontId="26" type="noConversion"/>
  </si>
  <si>
    <t>황애남도</t>
    <phoneticPr fontId="26" type="noConversion"/>
  </si>
  <si>
    <t>Pyongyang</t>
    <phoneticPr fontId="26" type="noConversion"/>
  </si>
  <si>
    <t>평양</t>
    <phoneticPr fontId="26" type="noConversion"/>
  </si>
  <si>
    <t>Ryanggang</t>
    <phoneticPr fontId="26" type="noConversion"/>
  </si>
  <si>
    <t>North Hamgyong</t>
    <phoneticPr fontId="26" type="noConversion"/>
  </si>
  <si>
    <t>South Hamgyong</t>
    <phoneticPr fontId="26" type="noConversion"/>
  </si>
  <si>
    <t>Kangwon</t>
    <phoneticPr fontId="26" type="noConversion"/>
  </si>
  <si>
    <t>Jagang</t>
    <phoneticPr fontId="26" type="noConversion"/>
  </si>
  <si>
    <t>North Pyongan</t>
    <phoneticPr fontId="26" type="noConversion"/>
  </si>
  <si>
    <t>South Pyongan</t>
    <phoneticPr fontId="26" type="noConversion"/>
  </si>
  <si>
    <t>North Hwanghae</t>
    <phoneticPr fontId="26" type="noConversion"/>
  </si>
  <si>
    <t>South Hwanghae</t>
    <phoneticPr fontId="26" type="noConversion"/>
  </si>
  <si>
    <t>Pyongyang</t>
    <phoneticPr fontId="26" type="noConversion"/>
  </si>
  <si>
    <t xml:space="preserve">Television </t>
    <phoneticPr fontId="18" type="noConversion"/>
  </si>
  <si>
    <t>Refrigerator</t>
    <phoneticPr fontId="18" type="noConversion"/>
  </si>
  <si>
    <t>Freezer</t>
    <phoneticPr fontId="18" type="noConversion"/>
  </si>
  <si>
    <t>Electric rice cooker</t>
    <phoneticPr fontId="18" type="noConversion"/>
  </si>
  <si>
    <t>Washing machine</t>
    <phoneticPr fontId="18" type="noConversion"/>
  </si>
  <si>
    <t>CD player</t>
    <phoneticPr fontId="18" type="noConversion"/>
  </si>
  <si>
    <t>Percentage of households who have</t>
    <phoneticPr fontId="18" type="noConversion"/>
  </si>
  <si>
    <t>Agricultural land</t>
    <phoneticPr fontId="18" type="noConversion"/>
  </si>
  <si>
    <t>Farm animals/Live stocks</t>
    <phoneticPr fontId="18" type="noConversion"/>
  </si>
  <si>
    <t>Percentage of households where at least one member owns or has a</t>
    <phoneticPr fontId="18" type="noConversion"/>
  </si>
  <si>
    <t>Wristwatch</t>
    <phoneticPr fontId="18" type="noConversion"/>
  </si>
  <si>
    <t>Bicycle</t>
    <phoneticPr fontId="18" type="noConversion"/>
  </si>
  <si>
    <t>Motocycle or scooter</t>
    <phoneticPr fontId="18" type="noConversion"/>
  </si>
  <si>
    <t>Animal-drawn cart</t>
    <phoneticPr fontId="18" type="noConversion"/>
  </si>
  <si>
    <t>Computer or tablet</t>
    <phoneticPr fontId="18" type="noConversion"/>
  </si>
  <si>
    <t>Mobile telephone</t>
    <phoneticPr fontId="18" type="noConversion"/>
  </si>
  <si>
    <t>Number of households</t>
    <phoneticPr fontId="18" type="noConversion"/>
  </si>
  <si>
    <t>Table SR2.3: Wealth index 20-40-40</t>
    <phoneticPr fontId="18" type="noConversion"/>
  </si>
  <si>
    <t>Percent distribution of the household population by wealth index 20-40-40, according to area of residence and provinces, DPR Korea, 2017</t>
    <phoneticPr fontId="18" type="noConversion"/>
  </si>
  <si>
    <t>Wealth index 20-40-40</t>
    <phoneticPr fontId="18" type="noConversion"/>
  </si>
  <si>
    <t>20 percent lowest</t>
    <phoneticPr fontId="18" type="noConversion"/>
  </si>
  <si>
    <t>40 percent middle</t>
    <phoneticPr fontId="18" type="noConversion"/>
  </si>
  <si>
    <t>40 percent highest</t>
    <phoneticPr fontId="18" type="noConversion"/>
  </si>
  <si>
    <t>Total</t>
    <phoneticPr fontId="18" type="noConversion"/>
  </si>
  <si>
    <t>Number of household members</t>
    <phoneticPr fontId="18" type="noConversion"/>
  </si>
  <si>
    <t xml:space="preserve"> </t>
    <phoneticPr fontId="18" type="noConversion"/>
  </si>
  <si>
    <t>Urban</t>
    <phoneticPr fontId="18" type="noConversion"/>
  </si>
  <si>
    <t>Rural</t>
    <phoneticPr fontId="18" type="noConversion"/>
  </si>
  <si>
    <t>Province</t>
    <phoneticPr fontId="18" type="noConversion"/>
  </si>
  <si>
    <t>Table TC.4.1: Primary reliance on clean fuels and technologies for cooking</t>
    <phoneticPr fontId="18" type="noConversion"/>
  </si>
  <si>
    <t>Percent distribution of household members according to type of cookstove mainly used by the household and percentage of household members living in households using clean fuels and technologies for cooking, DPR Korea, 2017</t>
    <phoneticPr fontId="18" type="noConversion"/>
  </si>
  <si>
    <t>Percentage of household members in households with primary reliance on</t>
    <phoneticPr fontId="18" type="noConversion"/>
  </si>
  <si>
    <t>Clean fuels and technologies  for cooking and using</t>
    <phoneticPr fontId="18" type="noConversion"/>
  </si>
  <si>
    <t>Other fuels for cooking and using</t>
    <phoneticPr fontId="18" type="noConversion"/>
  </si>
  <si>
    <t>Electric stove</t>
    <phoneticPr fontId="18" type="noConversion"/>
  </si>
  <si>
    <t>LPG /Cook-ing gas stove</t>
    <phoneticPr fontId="18" type="noConversion"/>
  </si>
  <si>
    <t>Biogas stove</t>
    <phoneticPr fontId="18" type="noConversion"/>
  </si>
  <si>
    <t>Liquid fuel stove not using alcohol/ethanol</t>
    <phoneticPr fontId="18" type="noConversion"/>
  </si>
  <si>
    <t>Manufactured solid fuel stove</t>
    <phoneticPr fontId="18" type="noConversion"/>
  </si>
  <si>
    <t>Traditional solid fuel stove</t>
    <phoneticPr fontId="18" type="noConversion"/>
  </si>
  <si>
    <t>Other fuel for cooking</t>
    <phoneticPr fontId="18" type="noConversion"/>
  </si>
  <si>
    <t>No food cooked in the house hold</t>
    <phoneticPr fontId="18" type="noConversion"/>
  </si>
  <si>
    <t>Primary re liance on  clean fuels  and tech nologies for  cooking</t>
    <phoneticPr fontId="18" type="noConversion"/>
  </si>
  <si>
    <t>Number of  household  members</t>
    <phoneticPr fontId="18" type="noConversion"/>
  </si>
  <si>
    <t>Total</t>
    <phoneticPr fontId="18" type="noConversion"/>
  </si>
  <si>
    <t>Area</t>
    <phoneticPr fontId="18" type="noConversion"/>
  </si>
  <si>
    <t>Urban</t>
    <phoneticPr fontId="18" type="noConversion"/>
  </si>
  <si>
    <t>Province</t>
    <phoneticPr fontId="18" type="noConversion"/>
  </si>
  <si>
    <t>Pyeongyang</t>
    <phoneticPr fontId="18" type="noConversion"/>
  </si>
  <si>
    <t>Education of household head</t>
    <phoneticPr fontId="18" type="noConversion"/>
  </si>
  <si>
    <t>Nursery or Kindergarten or None</t>
    <phoneticPr fontId="18" type="noConversion"/>
  </si>
  <si>
    <t>Primary</t>
    <phoneticPr fontId="18" type="noConversion"/>
  </si>
  <si>
    <t>Lower secondary</t>
    <phoneticPr fontId="18" type="noConversion"/>
  </si>
  <si>
    <t>Upper secondary</t>
    <phoneticPr fontId="18" type="noConversion"/>
  </si>
  <si>
    <t>Higher</t>
    <phoneticPr fontId="18" type="noConversion"/>
  </si>
  <si>
    <t>Wealth index 20-40-40</t>
    <phoneticPr fontId="18" type="noConversion"/>
  </si>
  <si>
    <t>20 percent lowest</t>
    <phoneticPr fontId="18" type="noConversion"/>
  </si>
  <si>
    <t>40 percent middle</t>
    <phoneticPr fontId="18" type="noConversion"/>
  </si>
  <si>
    <t>40 percent highest</t>
    <phoneticPr fontId="18" type="noConversion"/>
  </si>
  <si>
    <t>-</t>
    <phoneticPr fontId="18" type="noConversion"/>
  </si>
  <si>
    <t>0.0.</t>
    <phoneticPr fontId="18" type="noConversion"/>
  </si>
  <si>
    <t>Table TC.4.2: Primary reliance on solid fuels for cooking</t>
    <phoneticPr fontId="18" type="noConversion"/>
  </si>
  <si>
    <t>Percentage of household members living in households using clean fuels and technology for cooking and percent distribution of household members using  polluting fuels and technologies for cooking according to type of cooking fuel mainly used by the household, and percentage of household members living  in households using polluting fuels and technologies for cooking, DPR Korea, 2017</t>
    <phoneticPr fontId="18" type="noConversion"/>
  </si>
  <si>
    <t>Percentage of household members in households with primary reliance on</t>
    <phoneticPr fontId="18" type="noConversion"/>
  </si>
  <si>
    <t>Clean fuels and technologies</t>
    <phoneticPr fontId="18" type="noConversion"/>
  </si>
  <si>
    <t>Gasoline/Diesel</t>
    <phoneticPr fontId="18" type="noConversion"/>
  </si>
  <si>
    <t>Kerosene/Parafin</t>
    <phoneticPr fontId="18" type="noConversion"/>
  </si>
  <si>
    <t>Coals/Lignite</t>
    <phoneticPr fontId="18" type="noConversion"/>
  </si>
  <si>
    <t>Charcoal</t>
    <phoneticPr fontId="18" type="noConversion"/>
  </si>
  <si>
    <t>Wood</t>
    <phoneticPr fontId="18" type="noConversion"/>
  </si>
  <si>
    <t>Crop residence/Grass/Straw/Shrubs</t>
    <phoneticPr fontId="18" type="noConversion"/>
  </si>
  <si>
    <t>Animal dung/waste</t>
    <phoneticPr fontId="18" type="noConversion"/>
  </si>
  <si>
    <t>Processed biomass(pellets) or wood chips</t>
    <phoneticPr fontId="18" type="noConversion"/>
  </si>
  <si>
    <t>Gar bage/ Plas tic</t>
    <phoneticPr fontId="18" type="noConversion"/>
  </si>
  <si>
    <t>Saw dust</t>
    <phoneticPr fontId="18" type="noConversion"/>
  </si>
  <si>
    <t>No food cooked in the household</t>
    <phoneticPr fontId="18" type="noConversion"/>
  </si>
  <si>
    <t>Missing</t>
    <phoneticPr fontId="18" type="noConversion"/>
  </si>
  <si>
    <t>Solid fu els and 
technol ogy for 
cook ing</t>
    <phoneticPr fontId="18" type="noConversion"/>
  </si>
  <si>
    <t>Num ber of 
house hold 
mem bers</t>
    <phoneticPr fontId="18" type="noConversion"/>
  </si>
  <si>
    <t>Other fuel  for  cooking</t>
    <phoneticPr fontId="18" type="noConversion"/>
  </si>
  <si>
    <t>Solid fuels for cooking</t>
    <phoneticPr fontId="18" type="noConversion"/>
  </si>
  <si>
    <t xml:space="preserve">Table WS.1.1: Use of improved and unimproved water sources </t>
    <phoneticPr fontId="18" type="noConversion"/>
  </si>
  <si>
    <t>Percent distribution of household population according to main source of drinking water and percentage of household population using improved drinking 
water sources, DPR Korea, 2017</t>
    <phoneticPr fontId="18" type="noConversion"/>
  </si>
  <si>
    <t>into dwelling</t>
    <phoneticPr fontId="18" type="noConversion"/>
  </si>
  <si>
    <t>into yard/plot</t>
    <phoneticPr fontId="18" type="noConversion"/>
  </si>
  <si>
    <t>To neighbour</t>
    <phoneticPr fontId="18" type="noConversion"/>
  </si>
  <si>
    <t>Public tap/stand pipe</t>
    <phoneticPr fontId="18" type="noConversion"/>
  </si>
  <si>
    <t>Piped water</t>
    <phoneticPr fontId="18" type="noConversion"/>
  </si>
  <si>
    <t>Tube well/borehole</t>
    <phoneticPr fontId="18" type="noConversion"/>
  </si>
  <si>
    <t>Proteced well</t>
    <phoneticPr fontId="18" type="noConversion"/>
  </si>
  <si>
    <t>Protected spring</t>
    <phoneticPr fontId="18" type="noConversion"/>
  </si>
  <si>
    <t>Tanker trunck</t>
    <phoneticPr fontId="18" type="noConversion"/>
  </si>
  <si>
    <t>Cart with small tank</t>
    <phoneticPr fontId="18" type="noConversion"/>
  </si>
  <si>
    <t>Water kiosk</t>
    <phoneticPr fontId="18" type="noConversion"/>
  </si>
  <si>
    <t>Bottled water</t>
    <phoneticPr fontId="18" type="noConversion"/>
  </si>
  <si>
    <t>Unprotected well</t>
    <phoneticPr fontId="18" type="noConversion"/>
  </si>
  <si>
    <t>Unprotected spring</t>
    <phoneticPr fontId="18" type="noConversion"/>
  </si>
  <si>
    <t>Surface water</t>
    <phoneticPr fontId="18" type="noConversion"/>
  </si>
  <si>
    <t>Percent age using 
improved  sources  of drink ing wa ter</t>
    <phoneticPr fontId="18" type="noConversion"/>
  </si>
  <si>
    <t>Main source of drinking water</t>
    <phoneticPr fontId="18" type="noConversion"/>
  </si>
  <si>
    <t>Improved sources</t>
    <phoneticPr fontId="18" type="noConversion"/>
  </si>
  <si>
    <t>Unimproved sources</t>
    <phoneticPr fontId="18" type="noConversion"/>
  </si>
  <si>
    <t>Table WS.1.2: Use of basic and limited drinking water services</t>
    <phoneticPr fontId="18" type="noConversion"/>
  </si>
  <si>
    <t>Percent distribution of household population according to time to go to source of drinking water, get water and return, for users of improved and 
unimproved drinking water sources and percentage using basic drinking water services, DPR Korea, 2017</t>
    <phoneticPr fontId="18" type="noConversion"/>
  </si>
  <si>
    <t>Time to source of drinking water</t>
    <phoneticPr fontId="18" type="noConversion"/>
  </si>
  <si>
    <t>Users of improved drinking water sources</t>
    <phoneticPr fontId="18" type="noConversion"/>
  </si>
  <si>
    <t>Users of unimproved drinking water sources</t>
    <phoneticPr fontId="18" type="noConversion"/>
  </si>
  <si>
    <t>Water on premises</t>
    <phoneticPr fontId="18" type="noConversion"/>
  </si>
  <si>
    <t>Up to and including 30 minutes</t>
    <phoneticPr fontId="18" type="noConversion"/>
  </si>
  <si>
    <t>More than 30 minutes</t>
    <phoneticPr fontId="18" type="noConversion"/>
  </si>
  <si>
    <t>DK/missing</t>
    <phoneticPr fontId="18" type="noConversion"/>
  </si>
  <si>
    <t>Water on premises</t>
    <phoneticPr fontId="18" type="noConversion"/>
  </si>
  <si>
    <t>Num ber of 
house hold 
mem bers</t>
    <phoneticPr fontId="18" type="noConversion"/>
  </si>
  <si>
    <t>Num ber of 
house hold 
mem bers</t>
    <phoneticPr fontId="18" type="noConversion"/>
  </si>
  <si>
    <t>Table WS.3.1: Use of improved and unimproved sanitation facilities</t>
    <phoneticPr fontId="18" type="noConversion"/>
  </si>
  <si>
    <t>Percent distribution of household population according to type of sanitation facility used by the household, DPR Korea, 2017</t>
    <phoneticPr fontId="18" type="noConversion"/>
  </si>
  <si>
    <t>Type of sanitation facility used by household</t>
    <phoneticPr fontId="18" type="noConversion"/>
  </si>
  <si>
    <t>Improved sanitation facility</t>
    <phoneticPr fontId="18" type="noConversion"/>
  </si>
  <si>
    <t>Unimproved sanitation 
facility</t>
    <phoneticPr fontId="18" type="noConversion"/>
  </si>
  <si>
    <t>Flush/Pour flush to:</t>
    <phoneticPr fontId="18" type="noConversion"/>
  </si>
  <si>
    <t>Piped 
sewer sys tem</t>
    <phoneticPr fontId="18" type="noConversion"/>
  </si>
  <si>
    <t>Septic tank</t>
    <phoneticPr fontId="18" type="noConversion"/>
  </si>
  <si>
    <t>Pit latrine</t>
    <phoneticPr fontId="18" type="noConversion"/>
  </si>
  <si>
    <t>Ventilated 
improved pit 
latrinerine</t>
    <phoneticPr fontId="18" type="noConversion"/>
  </si>
  <si>
    <t>Pit latrine 
with slab</t>
    <phoneticPr fontId="18" type="noConversion"/>
  </si>
  <si>
    <t>Open drain</t>
    <phoneticPr fontId="18" type="noConversion"/>
  </si>
  <si>
    <t>Pit latrine without slab/oepn pit</t>
    <phoneticPr fontId="18" type="noConversion"/>
  </si>
  <si>
    <t>Percentage  using imoproved sanitation</t>
    <phoneticPr fontId="18" type="noConversion"/>
  </si>
  <si>
    <t>Location of sanitation facility</t>
    <phoneticPr fontId="18" type="noConversion"/>
  </si>
  <si>
    <t>in dwelling</t>
    <phoneticPr fontId="18" type="noConversion"/>
  </si>
  <si>
    <t>in plot/yard</t>
    <phoneticPr fontId="18" type="noConversion"/>
  </si>
  <si>
    <t>Elsewhere</t>
    <phoneticPr fontId="18" type="noConversion"/>
  </si>
  <si>
    <t>0.0.</t>
    <phoneticPr fontId="18" type="noConversion"/>
  </si>
  <si>
    <t>Both</t>
    <phoneticPr fontId="18" type="noConversion"/>
  </si>
  <si>
    <t>Female</t>
    <phoneticPr fontId="18" type="noConversion"/>
  </si>
  <si>
    <t>Male</t>
    <phoneticPr fontId="18" type="noConversion"/>
  </si>
  <si>
    <t>North Korea</t>
    <phoneticPr fontId="18" type="noConversion"/>
  </si>
  <si>
    <t>2016 year</t>
    <phoneticPr fontId="18" type="noConversion"/>
  </si>
  <si>
    <t>Total</t>
    <phoneticPr fontId="18" type="noConversion"/>
  </si>
  <si>
    <t>Lower respirtaory infections</t>
    <phoneticPr fontId="18" type="noConversion"/>
  </si>
  <si>
    <t>Trachea, bronchus, lung cancers</t>
    <phoneticPr fontId="18" type="noConversion"/>
  </si>
  <si>
    <t>IHD</t>
    <phoneticPr fontId="18" type="noConversion"/>
  </si>
  <si>
    <t>Stroke</t>
    <phoneticPr fontId="18" type="noConversion"/>
  </si>
  <si>
    <t>COPD</t>
    <phoneticPr fontId="18" type="noConversion"/>
  </si>
  <si>
    <t>9.82 [7.18-11.77]</t>
    <phoneticPr fontId="18" type="noConversion"/>
  </si>
  <si>
    <t>26.35 [19.68-31.62]</t>
    <phoneticPr fontId="18" type="noConversion"/>
  </si>
  <si>
    <t>33.16 [25.15-39.61]</t>
    <phoneticPr fontId="18" type="noConversion"/>
  </si>
  <si>
    <t>57.14 [37.18-73.52]</t>
    <phoneticPr fontId="18" type="noConversion"/>
  </si>
  <si>
    <t>46.17 [33.73-56.98]</t>
    <phoneticPr fontId="18" type="noConversion"/>
  </si>
  <si>
    <t>172.6 [133.7-200.6]</t>
    <phoneticPr fontId="18" type="noConversion"/>
  </si>
  <si>
    <t>172.1 [121-212]</t>
    <phoneticPr fontId="18" type="noConversion"/>
  </si>
  <si>
    <t>173.2 [133.8-198.6]</t>
    <phoneticPr fontId="18" type="noConversion"/>
  </si>
  <si>
    <t>9.97 [7.24-12.12]</t>
    <phoneticPr fontId="18" type="noConversion"/>
  </si>
  <si>
    <t>26.39 [18.71-33.01]</t>
    <phoneticPr fontId="18" type="noConversion"/>
  </si>
  <si>
    <t>35.66 [26.77-42.93]</t>
    <phoneticPr fontId="18" type="noConversion"/>
  </si>
  <si>
    <t>51.36 [36.69-63.99]</t>
    <phoneticPr fontId="18" type="noConversion"/>
  </si>
  <si>
    <t>48.7 [13.54-75.72]</t>
    <phoneticPr fontId="18" type="noConversion"/>
  </si>
  <si>
    <t>9.69 [7.06-11.56]</t>
    <phoneticPr fontId="18" type="noConversion"/>
  </si>
  <si>
    <t>26.32 [19.85-31.06]</t>
    <phoneticPr fontId="18" type="noConversion"/>
  </si>
  <si>
    <t>30.77 [22.52-38.13]</t>
    <phoneticPr fontId="18" type="noConversion"/>
  </si>
  <si>
    <t>41.19[30.08-51.24]</t>
    <phoneticPr fontId="18" type="noConversion"/>
  </si>
  <si>
    <t>65.21 [45.83-79.31]</t>
    <phoneticPr fontId="18" type="noConversion"/>
  </si>
  <si>
    <t>South Korea</t>
    <phoneticPr fontId="18" type="noConversion"/>
  </si>
  <si>
    <t>4.49 [0.0002-22.69]</t>
    <phoneticPr fontId="18" type="noConversion"/>
  </si>
  <si>
    <t>1.35 [0.0001-6.89]</t>
    <phoneticPr fontId="18" type="noConversion"/>
  </si>
  <si>
    <t>1.2 [0-6.2]</t>
    <phoneticPr fontId="18" type="noConversion"/>
  </si>
  <si>
    <t>0.64 [0-3.3]</t>
    <phoneticPr fontId="18" type="noConversion"/>
  </si>
  <si>
    <t>0.63 [0-3.35]</t>
    <phoneticPr fontId="18" type="noConversion"/>
  </si>
  <si>
    <t>0.65 [0-3.39]</t>
    <phoneticPr fontId="18" type="noConversion"/>
  </si>
  <si>
    <t>Ryanggang</t>
    <phoneticPr fontId="26" type="noConversion"/>
  </si>
  <si>
    <t>North Hamgyong</t>
    <phoneticPr fontId="26" type="noConversion"/>
  </si>
  <si>
    <t>South Hamgyong</t>
    <phoneticPr fontId="26" type="noConversion"/>
  </si>
  <si>
    <t>Kangwon</t>
    <phoneticPr fontId="26" type="noConversion"/>
  </si>
  <si>
    <t>Jagang</t>
    <phoneticPr fontId="26" type="noConversion"/>
  </si>
  <si>
    <t>North Pyongan</t>
    <phoneticPr fontId="26" type="noConversion"/>
  </si>
  <si>
    <t>South Pyongan</t>
    <phoneticPr fontId="26" type="noConversion"/>
  </si>
  <si>
    <t>North Hwanghae</t>
    <phoneticPr fontId="26" type="noConversion"/>
  </si>
  <si>
    <t>South Hwanghae</t>
    <phoneticPr fontId="26" type="noConversion"/>
  </si>
  <si>
    <t>Pyongyang</t>
    <phoneticPr fontId="26" type="noConversion"/>
  </si>
  <si>
    <t>Percentage of households that own a</t>
    <phoneticPr fontId="18" type="noConversion"/>
  </si>
  <si>
    <t>Percentage  using basic 
drinking wa ter service</t>
    <phoneticPr fontId="18" type="noConversion"/>
  </si>
  <si>
    <t>서울특별시</t>
  </si>
  <si>
    <t>부산광역시</t>
  </si>
  <si>
    <t>대구광역시</t>
  </si>
  <si>
    <t>인천광역시</t>
  </si>
  <si>
    <t>광주광역시</t>
  </si>
  <si>
    <t>대전광역시</t>
  </si>
  <si>
    <t>울산광역시</t>
  </si>
  <si>
    <t>세종특별자치시</t>
  </si>
  <si>
    <t>경기도</t>
  </si>
  <si>
    <t>강원도</t>
  </si>
  <si>
    <t>충청북도</t>
  </si>
  <si>
    <t>충청남도</t>
  </si>
  <si>
    <t>전라북도</t>
  </si>
  <si>
    <t>전라남도</t>
  </si>
  <si>
    <t>경상북도</t>
  </si>
  <si>
    <t>경상남도</t>
  </si>
  <si>
    <t>KOR_SIDO</t>
    <phoneticPr fontId="18" type="noConversion"/>
  </si>
  <si>
    <t>sido</t>
    <phoneticPr fontId="18" type="noConversion"/>
  </si>
  <si>
    <t>Seoul</t>
    <phoneticPr fontId="18" type="noConversion"/>
  </si>
  <si>
    <t>Busan</t>
    <phoneticPr fontId="18" type="noConversion"/>
  </si>
  <si>
    <t>Daegu</t>
    <phoneticPr fontId="18" type="noConversion"/>
  </si>
  <si>
    <t>Incheon</t>
    <phoneticPr fontId="18" type="noConversion"/>
  </si>
  <si>
    <t>Gwangju</t>
    <phoneticPr fontId="18" type="noConversion"/>
  </si>
  <si>
    <t>Daejeon</t>
    <phoneticPr fontId="18" type="noConversion"/>
  </si>
  <si>
    <t>Ulsan</t>
    <phoneticPr fontId="18" type="noConversion"/>
  </si>
  <si>
    <t>Sejong</t>
    <phoneticPr fontId="18" type="noConversion"/>
  </si>
  <si>
    <t>Gyeonggi</t>
    <phoneticPr fontId="18" type="noConversion"/>
  </si>
  <si>
    <t>Gangwon</t>
    <phoneticPr fontId="18" type="noConversion"/>
  </si>
  <si>
    <t>제주특별자치도</t>
  </si>
  <si>
    <t>Jeju</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</si>
</sst>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 #,##0_-;_-* &quot;-&quot;_-;_-@_-"/>
    <numFmt numFmtId="176" formatCode="0.0"/>
    <numFmt numFmtId="177" formatCode="0.000"/>
    <numFmt numFmtId="178" formatCode="0_);[Red]\(0\)"/>
    <numFmt numFmtId="179" formatCode="#,##0.0"/>
    <numFmt numFmtId="180" formatCode="0.00_ "/>
    <numFmt numFmtId="181" formatCode="0.00000"/>
  </numFmts>
  <fonts count="47"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
      <sz val="11"/>
      <color theme="1"/>
      <name val="맑은 고딕"/>
      <family val="2"/>
      <scheme val="minor"/>
    </font>
    <font>
      <b/>
      <sz val="11"/>
      <color theme="1"/>
      <name val="Times New Roman"/>
      <family val="1"/>
    </font>
    <font>
      <sz val="11"/>
      <color theme="1"/>
      <name val="Times New Roman"/>
      <family val="1"/>
    </font>
    <font>
      <sz val="10"/>
      <name val="Arial"/>
      <family val="2"/>
    </font>
    <font>
      <sz val="14"/>
      <color rgb="FF000000"/>
      <name val="Times New Roman"/>
      <family val="1"/>
    </font>
    <font>
      <sz val="13.5"/>
      <color rgb="FF000000"/>
      <name val="Times New Roman"/>
      <family val="1"/>
    </font>
    <font>
      <b/>
      <sz val="14"/>
      <color theme="1"/>
      <name val="맑은 고딕"/>
      <family val="3"/>
      <charset val="129"/>
      <scheme val="minor"/>
    </font>
    <font>
      <sz val="8"/>
      <name val="맑은 고딕"/>
      <family val="3"/>
      <charset val="129"/>
      <scheme val="minor"/>
    </font>
    <font>
      <b/>
      <sz val="14"/>
      <color rgb="FFFF0000"/>
      <name val="맑은 고딕"/>
      <family val="3"/>
      <charset val="129"/>
      <scheme val="minor"/>
    </font>
    <font>
      <b/>
      <sz val="10"/>
      <color theme="1"/>
      <name val="맑은 고딕"/>
      <family val="3"/>
      <charset val="129"/>
      <scheme val="minor"/>
    </font>
    <font>
      <u/>
      <sz val="11"/>
      <color theme="10"/>
      <name val="맑은 고딕"/>
      <family val="2"/>
      <scheme val="minor"/>
    </font>
    <font>
      <b/>
      <sz val="11"/>
      <color theme="1"/>
      <name val="맑은 고딕"/>
      <family val="3"/>
      <charset val="129"/>
      <scheme val="minor"/>
    </font>
    <font>
      <b/>
      <sz val="11"/>
      <color rgb="FFFF0000"/>
      <name val="맑은 고딕"/>
      <family val="3"/>
      <charset val="129"/>
      <scheme val="minor"/>
    </font>
    <font>
      <b/>
      <sz val="11"/>
      <name val="맑은 고딕"/>
      <family val="3"/>
      <charset val="129"/>
      <scheme val="minor"/>
    </font>
    <font>
      <sz val="11"/>
      <color rgb="FFFF0000"/>
      <name val="맑은 고딕"/>
      <family val="2"/>
      <scheme val="minor"/>
    </font>
    <font>
      <sz val="11"/>
      <color indexed="8"/>
      <name val="맑은 고딕"/>
      <family val="2"/>
      <scheme val="minor"/>
    </font>
    <font>
      <b/>
      <sz val="11"/>
      <color rgb="FFCE528B"/>
      <name val="Arial"/>
      <family val="2"/>
    </font>
    <font>
      <sz val="11"/>
      <color rgb="FF666666"/>
      <name val="Arial"/>
      <family val="2"/>
    </font>
    <font>
      <sz val="10"/>
      <color rgb="FF000000"/>
      <name val="맑은 고딕"/>
      <family val="3"/>
      <charset val="129"/>
      <scheme val="minor"/>
    </font>
    <font>
      <sz val="10"/>
      <color rgb="FF000000"/>
      <name val="휴먼명조"/>
      <family val="3"/>
      <charset val="129"/>
    </font>
    <font>
      <sz val="9"/>
      <color rgb="FF000000"/>
      <name val="휴먼명조"/>
      <family val="3"/>
      <charset val="129"/>
    </font>
    <font>
      <sz val="11"/>
      <color theme="1"/>
      <name val="맑은 고딕"/>
      <family val="3"/>
      <charset val="129"/>
      <scheme val="minor"/>
    </font>
    <font>
      <b/>
      <sz val="11"/>
      <color rgb="FF000000"/>
      <name val="Times New Roman"/>
      <family val="1"/>
    </font>
    <font>
      <sz val="11"/>
      <color rgb="FF000000"/>
      <name val="Times New Roman"/>
      <family val="1"/>
    </font>
    <font>
      <sz val="10"/>
      <color rgb="FF000000"/>
      <name val="Times New Roman"/>
      <family val="1"/>
    </font>
    <font>
      <sz val="10"/>
      <color theme="1"/>
      <name val="Times New Roman"/>
      <family val="1"/>
    </font>
    <font>
      <sz val="20"/>
      <color rgb="FF3C4245"/>
      <name val="Arial"/>
      <family val="2"/>
    </font>
    <font>
      <b/>
      <sz val="20"/>
      <color theme="1"/>
      <name val="맑은 고딕"/>
      <family val="3"/>
      <charset val="129"/>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7"/>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BCCCE0"/>
      </patternFill>
    </fill>
    <fill>
      <patternFill patternType="solid">
        <fgColor rgb="FFF0EBD7"/>
      </patternFill>
    </fill>
    <fill>
      <patternFill patternType="solid">
        <fgColor rgb="FFE2ECF8"/>
      </patternFill>
    </fill>
    <fill>
      <patternFill patternType="solid">
        <fgColor rgb="FFF7F3F0"/>
        <bgColor indexed="64"/>
      </patternFill>
    </fill>
    <fill>
      <patternFill patternType="solid">
        <fgColor rgb="FFFFFFFF"/>
        <bgColor indexed="64"/>
      </patternFill>
    </fill>
    <fill>
      <patternFill patternType="solid">
        <fgColor rgb="FFC0C0C0"/>
        <bgColor indexed="64"/>
      </patternFill>
    </fill>
    <fill>
      <patternFill patternType="solid">
        <fgColor rgb="FFFFCCFF"/>
        <bgColor indexed="64"/>
      </patternFill>
    </fill>
    <fill>
      <patternFill patternType="solid">
        <fgColor rgb="FF99CCFF"/>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medium">
        <color indexed="64"/>
      </bottom>
      <diagonal/>
    </border>
    <border>
      <left/>
      <right/>
      <top style="medium">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rgb="FFE3DBD5"/>
      </left>
      <right style="medium">
        <color rgb="FFE3DBD5"/>
      </right>
      <top style="medium">
        <color rgb="FFE3DBD5"/>
      </top>
      <bottom style="medium">
        <color rgb="FFE3DBD5"/>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style="thin">
        <color rgb="FF000000"/>
      </bottom>
      <diagonal/>
    </border>
    <border>
      <left/>
      <right style="thin">
        <color rgb="FF000000"/>
      </right>
      <top style="thick">
        <color rgb="FF000000"/>
      </top>
      <bottom style="thin">
        <color rgb="FF000000"/>
      </bottom>
      <diagonal/>
    </border>
    <border>
      <left style="thin">
        <color rgb="FF000000"/>
      </left>
      <right style="thin">
        <color rgb="FF000000"/>
      </right>
      <top style="thick">
        <color rgb="FF000000"/>
      </top>
      <bottom/>
      <diagonal/>
    </border>
    <border>
      <left style="thin">
        <color rgb="FF000000"/>
      </left>
      <right style="thin">
        <color rgb="FF000000"/>
      </right>
      <top/>
      <bottom/>
      <diagonal/>
    </border>
    <border>
      <left style="thin">
        <color rgb="FF000000"/>
      </left>
      <right style="thin">
        <color rgb="FF000000"/>
      </right>
      <top/>
      <bottom style="thick">
        <color rgb="FF000000"/>
      </bottom>
      <diagonal/>
    </border>
    <border>
      <left/>
      <right/>
      <top style="thick">
        <color rgb="FF000000"/>
      </top>
      <bottom style="thin">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medium">
        <color rgb="FFD6DADC"/>
      </right>
      <top/>
      <bottom/>
      <diagonal/>
    </border>
    <border>
      <left style="medium">
        <color rgb="FFD6DADC"/>
      </left>
      <right/>
      <top/>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48">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xf numFmtId="41" fontId="19" fillId="0" borderId="0" applyFont="0" applyFill="0" applyBorder="0" applyAlignment="0" applyProtection="0">
      <alignment vertical="center"/>
    </xf>
    <xf numFmtId="0" fontId="22" fillId="0" borderId="10">
      <alignment vertical="top"/>
    </xf>
    <xf numFmtId="0" fontId="29" fillId="0" borderId="0" applyNumberFormat="0" applyFill="0" applyBorder="0" applyAlignment="0" applyProtection="0"/>
    <xf numFmtId="0" fontId="34" fillId="0" borderId="0">
      <alignment vertical="center"/>
    </xf>
    <xf numFmtId="41" fontId="1" fillId="0" borderId="0" applyFont="0" applyFill="0" applyBorder="0" applyAlignment="0" applyProtection="0">
      <alignment vertical="center"/>
    </xf>
  </cellStyleXfs>
  <cellXfs count="225">
    <xf numFmtId="0" fontId="0" fillId="0" borderId="0" xfId="0">
      <alignment vertical="center"/>
    </xf>
    <xf numFmtId="0" fontId="20" fillId="33" borderId="0" xfId="0" applyFont="1" applyFill="1" applyAlignment="1">
      <alignment horizontal="center" vertical="center"/>
    </xf>
    <xf numFmtId="2" fontId="21" fillId="0" borderId="0" xfId="0" applyNumberFormat="1" applyFont="1" applyBorder="1" applyAlignment="1">
      <alignment horizontal="center" vertical="center"/>
    </xf>
    <xf numFmtId="176" fontId="21" fillId="0" borderId="0" xfId="42" applyNumberFormat="1" applyFont="1" applyBorder="1" applyAlignment="1">
      <alignment horizontal="center" vertical="center"/>
    </xf>
    <xf numFmtId="176" fontId="21" fillId="0" borderId="0" xfId="0" applyNumberFormat="1" applyFont="1" applyBorder="1" applyAlignment="1">
      <alignment horizontal="center"/>
    </xf>
    <xf numFmtId="0" fontId="21" fillId="0" borderId="0" xfId="0" applyFont="1" applyAlignment="1">
      <alignment horizontal="center" vertical="center"/>
    </xf>
    <xf numFmtId="0" fontId="22" fillId="0" borderId="0" xfId="44" applyBorder="1" applyAlignment="1">
      <alignment horizontal="center" vertical="center"/>
    </xf>
    <xf numFmtId="0" fontId="23" fillId="0" borderId="12" xfId="0" applyFont="1" applyBorder="1" applyAlignment="1">
      <alignment horizontal="center" vertical="center" wrapText="1" readingOrder="1"/>
    </xf>
    <xf numFmtId="0" fontId="24" fillId="0" borderId="13" xfId="0" applyFont="1" applyBorder="1" applyAlignment="1">
      <alignment horizontal="center" vertical="center" wrapText="1" readingOrder="1"/>
    </xf>
    <xf numFmtId="0" fontId="24" fillId="0" borderId="0" xfId="0" applyFont="1" applyBorder="1" applyAlignment="1">
      <alignment horizontal="center" vertical="center" wrapText="1" readingOrder="1"/>
    </xf>
    <xf numFmtId="0" fontId="24" fillId="0" borderId="14" xfId="0" applyFont="1" applyBorder="1" applyAlignment="1">
      <alignment horizontal="center" vertical="center" wrapText="1" readingOrder="1"/>
    </xf>
    <xf numFmtId="0" fontId="24" fillId="0" borderId="15" xfId="0" applyFont="1" applyBorder="1" applyAlignment="1">
      <alignment horizontal="center" vertical="center" wrapText="1" readingOrder="1"/>
    </xf>
    <xf numFmtId="176" fontId="24" fillId="0" borderId="13" xfId="0" applyNumberFormat="1" applyFont="1" applyBorder="1" applyAlignment="1">
      <alignment horizontal="center" vertical="center" wrapText="1" readingOrder="1"/>
    </xf>
    <xf numFmtId="176" fontId="24" fillId="0" borderId="0" xfId="0" applyNumberFormat="1" applyFont="1" applyBorder="1" applyAlignment="1">
      <alignment horizontal="center" vertical="center" wrapText="1" readingOrder="1"/>
    </xf>
    <xf numFmtId="176" fontId="24" fillId="0" borderId="14" xfId="0" applyNumberFormat="1" applyFont="1" applyBorder="1" applyAlignment="1">
      <alignment horizontal="center" vertical="center" wrapText="1" readingOrder="1"/>
    </xf>
    <xf numFmtId="0" fontId="25" fillId="0" borderId="0" xfId="0" applyFont="1" applyAlignment="1">
      <alignment horizontal="left" vertical="center"/>
    </xf>
    <xf numFmtId="0" fontId="0" fillId="0" borderId="0" xfId="0" applyAlignment="1"/>
    <xf numFmtId="0" fontId="25" fillId="0" borderId="0" xfId="0" applyFont="1" applyBorder="1" applyAlignment="1">
      <alignment horizontal="left" vertical="center"/>
    </xf>
    <xf numFmtId="0" fontId="27" fillId="0" borderId="0" xfId="0" applyFont="1" applyBorder="1" applyAlignment="1">
      <alignment horizontal="left" vertical="center"/>
    </xf>
    <xf numFmtId="0" fontId="28" fillId="0" borderId="0" xfId="0" applyFont="1" applyBorder="1" applyAlignment="1">
      <alignment horizontal="left" vertical="center"/>
    </xf>
    <xf numFmtId="0" fontId="29" fillId="0" borderId="0" xfId="45" applyBorder="1" applyAlignment="1">
      <alignment vertical="center"/>
    </xf>
    <xf numFmtId="0" fontId="30" fillId="0" borderId="0" xfId="0" applyFont="1" applyAlignment="1">
      <alignment horizontal="left"/>
    </xf>
    <xf numFmtId="0" fontId="0" fillId="0" borderId="0" xfId="0" applyAlignment="1">
      <alignment vertical="center"/>
    </xf>
    <xf numFmtId="0" fontId="0" fillId="0" borderId="0" xfId="0" applyAlignment="1">
      <alignment horizontal="left" vertical="center"/>
    </xf>
    <xf numFmtId="0" fontId="31" fillId="33" borderId="0" xfId="0" applyFont="1" applyFill="1" applyAlignment="1">
      <alignment horizontal="center" vertical="center"/>
    </xf>
    <xf numFmtId="0" fontId="0" fillId="0" borderId="0" xfId="0" applyBorder="1" applyAlignment="1"/>
    <xf numFmtId="0" fontId="0" fillId="0" borderId="0" xfId="0" applyBorder="1" applyAlignment="1">
      <alignment horizontal="center" vertical="center"/>
    </xf>
    <xf numFmtId="0" fontId="0" fillId="0" borderId="0" xfId="0" applyAlignment="1">
      <alignment horizontal="center"/>
    </xf>
    <xf numFmtId="0" fontId="30" fillId="35" borderId="0" xfId="0" applyFont="1" applyFill="1" applyAlignment="1">
      <alignment horizontal="center" vertical="center"/>
    </xf>
    <xf numFmtId="0" fontId="30" fillId="36" borderId="0" xfId="0" applyFont="1" applyFill="1" applyAlignment="1">
      <alignment horizontal="center"/>
    </xf>
    <xf numFmtId="0" fontId="30" fillId="37" borderId="0" xfId="0" applyFont="1" applyFill="1" applyAlignment="1">
      <alignment horizontal="center"/>
    </xf>
    <xf numFmtId="0" fontId="30" fillId="38" borderId="0" xfId="0" applyFont="1" applyFill="1" applyAlignment="1">
      <alignment horizontal="center"/>
    </xf>
    <xf numFmtId="0" fontId="30" fillId="38" borderId="0" xfId="0" applyFont="1" applyFill="1" applyAlignment="1">
      <alignment horizontal="center" vertical="center"/>
    </xf>
    <xf numFmtId="0" fontId="30" fillId="38" borderId="0" xfId="0" applyFont="1" applyFill="1" applyAlignment="1">
      <alignment horizontal="left" vertical="top"/>
    </xf>
    <xf numFmtId="0" fontId="30" fillId="36" borderId="0" xfId="0" applyFont="1" applyFill="1" applyBorder="1" applyAlignment="1">
      <alignment horizontal="center" vertical="center"/>
    </xf>
    <xf numFmtId="0" fontId="30" fillId="37" borderId="0" xfId="0" applyFont="1" applyFill="1" applyAlignment="1">
      <alignment horizontal="center" vertical="center"/>
    </xf>
    <xf numFmtId="0" fontId="28" fillId="38" borderId="0" xfId="0" applyFont="1" applyFill="1" applyAlignment="1">
      <alignment horizontal="center" vertical="center"/>
    </xf>
    <xf numFmtId="0" fontId="28" fillId="38" borderId="0" xfId="0" applyFont="1" applyFill="1" applyAlignment="1">
      <alignment horizontal="center" vertical="center" wrapText="1"/>
    </xf>
    <xf numFmtId="177" fontId="0" fillId="0" borderId="0" xfId="0" applyNumberFormat="1" applyAlignment="1">
      <alignment horizontal="center" vertical="center"/>
    </xf>
    <xf numFmtId="176" fontId="0" fillId="0" borderId="0" xfId="0" applyNumberFormat="1" applyAlignment="1">
      <alignment horizontal="center" vertical="center"/>
    </xf>
    <xf numFmtId="1" fontId="0" fillId="0" borderId="0" xfId="0" applyNumberFormat="1" applyAlignment="1">
      <alignment horizontal="center" vertical="center"/>
    </xf>
    <xf numFmtId="176" fontId="0" fillId="0" borderId="0" xfId="0" applyNumberFormat="1" applyBorder="1" applyAlignment="1">
      <alignment horizontal="center" vertical="center"/>
    </xf>
    <xf numFmtId="176" fontId="0" fillId="0" borderId="0" xfId="0" applyNumberFormat="1" applyBorder="1" applyAlignment="1">
      <alignment horizontal="center"/>
    </xf>
    <xf numFmtId="177" fontId="0" fillId="0" borderId="0" xfId="0" applyNumberFormat="1" applyAlignment="1">
      <alignment horizontal="center"/>
    </xf>
    <xf numFmtId="177" fontId="0" fillId="0" borderId="0" xfId="0" applyNumberFormat="1" applyBorder="1" applyAlignment="1">
      <alignment horizontal="center" vertical="center"/>
    </xf>
    <xf numFmtId="0" fontId="0" fillId="0" borderId="0" xfId="0" applyAlignment="1">
      <alignment horizontal="center" vertical="center"/>
    </xf>
    <xf numFmtId="177" fontId="0" fillId="0" borderId="0" xfId="0" applyNumberFormat="1" applyAlignment="1"/>
    <xf numFmtId="176" fontId="0" fillId="0" borderId="0" xfId="0" applyNumberFormat="1" applyFill="1" applyBorder="1" applyAlignment="1">
      <alignment horizontal="center" vertical="center"/>
    </xf>
    <xf numFmtId="177" fontId="0" fillId="0" borderId="0" xfId="0" applyNumberFormat="1" applyBorder="1" applyAlignment="1">
      <alignment horizontal="center"/>
    </xf>
    <xf numFmtId="177" fontId="0" fillId="0" borderId="0" xfId="0" applyNumberFormat="1" applyBorder="1" applyAlignment="1"/>
    <xf numFmtId="0" fontId="30" fillId="0" borderId="0" xfId="0" applyFont="1" applyAlignment="1"/>
    <xf numFmtId="0" fontId="30" fillId="35" borderId="0" xfId="0" applyFont="1" applyFill="1" applyAlignment="1">
      <alignment horizontal="center"/>
    </xf>
    <xf numFmtId="2" fontId="0" fillId="0" borderId="0" xfId="0" applyNumberFormat="1" applyBorder="1" applyAlignment="1">
      <alignment horizontal="center" vertical="center"/>
    </xf>
    <xf numFmtId="0" fontId="0" fillId="0" borderId="0" xfId="0" applyBorder="1" applyAlignment="1">
      <alignment horizontal="center"/>
    </xf>
    <xf numFmtId="2" fontId="0" fillId="0" borderId="0" xfId="0" applyNumberFormat="1" applyBorder="1" applyAlignment="1">
      <alignment horizontal="center"/>
    </xf>
    <xf numFmtId="2" fontId="0" fillId="0" borderId="0" xfId="0" applyNumberFormat="1" applyFill="1" applyBorder="1" applyAlignment="1">
      <alignment horizontal="center" vertical="center"/>
    </xf>
    <xf numFmtId="0" fontId="33" fillId="0" borderId="0" xfId="0" applyFont="1" applyAlignment="1">
      <alignment horizontal="left" vertical="center"/>
    </xf>
    <xf numFmtId="0" fontId="33" fillId="0" borderId="0" xfId="0" applyFont="1" applyAlignment="1">
      <alignment horizontal="center" vertical="center"/>
    </xf>
    <xf numFmtId="178" fontId="0" fillId="0" borderId="0" xfId="0" applyNumberFormat="1" applyBorder="1" applyAlignment="1">
      <alignment horizontal="center" vertical="center"/>
    </xf>
    <xf numFmtId="3" fontId="0" fillId="0" borderId="0" xfId="0" applyNumberFormat="1" applyAlignment="1">
      <alignment horizontal="center" vertical="center"/>
    </xf>
    <xf numFmtId="179" fontId="0" fillId="0" borderId="16" xfId="0" applyNumberFormat="1" applyBorder="1" applyAlignment="1">
      <alignment horizontal="right"/>
    </xf>
    <xf numFmtId="3" fontId="0" fillId="0" borderId="16" xfId="0" applyNumberFormat="1" applyBorder="1" applyAlignment="1">
      <alignment horizontal="right"/>
    </xf>
    <xf numFmtId="0" fontId="0" fillId="39" borderId="16" xfId="0" applyFill="1" applyBorder="1" applyAlignment="1">
      <alignment vertical="center"/>
    </xf>
    <xf numFmtId="0" fontId="0" fillId="40" borderId="16" xfId="0" applyFill="1" applyBorder="1" applyAlignment="1"/>
    <xf numFmtId="0" fontId="0" fillId="41" borderId="17" xfId="0" applyFill="1" applyBorder="1" applyAlignment="1"/>
    <xf numFmtId="0" fontId="0" fillId="41" borderId="18" xfId="0" applyFill="1" applyBorder="1" applyAlignment="1"/>
    <xf numFmtId="0" fontId="0" fillId="41" borderId="19" xfId="0" applyFill="1" applyBorder="1" applyAlignment="1"/>
    <xf numFmtId="0" fontId="0" fillId="41" borderId="16" xfId="0" applyFill="1" applyBorder="1" applyAlignment="1"/>
    <xf numFmtId="0" fontId="0" fillId="0" borderId="0" xfId="0" applyAlignment="1">
      <alignment horizontal="left"/>
    </xf>
    <xf numFmtId="4" fontId="0" fillId="0" borderId="16" xfId="0" applyNumberFormat="1" applyBorder="1" applyAlignment="1">
      <alignment horizontal="right"/>
    </xf>
    <xf numFmtId="0" fontId="34" fillId="0" borderId="0" xfId="46">
      <alignment vertical="center"/>
    </xf>
    <xf numFmtId="0" fontId="34" fillId="0" borderId="0" xfId="46" applyAlignment="1">
      <alignment horizontal="left"/>
    </xf>
    <xf numFmtId="0" fontId="35" fillId="42" borderId="20" xfId="0" applyFont="1" applyFill="1" applyBorder="1" applyAlignment="1">
      <alignment horizontal="center" vertical="center"/>
    </xf>
    <xf numFmtId="0" fontId="36" fillId="43" borderId="20" xfId="0" applyFont="1" applyFill="1" applyBorder="1" applyAlignment="1">
      <alignment horizontal="center" vertical="center"/>
    </xf>
    <xf numFmtId="0" fontId="0" fillId="0" borderId="0" xfId="0" applyAlignment="1">
      <alignment horizontal="center" vertical="center"/>
    </xf>
    <xf numFmtId="49" fontId="0" fillId="0" borderId="0" xfId="0" applyNumberFormat="1">
      <alignment vertical="center"/>
    </xf>
    <xf numFmtId="0" fontId="38" fillId="0" borderId="24" xfId="0" applyFont="1" applyBorder="1" applyAlignment="1">
      <alignment horizontal="center" vertical="center" wrapText="1"/>
    </xf>
    <xf numFmtId="0" fontId="37" fillId="0" borderId="25" xfId="0" applyFont="1" applyBorder="1" applyAlignment="1">
      <alignment horizontal="center" vertical="center" wrapText="1"/>
    </xf>
    <xf numFmtId="0" fontId="38" fillId="0" borderId="26" xfId="0" applyFont="1" applyBorder="1" applyAlignment="1">
      <alignment horizontal="center" vertical="center" wrapText="1"/>
    </xf>
    <xf numFmtId="0" fontId="37" fillId="0" borderId="29" xfId="0" applyFont="1" applyBorder="1" applyAlignment="1">
      <alignment horizontal="center" vertical="center" wrapText="1"/>
    </xf>
    <xf numFmtId="0" fontId="37" fillId="0" borderId="26" xfId="0" applyFont="1" applyBorder="1" applyAlignment="1">
      <alignment horizontal="center" vertical="center" wrapText="1"/>
    </xf>
    <xf numFmtId="0" fontId="37" fillId="0" borderId="28" xfId="0" applyFont="1" applyBorder="1" applyAlignment="1">
      <alignment horizontal="center" vertical="center" wrapText="1"/>
    </xf>
    <xf numFmtId="0" fontId="38" fillId="0" borderId="24" xfId="0" applyFont="1" applyBorder="1" applyAlignment="1">
      <alignment horizontal="right" vertical="center" wrapText="1"/>
    </xf>
    <xf numFmtId="0" fontId="38" fillId="0" borderId="24" xfId="0" applyFont="1" applyBorder="1" applyAlignment="1">
      <alignment vertical="center" wrapText="1"/>
    </xf>
    <xf numFmtId="0" fontId="38" fillId="0" borderId="25" xfId="0" applyFont="1" applyBorder="1" applyAlignment="1">
      <alignment horizontal="right" vertical="center" wrapText="1"/>
    </xf>
    <xf numFmtId="0" fontId="38" fillId="0" borderId="25" xfId="0" applyFont="1" applyBorder="1" applyAlignment="1">
      <alignment horizontal="center" vertical="center" wrapText="1"/>
    </xf>
    <xf numFmtId="0" fontId="37" fillId="0" borderId="25" xfId="0" applyFont="1" applyBorder="1" applyAlignment="1">
      <alignment horizontal="justify" vertical="center" wrapText="1"/>
    </xf>
    <xf numFmtId="0" fontId="38" fillId="0" borderId="25" xfId="0" applyFont="1" applyBorder="1" applyAlignment="1">
      <alignment vertical="center" wrapText="1"/>
    </xf>
    <xf numFmtId="0" fontId="37" fillId="0" borderId="25" xfId="0" applyFont="1" applyBorder="1" applyAlignment="1">
      <alignment horizontal="right" vertical="center" wrapText="1"/>
    </xf>
    <xf numFmtId="0" fontId="38" fillId="0" borderId="33" xfId="0" applyFont="1" applyBorder="1" applyAlignment="1">
      <alignment horizontal="center" vertical="center" wrapText="1"/>
    </xf>
    <xf numFmtId="0" fontId="38" fillId="0" borderId="33" xfId="0" applyFont="1" applyBorder="1" applyAlignment="1">
      <alignment horizontal="right" vertical="center" wrapText="1"/>
    </xf>
    <xf numFmtId="0" fontId="38" fillId="0" borderId="33" xfId="0" applyFont="1" applyBorder="1" applyAlignment="1">
      <alignment vertical="center" wrapText="1"/>
    </xf>
    <xf numFmtId="0" fontId="37" fillId="0" borderId="33" xfId="0" applyFont="1" applyBorder="1" applyAlignment="1">
      <alignment horizontal="justify" vertical="center" wrapText="1"/>
    </xf>
    <xf numFmtId="0" fontId="37" fillId="44" borderId="29" xfId="0" applyFont="1" applyFill="1" applyBorder="1" applyAlignment="1">
      <alignment horizontal="center" vertical="center" wrapText="1"/>
    </xf>
    <xf numFmtId="0" fontId="38" fillId="44" borderId="26" xfId="0" applyFont="1" applyFill="1" applyBorder="1" applyAlignment="1">
      <alignment horizontal="center" vertical="center" wrapText="1"/>
    </xf>
    <xf numFmtId="0" fontId="37" fillId="0" borderId="21" xfId="0" applyFont="1" applyBorder="1" applyAlignment="1">
      <alignment horizontal="center" vertical="center" wrapText="1"/>
    </xf>
    <xf numFmtId="0" fontId="38" fillId="0" borderId="21" xfId="0" applyFont="1" applyBorder="1" applyAlignment="1">
      <alignment horizontal="right" vertical="center" wrapText="1"/>
    </xf>
    <xf numFmtId="0" fontId="37" fillId="0" borderId="21" xfId="0" applyFont="1" applyBorder="1" applyAlignment="1">
      <alignment horizontal="right" vertical="center" wrapText="1"/>
    </xf>
    <xf numFmtId="0" fontId="38" fillId="0" borderId="29" xfId="0" applyFont="1" applyBorder="1" applyAlignment="1">
      <alignment horizontal="center" vertical="center" wrapText="1"/>
    </xf>
    <xf numFmtId="0" fontId="38" fillId="0" borderId="29" xfId="0" applyFont="1" applyBorder="1" applyAlignment="1">
      <alignment horizontal="right" vertical="center" wrapText="1"/>
    </xf>
    <xf numFmtId="0" fontId="37" fillId="0" borderId="29" xfId="0" applyFont="1" applyBorder="1" applyAlignment="1">
      <alignment horizontal="right" vertical="center" wrapText="1"/>
    </xf>
    <xf numFmtId="0" fontId="37" fillId="0" borderId="33" xfId="0" applyFont="1" applyBorder="1" applyAlignment="1">
      <alignment horizontal="right" vertical="center" wrapText="1"/>
    </xf>
    <xf numFmtId="0" fontId="40" fillId="0" borderId="0" xfId="0" applyFont="1" applyAlignment="1">
      <alignment vertical="center"/>
    </xf>
    <xf numFmtId="0" fontId="0" fillId="0" borderId="0" xfId="0" applyAlignment="1">
      <alignment vertical="center" wrapText="1"/>
    </xf>
    <xf numFmtId="0" fontId="0" fillId="0" borderId="0" xfId="0" applyAlignment="1">
      <alignment horizontal="center" vertical="center" wrapText="1"/>
    </xf>
    <xf numFmtId="0" fontId="0" fillId="40" borderId="0" xfId="0" applyFill="1" applyBorder="1" applyAlignment="1"/>
    <xf numFmtId="4" fontId="0" fillId="0" borderId="0" xfId="0" applyNumberFormat="1" applyBorder="1" applyAlignment="1">
      <alignment horizontal="right"/>
    </xf>
    <xf numFmtId="179" fontId="0" fillId="0" borderId="0" xfId="0" applyNumberFormat="1" applyBorder="1" applyAlignment="1">
      <alignment horizontal="right"/>
    </xf>
    <xf numFmtId="3" fontId="0" fillId="0" borderId="0" xfId="0" applyNumberFormat="1" applyBorder="1" applyAlignment="1">
      <alignment horizontal="right"/>
    </xf>
    <xf numFmtId="0" fontId="41" fillId="0" borderId="0" xfId="0" applyFont="1" applyFill="1" applyBorder="1" applyAlignment="1">
      <alignment horizontal="center" vertical="center" wrapText="1"/>
    </xf>
    <xf numFmtId="0" fontId="41" fillId="0" borderId="0" xfId="0" applyFont="1" applyFill="1" applyBorder="1" applyAlignment="1">
      <alignment horizontal="center" vertical="center"/>
    </xf>
    <xf numFmtId="0" fontId="21" fillId="0" borderId="0" xfId="0" applyFont="1" applyFill="1" applyBorder="1" applyAlignment="1">
      <alignment horizontal="center" vertical="center"/>
    </xf>
    <xf numFmtId="0" fontId="41" fillId="0" borderId="34" xfId="0" applyFont="1" applyBorder="1" applyAlignment="1">
      <alignment horizontal="left" vertical="center" wrapText="1"/>
    </xf>
    <xf numFmtId="0" fontId="41" fillId="0" borderId="34" xfId="0" applyFont="1" applyBorder="1" applyAlignment="1">
      <alignment horizontal="center" vertical="center" wrapText="1"/>
    </xf>
    <xf numFmtId="2" fontId="42" fillId="0" borderId="0" xfId="0" applyNumberFormat="1" applyFont="1" applyFill="1" applyBorder="1" applyAlignment="1">
      <alignment horizontal="center" vertical="center"/>
    </xf>
    <xf numFmtId="176" fontId="21" fillId="0" borderId="0" xfId="42" applyNumberFormat="1" applyFont="1" applyFill="1" applyBorder="1" applyAlignment="1">
      <alignment horizontal="center" vertical="center"/>
    </xf>
    <xf numFmtId="2" fontId="21" fillId="0" borderId="0" xfId="0" applyNumberFormat="1" applyFont="1" applyAlignment="1">
      <alignment horizontal="center" vertical="center"/>
    </xf>
    <xf numFmtId="2" fontId="21" fillId="0" borderId="0" xfId="0" applyNumberFormat="1" applyFont="1" applyFill="1" applyBorder="1" applyAlignment="1">
      <alignment horizontal="center" vertical="center"/>
    </xf>
    <xf numFmtId="41" fontId="21" fillId="0" borderId="0" xfId="47" applyFont="1" applyAlignment="1">
      <alignment horizontal="center" vertical="center"/>
    </xf>
    <xf numFmtId="2" fontId="42" fillId="0" borderId="0" xfId="0" applyNumberFormat="1" applyFont="1" applyAlignment="1">
      <alignment horizontal="center"/>
    </xf>
    <xf numFmtId="2" fontId="0" fillId="0" borderId="0" xfId="0" applyNumberFormat="1">
      <alignment vertical="center"/>
    </xf>
    <xf numFmtId="2" fontId="21" fillId="0" borderId="0" xfId="0" applyNumberFormat="1" applyFont="1" applyAlignment="1">
      <alignment horizontal="center"/>
    </xf>
    <xf numFmtId="0" fontId="20" fillId="34" borderId="0" xfId="0" applyFont="1" applyFill="1" applyAlignment="1">
      <alignment horizontal="center" vertical="center"/>
    </xf>
    <xf numFmtId="0" fontId="41" fillId="0" borderId="34" xfId="0" applyFont="1" applyBorder="1" applyAlignment="1">
      <alignment horizontal="center" vertical="center" wrapText="1"/>
    </xf>
    <xf numFmtId="2" fontId="0" fillId="0" borderId="0" xfId="0" applyNumberFormat="1" applyAlignment="1">
      <alignment horizontal="center" vertical="center"/>
    </xf>
    <xf numFmtId="177" fontId="21" fillId="0" borderId="0" xfId="0" applyNumberFormat="1" applyFont="1" applyAlignment="1">
      <alignment horizontal="center" vertical="center"/>
    </xf>
    <xf numFmtId="0" fontId="21" fillId="0" borderId="0" xfId="0" applyFont="1">
      <alignment vertical="center"/>
    </xf>
    <xf numFmtId="49" fontId="21" fillId="0" borderId="0" xfId="0" applyNumberFormat="1" applyFont="1" applyAlignment="1">
      <alignment horizontal="center" vertical="center"/>
    </xf>
    <xf numFmtId="180" fontId="0" fillId="0" borderId="0" xfId="0" applyNumberFormat="1" applyAlignment="1">
      <alignment horizontal="center" vertical="center"/>
    </xf>
    <xf numFmtId="180" fontId="21" fillId="0" borderId="0" xfId="0" applyNumberFormat="1" applyFont="1" applyAlignment="1">
      <alignment horizontal="center" vertical="center"/>
    </xf>
    <xf numFmtId="181" fontId="0" fillId="0" borderId="16" xfId="0" applyNumberFormat="1" applyBorder="1" applyAlignment="1">
      <alignment horizontal="center"/>
    </xf>
    <xf numFmtId="181" fontId="0" fillId="0" borderId="17" xfId="0" applyNumberFormat="1" applyBorder="1" applyAlignment="1">
      <alignment horizontal="center"/>
    </xf>
    <xf numFmtId="181" fontId="0" fillId="0" borderId="0" xfId="0" applyNumberFormat="1" applyFill="1" applyBorder="1" applyAlignment="1">
      <alignment horizontal="center"/>
    </xf>
    <xf numFmtId="0" fontId="0" fillId="0" borderId="0" xfId="0" applyAlignment="1">
      <alignment horizontal="center" vertical="center"/>
    </xf>
    <xf numFmtId="0" fontId="21" fillId="0" borderId="0" xfId="0" applyFont="1" applyAlignment="1">
      <alignment horizontal="center" vertical="center"/>
    </xf>
    <xf numFmtId="0" fontId="0" fillId="0" borderId="0" xfId="0" applyAlignment="1">
      <alignment horizontal="center" vertical="center"/>
    </xf>
    <xf numFmtId="0" fontId="30" fillId="0" borderId="0" xfId="0" applyFont="1">
      <alignment vertical="center"/>
    </xf>
    <xf numFmtId="0" fontId="30" fillId="45" borderId="0" xfId="0" applyFont="1" applyFill="1">
      <alignment vertical="center"/>
    </xf>
    <xf numFmtId="0" fontId="0" fillId="45" borderId="0" xfId="0" applyFill="1">
      <alignment vertical="center"/>
    </xf>
    <xf numFmtId="0" fontId="0" fillId="0" borderId="14" xfId="0" applyBorder="1">
      <alignment vertical="center"/>
    </xf>
    <xf numFmtId="0" fontId="0" fillId="46" borderId="0" xfId="0" applyFill="1">
      <alignment vertical="center"/>
    </xf>
    <xf numFmtId="0" fontId="46" fillId="0" borderId="0" xfId="0" applyFont="1">
      <alignment vertical="center"/>
    </xf>
    <xf numFmtId="0" fontId="46" fillId="0" borderId="0" xfId="0" applyFont="1" applyAlignment="1">
      <alignment horizontal="center" vertical="center"/>
    </xf>
    <xf numFmtId="41" fontId="0" fillId="0" borderId="0" xfId="47" applyFont="1" applyAlignment="1">
      <alignment horizontal="center" vertical="center"/>
    </xf>
    <xf numFmtId="0" fontId="0" fillId="0" borderId="36" xfId="0" applyBorder="1">
      <alignment vertical="center"/>
    </xf>
    <xf numFmtId="41" fontId="0" fillId="0" borderId="36" xfId="47" applyFont="1" applyBorder="1" applyAlignment="1">
      <alignment horizontal="center" vertical="center"/>
    </xf>
    <xf numFmtId="0" fontId="0" fillId="0" borderId="37" xfId="0" applyBorder="1">
      <alignment vertical="center"/>
    </xf>
    <xf numFmtId="0" fontId="0" fillId="0" borderId="36" xfId="0" applyBorder="1" applyAlignment="1">
      <alignment horizontal="center" vertical="center"/>
    </xf>
    <xf numFmtId="0" fontId="40" fillId="0" borderId="0" xfId="0" applyFont="1">
      <alignment vertical="center"/>
    </xf>
    <xf numFmtId="0" fontId="0" fillId="0" borderId="0" xfId="0" applyBorder="1" applyAlignment="1">
      <alignment horizontal="left" vertical="center"/>
    </xf>
    <xf numFmtId="41" fontId="0" fillId="0" borderId="0" xfId="47" applyFont="1" applyBorder="1" applyAlignment="1">
      <alignment horizontal="center" vertical="center"/>
    </xf>
    <xf numFmtId="0" fontId="0" fillId="0" borderId="36" xfId="0" applyBorder="1" applyAlignment="1">
      <alignment horizontal="left" vertical="center"/>
    </xf>
    <xf numFmtId="0" fontId="30" fillId="0" borderId="36" xfId="0" applyFont="1" applyBorder="1">
      <alignment vertical="center"/>
    </xf>
    <xf numFmtId="41" fontId="0" fillId="0" borderId="0" xfId="47" applyFont="1">
      <alignment vertical="center"/>
    </xf>
    <xf numFmtId="0" fontId="0" fillId="0" borderId="0" xfId="0" applyFill="1" applyBorder="1" applyAlignment="1">
      <alignment horizontal="left" vertical="center"/>
    </xf>
    <xf numFmtId="0" fontId="30" fillId="0" borderId="0" xfId="0" applyFont="1" applyFill="1" applyBorder="1" applyAlignment="1">
      <alignment horizontal="left" vertical="center"/>
    </xf>
    <xf numFmtId="0" fontId="0" fillId="0" borderId="36" xfId="0" applyFill="1" applyBorder="1" applyAlignment="1">
      <alignment horizontal="left" vertical="center"/>
    </xf>
    <xf numFmtId="0" fontId="0" fillId="0" borderId="36" xfId="0" applyBorder="1" applyAlignment="1">
      <alignment vertical="center" wrapText="1"/>
    </xf>
    <xf numFmtId="0" fontId="30" fillId="0" borderId="36" xfId="0" applyFont="1" applyBorder="1" applyAlignment="1">
      <alignment horizontal="left" vertical="center"/>
    </xf>
    <xf numFmtId="41" fontId="0" fillId="0" borderId="36" xfId="47" applyFont="1" applyBorder="1">
      <alignment vertical="center"/>
    </xf>
    <xf numFmtId="0" fontId="0" fillId="0" borderId="0" xfId="0" applyBorder="1">
      <alignment vertical="center"/>
    </xf>
    <xf numFmtId="0" fontId="30" fillId="0" borderId="0" xfId="0" applyFont="1" applyBorder="1">
      <alignment vertical="center"/>
    </xf>
    <xf numFmtId="0" fontId="0" fillId="0" borderId="0" xfId="0" applyBorder="1" applyAlignment="1">
      <alignment vertical="center" wrapText="1"/>
    </xf>
    <xf numFmtId="41" fontId="0" fillId="0" borderId="0" xfId="47" applyFont="1" applyBorder="1">
      <alignment vertical="center"/>
    </xf>
    <xf numFmtId="176" fontId="0" fillId="0" borderId="36" xfId="0" applyNumberFormat="1" applyBorder="1" applyAlignment="1">
      <alignment horizontal="center" vertical="center"/>
    </xf>
    <xf numFmtId="0" fontId="0" fillId="0" borderId="36" xfId="0" applyBorder="1" applyAlignment="1">
      <alignment horizontal="center" vertical="center" wrapText="1"/>
    </xf>
    <xf numFmtId="0" fontId="0" fillId="0" borderId="0" xfId="0" applyBorder="1" applyAlignment="1">
      <alignment vertical="center"/>
    </xf>
    <xf numFmtId="0" fontId="44" fillId="0" borderId="0" xfId="0" applyFont="1" applyFill="1" applyBorder="1" applyAlignment="1">
      <alignment horizontal="center" vertical="center"/>
    </xf>
    <xf numFmtId="0" fontId="44" fillId="0" borderId="14" xfId="0" applyFont="1" applyFill="1" applyBorder="1" applyAlignment="1">
      <alignment horizontal="center" vertical="center"/>
    </xf>
    <xf numFmtId="0" fontId="43" fillId="0" borderId="15" xfId="0" applyFont="1" applyBorder="1" applyAlignment="1">
      <alignment horizontal="center" vertical="center" wrapText="1"/>
    </xf>
    <xf numFmtId="0" fontId="43" fillId="0" borderId="0" xfId="0" applyFont="1" applyBorder="1" applyAlignment="1">
      <alignment horizontal="center" vertical="center" wrapText="1"/>
    </xf>
    <xf numFmtId="0" fontId="23" fillId="0" borderId="11" xfId="0" applyFont="1" applyBorder="1" applyAlignment="1">
      <alignment horizontal="center" vertical="center" wrapText="1" readingOrder="1"/>
    </xf>
    <xf numFmtId="0" fontId="23" fillId="0" borderId="0" xfId="0" applyFont="1" applyAlignment="1">
      <alignment horizontal="center" vertical="center" wrapText="1" readingOrder="1"/>
    </xf>
    <xf numFmtId="0" fontId="24" fillId="0" borderId="15" xfId="0" applyFont="1" applyBorder="1" applyAlignment="1">
      <alignment horizontal="center" vertical="center" wrapText="1" readingOrder="1"/>
    </xf>
    <xf numFmtId="0" fontId="24" fillId="0" borderId="0" xfId="0" applyFont="1" applyBorder="1" applyAlignment="1">
      <alignment horizontal="center" vertical="center" wrapText="1" readingOrder="1"/>
    </xf>
    <xf numFmtId="0" fontId="24" fillId="0" borderId="14" xfId="0" applyFont="1" applyBorder="1" applyAlignment="1">
      <alignment horizontal="center" vertical="center" wrapText="1" readingOrder="1"/>
    </xf>
    <xf numFmtId="0" fontId="24" fillId="0" borderId="13" xfId="0" applyFont="1" applyBorder="1" applyAlignment="1">
      <alignment horizontal="center" vertical="center" wrapText="1" readingOrder="1"/>
    </xf>
    <xf numFmtId="0" fontId="41" fillId="0" borderId="35" xfId="0" applyFont="1" applyBorder="1" applyAlignment="1">
      <alignment horizontal="center" vertical="center" wrapText="1"/>
    </xf>
    <xf numFmtId="0" fontId="41" fillId="0" borderId="34" xfId="0" applyFont="1" applyBorder="1" applyAlignment="1">
      <alignment horizontal="center" vertical="center" wrapText="1"/>
    </xf>
    <xf numFmtId="0" fontId="41" fillId="0" borderId="0" xfId="0" applyFont="1" applyBorder="1" applyAlignment="1">
      <alignment horizontal="center" vertical="center" wrapText="1"/>
    </xf>
    <xf numFmtId="0" fontId="0" fillId="0" borderId="0" xfId="0" applyAlignment="1">
      <alignment horizontal="center" vertical="center"/>
    </xf>
    <xf numFmtId="0" fontId="21" fillId="0" borderId="0" xfId="0" applyFont="1" applyAlignment="1">
      <alignment horizontal="center" vertical="center"/>
    </xf>
    <xf numFmtId="0" fontId="32" fillId="34" borderId="0" xfId="0" applyFont="1" applyFill="1" applyAlignment="1">
      <alignment horizontal="center" vertical="center"/>
    </xf>
    <xf numFmtId="0" fontId="32" fillId="34" borderId="0" xfId="0" applyFont="1" applyFill="1" applyAlignment="1">
      <alignment horizontal="center"/>
    </xf>
    <xf numFmtId="0" fontId="0" fillId="0" borderId="0" xfId="0" applyAlignment="1">
      <alignment horizontal="left" vertical="center" wrapText="1"/>
    </xf>
    <xf numFmtId="0" fontId="0" fillId="39" borderId="16" xfId="0" applyFill="1" applyBorder="1" applyAlignment="1">
      <alignment vertical="center"/>
    </xf>
    <xf numFmtId="0" fontId="0" fillId="40" borderId="16" xfId="0" applyFill="1" applyBorder="1" applyAlignment="1"/>
    <xf numFmtId="0" fontId="37" fillId="44" borderId="24" xfId="0" applyFont="1" applyFill="1" applyBorder="1" applyAlignment="1">
      <alignment horizontal="justify" vertical="center" wrapText="1"/>
    </xf>
    <xf numFmtId="0" fontId="37" fillId="44" borderId="25" xfId="0" applyFont="1" applyFill="1" applyBorder="1" applyAlignment="1">
      <alignment horizontal="justify" vertical="center" wrapText="1"/>
    </xf>
    <xf numFmtId="0" fontId="37" fillId="44" borderId="26" xfId="0" applyFont="1" applyFill="1" applyBorder="1" applyAlignment="1">
      <alignment horizontal="justify" vertical="center" wrapText="1"/>
    </xf>
    <xf numFmtId="0" fontId="37" fillId="44" borderId="24" xfId="0" applyFont="1" applyFill="1" applyBorder="1" applyAlignment="1">
      <alignment horizontal="center" vertical="center" wrapText="1"/>
    </xf>
    <xf numFmtId="0" fontId="37" fillId="44" borderId="25" xfId="0" applyFont="1" applyFill="1" applyBorder="1" applyAlignment="1">
      <alignment horizontal="center" vertical="center" wrapText="1"/>
    </xf>
    <xf numFmtId="0" fontId="37" fillId="44" borderId="26" xfId="0" applyFont="1" applyFill="1" applyBorder="1" applyAlignment="1">
      <alignment horizontal="center" vertical="center" wrapText="1"/>
    </xf>
    <xf numFmtId="0" fontId="37" fillId="44" borderId="22" xfId="0" applyFont="1" applyFill="1" applyBorder="1" applyAlignment="1">
      <alignment horizontal="center" vertical="center" wrapText="1"/>
    </xf>
    <xf numFmtId="0" fontId="37" fillId="44" borderId="23" xfId="0" applyFont="1" applyFill="1" applyBorder="1" applyAlignment="1">
      <alignment horizontal="center" vertical="center" wrapText="1"/>
    </xf>
    <xf numFmtId="0" fontId="37" fillId="0" borderId="24" xfId="0" applyFont="1" applyBorder="1" applyAlignment="1">
      <alignment horizontal="justify" vertical="center" wrapText="1"/>
    </xf>
    <xf numFmtId="0" fontId="37" fillId="0" borderId="25" xfId="0" applyFont="1" applyBorder="1" applyAlignment="1">
      <alignment horizontal="justify" vertical="center" wrapText="1"/>
    </xf>
    <xf numFmtId="0" fontId="37" fillId="0" borderId="26" xfId="0" applyFont="1" applyBorder="1" applyAlignment="1">
      <alignment horizontal="justify" vertical="center" wrapText="1"/>
    </xf>
    <xf numFmtId="0" fontId="37" fillId="0" borderId="22" xfId="0" applyFont="1" applyBorder="1" applyAlignment="1">
      <alignment horizontal="center" vertical="center" wrapText="1"/>
    </xf>
    <xf numFmtId="0" fontId="37" fillId="0" borderId="23" xfId="0" applyFont="1" applyBorder="1" applyAlignment="1">
      <alignment horizontal="center" vertical="center" wrapText="1"/>
    </xf>
    <xf numFmtId="0" fontId="37" fillId="0" borderId="27" xfId="0" applyFont="1" applyBorder="1" applyAlignment="1">
      <alignment horizontal="center" vertical="center" wrapText="1"/>
    </xf>
    <xf numFmtId="0" fontId="37" fillId="0" borderId="29" xfId="0" applyFont="1" applyBorder="1" applyAlignment="1">
      <alignment horizontal="center" vertical="center" wrapText="1"/>
    </xf>
    <xf numFmtId="0" fontId="37" fillId="0" borderId="26" xfId="0" applyFont="1" applyBorder="1" applyAlignment="1">
      <alignment horizontal="center" vertical="center" wrapText="1"/>
    </xf>
    <xf numFmtId="0" fontId="37" fillId="0" borderId="30" xfId="0" applyFont="1" applyBorder="1" applyAlignment="1">
      <alignment horizontal="center" vertical="center" wrapText="1"/>
    </xf>
    <xf numFmtId="0" fontId="37" fillId="0" borderId="31" xfId="0" applyFont="1" applyBorder="1" applyAlignment="1">
      <alignment horizontal="center" vertical="center" wrapText="1"/>
    </xf>
    <xf numFmtId="0" fontId="37" fillId="0" borderId="32" xfId="0" applyFont="1" applyBorder="1" applyAlignment="1">
      <alignment horizontal="center" vertical="center" wrapText="1"/>
    </xf>
    <xf numFmtId="0" fontId="38" fillId="0" borderId="30" xfId="0" applyFont="1" applyBorder="1" applyAlignment="1">
      <alignment horizontal="center" vertical="center" wrapText="1"/>
    </xf>
    <xf numFmtId="0" fontId="38" fillId="0" borderId="32" xfId="0" applyFont="1" applyBorder="1" applyAlignment="1">
      <alignment horizontal="center" vertical="center" wrapText="1"/>
    </xf>
    <xf numFmtId="0" fontId="45" fillId="0" borderId="0" xfId="0" applyFont="1" applyAlignment="1">
      <alignment horizontal="left" vertical="center" wrapText="1"/>
    </xf>
    <xf numFmtId="0" fontId="40"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wrapText="1"/>
    </xf>
    <xf numFmtId="0" fontId="0" fillId="0" borderId="0" xfId="0" applyBorder="1" applyAlignment="1">
      <alignment horizontal="center" vertical="center" wrapText="1"/>
    </xf>
    <xf numFmtId="0" fontId="0" fillId="0" borderId="36" xfId="0" applyBorder="1" applyAlignment="1">
      <alignment horizontal="center" vertical="center" wrapText="1"/>
    </xf>
    <xf numFmtId="0" fontId="0" fillId="0" borderId="37"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left" vertical="center" wrapText="1"/>
    </xf>
    <xf numFmtId="0" fontId="30" fillId="0" borderId="36" xfId="0" applyFont="1" applyBorder="1" applyAlignment="1">
      <alignment horizontal="center" vertical="center"/>
    </xf>
    <xf numFmtId="0" fontId="0" fillId="0" borderId="38" xfId="0" applyBorder="1" applyAlignment="1">
      <alignment horizontal="center" vertical="center"/>
    </xf>
    <xf numFmtId="0" fontId="0" fillId="0" borderId="36" xfId="0" applyBorder="1" applyAlignment="1">
      <alignment horizontal="left" vertical="center" wrapText="1"/>
    </xf>
    <xf numFmtId="0" fontId="0" fillId="0" borderId="0" xfId="0" applyBorder="1" applyAlignment="1">
      <alignment horizontal="center" vertical="center"/>
    </xf>
    <xf numFmtId="0" fontId="40" fillId="0" borderId="36" xfId="0" applyFont="1" applyBorder="1" applyAlignment="1">
      <alignment horizontal="left" vertical="center" wrapText="1"/>
    </xf>
    <xf numFmtId="0" fontId="34" fillId="41" borderId="17" xfId="46" applyFill="1" applyBorder="1" applyAlignment="1"/>
    <xf numFmtId="3" fontId="34" fillId="0" borderId="16" xfId="46" applyNumberFormat="1" applyBorder="1" applyAlignment="1">
      <alignment horizontal="right"/>
    </xf>
    <xf numFmtId="0" fontId="34" fillId="41" borderId="16" xfId="46" applyFill="1" applyBorder="1" applyAlignment="1"/>
  </cellXfs>
  <cellStyles count="48">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Data" xfId="44"/>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쉼표 [0]" xfId="47" builtinId="6"/>
    <cellStyle name="쉼표 [0] 2" xfId="43"/>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 name="표준 2" xfId="42"/>
    <cellStyle name="표준 3" xfId="46"/>
    <cellStyle name="하이퍼링크" xfId="45" builtinId="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www.index.go.kr/potal/stts/idxMain/selectPoSttsIdxSearch.do?idx_cd=4084&amp;stts_cd=40840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95"/>
  <sheetViews>
    <sheetView workbookViewId="0">
      <selection activeCell="R18" sqref="R18"/>
    </sheetView>
  </sheetViews>
  <sheetFormatPr defaultRowHeight="16.5" x14ac:dyDescent="0.3"/>
  <cols>
    <col min="1" max="1" width="5.25" customWidth="1"/>
    <col min="2" max="2" width="19.25" customWidth="1"/>
    <col min="3" max="3" width="33" customWidth="1"/>
    <col min="4" max="4" width="30.625" bestFit="1" customWidth="1"/>
    <col min="5" max="5" width="12.125" customWidth="1"/>
    <col min="21" max="21" width="28.25" bestFit="1" customWidth="1"/>
    <col min="24" max="24" width="10.875" bestFit="1" customWidth="1"/>
    <col min="25" max="25" width="9.125" bestFit="1" customWidth="1"/>
    <col min="26" max="26" width="13.125" bestFit="1" customWidth="1"/>
    <col min="27" max="27" width="7.5" bestFit="1" customWidth="1"/>
  </cols>
  <sheetData>
    <row r="2" spans="2:24" ht="19.5" thickBot="1" x14ac:dyDescent="0.35">
      <c r="B2" s="172" t="s">
        <v>198</v>
      </c>
      <c r="C2" s="172" t="s">
        <v>199</v>
      </c>
      <c r="D2" s="171" t="s">
        <v>23</v>
      </c>
      <c r="E2" s="171"/>
      <c r="F2" s="171"/>
      <c r="G2" s="171"/>
      <c r="H2" s="171" t="s">
        <v>94</v>
      </c>
      <c r="I2" s="171"/>
      <c r="J2" s="171"/>
      <c r="K2" s="171"/>
      <c r="L2" s="172" t="s">
        <v>200</v>
      </c>
      <c r="N2" s="45" t="s">
        <v>567</v>
      </c>
      <c r="O2" s="45" t="s">
        <v>568</v>
      </c>
      <c r="P2" s="45" t="s">
        <v>569</v>
      </c>
      <c r="Q2" s="45" t="s">
        <v>570</v>
      </c>
      <c r="R2" s="45" t="s">
        <v>571</v>
      </c>
      <c r="S2" s="45" t="s">
        <v>572</v>
      </c>
      <c r="T2" s="45" t="s">
        <v>573</v>
      </c>
      <c r="U2" s="45" t="s">
        <v>574</v>
      </c>
      <c r="V2" s="45" t="s">
        <v>575</v>
      </c>
      <c r="W2" s="45" t="s">
        <v>576</v>
      </c>
      <c r="X2" s="45" t="s">
        <v>577</v>
      </c>
    </row>
    <row r="3" spans="2:24" ht="19.5" thickBot="1" x14ac:dyDescent="0.35">
      <c r="B3" s="171"/>
      <c r="C3" s="171"/>
      <c r="D3" s="7" t="s">
        <v>201</v>
      </c>
      <c r="E3" s="7" t="s">
        <v>222</v>
      </c>
      <c r="F3" s="7" t="s">
        <v>202</v>
      </c>
      <c r="G3" s="7" t="s">
        <v>203</v>
      </c>
      <c r="H3" s="7" t="s">
        <v>201</v>
      </c>
      <c r="I3" s="7" t="s">
        <v>222</v>
      </c>
      <c r="J3" s="7" t="s">
        <v>202</v>
      </c>
      <c r="K3" s="7" t="s">
        <v>203</v>
      </c>
      <c r="L3" s="171"/>
      <c r="N3" s="45">
        <v>17</v>
      </c>
      <c r="O3" s="45">
        <v>18</v>
      </c>
      <c r="P3" s="45">
        <v>1972.76470588235</v>
      </c>
      <c r="Q3" s="45">
        <v>808.03028481392403</v>
      </c>
      <c r="R3" s="45">
        <v>80.3333333333333</v>
      </c>
      <c r="S3" s="45">
        <v>59.3087633639811</v>
      </c>
      <c r="T3" s="38" t="s">
        <v>578</v>
      </c>
      <c r="U3" s="38" t="s">
        <v>579</v>
      </c>
      <c r="V3" s="38" t="s">
        <v>578</v>
      </c>
      <c r="W3" s="38" t="s">
        <v>579</v>
      </c>
      <c r="X3" s="45" t="s">
        <v>580</v>
      </c>
    </row>
    <row r="4" spans="2:24" ht="17.25" x14ac:dyDescent="0.3">
      <c r="B4" s="176" t="s">
        <v>219</v>
      </c>
      <c r="C4" s="8" t="s">
        <v>211</v>
      </c>
      <c r="D4" s="8">
        <v>18</v>
      </c>
      <c r="E4" s="12">
        <v>24.8</v>
      </c>
      <c r="F4" s="12">
        <v>24.9</v>
      </c>
      <c r="G4" s="12">
        <v>8.1999999999999993</v>
      </c>
      <c r="H4" s="12">
        <v>18</v>
      </c>
      <c r="I4" s="12">
        <v>3.8</v>
      </c>
      <c r="J4" s="12">
        <v>4.2</v>
      </c>
      <c r="K4" s="12">
        <v>1.2</v>
      </c>
      <c r="L4" s="8" t="s">
        <v>205</v>
      </c>
      <c r="N4" s="45">
        <v>18</v>
      </c>
      <c r="O4" s="45">
        <v>18</v>
      </c>
      <c r="P4" s="45">
        <v>1235.3888888888901</v>
      </c>
      <c r="Q4" s="45">
        <v>266.78194199601199</v>
      </c>
      <c r="R4" s="45">
        <v>551.27777777777806</v>
      </c>
      <c r="S4" s="45">
        <v>217.27721668156801</v>
      </c>
      <c r="T4" s="38" t="s">
        <v>579</v>
      </c>
      <c r="U4" s="38" t="s">
        <v>579</v>
      </c>
      <c r="V4" s="38" t="s">
        <v>579</v>
      </c>
      <c r="W4" s="38" t="s">
        <v>578</v>
      </c>
      <c r="X4" s="45" t="s">
        <v>581</v>
      </c>
    </row>
    <row r="5" spans="2:24" ht="17.25" x14ac:dyDescent="0.3">
      <c r="B5" s="174"/>
      <c r="C5" s="9" t="s">
        <v>221</v>
      </c>
      <c r="D5" s="9">
        <v>18</v>
      </c>
      <c r="E5" s="13">
        <v>15.75</v>
      </c>
      <c r="F5" s="13">
        <v>15.7</v>
      </c>
      <c r="G5" s="13">
        <v>0.7</v>
      </c>
      <c r="H5" s="13">
        <v>18</v>
      </c>
      <c r="I5" s="13">
        <v>11.1</v>
      </c>
      <c r="J5" s="13">
        <v>11</v>
      </c>
      <c r="K5" s="13">
        <v>1.4</v>
      </c>
      <c r="L5" s="9" t="s">
        <v>205</v>
      </c>
      <c r="N5" s="45">
        <v>18</v>
      </c>
      <c r="O5" s="45">
        <v>18</v>
      </c>
      <c r="P5" s="45">
        <v>2448.6666666666702</v>
      </c>
      <c r="Q5" s="45">
        <v>988.25978961238002</v>
      </c>
      <c r="R5" s="45">
        <v>673</v>
      </c>
      <c r="S5" s="45">
        <v>226.06974457402501</v>
      </c>
      <c r="T5" s="38" t="s">
        <v>579</v>
      </c>
      <c r="U5" s="38" t="s">
        <v>579</v>
      </c>
      <c r="V5" s="38" t="s">
        <v>579</v>
      </c>
      <c r="W5" s="38" t="s">
        <v>579</v>
      </c>
      <c r="X5" s="45" t="s">
        <v>582</v>
      </c>
    </row>
    <row r="6" spans="2:24" ht="17.25" x14ac:dyDescent="0.3">
      <c r="B6" s="174"/>
      <c r="C6" s="9" t="s">
        <v>212</v>
      </c>
      <c r="D6" s="9">
        <v>18</v>
      </c>
      <c r="E6" s="13">
        <v>16.899999999999999</v>
      </c>
      <c r="F6" s="13">
        <v>16.7</v>
      </c>
      <c r="G6" s="13">
        <v>4.3</v>
      </c>
      <c r="H6" s="13">
        <v>18</v>
      </c>
      <c r="I6" s="13">
        <v>1.85</v>
      </c>
      <c r="J6" s="13">
        <v>2.1</v>
      </c>
      <c r="K6" s="13">
        <v>0.6</v>
      </c>
      <c r="L6" s="9" t="s">
        <v>205</v>
      </c>
      <c r="N6" s="45">
        <v>18</v>
      </c>
      <c r="O6" s="45">
        <v>18</v>
      </c>
      <c r="P6" s="45">
        <v>1449.55555555556</v>
      </c>
      <c r="Q6" s="45">
        <v>581.20424902521802</v>
      </c>
      <c r="R6" s="45">
        <v>141.611111111111</v>
      </c>
      <c r="S6" s="45">
        <v>57.979853386265198</v>
      </c>
      <c r="T6" s="38" t="s">
        <v>579</v>
      </c>
      <c r="U6" s="38" t="s">
        <v>579</v>
      </c>
      <c r="V6" s="38" t="s">
        <v>579</v>
      </c>
      <c r="W6" s="38" t="s">
        <v>579</v>
      </c>
      <c r="X6" s="45" t="s">
        <v>583</v>
      </c>
    </row>
    <row r="7" spans="2:24" ht="17.25" x14ac:dyDescent="0.3">
      <c r="B7" s="174"/>
      <c r="C7" s="9" t="s">
        <v>213</v>
      </c>
      <c r="D7" s="9">
        <v>18</v>
      </c>
      <c r="E7" s="13">
        <v>31.4</v>
      </c>
      <c r="F7" s="13">
        <v>32.200000000000003</v>
      </c>
      <c r="G7" s="13">
        <v>11</v>
      </c>
      <c r="H7" s="13">
        <v>18</v>
      </c>
      <c r="I7" s="13">
        <v>4.4000000000000004</v>
      </c>
      <c r="J7" s="13">
        <v>4.9000000000000004</v>
      </c>
      <c r="K7" s="13">
        <v>1.4</v>
      </c>
      <c r="L7" s="9" t="s">
        <v>205</v>
      </c>
      <c r="N7" s="45">
        <v>18</v>
      </c>
      <c r="O7" s="45">
        <v>18</v>
      </c>
      <c r="P7" s="45">
        <v>1008.1111111111099</v>
      </c>
      <c r="Q7" s="45">
        <v>671.14212476493196</v>
      </c>
      <c r="R7" s="45">
        <v>13.4444444444444</v>
      </c>
      <c r="S7" s="45">
        <v>6.91309262726912</v>
      </c>
      <c r="T7" s="38" t="s">
        <v>579</v>
      </c>
      <c r="U7" s="38" t="s">
        <v>579</v>
      </c>
      <c r="V7" s="38" t="s">
        <v>579</v>
      </c>
      <c r="W7" s="38" t="s">
        <v>579</v>
      </c>
      <c r="X7" s="45" t="s">
        <v>584</v>
      </c>
    </row>
    <row r="8" spans="2:24" ht="17.25" x14ac:dyDescent="0.3">
      <c r="B8" s="174"/>
      <c r="C8" s="9" t="s">
        <v>204</v>
      </c>
      <c r="D8" s="9">
        <v>18</v>
      </c>
      <c r="E8" s="13">
        <v>5.6</v>
      </c>
      <c r="F8" s="13">
        <v>5.7</v>
      </c>
      <c r="G8" s="13">
        <v>2.4</v>
      </c>
      <c r="H8" s="13">
        <v>18</v>
      </c>
      <c r="I8" s="13">
        <v>0.1</v>
      </c>
      <c r="J8" s="13">
        <v>0.2</v>
      </c>
      <c r="K8" s="13">
        <v>0.1</v>
      </c>
      <c r="L8" s="9" t="s">
        <v>205</v>
      </c>
      <c r="N8" s="45">
        <v>18</v>
      </c>
      <c r="O8" s="45">
        <v>18</v>
      </c>
      <c r="P8" s="45">
        <v>421.66666666666703</v>
      </c>
      <c r="Q8" s="45">
        <v>218.19284508676901</v>
      </c>
      <c r="R8" s="45">
        <v>30.6666666666667</v>
      </c>
      <c r="S8" s="45">
        <v>13.7840487520902</v>
      </c>
      <c r="T8" s="38" t="s">
        <v>579</v>
      </c>
      <c r="U8" s="38" t="s">
        <v>579</v>
      </c>
      <c r="V8" s="38" t="s">
        <v>579</v>
      </c>
      <c r="W8" s="38" t="s">
        <v>579</v>
      </c>
      <c r="X8" s="45" t="s">
        <v>585</v>
      </c>
    </row>
    <row r="9" spans="2:24" ht="17.25" x14ac:dyDescent="0.3">
      <c r="B9" s="174"/>
      <c r="C9" s="9" t="s">
        <v>206</v>
      </c>
      <c r="D9" s="9">
        <v>18</v>
      </c>
      <c r="E9" s="13">
        <v>3.45</v>
      </c>
      <c r="F9" s="13">
        <v>3.4</v>
      </c>
      <c r="G9" s="13">
        <v>0.5</v>
      </c>
      <c r="H9" s="13">
        <v>18</v>
      </c>
      <c r="I9" s="13">
        <v>0.95</v>
      </c>
      <c r="J9" s="13">
        <v>1.1000000000000001</v>
      </c>
      <c r="K9" s="13">
        <v>0.3</v>
      </c>
      <c r="L9" s="9" t="s">
        <v>205</v>
      </c>
      <c r="N9" s="45">
        <v>18</v>
      </c>
      <c r="O9" s="45">
        <v>18</v>
      </c>
      <c r="P9" s="45">
        <v>4</v>
      </c>
      <c r="Q9" s="45">
        <v>0</v>
      </c>
      <c r="R9" s="45">
        <v>0.27777777777777801</v>
      </c>
      <c r="S9" s="45">
        <v>0.57451314996014202</v>
      </c>
      <c r="T9" s="38" t="s">
        <v>579</v>
      </c>
      <c r="U9" s="38" t="s">
        <v>579</v>
      </c>
      <c r="V9" s="38" t="s">
        <v>579</v>
      </c>
      <c r="W9" s="38" t="s">
        <v>579</v>
      </c>
      <c r="X9" s="45" t="s">
        <v>586</v>
      </c>
    </row>
    <row r="10" spans="2:24" ht="17.25" x14ac:dyDescent="0.3">
      <c r="B10" s="174"/>
      <c r="C10" s="9" t="s">
        <v>207</v>
      </c>
      <c r="D10" s="9">
        <v>18</v>
      </c>
      <c r="E10" s="13">
        <v>6.5</v>
      </c>
      <c r="F10" s="13">
        <v>6.6</v>
      </c>
      <c r="G10" s="13">
        <v>2.2000000000000002</v>
      </c>
      <c r="H10" s="13">
        <v>18</v>
      </c>
      <c r="I10" s="13">
        <v>1.3</v>
      </c>
      <c r="J10" s="13">
        <v>1.4</v>
      </c>
      <c r="K10" s="13">
        <v>0.4</v>
      </c>
      <c r="L10" s="9" t="s">
        <v>205</v>
      </c>
      <c r="N10" s="45">
        <v>18</v>
      </c>
      <c r="O10" s="45">
        <v>18</v>
      </c>
      <c r="P10" s="45">
        <v>3.3333333333333299</v>
      </c>
      <c r="Q10" s="45">
        <v>3.8501336875184902</v>
      </c>
      <c r="R10" s="45">
        <v>1.55555555555556</v>
      </c>
      <c r="S10" s="45">
        <v>4.43544841187214</v>
      </c>
      <c r="T10" s="38">
        <v>0.23200000000000001</v>
      </c>
      <c r="U10" s="38">
        <v>0.111</v>
      </c>
      <c r="V10" s="38">
        <v>0.13600000000000001</v>
      </c>
      <c r="W10" s="38">
        <v>0.20799999999999999</v>
      </c>
      <c r="X10" s="45" t="s">
        <v>587</v>
      </c>
    </row>
    <row r="11" spans="2:24" ht="17.25" x14ac:dyDescent="0.3">
      <c r="B11" s="174"/>
      <c r="C11" s="9" t="s">
        <v>208</v>
      </c>
      <c r="D11" s="9">
        <v>18</v>
      </c>
      <c r="E11" s="13">
        <v>3.8</v>
      </c>
      <c r="F11" s="13">
        <v>3.9</v>
      </c>
      <c r="G11" s="13">
        <v>1.3</v>
      </c>
      <c r="H11" s="13">
        <v>18</v>
      </c>
      <c r="I11" s="13">
        <v>0.25</v>
      </c>
      <c r="J11" s="13">
        <v>0.3</v>
      </c>
      <c r="K11" s="13">
        <v>0.1</v>
      </c>
      <c r="L11" s="9" t="s">
        <v>205</v>
      </c>
      <c r="N11" s="45">
        <v>17</v>
      </c>
      <c r="O11" s="45">
        <v>17</v>
      </c>
      <c r="P11" s="45">
        <v>28.741176470588201</v>
      </c>
      <c r="Q11" s="45">
        <v>1.2465245803480001</v>
      </c>
      <c r="R11" s="45">
        <v>10.170588235294099</v>
      </c>
      <c r="S11" s="45">
        <v>0.77521344309354001</v>
      </c>
      <c r="T11" s="38" t="s">
        <v>579</v>
      </c>
      <c r="U11" s="38" t="s">
        <v>579</v>
      </c>
      <c r="V11" s="38" t="s">
        <v>579</v>
      </c>
      <c r="W11" s="38" t="s">
        <v>578</v>
      </c>
      <c r="X11" s="45" t="s">
        <v>4</v>
      </c>
    </row>
    <row r="12" spans="2:24" ht="17.25" x14ac:dyDescent="0.3">
      <c r="B12" s="174"/>
      <c r="C12" s="9" t="s">
        <v>209</v>
      </c>
      <c r="D12" s="9">
        <v>18</v>
      </c>
      <c r="E12" s="13">
        <v>2.2999999999999998</v>
      </c>
      <c r="F12" s="13">
        <v>2.7</v>
      </c>
      <c r="G12" s="13">
        <v>1.6</v>
      </c>
      <c r="H12" s="13">
        <v>18</v>
      </c>
      <c r="I12" s="13">
        <v>0</v>
      </c>
      <c r="J12" s="13">
        <v>0</v>
      </c>
      <c r="K12" s="13">
        <v>0</v>
      </c>
      <c r="L12" s="9" t="s">
        <v>205</v>
      </c>
      <c r="N12" s="45">
        <v>17</v>
      </c>
      <c r="O12" s="45">
        <v>17</v>
      </c>
      <c r="P12" s="45">
        <v>19.094117647058798</v>
      </c>
      <c r="Q12" s="45">
        <v>3.7579034361321901</v>
      </c>
      <c r="R12" s="45">
        <v>27.458823529411799</v>
      </c>
      <c r="S12" s="45">
        <v>2.6762984753969001</v>
      </c>
      <c r="T12" s="38" t="s">
        <v>579</v>
      </c>
      <c r="U12" s="38" t="s">
        <v>579</v>
      </c>
      <c r="V12" s="38" t="s">
        <v>579</v>
      </c>
      <c r="W12" s="38" t="s">
        <v>579</v>
      </c>
      <c r="X12" s="45" t="s">
        <v>5</v>
      </c>
    </row>
    <row r="13" spans="2:24" ht="17.25" x14ac:dyDescent="0.3">
      <c r="B13" s="174"/>
      <c r="C13" s="9" t="s">
        <v>220</v>
      </c>
      <c r="D13" s="9">
        <v>18</v>
      </c>
      <c r="E13" s="13">
        <v>1.1499999999999999</v>
      </c>
      <c r="F13" s="13">
        <v>1.1000000000000001</v>
      </c>
      <c r="G13" s="13">
        <v>0.5</v>
      </c>
      <c r="H13" s="13">
        <v>18</v>
      </c>
      <c r="I13" s="13">
        <v>0.1</v>
      </c>
      <c r="J13" s="13">
        <v>0.1</v>
      </c>
      <c r="K13" s="13">
        <v>0</v>
      </c>
      <c r="L13" s="9" t="s">
        <v>205</v>
      </c>
      <c r="N13" s="45">
        <v>17</v>
      </c>
      <c r="O13" s="45">
        <v>17</v>
      </c>
      <c r="P13" s="45">
        <v>7.5470588235294098</v>
      </c>
      <c r="Q13" s="45">
        <v>2.0628007802072199</v>
      </c>
      <c r="R13" s="45">
        <v>10.2470588235294</v>
      </c>
      <c r="S13" s="45">
        <v>1.3309384128589601</v>
      </c>
      <c r="T13" s="38" t="s">
        <v>578</v>
      </c>
      <c r="U13" s="38" t="s">
        <v>579</v>
      </c>
      <c r="V13" s="38" t="s">
        <v>579</v>
      </c>
      <c r="W13" s="38" t="s">
        <v>579</v>
      </c>
      <c r="X13" s="45" t="s">
        <v>6</v>
      </c>
    </row>
    <row r="14" spans="2:24" ht="18" thickBot="1" x14ac:dyDescent="0.35">
      <c r="B14" s="175"/>
      <c r="C14" s="10" t="s">
        <v>210</v>
      </c>
      <c r="D14" s="10">
        <v>18</v>
      </c>
      <c r="E14" s="14">
        <v>1.9</v>
      </c>
      <c r="F14" s="14">
        <v>1.8</v>
      </c>
      <c r="G14" s="14">
        <v>0.4</v>
      </c>
      <c r="H14" s="14">
        <v>18</v>
      </c>
      <c r="I14" s="14">
        <v>0.2</v>
      </c>
      <c r="J14" s="14">
        <v>0.2</v>
      </c>
      <c r="K14" s="14">
        <v>0.1</v>
      </c>
      <c r="L14" s="10" t="s">
        <v>205</v>
      </c>
      <c r="N14" s="45">
        <v>17</v>
      </c>
      <c r="O14" s="45">
        <v>17</v>
      </c>
      <c r="P14" s="45">
        <v>5.4882352941176498</v>
      </c>
      <c r="Q14" s="45">
        <v>0.399816134212303</v>
      </c>
      <c r="R14" s="45">
        <v>1.02352941176471</v>
      </c>
      <c r="S14" s="45">
        <v>4.37237316097603E-2</v>
      </c>
      <c r="T14" s="38" t="s">
        <v>578</v>
      </c>
      <c r="U14" s="38" t="s">
        <v>578</v>
      </c>
      <c r="V14" s="38" t="s">
        <v>579</v>
      </c>
      <c r="W14" s="38" t="s">
        <v>579</v>
      </c>
      <c r="X14" s="45" t="s">
        <v>7</v>
      </c>
    </row>
    <row r="15" spans="2:24" ht="17.25" x14ac:dyDescent="0.3">
      <c r="B15" s="173" t="s">
        <v>214</v>
      </c>
      <c r="C15" s="11" t="s">
        <v>215</v>
      </c>
      <c r="D15" s="11">
        <v>17</v>
      </c>
      <c r="E15" s="11">
        <v>28.5</v>
      </c>
      <c r="F15" s="11">
        <v>28.7</v>
      </c>
      <c r="G15" s="11">
        <v>1.2</v>
      </c>
      <c r="H15" s="11">
        <v>17</v>
      </c>
      <c r="I15" s="11">
        <v>9.8000000000000007</v>
      </c>
      <c r="J15" s="11">
        <v>10.199999999999999</v>
      </c>
      <c r="K15" s="11">
        <v>0.8</v>
      </c>
      <c r="L15" s="11" t="s">
        <v>205</v>
      </c>
      <c r="N15" s="45">
        <v>18</v>
      </c>
      <c r="O15" s="45">
        <v>18</v>
      </c>
      <c r="P15" s="45">
        <v>24.938888888888901</v>
      </c>
      <c r="Q15" s="45">
        <v>8.2163494748465098</v>
      </c>
      <c r="R15" s="45">
        <v>4.1666666666666696</v>
      </c>
      <c r="S15" s="45">
        <v>1.17523464490638</v>
      </c>
      <c r="T15" s="38" t="s">
        <v>579</v>
      </c>
      <c r="U15" s="38" t="s">
        <v>579</v>
      </c>
      <c r="V15" s="38" t="s">
        <v>579</v>
      </c>
      <c r="W15" s="38" t="s">
        <v>579</v>
      </c>
      <c r="X15" s="45" t="s">
        <v>8</v>
      </c>
    </row>
    <row r="16" spans="2:24" ht="17.25" x14ac:dyDescent="0.3">
      <c r="B16" s="174"/>
      <c r="C16" s="9" t="s">
        <v>216</v>
      </c>
      <c r="D16" s="9">
        <v>17</v>
      </c>
      <c r="E16" s="9">
        <v>18.8</v>
      </c>
      <c r="F16" s="9">
        <v>19.100000000000001</v>
      </c>
      <c r="G16" s="9">
        <v>3.8</v>
      </c>
      <c r="H16" s="9">
        <v>17</v>
      </c>
      <c r="I16" s="9">
        <v>27.4</v>
      </c>
      <c r="J16" s="9">
        <v>27.5</v>
      </c>
      <c r="K16" s="9">
        <v>2.7</v>
      </c>
      <c r="L16" s="9" t="s">
        <v>205</v>
      </c>
      <c r="N16" s="45">
        <v>18</v>
      </c>
      <c r="O16" s="45">
        <v>18</v>
      </c>
      <c r="P16" s="45">
        <v>16.6666666666667</v>
      </c>
      <c r="Q16" s="45">
        <v>4.3433519178570998</v>
      </c>
      <c r="R16" s="45">
        <v>2.15</v>
      </c>
      <c r="S16" s="45">
        <v>0.60024504799878098</v>
      </c>
      <c r="T16" s="38" t="s">
        <v>578</v>
      </c>
      <c r="U16" s="38" t="s">
        <v>579</v>
      </c>
      <c r="V16" s="38" t="s">
        <v>578</v>
      </c>
      <c r="W16" s="38" t="s">
        <v>579</v>
      </c>
      <c r="X16" s="45" t="s">
        <v>9</v>
      </c>
    </row>
    <row r="17" spans="2:24" ht="17.25" x14ac:dyDescent="0.3">
      <c r="B17" s="174"/>
      <c r="C17" s="9" t="s">
        <v>217</v>
      </c>
      <c r="D17" s="9">
        <v>17</v>
      </c>
      <c r="E17" s="9">
        <v>7.3</v>
      </c>
      <c r="F17" s="9">
        <v>7.5</v>
      </c>
      <c r="G17" s="9">
        <v>2.1</v>
      </c>
      <c r="H17" s="9">
        <v>17</v>
      </c>
      <c r="I17" s="9">
        <v>10.199999999999999</v>
      </c>
      <c r="J17" s="9">
        <v>10.199999999999999</v>
      </c>
      <c r="K17" s="9">
        <v>1.3</v>
      </c>
      <c r="L17" s="9" t="s">
        <v>205</v>
      </c>
      <c r="N17" s="45">
        <v>18</v>
      </c>
      <c r="O17" s="45">
        <v>18</v>
      </c>
      <c r="P17" s="45">
        <v>32.25</v>
      </c>
      <c r="Q17" s="45">
        <v>11.0064820473584</v>
      </c>
      <c r="R17" s="45">
        <v>4.8666666666666698</v>
      </c>
      <c r="S17" s="45">
        <v>1.3788315599043399</v>
      </c>
      <c r="T17" s="38" t="s">
        <v>579</v>
      </c>
      <c r="U17" s="38" t="s">
        <v>578</v>
      </c>
      <c r="V17" s="38" t="s">
        <v>578</v>
      </c>
      <c r="W17" s="38" t="s">
        <v>579</v>
      </c>
      <c r="X17" s="45" t="s">
        <v>10</v>
      </c>
    </row>
    <row r="18" spans="2:24" ht="18" thickBot="1" x14ac:dyDescent="0.35">
      <c r="B18" s="175"/>
      <c r="C18" s="10" t="s">
        <v>218</v>
      </c>
      <c r="D18" s="10">
        <v>17</v>
      </c>
      <c r="E18" s="10">
        <v>5.5</v>
      </c>
      <c r="F18" s="10">
        <v>5.5</v>
      </c>
      <c r="G18" s="10">
        <v>0.4</v>
      </c>
      <c r="H18" s="10">
        <v>17</v>
      </c>
      <c r="I18" s="14">
        <v>1</v>
      </c>
      <c r="J18" s="14">
        <v>1</v>
      </c>
      <c r="K18" s="14">
        <v>0</v>
      </c>
      <c r="L18" s="10" t="s">
        <v>205</v>
      </c>
      <c r="N18" s="45">
        <v>18</v>
      </c>
      <c r="O18" s="45">
        <v>18</v>
      </c>
      <c r="P18" s="45">
        <v>681.11111111111097</v>
      </c>
      <c r="Q18" s="45">
        <v>194.95516494791599</v>
      </c>
      <c r="R18" s="45">
        <v>85.7777777777778</v>
      </c>
      <c r="S18" s="45">
        <v>35.773068337796403</v>
      </c>
      <c r="T18" s="38" t="s">
        <v>579</v>
      </c>
      <c r="U18" s="38" t="s">
        <v>579</v>
      </c>
      <c r="V18" s="38" t="s">
        <v>578</v>
      </c>
      <c r="W18" s="38" t="s">
        <v>578</v>
      </c>
      <c r="X18" s="45" t="s">
        <v>588</v>
      </c>
    </row>
    <row r="19" spans="2:24" x14ac:dyDescent="0.3">
      <c r="N19" s="45">
        <v>18</v>
      </c>
      <c r="O19" s="45">
        <v>18</v>
      </c>
      <c r="P19" s="45">
        <v>5.68888888888889</v>
      </c>
      <c r="Q19" s="45">
        <v>2.3611783919671998</v>
      </c>
      <c r="R19" s="45">
        <v>0.16111111111111101</v>
      </c>
      <c r="S19" s="45">
        <v>9.1644382318053302E-2</v>
      </c>
      <c r="T19" s="38" t="s">
        <v>578</v>
      </c>
      <c r="U19" s="38" t="s">
        <v>579</v>
      </c>
      <c r="V19" s="38" t="s">
        <v>578</v>
      </c>
      <c r="W19" s="38" t="s">
        <v>579</v>
      </c>
      <c r="X19" s="45" t="s">
        <v>589</v>
      </c>
    </row>
    <row r="20" spans="2:24" x14ac:dyDescent="0.3">
      <c r="N20" s="45">
        <v>18</v>
      </c>
      <c r="O20" s="45">
        <v>18</v>
      </c>
      <c r="P20" s="45">
        <v>3.35</v>
      </c>
      <c r="Q20" s="45">
        <v>0.52942810432301302</v>
      </c>
      <c r="R20" s="45">
        <v>1.1388888888888899</v>
      </c>
      <c r="S20" s="45">
        <v>0.34664592698142399</v>
      </c>
      <c r="T20" s="38" t="s">
        <v>579</v>
      </c>
      <c r="U20" s="38" t="s">
        <v>579</v>
      </c>
      <c r="V20" s="38" t="s">
        <v>579</v>
      </c>
      <c r="W20" s="38" t="s">
        <v>579</v>
      </c>
      <c r="X20" s="45" t="s">
        <v>590</v>
      </c>
    </row>
    <row r="21" spans="2:24" x14ac:dyDescent="0.3">
      <c r="N21" s="45">
        <v>18</v>
      </c>
      <c r="O21" s="45">
        <v>18</v>
      </c>
      <c r="P21" s="45">
        <v>6.5555555555555598</v>
      </c>
      <c r="Q21" s="45">
        <v>2.2176357899195298</v>
      </c>
      <c r="R21" s="45">
        <v>1.4055555555555601</v>
      </c>
      <c r="S21" s="45">
        <v>0.35058308106927499</v>
      </c>
      <c r="T21" s="38" t="s">
        <v>578</v>
      </c>
      <c r="U21" s="38" t="s">
        <v>579</v>
      </c>
      <c r="V21" s="38" t="s">
        <v>579</v>
      </c>
      <c r="W21" s="38" t="s">
        <v>578</v>
      </c>
      <c r="X21" s="45" t="s">
        <v>591</v>
      </c>
    </row>
    <row r="22" spans="2:24" x14ac:dyDescent="0.3">
      <c r="N22" s="45">
        <v>18</v>
      </c>
      <c r="O22" s="45">
        <v>18</v>
      </c>
      <c r="P22" s="45">
        <v>3.8944444444444399</v>
      </c>
      <c r="Q22" s="45">
        <v>1.2972696314691201</v>
      </c>
      <c r="R22" s="45">
        <v>0.28888888888888897</v>
      </c>
      <c r="S22" s="45">
        <v>0.107860961093922</v>
      </c>
      <c r="T22" s="38" t="s">
        <v>578</v>
      </c>
      <c r="U22" s="38" t="s">
        <v>579</v>
      </c>
      <c r="V22" s="38" t="s">
        <v>578</v>
      </c>
      <c r="W22" s="38" t="s">
        <v>579</v>
      </c>
      <c r="X22" s="45" t="s">
        <v>592</v>
      </c>
    </row>
    <row r="23" spans="2:24" x14ac:dyDescent="0.3">
      <c r="C23" s="113" t="s">
        <v>1036</v>
      </c>
      <c r="D23" s="112"/>
      <c r="E23" s="177" t="s">
        <v>1051</v>
      </c>
      <c r="F23" s="179"/>
      <c r="G23" s="178"/>
      <c r="H23" s="177" t="s">
        <v>1044</v>
      </c>
      <c r="I23" s="178"/>
      <c r="J23" s="177" t="s">
        <v>1050</v>
      </c>
      <c r="K23" s="179"/>
      <c r="L23" s="179"/>
      <c r="N23" s="45">
        <v>18</v>
      </c>
      <c r="O23" s="45">
        <v>18</v>
      </c>
      <c r="P23" s="45">
        <v>2.6611111111111101</v>
      </c>
      <c r="Q23" s="45">
        <v>1.58453514760226</v>
      </c>
      <c r="R23" s="45">
        <v>5.5555555555555601E-3</v>
      </c>
      <c r="S23" s="45">
        <v>2.3570226039551601E-2</v>
      </c>
      <c r="T23" s="38" t="s">
        <v>579</v>
      </c>
      <c r="U23" s="38" t="s">
        <v>579</v>
      </c>
      <c r="V23" s="38" t="s">
        <v>578</v>
      </c>
      <c r="W23" s="38" t="s">
        <v>578</v>
      </c>
      <c r="X23" s="45" t="s">
        <v>593</v>
      </c>
    </row>
    <row r="24" spans="2:24" ht="28.5" x14ac:dyDescent="0.3">
      <c r="C24" s="109"/>
      <c r="D24" s="109" t="s">
        <v>1034</v>
      </c>
      <c r="E24" s="109" t="s">
        <v>1031</v>
      </c>
      <c r="F24" s="109" t="s">
        <v>1052</v>
      </c>
      <c r="G24" s="109" t="s">
        <v>1053</v>
      </c>
      <c r="H24" s="109" t="s">
        <v>1045</v>
      </c>
      <c r="I24" s="109" t="s">
        <v>1046</v>
      </c>
      <c r="J24" s="109" t="s">
        <v>1047</v>
      </c>
      <c r="K24" s="109" t="s">
        <v>1048</v>
      </c>
      <c r="L24" s="109" t="s">
        <v>1049</v>
      </c>
      <c r="N24" s="45">
        <v>18</v>
      </c>
      <c r="O24" s="45">
        <v>18</v>
      </c>
      <c r="P24" s="45">
        <v>1.12777777777778</v>
      </c>
      <c r="Q24" s="45">
        <v>0.50620334853234605</v>
      </c>
      <c r="R24" s="45">
        <v>8.3333333333333301E-2</v>
      </c>
      <c r="S24" s="45">
        <v>3.8348249442368497E-2</v>
      </c>
      <c r="T24" s="38" t="s">
        <v>578</v>
      </c>
      <c r="U24" s="38" t="s">
        <v>579</v>
      </c>
      <c r="V24" s="38" t="s">
        <v>579</v>
      </c>
      <c r="W24" s="38" t="s">
        <v>578</v>
      </c>
      <c r="X24" s="45" t="s">
        <v>594</v>
      </c>
    </row>
    <row r="25" spans="2:24" x14ac:dyDescent="0.3">
      <c r="C25" s="110" t="s">
        <v>1032</v>
      </c>
      <c r="D25" s="111" t="s">
        <v>1035</v>
      </c>
      <c r="E25" s="111">
        <v>124.5</v>
      </c>
      <c r="F25" s="111">
        <v>119.71429999999999</v>
      </c>
      <c r="G25" s="111">
        <v>132.4545</v>
      </c>
      <c r="H25" s="111">
        <v>5.9475470000000001</v>
      </c>
      <c r="I25" s="111">
        <v>0</v>
      </c>
      <c r="J25" s="111">
        <v>130.0018</v>
      </c>
      <c r="K25" s="111">
        <v>125.0812</v>
      </c>
      <c r="L25" s="111">
        <v>134.92230000000001</v>
      </c>
      <c r="N25" s="45">
        <v>18</v>
      </c>
      <c r="O25" s="45">
        <v>18</v>
      </c>
      <c r="P25" s="45">
        <v>1.8388888888888899</v>
      </c>
      <c r="Q25" s="45">
        <v>0.42027846355494403</v>
      </c>
      <c r="R25" s="45">
        <v>0.16666666666666699</v>
      </c>
      <c r="S25" s="45">
        <v>5.9408852578600499E-2</v>
      </c>
      <c r="T25" s="38" t="s">
        <v>578</v>
      </c>
      <c r="U25" s="38" t="s">
        <v>579</v>
      </c>
      <c r="V25" s="38" t="s">
        <v>579</v>
      </c>
      <c r="W25" s="38" t="s">
        <v>579</v>
      </c>
      <c r="X25" s="45" t="s">
        <v>595</v>
      </c>
    </row>
    <row r="26" spans="2:24" x14ac:dyDescent="0.3">
      <c r="C26" s="110" t="s">
        <v>1033</v>
      </c>
      <c r="D26" s="111" t="s">
        <v>1035</v>
      </c>
      <c r="E26" s="111">
        <v>257.27269999999999</v>
      </c>
      <c r="F26" s="111">
        <v>249.5</v>
      </c>
      <c r="G26" s="111">
        <v>268</v>
      </c>
      <c r="H26" s="111">
        <v>5.9475470000000001</v>
      </c>
      <c r="I26" s="111">
        <v>0</v>
      </c>
      <c r="J26" s="111">
        <v>259.05790000000002</v>
      </c>
      <c r="K26" s="111">
        <v>251.62200000000001</v>
      </c>
      <c r="L26" s="111">
        <v>266.49380000000002</v>
      </c>
    </row>
    <row r="27" spans="2:24" x14ac:dyDescent="0.3">
      <c r="C27" s="110" t="s">
        <v>1032</v>
      </c>
      <c r="D27" s="111" t="s">
        <v>1037</v>
      </c>
      <c r="E27" s="114">
        <v>0.33250000000000002</v>
      </c>
      <c r="F27" s="114">
        <v>0.30666670000000001</v>
      </c>
      <c r="G27" s="114">
        <v>0.37666670000000002</v>
      </c>
      <c r="H27" s="114">
        <v>5.9475470000000001</v>
      </c>
      <c r="I27" s="114">
        <v>0</v>
      </c>
      <c r="J27" s="114">
        <v>0.34924559999999999</v>
      </c>
      <c r="K27" s="114">
        <v>0.32107360000000001</v>
      </c>
      <c r="L27" s="114">
        <v>0.37741760000000002</v>
      </c>
    </row>
    <row r="28" spans="2:24" x14ac:dyDescent="0.3">
      <c r="C28" s="110" t="s">
        <v>1033</v>
      </c>
      <c r="D28" s="111" t="s">
        <v>1037</v>
      </c>
      <c r="E28" s="114">
        <v>0.4</v>
      </c>
      <c r="F28" s="114">
        <v>0.36470590000000003</v>
      </c>
      <c r="G28" s="114">
        <v>0.4</v>
      </c>
      <c r="H28" s="114">
        <v>5.9161830000000002</v>
      </c>
      <c r="I28" s="114">
        <v>0</v>
      </c>
      <c r="J28" s="114">
        <v>0.38666669999999997</v>
      </c>
      <c r="K28" s="114">
        <v>0.36973790000000001</v>
      </c>
      <c r="L28" s="114">
        <v>0.4035955</v>
      </c>
    </row>
    <row r="29" spans="2:24" x14ac:dyDescent="0.3">
      <c r="C29" s="110" t="s">
        <v>1032</v>
      </c>
      <c r="D29" s="111" t="s">
        <v>1038</v>
      </c>
      <c r="E29" s="114">
        <v>-5.0000000000000001E-3</v>
      </c>
      <c r="F29" s="114">
        <v>-5.8333329999999996E-3</v>
      </c>
      <c r="G29" s="114">
        <v>-5.0000000000000001E-3</v>
      </c>
      <c r="H29" s="114">
        <v>-5.49153</v>
      </c>
      <c r="I29" s="114">
        <v>0</v>
      </c>
      <c r="J29" s="114">
        <v>-5.2631580000000004E-3</v>
      </c>
      <c r="K29" s="114">
        <v>-5.7551369999999996E-3</v>
      </c>
      <c r="L29" s="114">
        <v>-4.7711790000000004E-3</v>
      </c>
    </row>
    <row r="30" spans="2:24" x14ac:dyDescent="0.3">
      <c r="C30" s="110" t="s">
        <v>1033</v>
      </c>
      <c r="D30" s="111" t="s">
        <v>1039</v>
      </c>
      <c r="E30" s="114">
        <v>-7.6923080000000001E-3</v>
      </c>
      <c r="F30" s="114">
        <v>-1.7142857000000001E-2</v>
      </c>
      <c r="G30" s="114">
        <v>2.8571429999999999E-3</v>
      </c>
      <c r="H30" s="114">
        <v>-1.366949</v>
      </c>
      <c r="I30" s="114">
        <v>0.17199999999999999</v>
      </c>
      <c r="J30" s="114">
        <v>-9.1754390000000005E-3</v>
      </c>
      <c r="K30" s="114">
        <v>-1.6989681999999999E-2</v>
      </c>
      <c r="L30" s="114">
        <v>-1.3611949999999999E-3</v>
      </c>
    </row>
    <row r="33" spans="3:24" x14ac:dyDescent="0.3">
      <c r="C33" s="123"/>
      <c r="D33" s="112"/>
      <c r="E33" s="177" t="s">
        <v>1031</v>
      </c>
      <c r="F33" s="179"/>
      <c r="G33" s="178"/>
      <c r="H33" s="177" t="s">
        <v>1044</v>
      </c>
      <c r="I33" s="178"/>
      <c r="J33" s="177" t="s">
        <v>1050</v>
      </c>
      <c r="K33" s="179"/>
      <c r="L33" s="179"/>
      <c r="N33" s="126" t="s">
        <v>1102</v>
      </c>
      <c r="O33" s="5" t="s">
        <v>1082</v>
      </c>
      <c r="P33" s="5" t="s">
        <v>1083</v>
      </c>
      <c r="Q33" s="5" t="s">
        <v>1084</v>
      </c>
      <c r="R33" s="5" t="s">
        <v>1085</v>
      </c>
      <c r="S33" s="5" t="s">
        <v>1086</v>
      </c>
      <c r="T33" s="5" t="s">
        <v>1087</v>
      </c>
      <c r="U33" s="5" t="s">
        <v>1088</v>
      </c>
      <c r="V33" s="5" t="s">
        <v>1154</v>
      </c>
      <c r="W33" s="5" t="s">
        <v>1155</v>
      </c>
      <c r="X33" s="5" t="s">
        <v>1156</v>
      </c>
    </row>
    <row r="34" spans="3:24" ht="29.25" thickBot="1" x14ac:dyDescent="0.35">
      <c r="C34" s="109"/>
      <c r="D34" s="109" t="s">
        <v>1034</v>
      </c>
      <c r="E34" s="109" t="s">
        <v>1031</v>
      </c>
      <c r="F34" s="109" t="s">
        <v>1048</v>
      </c>
      <c r="G34" s="109" t="s">
        <v>1049</v>
      </c>
      <c r="H34" s="109" t="s">
        <v>1045</v>
      </c>
      <c r="I34" s="109" t="s">
        <v>1046</v>
      </c>
      <c r="J34" s="109" t="s">
        <v>1047</v>
      </c>
      <c r="K34" s="109" t="s">
        <v>1048</v>
      </c>
      <c r="L34" s="109" t="s">
        <v>1049</v>
      </c>
      <c r="N34" s="126" t="s">
        <v>1032</v>
      </c>
      <c r="O34" s="5">
        <v>10</v>
      </c>
      <c r="P34" s="125">
        <v>1.69329442830055</v>
      </c>
      <c r="Q34" s="125">
        <v>0.96580376687293401</v>
      </c>
      <c r="R34" s="125">
        <v>1.7532489377040601</v>
      </c>
      <c r="S34" s="125">
        <v>0.11764973556194699</v>
      </c>
      <c r="T34" s="5" t="s">
        <v>1089</v>
      </c>
      <c r="U34" s="5" t="s">
        <v>1090</v>
      </c>
      <c r="V34" s="116">
        <f>P34-1.96*Q34</f>
        <v>-0.1996809547704006</v>
      </c>
      <c r="W34" s="116">
        <f>P34+1.96*Q34</f>
        <v>3.5862698113715004</v>
      </c>
      <c r="X34" s="5" t="str">
        <f>CONCATENATE(ROUND(V34,2),", ",ROUND(W34,2))</f>
        <v>-0.2, 3.59</v>
      </c>
    </row>
    <row r="35" spans="3:24" x14ac:dyDescent="0.3">
      <c r="C35" s="110" t="s">
        <v>1032</v>
      </c>
      <c r="D35" s="169" t="s">
        <v>211</v>
      </c>
      <c r="E35" s="116">
        <v>-1.28</v>
      </c>
      <c r="F35" s="116">
        <v>-1.5</v>
      </c>
      <c r="G35" s="116">
        <v>-1.1000000000000001</v>
      </c>
      <c r="H35" s="5">
        <v>-5.7569999999999997</v>
      </c>
      <c r="I35" s="125" t="s">
        <v>1081</v>
      </c>
      <c r="J35" s="116">
        <v>-1.464</v>
      </c>
      <c r="K35" s="116">
        <v>-1.6970000000000001</v>
      </c>
      <c r="L35" s="116">
        <v>-1.2310000000000001</v>
      </c>
      <c r="N35" s="126" t="s">
        <v>1103</v>
      </c>
      <c r="O35" s="5">
        <v>10</v>
      </c>
      <c r="P35" s="125">
        <v>0.32990207761408102</v>
      </c>
      <c r="Q35" s="125">
        <v>0.166100806850384</v>
      </c>
      <c r="R35" s="125">
        <v>1.98615578015369</v>
      </c>
      <c r="S35" s="125">
        <v>8.22611540099627E-2</v>
      </c>
      <c r="T35" s="5" t="s">
        <v>1089</v>
      </c>
      <c r="U35" s="5" t="s">
        <v>1090</v>
      </c>
      <c r="V35" s="116">
        <f t="shared" ref="V35:V63" si="0">P35-1.96*Q35</f>
        <v>4.344496187328406E-3</v>
      </c>
      <c r="W35" s="116">
        <f t="shared" ref="W35:W63" si="1">P35+1.96*Q35</f>
        <v>0.6554596590408337</v>
      </c>
      <c r="X35" s="5" t="str">
        <f t="shared" ref="X35:X63" si="2">CONCATENATE(ROUND(V35,2),", ",ROUND(W35,2))</f>
        <v>0, 0.66</v>
      </c>
    </row>
    <row r="36" spans="3:24" x14ac:dyDescent="0.3">
      <c r="C36" s="110" t="s">
        <v>1033</v>
      </c>
      <c r="D36" s="170"/>
      <c r="E36" s="116">
        <v>-0.20799999999999999</v>
      </c>
      <c r="F36" s="116">
        <v>-0.25800000000000001</v>
      </c>
      <c r="G36" s="116">
        <v>-0.16300000000000001</v>
      </c>
      <c r="H36" s="5">
        <v>-5.7569999999999997</v>
      </c>
      <c r="I36" s="125" t="s">
        <v>1081</v>
      </c>
      <c r="J36" s="116">
        <v>-0.21299999999999999</v>
      </c>
      <c r="K36" s="116">
        <v>-0.24</v>
      </c>
      <c r="L36" s="116">
        <v>-0.186</v>
      </c>
      <c r="N36" s="126" t="s">
        <v>1104</v>
      </c>
      <c r="O36" s="5">
        <v>10</v>
      </c>
      <c r="P36" s="125">
        <v>0.98378834799870896</v>
      </c>
      <c r="Q36" s="125">
        <v>0.48124745896301202</v>
      </c>
      <c r="R36" s="125">
        <v>2.0442463220867002</v>
      </c>
      <c r="S36" s="125">
        <v>7.5176706707209606E-2</v>
      </c>
      <c r="T36" s="5" t="s">
        <v>1089</v>
      </c>
      <c r="U36" s="5" t="s">
        <v>1091</v>
      </c>
      <c r="V36" s="116">
        <f t="shared" si="0"/>
        <v>4.054332843120545E-2</v>
      </c>
      <c r="W36" s="116">
        <f t="shared" si="1"/>
        <v>1.9270333675662124</v>
      </c>
      <c r="X36" s="5" t="str">
        <f t="shared" si="2"/>
        <v>0.04, 1.93</v>
      </c>
    </row>
    <row r="37" spans="3:24" x14ac:dyDescent="0.3">
      <c r="C37" s="110" t="s">
        <v>1032</v>
      </c>
      <c r="D37" s="167" t="s">
        <v>1067</v>
      </c>
      <c r="E37" s="116">
        <v>-0.75</v>
      </c>
      <c r="F37" s="116">
        <v>-0.875</v>
      </c>
      <c r="G37" s="116">
        <v>-0.625</v>
      </c>
      <c r="H37" s="5">
        <v>-5.7569999999999997</v>
      </c>
      <c r="I37" s="125" t="s">
        <v>1081</v>
      </c>
      <c r="J37" s="116">
        <v>-0.78300000000000003</v>
      </c>
      <c r="K37" s="116">
        <v>-0.89100000000000001</v>
      </c>
      <c r="L37" s="116">
        <v>-0.67600000000000005</v>
      </c>
      <c r="N37" s="126" t="s">
        <v>1105</v>
      </c>
      <c r="O37" s="5">
        <v>10</v>
      </c>
      <c r="P37" s="125">
        <v>0.141668002253593</v>
      </c>
      <c r="Q37" s="125">
        <v>9.0501977750274298E-2</v>
      </c>
      <c r="R37" s="125">
        <v>1.5653580813946699</v>
      </c>
      <c r="S37" s="125">
        <v>0.15613079256947199</v>
      </c>
      <c r="T37" s="5" t="s">
        <v>1089</v>
      </c>
      <c r="U37" s="5" t="s">
        <v>1091</v>
      </c>
      <c r="V37" s="116">
        <f t="shared" si="0"/>
        <v>-3.5715874136944631E-2</v>
      </c>
      <c r="W37" s="116">
        <f t="shared" si="1"/>
        <v>0.31905187864413065</v>
      </c>
      <c r="X37" s="5" t="str">
        <f t="shared" si="2"/>
        <v>-0.04, 0.32</v>
      </c>
    </row>
    <row r="38" spans="3:24" x14ac:dyDescent="0.3">
      <c r="C38" s="110" t="s">
        <v>1033</v>
      </c>
      <c r="D38" s="167"/>
      <c r="E38" s="116">
        <v>-0.1</v>
      </c>
      <c r="F38" s="116">
        <v>-0.13600000000000001</v>
      </c>
      <c r="G38" s="116">
        <v>-6.7000000000000004E-2</v>
      </c>
      <c r="H38" s="5">
        <v>-5.431</v>
      </c>
      <c r="I38" s="125" t="s">
        <v>1081</v>
      </c>
      <c r="J38" s="116">
        <v>-0.104</v>
      </c>
      <c r="K38" s="116">
        <v>-0.125</v>
      </c>
      <c r="L38" s="116">
        <v>-8.4000000000000005E-2</v>
      </c>
      <c r="N38" s="126" t="s">
        <v>1104</v>
      </c>
      <c r="O38" s="5">
        <v>10</v>
      </c>
      <c r="P38" s="125">
        <v>2.12854498384955</v>
      </c>
      <c r="Q38" s="125">
        <v>1.33756462900642</v>
      </c>
      <c r="R38" s="125">
        <v>1.5913586062983001</v>
      </c>
      <c r="S38" s="125">
        <v>0.15019346530833699</v>
      </c>
      <c r="T38" s="5" t="s">
        <v>1089</v>
      </c>
      <c r="U38" s="5" t="s">
        <v>1106</v>
      </c>
      <c r="V38" s="116">
        <f t="shared" si="0"/>
        <v>-0.4930816890030334</v>
      </c>
      <c r="W38" s="116">
        <f t="shared" si="1"/>
        <v>4.7501716567021335</v>
      </c>
      <c r="X38" s="5" t="str">
        <f t="shared" si="2"/>
        <v>-0.49, 4.75</v>
      </c>
    </row>
    <row r="39" spans="3:24" x14ac:dyDescent="0.3">
      <c r="C39" s="110" t="s">
        <v>1032</v>
      </c>
      <c r="D39" s="167" t="s">
        <v>1068</v>
      </c>
      <c r="E39" s="116">
        <v>-1.5289999999999999</v>
      </c>
      <c r="F39" s="116">
        <v>-1.8580000000000001</v>
      </c>
      <c r="G39" s="116">
        <v>-1.32</v>
      </c>
      <c r="H39" s="5">
        <v>-5.7569999999999997</v>
      </c>
      <c r="I39" s="125" t="s">
        <v>1081</v>
      </c>
      <c r="J39" s="116">
        <v>-1.9079999999999999</v>
      </c>
      <c r="K39" s="116">
        <v>-2.2909999999999999</v>
      </c>
      <c r="L39" s="116">
        <v>-1.526</v>
      </c>
      <c r="N39" s="126" t="s">
        <v>1033</v>
      </c>
      <c r="O39" s="5">
        <v>10</v>
      </c>
      <c r="P39" s="125">
        <v>0.38365556333284001</v>
      </c>
      <c r="Q39" s="125">
        <v>0.19594825940018301</v>
      </c>
      <c r="R39" s="125">
        <v>1.95794320657529</v>
      </c>
      <c r="S39" s="125">
        <v>8.5930836491920307E-2</v>
      </c>
      <c r="T39" s="5" t="s">
        <v>1089</v>
      </c>
      <c r="U39" s="5" t="s">
        <v>1107</v>
      </c>
      <c r="V39" s="116">
        <f t="shared" si="0"/>
        <v>-4.0302509151868282E-4</v>
      </c>
      <c r="W39" s="116">
        <f t="shared" si="1"/>
        <v>0.7677141517571987</v>
      </c>
      <c r="X39" s="5" t="str">
        <f t="shared" si="2"/>
        <v>0, 0.77</v>
      </c>
    </row>
    <row r="40" spans="3:24" ht="17.25" thickBot="1" x14ac:dyDescent="0.35">
      <c r="C40" s="110" t="s">
        <v>1033</v>
      </c>
      <c r="D40" s="167"/>
      <c r="E40" s="116">
        <v>-0.247</v>
      </c>
      <c r="F40" s="116">
        <v>-0.3</v>
      </c>
      <c r="G40" s="116">
        <v>-0.2</v>
      </c>
      <c r="H40" s="5">
        <v>-5.7569999999999997</v>
      </c>
      <c r="I40" s="125" t="s">
        <v>1081</v>
      </c>
      <c r="J40" s="116">
        <v>-0.25</v>
      </c>
      <c r="K40" s="116">
        <v>-0.28199999999999997</v>
      </c>
      <c r="L40" s="116">
        <v>-0.218</v>
      </c>
      <c r="N40" s="126" t="s">
        <v>1108</v>
      </c>
      <c r="O40" s="5">
        <v>10</v>
      </c>
      <c r="P40" s="125">
        <v>0.158918487727922</v>
      </c>
      <c r="Q40" s="125">
        <v>6.7835616982094699E-2</v>
      </c>
      <c r="R40" s="125">
        <v>2.3426998205068101</v>
      </c>
      <c r="S40" s="125">
        <v>4.7216272749473702E-2</v>
      </c>
      <c r="T40" s="5" t="s">
        <v>1089</v>
      </c>
      <c r="U40" s="5" t="s">
        <v>1066</v>
      </c>
      <c r="V40" s="116">
        <f t="shared" si="0"/>
        <v>2.5960678443016388E-2</v>
      </c>
      <c r="W40" s="116">
        <f t="shared" si="1"/>
        <v>0.29187629701282758</v>
      </c>
      <c r="X40" s="5" t="str">
        <f t="shared" si="2"/>
        <v>0.03, 0.29</v>
      </c>
    </row>
    <row r="41" spans="3:24" x14ac:dyDescent="0.3">
      <c r="C41" s="110" t="s">
        <v>1032</v>
      </c>
      <c r="D41" s="169" t="s">
        <v>1069</v>
      </c>
      <c r="E41" s="116">
        <v>-0.12</v>
      </c>
      <c r="F41" s="116">
        <v>-0.13300000000000001</v>
      </c>
      <c r="G41" s="116">
        <v>-0.1</v>
      </c>
      <c r="H41" s="5">
        <v>-5.7240000000000002</v>
      </c>
      <c r="I41" s="125" t="s">
        <v>1081</v>
      </c>
      <c r="J41" s="116">
        <v>-0.123</v>
      </c>
      <c r="K41" s="116">
        <v>-0.13300000000000001</v>
      </c>
      <c r="L41" s="116">
        <v>-0.114</v>
      </c>
      <c r="N41" s="126" t="s">
        <v>1109</v>
      </c>
      <c r="O41" s="5">
        <v>10</v>
      </c>
      <c r="P41" s="125">
        <v>0.50506897143177998</v>
      </c>
      <c r="Q41" s="125">
        <v>0.185622219775783</v>
      </c>
      <c r="R41" s="125">
        <v>2.7209510372296202</v>
      </c>
      <c r="S41" s="125">
        <v>2.6210124545737401E-2</v>
      </c>
      <c r="T41" s="5" t="s">
        <v>1089</v>
      </c>
      <c r="U41" s="5" t="s">
        <v>1066</v>
      </c>
      <c r="V41" s="116">
        <f t="shared" si="0"/>
        <v>0.1412494206712453</v>
      </c>
      <c r="W41" s="116">
        <f t="shared" si="1"/>
        <v>0.86888852219231461</v>
      </c>
      <c r="X41" s="5" t="str">
        <f t="shared" si="2"/>
        <v>0.14, 0.87</v>
      </c>
    </row>
    <row r="42" spans="3:24" x14ac:dyDescent="0.3">
      <c r="C42" s="110" t="s">
        <v>1033</v>
      </c>
      <c r="D42" s="170"/>
      <c r="E42" s="116">
        <v>-0.25</v>
      </c>
      <c r="F42" s="116">
        <v>-0.27500000000000002</v>
      </c>
      <c r="G42" s="116">
        <v>-0.217</v>
      </c>
      <c r="H42" s="5">
        <v>-5.7240000000000002</v>
      </c>
      <c r="I42" s="125" t="s">
        <v>1081</v>
      </c>
      <c r="J42" s="116">
        <v>-0.249</v>
      </c>
      <c r="K42" s="116">
        <v>-0.27300000000000002</v>
      </c>
      <c r="L42" s="116">
        <v>-0.224</v>
      </c>
      <c r="N42" s="126" t="s">
        <v>1032</v>
      </c>
      <c r="O42" s="5">
        <v>10</v>
      </c>
      <c r="P42" s="125">
        <v>0.46681157190851802</v>
      </c>
      <c r="Q42" s="125">
        <v>0.29018398875457002</v>
      </c>
      <c r="R42" s="125">
        <v>1.60867446171655</v>
      </c>
      <c r="S42" s="125">
        <v>0.14635407517946</v>
      </c>
      <c r="T42" s="5" t="s">
        <v>1089</v>
      </c>
      <c r="U42" s="5" t="s">
        <v>1092</v>
      </c>
      <c r="V42" s="116">
        <f t="shared" si="0"/>
        <v>-0.10194904605043925</v>
      </c>
      <c r="W42" s="116">
        <f t="shared" si="1"/>
        <v>1.0355721898674752</v>
      </c>
      <c r="X42" s="5" t="str">
        <f t="shared" si="2"/>
        <v>-0.1, 1.04</v>
      </c>
    </row>
    <row r="43" spans="3:24" x14ac:dyDescent="0.3">
      <c r="C43" s="110" t="s">
        <v>1032</v>
      </c>
      <c r="D43" s="167" t="s">
        <v>1070</v>
      </c>
      <c r="E43" s="116">
        <v>-0.33300000000000002</v>
      </c>
      <c r="F43" s="116">
        <v>-0.4</v>
      </c>
      <c r="G43" s="116">
        <v>-0.28599999999999998</v>
      </c>
      <c r="H43" s="5">
        <v>-5.7240000000000002</v>
      </c>
      <c r="I43" s="125" t="s">
        <v>1081</v>
      </c>
      <c r="J43" s="116">
        <v>-0.40899999999999997</v>
      </c>
      <c r="K43" s="116">
        <v>-0.49099999999999999</v>
      </c>
      <c r="L43" s="116">
        <v>-0.32700000000000001</v>
      </c>
      <c r="N43" s="126" t="s">
        <v>1105</v>
      </c>
      <c r="O43" s="5">
        <v>10</v>
      </c>
      <c r="P43" s="125">
        <v>1.9427325606910802E-2</v>
      </c>
      <c r="Q43" s="125">
        <v>1.6091431435756899E-2</v>
      </c>
      <c r="R43" s="125">
        <v>1.2073087272858301</v>
      </c>
      <c r="S43" s="125">
        <v>0.26179435242254301</v>
      </c>
      <c r="T43" s="5" t="s">
        <v>1089</v>
      </c>
      <c r="U43" s="5" t="s">
        <v>1092</v>
      </c>
      <c r="V43" s="116">
        <f t="shared" si="0"/>
        <v>-1.2111880007172719E-2</v>
      </c>
      <c r="W43" s="116">
        <f t="shared" si="1"/>
        <v>5.0966531220994322E-2</v>
      </c>
      <c r="X43" s="5" t="str">
        <f t="shared" si="2"/>
        <v>-0.01, 0.05</v>
      </c>
    </row>
    <row r="44" spans="3:24" x14ac:dyDescent="0.3">
      <c r="C44" s="110" t="s">
        <v>1033</v>
      </c>
      <c r="D44" s="167"/>
      <c r="E44" s="116">
        <v>-1.0999999999999999E-2</v>
      </c>
      <c r="F44" s="116">
        <v>-1.7000000000000001E-2</v>
      </c>
      <c r="G44" s="116">
        <v>0</v>
      </c>
      <c r="H44" s="5">
        <v>-3.9380000000000002</v>
      </c>
      <c r="I44" s="125" t="s">
        <v>1081</v>
      </c>
      <c r="J44" s="116">
        <v>-1.4E-2</v>
      </c>
      <c r="K44" s="116">
        <v>-1.9E-2</v>
      </c>
      <c r="L44" s="116">
        <v>-0.01</v>
      </c>
      <c r="N44" s="126" t="s">
        <v>1104</v>
      </c>
      <c r="O44" s="5">
        <v>10</v>
      </c>
      <c r="P44" s="125">
        <v>0.12810760564384699</v>
      </c>
      <c r="Q44" s="125">
        <v>5.0930100189011E-2</v>
      </c>
      <c r="R44" s="125">
        <v>2.5153613515075701</v>
      </c>
      <c r="S44" s="125">
        <v>3.6068436882780303E-2</v>
      </c>
      <c r="T44" s="5" t="s">
        <v>1089</v>
      </c>
      <c r="U44" s="5" t="s">
        <v>1093</v>
      </c>
      <c r="V44" s="116">
        <f t="shared" si="0"/>
        <v>2.8284609273385428E-2</v>
      </c>
      <c r="W44" s="116">
        <f t="shared" si="1"/>
        <v>0.22793060201430854</v>
      </c>
      <c r="X44" s="5" t="str">
        <f t="shared" si="2"/>
        <v>0.03, 0.23</v>
      </c>
    </row>
    <row r="45" spans="3:24" x14ac:dyDescent="0.3">
      <c r="C45" s="110" t="s">
        <v>1032</v>
      </c>
      <c r="D45" s="167" t="s">
        <v>1071</v>
      </c>
      <c r="E45" s="116">
        <v>-0.1</v>
      </c>
      <c r="F45" s="116">
        <v>-0.107</v>
      </c>
      <c r="G45" s="116">
        <v>-9.0999999999999998E-2</v>
      </c>
      <c r="H45" s="5">
        <v>-5.5650000000000004</v>
      </c>
      <c r="I45" s="125" t="s">
        <v>1081</v>
      </c>
      <c r="J45" s="116">
        <v>-9.8000000000000004E-2</v>
      </c>
      <c r="K45" s="116">
        <v>-0.106</v>
      </c>
      <c r="L45" s="116">
        <v>-8.8999999999999996E-2</v>
      </c>
      <c r="N45" s="126" t="s">
        <v>1110</v>
      </c>
      <c r="O45" s="5">
        <v>10</v>
      </c>
      <c r="P45" s="125">
        <v>8.1276453021390999E-2</v>
      </c>
      <c r="Q45" s="125">
        <v>5.2710237715948703E-2</v>
      </c>
      <c r="R45" s="125">
        <v>1.5419481403097299</v>
      </c>
      <c r="S45" s="125">
        <v>0.1616575822163</v>
      </c>
      <c r="T45" s="5" t="s">
        <v>1089</v>
      </c>
      <c r="U45" s="5" t="s">
        <v>1093</v>
      </c>
      <c r="V45" s="116">
        <f t="shared" si="0"/>
        <v>-2.2035612901868451E-2</v>
      </c>
      <c r="W45" s="116">
        <f t="shared" si="1"/>
        <v>0.18458851894465045</v>
      </c>
      <c r="X45" s="5" t="str">
        <f t="shared" si="2"/>
        <v>-0.02, 0.18</v>
      </c>
    </row>
    <row r="46" spans="3:24" ht="17.25" thickBot="1" x14ac:dyDescent="0.35">
      <c r="C46" s="110" t="s">
        <v>1033</v>
      </c>
      <c r="D46" s="167"/>
      <c r="E46" s="116">
        <v>-5.2999999999999999E-2</v>
      </c>
      <c r="F46" s="116">
        <v>-7.0999999999999994E-2</v>
      </c>
      <c r="G46" s="116">
        <v>-3.3000000000000002E-2</v>
      </c>
      <c r="H46" s="5">
        <v>-4.9429999999999996</v>
      </c>
      <c r="I46" s="125" t="s">
        <v>1081</v>
      </c>
      <c r="J46" s="116">
        <v>-5.8999999999999997E-2</v>
      </c>
      <c r="K46" s="116">
        <v>-7.1999999999999995E-2</v>
      </c>
      <c r="L46" s="116">
        <v>-4.5999999999999999E-2</v>
      </c>
      <c r="N46" s="126" t="s">
        <v>1032</v>
      </c>
      <c r="O46" s="5">
        <v>10</v>
      </c>
      <c r="P46" s="125">
        <v>0.29295098009461201</v>
      </c>
      <c r="Q46" s="125">
        <v>0.25438486877100502</v>
      </c>
      <c r="R46" s="125">
        <v>1.15160536674186</v>
      </c>
      <c r="S46" s="125">
        <v>0.28273524713835702</v>
      </c>
      <c r="T46" s="5" t="s">
        <v>1089</v>
      </c>
      <c r="U46" s="5" t="s">
        <v>1094</v>
      </c>
      <c r="V46" s="116">
        <f t="shared" si="0"/>
        <v>-0.20564336269655781</v>
      </c>
      <c r="W46" s="116">
        <f t="shared" si="1"/>
        <v>0.79154532288578183</v>
      </c>
      <c r="X46" s="5" t="str">
        <f t="shared" si="2"/>
        <v>-0.21, 0.79</v>
      </c>
    </row>
    <row r="47" spans="3:24" x14ac:dyDescent="0.3">
      <c r="C47" s="110" t="s">
        <v>1032</v>
      </c>
      <c r="D47" s="169" t="s">
        <v>1072</v>
      </c>
      <c r="E47" s="116">
        <v>-0.05</v>
      </c>
      <c r="F47" s="116">
        <v>-0.25700000000000001</v>
      </c>
      <c r="G47" s="116">
        <v>0.223</v>
      </c>
      <c r="H47" s="5">
        <v>-3.7999999999999999E-2</v>
      </c>
      <c r="I47" s="125">
        <v>0.97</v>
      </c>
      <c r="J47" s="116">
        <v>5.2999999999999999E-2</v>
      </c>
      <c r="K47" s="116">
        <v>-0.14799999999999999</v>
      </c>
      <c r="L47" s="116">
        <v>0.255</v>
      </c>
      <c r="N47" s="126" t="s">
        <v>1109</v>
      </c>
      <c r="O47" s="5">
        <v>10</v>
      </c>
      <c r="P47" s="125">
        <v>5.5551629445583901E-2</v>
      </c>
      <c r="Q47" s="125">
        <v>3.9821573821839297E-2</v>
      </c>
      <c r="R47" s="125">
        <v>1.39501340891549</v>
      </c>
      <c r="S47" s="125">
        <v>0.20052253409180901</v>
      </c>
      <c r="T47" s="5" t="s">
        <v>1089</v>
      </c>
      <c r="U47" s="5" t="s">
        <v>1094</v>
      </c>
      <c r="V47" s="116">
        <f t="shared" si="0"/>
        <v>-2.2498655245221121E-2</v>
      </c>
      <c r="W47" s="116">
        <f t="shared" si="1"/>
        <v>0.13360191413638892</v>
      </c>
      <c r="X47" s="5" t="str">
        <f t="shared" si="2"/>
        <v>-0.02, 0.13</v>
      </c>
    </row>
    <row r="48" spans="3:24" x14ac:dyDescent="0.3">
      <c r="C48" s="110" t="s">
        <v>1033</v>
      </c>
      <c r="D48" s="170"/>
      <c r="E48" s="116">
        <v>0</v>
      </c>
      <c r="F48" s="116">
        <v>-5.7000000000000002E-2</v>
      </c>
      <c r="G48" s="116">
        <v>2.5000000000000001E-2</v>
      </c>
      <c r="H48" s="5">
        <v>0.193</v>
      </c>
      <c r="I48" s="125">
        <v>0.84699999999999998</v>
      </c>
      <c r="J48" s="116">
        <v>8.9999999999999993E-3</v>
      </c>
      <c r="K48" s="116">
        <v>-2.1999999999999999E-2</v>
      </c>
      <c r="L48" s="116">
        <v>4.1000000000000002E-2</v>
      </c>
      <c r="N48" s="126" t="s">
        <v>1032</v>
      </c>
      <c r="O48" s="5">
        <v>10</v>
      </c>
      <c r="P48" s="125">
        <v>0.252515563069385</v>
      </c>
      <c r="Q48" s="125">
        <v>0.14984951761491899</v>
      </c>
      <c r="R48" s="125">
        <v>1.6851276339660699</v>
      </c>
      <c r="S48" s="125">
        <v>0.130454229242907</v>
      </c>
      <c r="T48" s="5" t="s">
        <v>1089</v>
      </c>
      <c r="U48" s="5" t="s">
        <v>1095</v>
      </c>
      <c r="V48" s="116">
        <f t="shared" si="0"/>
        <v>-4.1189491455856209E-2</v>
      </c>
      <c r="W48" s="116">
        <f t="shared" si="1"/>
        <v>0.54622061759462626</v>
      </c>
      <c r="X48" s="5" t="str">
        <f t="shared" si="2"/>
        <v>-0.04, 0.55</v>
      </c>
    </row>
    <row r="49" spans="3:24" x14ac:dyDescent="0.3">
      <c r="C49" s="110" t="s">
        <v>1032</v>
      </c>
      <c r="D49" s="167" t="s">
        <v>1073</v>
      </c>
      <c r="E49" s="116">
        <v>-0.2</v>
      </c>
      <c r="F49" s="116">
        <v>-0.24399999999999999</v>
      </c>
      <c r="G49" s="116">
        <v>-0.16700000000000001</v>
      </c>
      <c r="H49" s="5">
        <v>-5.7240000000000002</v>
      </c>
      <c r="I49" s="125" t="s">
        <v>1081</v>
      </c>
      <c r="J49" s="116">
        <v>-0.23100000000000001</v>
      </c>
      <c r="K49" s="116">
        <v>-0.26800000000000002</v>
      </c>
      <c r="L49" s="116">
        <v>-0.193</v>
      </c>
      <c r="N49" s="126" t="s">
        <v>1033</v>
      </c>
      <c r="O49" s="5">
        <v>10</v>
      </c>
      <c r="P49" s="125">
        <v>1.6375634752472799E-2</v>
      </c>
      <c r="Q49" s="125">
        <v>1.6620342939979299E-2</v>
      </c>
      <c r="R49" s="125">
        <v>0.98527658614565405</v>
      </c>
      <c r="S49" s="125">
        <v>0.35334522091630799</v>
      </c>
      <c r="T49" s="5" t="s">
        <v>1089</v>
      </c>
      <c r="U49" s="5" t="s">
        <v>1095</v>
      </c>
      <c r="V49" s="116">
        <f t="shared" si="0"/>
        <v>-1.6200237409886624E-2</v>
      </c>
      <c r="W49" s="116">
        <f t="shared" si="1"/>
        <v>4.8951506914832223E-2</v>
      </c>
      <c r="X49" s="5" t="str">
        <f t="shared" si="2"/>
        <v>-0.02, 0.05</v>
      </c>
    </row>
    <row r="50" spans="3:24" x14ac:dyDescent="0.3">
      <c r="C50" s="110" t="s">
        <v>1033</v>
      </c>
      <c r="D50" s="167"/>
      <c r="E50" s="116">
        <v>-1.7000000000000001E-2</v>
      </c>
      <c r="F50" s="116">
        <v>-2.5000000000000001E-2</v>
      </c>
      <c r="G50" s="116">
        <v>-8.0000000000000002E-3</v>
      </c>
      <c r="H50" s="5">
        <v>-3.8639999999999999</v>
      </c>
      <c r="I50" s="125" t="s">
        <v>1081</v>
      </c>
      <c r="J50" s="116">
        <v>-1.7000000000000001E-2</v>
      </c>
      <c r="K50" s="116">
        <v>-2.1999999999999999E-2</v>
      </c>
      <c r="L50" s="116">
        <v>-1.2E-2</v>
      </c>
      <c r="N50" s="126" t="s">
        <v>1111</v>
      </c>
      <c r="O50" s="5">
        <v>10</v>
      </c>
      <c r="P50" s="125">
        <v>0.25567599606416302</v>
      </c>
      <c r="Q50" s="125">
        <v>0.20838281469084799</v>
      </c>
      <c r="R50" s="125">
        <v>1.22695336678064</v>
      </c>
      <c r="S50" s="125">
        <v>0.25472093837477799</v>
      </c>
      <c r="T50" s="5" t="s">
        <v>1089</v>
      </c>
      <c r="U50" s="5" t="s">
        <v>1096</v>
      </c>
      <c r="V50" s="116">
        <f t="shared" si="0"/>
        <v>-0.15275432072989903</v>
      </c>
      <c r="W50" s="116">
        <f t="shared" si="1"/>
        <v>0.66410631285822508</v>
      </c>
      <c r="X50" s="5" t="str">
        <f t="shared" si="2"/>
        <v>-0.15, 0.66</v>
      </c>
    </row>
    <row r="51" spans="3:24" x14ac:dyDescent="0.3">
      <c r="C51" s="110" t="s">
        <v>1032</v>
      </c>
      <c r="D51" s="167" t="s">
        <v>1074</v>
      </c>
      <c r="E51" s="116">
        <v>-0.157</v>
      </c>
      <c r="F51" s="116">
        <v>-0.22500000000000001</v>
      </c>
      <c r="G51" s="116">
        <v>-0.14199999999999999</v>
      </c>
      <c r="H51" s="5">
        <v>-5.7240000000000002</v>
      </c>
      <c r="I51" s="125" t="s">
        <v>1081</v>
      </c>
      <c r="J51" s="116">
        <v>-0.25800000000000001</v>
      </c>
      <c r="K51" s="116">
        <v>-0.33</v>
      </c>
      <c r="L51" s="116">
        <v>-0.187</v>
      </c>
      <c r="N51" s="126" t="s">
        <v>1033</v>
      </c>
      <c r="O51" s="5">
        <v>10</v>
      </c>
      <c r="P51" s="125">
        <v>4.3893296511015104E-3</v>
      </c>
      <c r="Q51" s="125">
        <v>5.51265949815482E-3</v>
      </c>
      <c r="R51" s="125">
        <v>0.79622723888001601</v>
      </c>
      <c r="S51" s="125">
        <v>0.448880319679761</v>
      </c>
      <c r="T51" s="5" t="s">
        <v>1089</v>
      </c>
      <c r="U51" s="5" t="s">
        <v>1096</v>
      </c>
      <c r="V51" s="116">
        <f t="shared" si="0"/>
        <v>-6.4154829652819361E-3</v>
      </c>
      <c r="W51" s="116">
        <f t="shared" si="1"/>
        <v>1.5194142267484957E-2</v>
      </c>
      <c r="X51" s="5" t="str">
        <f t="shared" si="2"/>
        <v>-0.01, 0.02</v>
      </c>
    </row>
    <row r="52" spans="3:24" x14ac:dyDescent="0.3">
      <c r="C52" s="110" t="s">
        <v>1033</v>
      </c>
      <c r="D52" s="167"/>
      <c r="E52" s="116">
        <v>0</v>
      </c>
      <c r="F52" s="116">
        <v>0</v>
      </c>
      <c r="G52" s="116">
        <v>0</v>
      </c>
      <c r="H52" s="5">
        <v>-1.542</v>
      </c>
      <c r="I52" s="125">
        <v>0.123</v>
      </c>
      <c r="J52" s="116">
        <v>-2E-3</v>
      </c>
      <c r="K52" s="116">
        <v>-4.0000000000000001E-3</v>
      </c>
      <c r="L52" s="116">
        <v>0</v>
      </c>
      <c r="N52" s="126" t="s">
        <v>1104</v>
      </c>
      <c r="O52" s="5">
        <v>10</v>
      </c>
      <c r="P52" s="125">
        <v>0.108946949674931</v>
      </c>
      <c r="Q52" s="125">
        <v>5.8757357437895001E-2</v>
      </c>
      <c r="R52" s="125">
        <v>1.8541839596868299</v>
      </c>
      <c r="S52" s="125">
        <v>0.100827044813176</v>
      </c>
      <c r="T52" s="5" t="s">
        <v>1089</v>
      </c>
      <c r="U52" s="5" t="s">
        <v>1097</v>
      </c>
      <c r="V52" s="116">
        <f t="shared" si="0"/>
        <v>-6.2174709033431946E-3</v>
      </c>
      <c r="W52" s="116">
        <f t="shared" si="1"/>
        <v>0.22411137025320521</v>
      </c>
      <c r="X52" s="5" t="str">
        <f t="shared" si="2"/>
        <v>-0.01, 0.22</v>
      </c>
    </row>
    <row r="53" spans="3:24" x14ac:dyDescent="0.3">
      <c r="C53" s="110" t="s">
        <v>1032</v>
      </c>
      <c r="D53" s="167" t="s">
        <v>1079</v>
      </c>
      <c r="E53" s="116">
        <v>-8.5999999999999993E-2</v>
      </c>
      <c r="F53" s="116">
        <v>-0.1</v>
      </c>
      <c r="G53" s="116">
        <v>-6.7000000000000004E-2</v>
      </c>
      <c r="H53" s="5">
        <v>-5.431</v>
      </c>
      <c r="I53" s="125" t="s">
        <v>1081</v>
      </c>
      <c r="J53" s="116">
        <v>-0.09</v>
      </c>
      <c r="K53" s="116">
        <v>-0.105</v>
      </c>
      <c r="L53" s="116">
        <v>-7.4999999999999997E-2</v>
      </c>
      <c r="N53" s="126" t="s">
        <v>1112</v>
      </c>
      <c r="O53" s="5">
        <v>10</v>
      </c>
      <c r="P53" s="125">
        <v>1.2573471442517701E-2</v>
      </c>
      <c r="Q53" s="125">
        <v>7.5343496090136504E-3</v>
      </c>
      <c r="R53" s="125">
        <v>1.66881975153841</v>
      </c>
      <c r="S53" s="125">
        <v>0.13370579357248899</v>
      </c>
      <c r="T53" s="5" t="s">
        <v>1089</v>
      </c>
      <c r="U53" s="5" t="s">
        <v>1097</v>
      </c>
      <c r="V53" s="116">
        <f t="shared" si="0"/>
        <v>-2.1938537911490533E-3</v>
      </c>
      <c r="W53" s="116">
        <f t="shared" si="1"/>
        <v>2.7340796676184456E-2</v>
      </c>
      <c r="X53" s="5" t="str">
        <f t="shared" si="2"/>
        <v>0, 0.03</v>
      </c>
    </row>
    <row r="54" spans="3:24" ht="17.25" thickBot="1" x14ac:dyDescent="0.35">
      <c r="C54" s="110" t="s">
        <v>1033</v>
      </c>
      <c r="D54" s="168"/>
      <c r="E54" s="116">
        <v>0</v>
      </c>
      <c r="F54" s="116">
        <v>0</v>
      </c>
      <c r="G54" s="116">
        <v>0</v>
      </c>
      <c r="H54" s="5">
        <v>-2.3690000000000002</v>
      </c>
      <c r="I54" s="125">
        <v>1.7999999999999999E-2</v>
      </c>
      <c r="J54" s="116">
        <v>-4.0000000000000001E-3</v>
      </c>
      <c r="K54" s="116">
        <v>-7.0000000000000001E-3</v>
      </c>
      <c r="L54" s="116">
        <v>-1E-3</v>
      </c>
      <c r="N54" s="126" t="s">
        <v>1108</v>
      </c>
      <c r="O54" s="5">
        <v>10</v>
      </c>
      <c r="P54" s="125">
        <v>9.8568827482247004E-2</v>
      </c>
      <c r="Q54" s="125">
        <v>3.4125110988209501E-2</v>
      </c>
      <c r="R54" s="125">
        <v>2.8884544145894</v>
      </c>
      <c r="S54" s="125">
        <v>2.0247113207900399E-2</v>
      </c>
      <c r="T54" s="5" t="s">
        <v>1089</v>
      </c>
      <c r="U54" s="5" t="s">
        <v>1098</v>
      </c>
      <c r="V54" s="116">
        <f t="shared" si="0"/>
        <v>3.1683609945356378E-2</v>
      </c>
      <c r="W54" s="116">
        <f t="shared" si="1"/>
        <v>0.16545404501913763</v>
      </c>
      <c r="X54" s="5" t="str">
        <f t="shared" si="2"/>
        <v>0.03, 0.17</v>
      </c>
    </row>
    <row r="55" spans="3:24" x14ac:dyDescent="0.3">
      <c r="C55" s="110" t="s">
        <v>1032</v>
      </c>
      <c r="D55" s="169" t="s">
        <v>1080</v>
      </c>
      <c r="E55" s="116">
        <v>-0.08</v>
      </c>
      <c r="F55" s="116">
        <v>-0.09</v>
      </c>
      <c r="G55" s="116">
        <v>-7.0000000000000007E-2</v>
      </c>
      <c r="H55" s="5">
        <v>-5.3440000000000003</v>
      </c>
      <c r="I55" s="125" t="s">
        <v>1081</v>
      </c>
      <c r="J55" s="116">
        <v>-7.6999999999999999E-2</v>
      </c>
      <c r="K55" s="116">
        <v>-8.5000000000000006E-2</v>
      </c>
      <c r="L55" s="116">
        <v>-7.0000000000000007E-2</v>
      </c>
      <c r="N55" s="126" t="s">
        <v>1109</v>
      </c>
      <c r="O55" s="5">
        <v>10</v>
      </c>
      <c r="P55" s="125">
        <v>1.54906743188919E-2</v>
      </c>
      <c r="Q55" s="125">
        <v>1.1575548976075E-2</v>
      </c>
      <c r="R55" s="125">
        <v>1.3382237292510999</v>
      </c>
      <c r="S55" s="125">
        <v>0.21760985274411099</v>
      </c>
      <c r="T55" s="5" t="s">
        <v>1089</v>
      </c>
      <c r="U55" s="5" t="s">
        <v>1098</v>
      </c>
      <c r="V55" s="116">
        <f t="shared" si="0"/>
        <v>-7.1974016742151013E-3</v>
      </c>
      <c r="W55" s="116">
        <f t="shared" si="1"/>
        <v>3.8178750311998903E-2</v>
      </c>
      <c r="X55" s="5" t="str">
        <f t="shared" si="2"/>
        <v>-0.01, 0.04</v>
      </c>
    </row>
    <row r="56" spans="3:24" x14ac:dyDescent="0.3">
      <c r="C56" s="110" t="s">
        <v>1033</v>
      </c>
      <c r="D56" s="170"/>
      <c r="E56" s="116">
        <v>-7.0000000000000001E-3</v>
      </c>
      <c r="F56" s="116">
        <v>-1.0999999999999999E-2</v>
      </c>
      <c r="G56" s="116">
        <v>0</v>
      </c>
      <c r="H56" s="5">
        <v>-3.0470000000000002</v>
      </c>
      <c r="I56" s="125">
        <v>2E-3</v>
      </c>
      <c r="J56" s="116">
        <v>-8.0000000000000002E-3</v>
      </c>
      <c r="K56" s="116">
        <v>-1.2E-2</v>
      </c>
      <c r="L56" s="116">
        <v>-4.0000000000000001E-3</v>
      </c>
      <c r="N56" s="126" t="s">
        <v>1108</v>
      </c>
      <c r="O56" s="5">
        <v>9</v>
      </c>
      <c r="P56" s="125">
        <v>-0.38726677785939501</v>
      </c>
      <c r="Q56" s="125">
        <v>0.15418964267996901</v>
      </c>
      <c r="R56" s="125">
        <v>-2.51162640452571</v>
      </c>
      <c r="S56" s="125">
        <v>4.0300945536624999E-2</v>
      </c>
      <c r="T56" s="5" t="s">
        <v>1089</v>
      </c>
      <c r="U56" s="5" t="s">
        <v>1099</v>
      </c>
      <c r="V56" s="116">
        <f t="shared" si="0"/>
        <v>-0.68947847751213431</v>
      </c>
      <c r="W56" s="116">
        <f t="shared" si="1"/>
        <v>-8.5055078206655754E-2</v>
      </c>
      <c r="X56" s="5" t="str">
        <f t="shared" si="2"/>
        <v>-0.69, -0.09</v>
      </c>
    </row>
    <row r="57" spans="3:24" x14ac:dyDescent="0.3">
      <c r="C57" s="110" t="s">
        <v>1032</v>
      </c>
      <c r="D57" s="167" t="s">
        <v>1075</v>
      </c>
      <c r="E57" s="116">
        <v>0.05</v>
      </c>
      <c r="F57" s="116">
        <v>-0.13300000000000001</v>
      </c>
      <c r="G57" s="116">
        <v>0.22</v>
      </c>
      <c r="H57" s="5">
        <v>0.45500000000000002</v>
      </c>
      <c r="I57" s="5">
        <v>0.64900000000000002</v>
      </c>
      <c r="J57" s="116">
        <v>4.7E-2</v>
      </c>
      <c r="K57" s="116">
        <v>-7.4999999999999997E-2</v>
      </c>
      <c r="L57" s="116">
        <v>0.17</v>
      </c>
      <c r="N57" s="126" t="s">
        <v>1113</v>
      </c>
      <c r="O57" s="5">
        <v>9</v>
      </c>
      <c r="P57" s="125">
        <v>-0.476247069149832</v>
      </c>
      <c r="Q57" s="125">
        <v>9.4829250629363301E-2</v>
      </c>
      <c r="R57" s="125">
        <v>-5.0221536708249097</v>
      </c>
      <c r="S57" s="125">
        <v>1.5267545539376099E-3</v>
      </c>
      <c r="T57" s="5" t="s">
        <v>1089</v>
      </c>
      <c r="U57" s="5" t="s">
        <v>1099</v>
      </c>
      <c r="V57" s="116">
        <f t="shared" si="0"/>
        <v>-0.66211240038338404</v>
      </c>
      <c r="W57" s="116">
        <f t="shared" si="1"/>
        <v>-0.29038173791627997</v>
      </c>
      <c r="X57" s="5" t="str">
        <f t="shared" si="2"/>
        <v>-0.66, -0.29</v>
      </c>
    </row>
    <row r="58" spans="3:24" x14ac:dyDescent="0.3">
      <c r="C58" s="110" t="s">
        <v>1033</v>
      </c>
      <c r="D58" s="167"/>
      <c r="E58" s="116">
        <v>7.4999999999999997E-2</v>
      </c>
      <c r="F58" s="116">
        <v>0.03</v>
      </c>
      <c r="G58" s="116">
        <v>0.14599999999999999</v>
      </c>
      <c r="H58" s="5">
        <v>4.6349999999999998</v>
      </c>
      <c r="I58" s="125" t="s">
        <v>1081</v>
      </c>
      <c r="J58" s="116">
        <v>0.123</v>
      </c>
      <c r="K58" s="116">
        <v>7.6999999999999999E-2</v>
      </c>
      <c r="L58" s="116">
        <v>0.16900000000000001</v>
      </c>
      <c r="N58" s="126" t="s">
        <v>1114</v>
      </c>
      <c r="O58" s="5">
        <v>9</v>
      </c>
      <c r="P58" s="125">
        <v>-1.0093343607496399</v>
      </c>
      <c r="Q58" s="125">
        <v>0.47188118931390999</v>
      </c>
      <c r="R58" s="125">
        <v>-2.1389586692725699</v>
      </c>
      <c r="S58" s="125">
        <v>6.9741468890031105E-2</v>
      </c>
      <c r="T58" s="5" t="s">
        <v>1089</v>
      </c>
      <c r="U58" s="5" t="s">
        <v>216</v>
      </c>
      <c r="V58" s="116">
        <f t="shared" si="0"/>
        <v>-1.9342214918049034</v>
      </c>
      <c r="W58" s="116">
        <f t="shared" si="1"/>
        <v>-8.4447229694376347E-2</v>
      </c>
      <c r="X58" s="5" t="str">
        <f t="shared" si="2"/>
        <v>-1.93, -0.08</v>
      </c>
    </row>
    <row r="59" spans="3:24" x14ac:dyDescent="0.3">
      <c r="C59" s="110" t="s">
        <v>1032</v>
      </c>
      <c r="D59" s="167" t="s">
        <v>1076</v>
      </c>
      <c r="E59" s="116">
        <v>0.73699999999999999</v>
      </c>
      <c r="F59" s="116">
        <v>0.7</v>
      </c>
      <c r="G59" s="116">
        <v>0.78</v>
      </c>
      <c r="H59" s="5">
        <v>5.5609999999999999</v>
      </c>
      <c r="I59" s="125" t="s">
        <v>1081</v>
      </c>
      <c r="J59" s="116">
        <v>0.74199999999999999</v>
      </c>
      <c r="K59" s="116">
        <v>0.71599999999999997</v>
      </c>
      <c r="L59" s="116">
        <v>0.76800000000000002</v>
      </c>
      <c r="N59" s="126" t="s">
        <v>1112</v>
      </c>
      <c r="O59" s="5">
        <v>9</v>
      </c>
      <c r="P59" s="125">
        <v>-1.1125394954319501</v>
      </c>
      <c r="Q59" s="125">
        <v>0.44421840108147698</v>
      </c>
      <c r="R59" s="125">
        <v>-2.5044876410418802</v>
      </c>
      <c r="S59" s="125">
        <v>4.0723957480884698E-2</v>
      </c>
      <c r="T59" s="5" t="s">
        <v>1089</v>
      </c>
      <c r="U59" s="5" t="s">
        <v>216</v>
      </c>
      <c r="V59" s="116">
        <f t="shared" si="0"/>
        <v>-1.9832075615516449</v>
      </c>
      <c r="W59" s="116">
        <f t="shared" si="1"/>
        <v>-0.24187142931225525</v>
      </c>
      <c r="X59" s="5" t="str">
        <f t="shared" si="2"/>
        <v>-1.98, -0.24</v>
      </c>
    </row>
    <row r="60" spans="3:24" x14ac:dyDescent="0.3">
      <c r="C60" s="110" t="s">
        <v>1033</v>
      </c>
      <c r="D60" s="167"/>
      <c r="E60" s="116">
        <v>0.52900000000000003</v>
      </c>
      <c r="F60" s="116">
        <v>0.52300000000000002</v>
      </c>
      <c r="G60" s="116">
        <v>0.53300000000000003</v>
      </c>
      <c r="H60" s="5">
        <v>5.5609999999999999</v>
      </c>
      <c r="I60" s="125" t="s">
        <v>1081</v>
      </c>
      <c r="J60" s="116">
        <v>0.53</v>
      </c>
      <c r="K60" s="116">
        <v>0.52500000000000002</v>
      </c>
      <c r="L60" s="116">
        <v>0.53500000000000003</v>
      </c>
      <c r="N60" s="126" t="s">
        <v>1115</v>
      </c>
      <c r="O60" s="5">
        <v>9</v>
      </c>
      <c r="P60" s="125">
        <v>-0.56965683141660295</v>
      </c>
      <c r="Q60" s="125">
        <v>0.25201323128480402</v>
      </c>
      <c r="R60" s="125">
        <v>-2.2604242980116598</v>
      </c>
      <c r="S60" s="125">
        <v>5.8294891351271402E-2</v>
      </c>
      <c r="T60" s="5" t="s">
        <v>1089</v>
      </c>
      <c r="U60" s="5" t="s">
        <v>1100</v>
      </c>
      <c r="V60" s="116">
        <f t="shared" si="0"/>
        <v>-1.0636027647348187</v>
      </c>
      <c r="W60" s="116">
        <f t="shared" si="1"/>
        <v>-7.5710898098387103E-2</v>
      </c>
      <c r="X60" s="5" t="str">
        <f t="shared" si="2"/>
        <v>-1.06, -0.08</v>
      </c>
    </row>
    <row r="61" spans="3:24" x14ac:dyDescent="0.3">
      <c r="C61" s="110" t="s">
        <v>1032</v>
      </c>
      <c r="D61" s="167" t="s">
        <v>1077</v>
      </c>
      <c r="E61" s="116">
        <v>0.4</v>
      </c>
      <c r="F61" s="116">
        <v>0.37</v>
      </c>
      <c r="G61" s="116">
        <v>0.438</v>
      </c>
      <c r="H61" s="5">
        <v>5.5609999999999999</v>
      </c>
      <c r="I61" s="125" t="s">
        <v>1081</v>
      </c>
      <c r="J61" s="116">
        <v>0.40600000000000003</v>
      </c>
      <c r="K61" s="116">
        <v>0.38500000000000001</v>
      </c>
      <c r="L61" s="116">
        <v>0.42699999999999999</v>
      </c>
      <c r="N61" s="126" t="s">
        <v>1109</v>
      </c>
      <c r="O61" s="5">
        <v>9</v>
      </c>
      <c r="P61" s="125">
        <v>-0.54929734150901</v>
      </c>
      <c r="Q61" s="125">
        <v>0.22131590050828001</v>
      </c>
      <c r="R61" s="125">
        <v>-2.48196058325443</v>
      </c>
      <c r="S61" s="125">
        <v>4.2089094671474203E-2</v>
      </c>
      <c r="T61" s="5" t="s">
        <v>1089</v>
      </c>
      <c r="U61" s="5" t="s">
        <v>1100</v>
      </c>
      <c r="V61" s="116">
        <f t="shared" si="0"/>
        <v>-0.98307650650523881</v>
      </c>
      <c r="W61" s="116">
        <f t="shared" si="1"/>
        <v>-0.11551817651278118</v>
      </c>
      <c r="X61" s="5" t="str">
        <f t="shared" si="2"/>
        <v>-0.98, -0.12</v>
      </c>
    </row>
    <row r="62" spans="3:24" x14ac:dyDescent="0.3">
      <c r="C62" s="110" t="s">
        <v>1033</v>
      </c>
      <c r="D62" s="167"/>
      <c r="E62" s="116">
        <v>0.26400000000000001</v>
      </c>
      <c r="F62" s="116">
        <v>0.26</v>
      </c>
      <c r="G62" s="116">
        <v>0.26700000000000002</v>
      </c>
      <c r="H62" s="5">
        <v>5.5609999999999999</v>
      </c>
      <c r="I62" s="125" t="s">
        <v>1081</v>
      </c>
      <c r="J62" s="116">
        <v>0.26300000000000001</v>
      </c>
      <c r="K62" s="116">
        <v>0.26</v>
      </c>
      <c r="L62" s="116">
        <v>0.26700000000000002</v>
      </c>
      <c r="N62" s="126" t="s">
        <v>1111</v>
      </c>
      <c r="O62" s="5">
        <v>9</v>
      </c>
      <c r="P62" s="125">
        <v>8.9004053365114494E-2</v>
      </c>
      <c r="Q62" s="125">
        <v>5.28204333402406E-2</v>
      </c>
      <c r="R62" s="125">
        <v>1.6850307302819501</v>
      </c>
      <c r="S62" s="125">
        <v>0.13585143865393501</v>
      </c>
      <c r="T62" s="5" t="s">
        <v>1089</v>
      </c>
      <c r="U62" s="5" t="s">
        <v>1101</v>
      </c>
      <c r="V62" s="116">
        <f t="shared" si="0"/>
        <v>-1.4523995981757076E-2</v>
      </c>
      <c r="W62" s="116">
        <f t="shared" si="1"/>
        <v>0.19253210271198606</v>
      </c>
      <c r="X62" s="5" t="str">
        <f t="shared" si="2"/>
        <v>-0.01, 0.19</v>
      </c>
    </row>
    <row r="63" spans="3:24" x14ac:dyDescent="0.3">
      <c r="C63" s="110" t="s">
        <v>1032</v>
      </c>
      <c r="D63" s="167" t="s">
        <v>1078</v>
      </c>
      <c r="E63" s="116">
        <v>-0.08</v>
      </c>
      <c r="F63" s="116">
        <v>-8.3000000000000004E-2</v>
      </c>
      <c r="G63" s="116">
        <v>-7.4999999999999997E-2</v>
      </c>
      <c r="H63" s="5">
        <v>-5.415</v>
      </c>
      <c r="I63" s="125" t="s">
        <v>1081</v>
      </c>
      <c r="J63" s="116">
        <v>-7.9000000000000001E-2</v>
      </c>
      <c r="K63" s="116">
        <v>-8.2000000000000003E-2</v>
      </c>
      <c r="L63" s="116">
        <v>-7.5999999999999998E-2</v>
      </c>
      <c r="N63" s="126" t="s">
        <v>1105</v>
      </c>
      <c r="O63" s="5">
        <v>9</v>
      </c>
      <c r="P63" s="125">
        <v>5.0390234581212797E-3</v>
      </c>
      <c r="Q63" s="125">
        <v>7.2195821359981299E-3</v>
      </c>
      <c r="R63" s="125">
        <v>0.69796608213594602</v>
      </c>
      <c r="S63" s="125">
        <v>0.507713216758513</v>
      </c>
      <c r="T63" s="5" t="s">
        <v>1089</v>
      </c>
      <c r="U63" s="5" t="s">
        <v>1101</v>
      </c>
      <c r="V63" s="116">
        <f t="shared" si="0"/>
        <v>-9.1113575284350531E-3</v>
      </c>
      <c r="W63" s="116">
        <f t="shared" si="1"/>
        <v>1.9189404444677614E-2</v>
      </c>
      <c r="X63" s="5" t="str">
        <f t="shared" si="2"/>
        <v>-0.01, 0.02</v>
      </c>
    </row>
    <row r="64" spans="3:24" x14ac:dyDescent="0.3">
      <c r="C64" s="110" t="s">
        <v>1033</v>
      </c>
      <c r="D64" s="167"/>
      <c r="E64" s="116">
        <v>0</v>
      </c>
      <c r="F64" s="116">
        <v>-7.0000000000000001E-3</v>
      </c>
      <c r="G64" s="116">
        <v>0</v>
      </c>
      <c r="H64" s="5">
        <v>-2.887</v>
      </c>
      <c r="I64" s="5">
        <v>4.0000000000000001E-3</v>
      </c>
      <c r="J64" s="116">
        <v>-6.0000000000000001E-3</v>
      </c>
      <c r="K64" s="116">
        <v>-8.9999999999999993E-3</v>
      </c>
      <c r="L64" s="116">
        <v>-3.0000000000000001E-3</v>
      </c>
    </row>
    <row r="65" spans="14:28" x14ac:dyDescent="0.3">
      <c r="N65" s="5" t="s">
        <v>1102</v>
      </c>
      <c r="O65" s="5" t="s">
        <v>1082</v>
      </c>
      <c r="P65" s="5" t="s">
        <v>1083</v>
      </c>
      <c r="Q65" s="5" t="s">
        <v>1084</v>
      </c>
      <c r="R65" s="5" t="s">
        <v>1116</v>
      </c>
      <c r="S65" s="5" t="s">
        <v>1117</v>
      </c>
      <c r="T65" s="5" t="s">
        <v>1087</v>
      </c>
      <c r="U65" s="5" t="s">
        <v>1088</v>
      </c>
      <c r="V65" s="5" t="s">
        <v>1154</v>
      </c>
      <c r="W65" s="5" t="s">
        <v>1155</v>
      </c>
      <c r="X65" s="5" t="s">
        <v>1156</v>
      </c>
      <c r="Y65" s="5" t="s">
        <v>1157</v>
      </c>
      <c r="Z65" s="5" t="s">
        <v>1158</v>
      </c>
      <c r="AA65" s="5" t="s">
        <v>1159</v>
      </c>
    </row>
    <row r="66" spans="14:28" x14ac:dyDescent="0.3">
      <c r="N66" s="5" t="s">
        <v>1032</v>
      </c>
      <c r="O66" s="5">
        <v>9</v>
      </c>
      <c r="P66" s="125">
        <v>-1.3004109333458001E-2</v>
      </c>
      <c r="Q66" s="125">
        <v>2.68116828949461E-2</v>
      </c>
      <c r="R66" s="125">
        <v>-0.48501652747464002</v>
      </c>
      <c r="S66" s="125">
        <v>0.62766462176890603</v>
      </c>
      <c r="T66" s="5" t="s">
        <v>1118</v>
      </c>
      <c r="U66" s="5" t="s">
        <v>1099</v>
      </c>
      <c r="V66" s="116">
        <f>P66-1.96*Q66</f>
        <v>-6.5555007807552357E-2</v>
      </c>
      <c r="W66" s="116">
        <f>P66+1.96*Q66</f>
        <v>3.9546789140636349E-2</v>
      </c>
      <c r="X66" s="5" t="str">
        <f>CONCATENATE(ROUND(V66,2),", ",ROUND(W66,2))</f>
        <v>-0.07, 0.04</v>
      </c>
      <c r="Y66" s="124">
        <f>(EXP(V66)-1)*100</f>
        <v>-6.3452472083507683</v>
      </c>
      <c r="Z66" s="124">
        <f>(EXP(W66)-1)*100</f>
        <v>4.0339174322145066</v>
      </c>
      <c r="AA66" s="128">
        <f>(EXP(P66)-1)*100</f>
        <v>-1.2919921229240017</v>
      </c>
      <c r="AB66" t="str">
        <f>CONCATENATE(ROUND(Y66,2),", ",ROUND(Z66,2))</f>
        <v>-6.35, 4.03</v>
      </c>
    </row>
    <row r="67" spans="14:28" x14ac:dyDescent="0.3">
      <c r="N67" s="5" t="s">
        <v>1103</v>
      </c>
      <c r="O67" s="5">
        <v>9</v>
      </c>
      <c r="P67" s="125">
        <v>-4.3570459263324597E-2</v>
      </c>
      <c r="Q67" s="125">
        <v>6.2350614777018601E-2</v>
      </c>
      <c r="R67" s="125">
        <v>-0.69879758875102405</v>
      </c>
      <c r="S67" s="125">
        <v>0.48467853565594698</v>
      </c>
      <c r="T67" s="5" t="s">
        <v>1118</v>
      </c>
      <c r="U67" s="5" t="s">
        <v>1099</v>
      </c>
      <c r="V67" s="116">
        <f t="shared" ref="V67:V95" si="3">P67-1.96*Q67</f>
        <v>-0.16577766422628104</v>
      </c>
      <c r="W67" s="116">
        <f t="shared" ref="W67:W95" si="4">P67+1.96*Q67</f>
        <v>7.863674569963186E-2</v>
      </c>
      <c r="X67" s="5" t="str">
        <f t="shared" ref="X67:X95" si="5">CONCATENATE(ROUND(V67,2),", ",ROUND(W67,2))</f>
        <v>-0.17, 0.08</v>
      </c>
      <c r="Y67" s="124">
        <f t="shared" ref="Y67:Y95" si="6">(EXP(V67)-1)*100</f>
        <v>-15.276541619309302</v>
      </c>
      <c r="Z67" s="124">
        <f t="shared" ref="Z67:Z95" si="7">(EXP(W67)-1)*100</f>
        <v>8.1811278088226089</v>
      </c>
      <c r="AA67" s="128">
        <f t="shared" ref="AA67:AA95" si="8">(EXP(P67)-1)*100</f>
        <v>-4.263490352494248</v>
      </c>
      <c r="AB67" t="str">
        <f t="shared" ref="AB67:AB95" si="9">CONCATENATE(ROUND(Y67,2),", ",ROUND(Z67,2))</f>
        <v>-15.28, 8.18</v>
      </c>
    </row>
    <row r="68" spans="14:28" x14ac:dyDescent="0.3">
      <c r="N68" s="5" t="s">
        <v>1104</v>
      </c>
      <c r="O68" s="5">
        <v>9</v>
      </c>
      <c r="P68" s="125">
        <v>-4.4924872431962699E-2</v>
      </c>
      <c r="Q68" s="125">
        <v>3.0253573947255499E-2</v>
      </c>
      <c r="R68" s="125">
        <v>-1.48494430807696</v>
      </c>
      <c r="S68" s="125">
        <v>0.13755857749287601</v>
      </c>
      <c r="T68" s="5" t="s">
        <v>1118</v>
      </c>
      <c r="U68" s="5" t="s">
        <v>216</v>
      </c>
      <c r="V68" s="116">
        <f t="shared" si="3"/>
        <v>-0.10422187736858347</v>
      </c>
      <c r="W68" s="116">
        <f t="shared" si="4"/>
        <v>1.4372132504658075E-2</v>
      </c>
      <c r="X68" s="5" t="str">
        <f t="shared" si="5"/>
        <v>-0.1, 0.01</v>
      </c>
      <c r="Y68" s="124">
        <f t="shared" si="6"/>
        <v>-9.8974641894463034</v>
      </c>
      <c r="Z68" s="124">
        <f t="shared" si="7"/>
        <v>1.4475908164194085</v>
      </c>
      <c r="AA68" s="128">
        <f t="shared" si="8"/>
        <v>-4.3930693703075345</v>
      </c>
      <c r="AB68" t="str">
        <f t="shared" si="9"/>
        <v>-9.9, 1.45</v>
      </c>
    </row>
    <row r="69" spans="14:28" x14ac:dyDescent="0.3">
      <c r="N69" s="5" t="s">
        <v>1105</v>
      </c>
      <c r="O69" s="5">
        <v>9</v>
      </c>
      <c r="P69" s="125">
        <v>-3.7418783606048202E-2</v>
      </c>
      <c r="Q69" s="125">
        <v>3.7887624136702498E-2</v>
      </c>
      <c r="R69" s="125">
        <v>-0.98762549668032096</v>
      </c>
      <c r="S69" s="125">
        <v>0.32333609455614698</v>
      </c>
      <c r="T69" s="5" t="s">
        <v>1118</v>
      </c>
      <c r="U69" s="5" t="s">
        <v>216</v>
      </c>
      <c r="V69" s="116">
        <f t="shared" si="3"/>
        <v>-0.11167852691398511</v>
      </c>
      <c r="W69" s="116">
        <f t="shared" si="4"/>
        <v>3.6840959701888699E-2</v>
      </c>
      <c r="X69" s="5" t="str">
        <f t="shared" si="5"/>
        <v>-0.11, 0.04</v>
      </c>
      <c r="Y69" s="124">
        <f t="shared" si="6"/>
        <v>-10.566828513072213</v>
      </c>
      <c r="Z69" s="124">
        <f t="shared" si="7"/>
        <v>3.7527998953687636</v>
      </c>
      <c r="AA69" s="128">
        <f t="shared" si="8"/>
        <v>-3.6727351925145868</v>
      </c>
      <c r="AB69" t="str">
        <f t="shared" si="9"/>
        <v>-10.57, 3.75</v>
      </c>
    </row>
    <row r="70" spans="14:28" x14ac:dyDescent="0.3">
      <c r="N70" s="5" t="s">
        <v>1104</v>
      </c>
      <c r="O70" s="5">
        <v>9</v>
      </c>
      <c r="P70" s="125">
        <v>-6.0384609218689801E-2</v>
      </c>
      <c r="Q70" s="125">
        <v>4.6273251087492501E-2</v>
      </c>
      <c r="R70" s="125">
        <v>-1.30495713613284</v>
      </c>
      <c r="S70" s="125">
        <v>0.19190744387279399</v>
      </c>
      <c r="T70" s="5" t="s">
        <v>1118</v>
      </c>
      <c r="U70" s="5" t="s">
        <v>1100</v>
      </c>
      <c r="V70" s="116">
        <f t="shared" si="3"/>
        <v>-0.15108018135017509</v>
      </c>
      <c r="W70" s="116">
        <f t="shared" si="4"/>
        <v>3.0310962912795496E-2</v>
      </c>
      <c r="X70" s="5" t="str">
        <f t="shared" si="5"/>
        <v>-0.15, 0.03</v>
      </c>
      <c r="Y70" s="124">
        <f t="shared" si="6"/>
        <v>-14.022124232629041</v>
      </c>
      <c r="Z70" s="124">
        <f t="shared" si="7"/>
        <v>3.0775016923474841</v>
      </c>
      <c r="AA70" s="128">
        <f t="shared" si="8"/>
        <v>-5.8597608091225384</v>
      </c>
      <c r="AB70" t="str">
        <f t="shared" si="9"/>
        <v>-14.02, 3.08</v>
      </c>
    </row>
    <row r="71" spans="14:28" x14ac:dyDescent="0.3">
      <c r="N71" s="5" t="s">
        <v>1033</v>
      </c>
      <c r="O71" s="5">
        <v>9</v>
      </c>
      <c r="P71" s="125">
        <v>-4.82961207644911E-2</v>
      </c>
      <c r="Q71" s="125">
        <v>6.1023288545561397E-2</v>
      </c>
      <c r="R71" s="125">
        <v>-0.79143753009036899</v>
      </c>
      <c r="S71" s="125">
        <v>0.42868871670134001</v>
      </c>
      <c r="T71" s="5" t="s">
        <v>1118</v>
      </c>
      <c r="U71" s="5" t="s">
        <v>1100</v>
      </c>
      <c r="V71" s="116">
        <f t="shared" si="3"/>
        <v>-0.16790176631379145</v>
      </c>
      <c r="W71" s="116">
        <f t="shared" si="4"/>
        <v>7.1309524784809231E-2</v>
      </c>
      <c r="X71" s="5" t="str">
        <f t="shared" si="5"/>
        <v>-0.17, 0.07</v>
      </c>
      <c r="Y71" s="124">
        <f t="shared" si="6"/>
        <v>-15.456311901310427</v>
      </c>
      <c r="Z71" s="124">
        <f t="shared" si="7"/>
        <v>7.3913577299118627</v>
      </c>
      <c r="AA71" s="128">
        <f t="shared" si="8"/>
        <v>-4.7148413843348553</v>
      </c>
      <c r="AB71" t="str">
        <f t="shared" si="9"/>
        <v>-15.46, 7.39</v>
      </c>
    </row>
    <row r="72" spans="14:28" x14ac:dyDescent="0.3">
      <c r="N72" s="5" t="s">
        <v>1108</v>
      </c>
      <c r="O72" s="5">
        <v>9</v>
      </c>
      <c r="P72" s="125">
        <v>1.73076689264537E-2</v>
      </c>
      <c r="Q72" s="125">
        <v>6.5884082187971496E-2</v>
      </c>
      <c r="R72" s="125">
        <v>0.26269879387670297</v>
      </c>
      <c r="S72" s="125">
        <v>0.79278274649247205</v>
      </c>
      <c r="T72" s="5" t="s">
        <v>1118</v>
      </c>
      <c r="U72" s="5" t="s">
        <v>1101</v>
      </c>
      <c r="V72" s="116">
        <f t="shared" si="3"/>
        <v>-0.11182513216197042</v>
      </c>
      <c r="W72" s="116">
        <f t="shared" si="4"/>
        <v>0.14644047001487781</v>
      </c>
      <c r="X72" s="5" t="str">
        <f t="shared" si="5"/>
        <v>-0.11, 0.15</v>
      </c>
      <c r="Y72" s="124">
        <f t="shared" si="6"/>
        <v>-10.579938924305132</v>
      </c>
      <c r="Z72" s="124">
        <f t="shared" si="7"/>
        <v>15.770601054548173</v>
      </c>
      <c r="AA72" s="128">
        <f t="shared" si="8"/>
        <v>1.7458314481119341</v>
      </c>
      <c r="AB72" t="str">
        <f t="shared" si="9"/>
        <v>-10.58, 15.77</v>
      </c>
    </row>
    <row r="73" spans="14:28" x14ac:dyDescent="0.3">
      <c r="N73" s="5" t="s">
        <v>1109</v>
      </c>
      <c r="O73" s="5">
        <v>9</v>
      </c>
      <c r="P73" s="125">
        <v>5.0034656567809997E-3</v>
      </c>
      <c r="Q73" s="125">
        <v>0.20920600581603499</v>
      </c>
      <c r="R73" s="125">
        <v>2.3916453245519099E-2</v>
      </c>
      <c r="S73" s="125">
        <v>0.98091925024467197</v>
      </c>
      <c r="T73" s="5" t="s">
        <v>1118</v>
      </c>
      <c r="U73" s="5" t="s">
        <v>1101</v>
      </c>
      <c r="V73" s="116">
        <f t="shared" si="3"/>
        <v>-0.40504030574264754</v>
      </c>
      <c r="W73" s="116">
        <f t="shared" si="4"/>
        <v>0.41504723705620955</v>
      </c>
      <c r="X73" s="5" t="str">
        <f t="shared" si="5"/>
        <v>-0.41, 0.42</v>
      </c>
      <c r="Y73" s="124">
        <f t="shared" si="6"/>
        <v>-33.305007159545362</v>
      </c>
      <c r="Z73" s="124">
        <f t="shared" si="7"/>
        <v>51.44422767974126</v>
      </c>
      <c r="AA73" s="128">
        <f t="shared" si="8"/>
        <v>0.50160038938944496</v>
      </c>
      <c r="AB73" t="str">
        <f t="shared" si="9"/>
        <v>-33.31, 51.44</v>
      </c>
    </row>
    <row r="74" spans="14:28" x14ac:dyDescent="0.3">
      <c r="N74" s="5" t="s">
        <v>1032</v>
      </c>
      <c r="O74" s="5">
        <v>10</v>
      </c>
      <c r="P74" s="125">
        <v>8.6834410245806501E-2</v>
      </c>
      <c r="Q74" s="125">
        <v>2.8941920214151699E-2</v>
      </c>
      <c r="R74" s="125">
        <v>3.0002988607282299</v>
      </c>
      <c r="S74" s="125">
        <v>2.6971482395851901E-3</v>
      </c>
      <c r="T74" s="5" t="s">
        <v>1118</v>
      </c>
      <c r="U74" s="5" t="s">
        <v>1090</v>
      </c>
      <c r="V74" s="116">
        <f t="shared" si="3"/>
        <v>3.0108246626069174E-2</v>
      </c>
      <c r="W74" s="116">
        <f t="shared" si="4"/>
        <v>0.14356057386554383</v>
      </c>
      <c r="X74" s="5" t="str">
        <f t="shared" si="5"/>
        <v>0.03, 0.14</v>
      </c>
      <c r="Y74" s="124">
        <f t="shared" si="6"/>
        <v>3.0566083217441919</v>
      </c>
      <c r="Z74" s="124">
        <f t="shared" si="7"/>
        <v>15.437673375039186</v>
      </c>
      <c r="AA74" s="128">
        <f t="shared" si="8"/>
        <v>9.0716053360582407</v>
      </c>
      <c r="AB74" t="str">
        <f t="shared" si="9"/>
        <v>3.06, 15.44</v>
      </c>
    </row>
    <row r="75" spans="14:28" x14ac:dyDescent="0.3">
      <c r="N75" s="5" t="s">
        <v>1105</v>
      </c>
      <c r="O75" s="5">
        <v>10</v>
      </c>
      <c r="P75" s="125">
        <v>9.7139704278466604E-2</v>
      </c>
      <c r="Q75" s="125">
        <v>9.6326254965181393E-2</v>
      </c>
      <c r="R75" s="125">
        <v>1.00844473101938</v>
      </c>
      <c r="S75" s="125">
        <v>0.31324100806681499</v>
      </c>
      <c r="T75" s="5" t="s">
        <v>1118</v>
      </c>
      <c r="U75" s="5" t="s">
        <v>1090</v>
      </c>
      <c r="V75" s="116">
        <f t="shared" si="3"/>
        <v>-9.1659755453288916E-2</v>
      </c>
      <c r="W75" s="116">
        <f t="shared" si="4"/>
        <v>0.28593916401022212</v>
      </c>
      <c r="X75" s="5" t="str">
        <f t="shared" si="5"/>
        <v>-0.09, 0.29</v>
      </c>
      <c r="Y75" s="124">
        <f t="shared" si="6"/>
        <v>-8.7584458850218816</v>
      </c>
      <c r="Z75" s="124">
        <f t="shared" si="7"/>
        <v>33.101147938843887</v>
      </c>
      <c r="AA75" s="128">
        <f t="shared" si="8"/>
        <v>10.201431898264079</v>
      </c>
      <c r="AB75" t="str">
        <f t="shared" si="9"/>
        <v>-8.76, 33.1</v>
      </c>
    </row>
    <row r="76" spans="14:28" x14ac:dyDescent="0.3">
      <c r="N76" s="5" t="s">
        <v>1104</v>
      </c>
      <c r="O76" s="5">
        <v>10</v>
      </c>
      <c r="P76" s="125">
        <v>7.23365007828113E-2</v>
      </c>
      <c r="Q76" s="125">
        <v>3.4272787136622698E-2</v>
      </c>
      <c r="R76" s="125">
        <v>2.1106103946099899</v>
      </c>
      <c r="S76" s="125">
        <v>3.4805813481880901E-2</v>
      </c>
      <c r="T76" s="5" t="s">
        <v>1118</v>
      </c>
      <c r="U76" s="5" t="s">
        <v>1091</v>
      </c>
      <c r="V76" s="116">
        <f t="shared" si="3"/>
        <v>5.1618379950308102E-3</v>
      </c>
      <c r="W76" s="116">
        <f t="shared" si="4"/>
        <v>0.13951116357059179</v>
      </c>
      <c r="X76" s="5" t="str">
        <f t="shared" si="5"/>
        <v>0.01, 0.14</v>
      </c>
      <c r="Y76" s="124">
        <f t="shared" si="6"/>
        <v>0.51751832328790215</v>
      </c>
      <c r="Z76" s="124">
        <f t="shared" si="7"/>
        <v>14.971164053348041</v>
      </c>
      <c r="AA76" s="128">
        <f t="shared" si="8"/>
        <v>7.5017027278272863</v>
      </c>
      <c r="AB76" t="str">
        <f t="shared" si="9"/>
        <v>0.52, 14.97</v>
      </c>
    </row>
    <row r="77" spans="14:28" x14ac:dyDescent="0.3">
      <c r="N77" s="5" t="s">
        <v>1110</v>
      </c>
      <c r="O77" s="5">
        <v>10</v>
      </c>
      <c r="P77" s="125">
        <v>7.7936679692224203E-2</v>
      </c>
      <c r="Q77" s="125">
        <v>0.130514946734265</v>
      </c>
      <c r="R77" s="125">
        <v>0.597147542425983</v>
      </c>
      <c r="S77" s="125">
        <v>0.55040887870411803</v>
      </c>
      <c r="T77" s="5" t="s">
        <v>1118</v>
      </c>
      <c r="U77" s="5" t="s">
        <v>1091</v>
      </c>
      <c r="V77" s="116">
        <f t="shared" si="3"/>
        <v>-0.17787261590693518</v>
      </c>
      <c r="W77" s="116">
        <f t="shared" si="4"/>
        <v>0.33374597529138361</v>
      </c>
      <c r="X77" s="5" t="str">
        <f t="shared" si="5"/>
        <v>-0.18, 0.33</v>
      </c>
      <c r="Y77" s="124">
        <f t="shared" si="6"/>
        <v>-16.295095656897018</v>
      </c>
      <c r="Z77" s="124">
        <f t="shared" si="7"/>
        <v>39.618843216402745</v>
      </c>
      <c r="AA77" s="128">
        <f t="shared" si="8"/>
        <v>8.1054203817906725</v>
      </c>
      <c r="AB77" t="str">
        <f t="shared" si="9"/>
        <v>-16.3, 39.62</v>
      </c>
    </row>
    <row r="78" spans="14:28" x14ac:dyDescent="0.3">
      <c r="N78" s="5" t="s">
        <v>1032</v>
      </c>
      <c r="O78" s="5">
        <v>10</v>
      </c>
      <c r="P78" s="125">
        <v>8.3139242081321701E-2</v>
      </c>
      <c r="Q78" s="125">
        <v>2.51860047227454E-2</v>
      </c>
      <c r="R78" s="125">
        <v>3.30100954861804</v>
      </c>
      <c r="S78" s="125">
        <v>9.6337603829824798E-4</v>
      </c>
      <c r="T78" s="5" t="s">
        <v>1118</v>
      </c>
      <c r="U78" s="5" t="s">
        <v>1119</v>
      </c>
      <c r="V78" s="116">
        <f t="shared" si="3"/>
        <v>3.3774672824740719E-2</v>
      </c>
      <c r="W78" s="116">
        <f t="shared" si="4"/>
        <v>0.13250381133790268</v>
      </c>
      <c r="X78" s="5" t="str">
        <f t="shared" si="5"/>
        <v>0.03, 0.13</v>
      </c>
      <c r="Y78" s="124">
        <f t="shared" si="6"/>
        <v>3.4351512963283204</v>
      </c>
      <c r="Z78" s="124">
        <f t="shared" si="7"/>
        <v>14.168336742198351</v>
      </c>
      <c r="AA78" s="128">
        <f t="shared" si="8"/>
        <v>8.6693111424722691</v>
      </c>
      <c r="AB78" t="str">
        <f t="shared" si="9"/>
        <v>3.44, 14.17</v>
      </c>
    </row>
    <row r="79" spans="14:28" x14ac:dyDescent="0.3">
      <c r="N79" s="5" t="s">
        <v>1109</v>
      </c>
      <c r="O79" s="5">
        <v>10</v>
      </c>
      <c r="P79" s="125">
        <v>9.6722162095402006E-2</v>
      </c>
      <c r="Q79" s="125">
        <v>8.9113983914661604E-2</v>
      </c>
      <c r="R79" s="125">
        <v>1.0853758057548699</v>
      </c>
      <c r="S79" s="125">
        <v>0.27775524359807402</v>
      </c>
      <c r="T79" s="5" t="s">
        <v>1118</v>
      </c>
      <c r="U79" s="5" t="s">
        <v>1119</v>
      </c>
      <c r="V79" s="116">
        <f t="shared" si="3"/>
        <v>-7.7941246377334725E-2</v>
      </c>
      <c r="W79" s="116">
        <f t="shared" si="4"/>
        <v>0.27138557056813872</v>
      </c>
      <c r="X79" s="5" t="str">
        <f t="shared" si="5"/>
        <v>-0.08, 0.27</v>
      </c>
      <c r="Y79" s="124">
        <f t="shared" si="6"/>
        <v>-7.4981226849050397</v>
      </c>
      <c r="Z79" s="124">
        <f t="shared" si="7"/>
        <v>31.178075694112394</v>
      </c>
      <c r="AA79" s="128">
        <f t="shared" si="8"/>
        <v>10.155427756815616</v>
      </c>
      <c r="AB79" t="str">
        <f t="shared" si="9"/>
        <v>-7.5, 31.18</v>
      </c>
    </row>
    <row r="80" spans="14:28" x14ac:dyDescent="0.3">
      <c r="N80" s="5" t="s">
        <v>1032</v>
      </c>
      <c r="O80" s="5">
        <v>10</v>
      </c>
      <c r="P80" s="125">
        <v>1.04312982078729E-2</v>
      </c>
      <c r="Q80" s="125">
        <v>3.1073027675252898E-2</v>
      </c>
      <c r="R80" s="125">
        <v>0.33570266524689402</v>
      </c>
      <c r="S80" s="125">
        <v>0.73709509577611598</v>
      </c>
      <c r="T80" s="5" t="s">
        <v>1118</v>
      </c>
      <c r="U80" s="5" t="s">
        <v>1066</v>
      </c>
      <c r="V80" s="116">
        <f t="shared" si="3"/>
        <v>-5.0471836035622782E-2</v>
      </c>
      <c r="W80" s="116">
        <f t="shared" si="4"/>
        <v>7.1334432451368585E-2</v>
      </c>
      <c r="X80" s="5" t="str">
        <f t="shared" si="5"/>
        <v>-0.05, 0.07</v>
      </c>
      <c r="Y80" s="124">
        <f t="shared" si="6"/>
        <v>-4.9219293950817704</v>
      </c>
      <c r="Z80" s="124">
        <f t="shared" si="7"/>
        <v>7.394032631354186</v>
      </c>
      <c r="AA80" s="128">
        <f t="shared" si="8"/>
        <v>1.0485893868429352</v>
      </c>
      <c r="AB80" t="str">
        <f t="shared" si="9"/>
        <v>-4.92, 7.39</v>
      </c>
    </row>
    <row r="81" spans="14:28" x14ac:dyDescent="0.3">
      <c r="N81" s="5" t="s">
        <v>1033</v>
      </c>
      <c r="O81" s="5">
        <v>10</v>
      </c>
      <c r="P81" s="125">
        <v>5.05170137766114E-2</v>
      </c>
      <c r="Q81" s="125">
        <v>5.5006113966841401E-2</v>
      </c>
      <c r="R81" s="125">
        <v>0.91838906865996595</v>
      </c>
      <c r="S81" s="125">
        <v>0.358415211574237</v>
      </c>
      <c r="T81" s="5" t="s">
        <v>1118</v>
      </c>
      <c r="U81" s="5" t="s">
        <v>1066</v>
      </c>
      <c r="V81" s="116">
        <f t="shared" si="3"/>
        <v>-5.7294969598397749E-2</v>
      </c>
      <c r="W81" s="116">
        <f t="shared" si="4"/>
        <v>0.15832899715162055</v>
      </c>
      <c r="X81" s="5" t="str">
        <f t="shared" si="5"/>
        <v>-0.06, 0.16</v>
      </c>
      <c r="Y81" s="124">
        <f t="shared" si="6"/>
        <v>-5.568451607762837</v>
      </c>
      <c r="Z81" s="124">
        <f t="shared" si="7"/>
        <v>17.155156843975661</v>
      </c>
      <c r="AA81" s="128">
        <f t="shared" si="8"/>
        <v>5.1814758544108885</v>
      </c>
      <c r="AB81" t="str">
        <f t="shared" si="9"/>
        <v>-5.57, 17.16</v>
      </c>
    </row>
    <row r="82" spans="14:28" x14ac:dyDescent="0.3">
      <c r="N82" s="5" t="s">
        <v>1111</v>
      </c>
      <c r="O82" s="5">
        <v>10</v>
      </c>
      <c r="P82" s="125">
        <v>0.110386799138025</v>
      </c>
      <c r="Q82" s="125">
        <v>6.3342899028045296E-2</v>
      </c>
      <c r="R82" s="125">
        <v>1.7426862494744799</v>
      </c>
      <c r="S82" s="125">
        <v>8.1388434854024805E-2</v>
      </c>
      <c r="T82" s="5" t="s">
        <v>1118</v>
      </c>
      <c r="U82" s="5" t="s">
        <v>1092</v>
      </c>
      <c r="V82" s="116">
        <f t="shared" si="3"/>
        <v>-1.3765282956943778E-2</v>
      </c>
      <c r="W82" s="116">
        <f t="shared" si="4"/>
        <v>0.23453888123299377</v>
      </c>
      <c r="X82" s="5" t="str">
        <f t="shared" si="5"/>
        <v>-0.01, 0.23</v>
      </c>
      <c r="Y82" s="124">
        <f t="shared" si="6"/>
        <v>-1.3670974672170932</v>
      </c>
      <c r="Z82" s="124">
        <f t="shared" si="7"/>
        <v>26.432563001951337</v>
      </c>
      <c r="AA82" s="128">
        <f t="shared" si="8"/>
        <v>11.670992937026403</v>
      </c>
      <c r="AB82" t="str">
        <f t="shared" si="9"/>
        <v>-1.37, 26.43</v>
      </c>
    </row>
    <row r="83" spans="14:28" x14ac:dyDescent="0.3">
      <c r="N83" s="5" t="s">
        <v>1033</v>
      </c>
      <c r="O83" s="5">
        <v>10</v>
      </c>
      <c r="P83" s="125">
        <v>0.15586569846010001</v>
      </c>
      <c r="Q83" s="125">
        <v>0.51799222674633605</v>
      </c>
      <c r="R83" s="125">
        <v>0.30090354721949902</v>
      </c>
      <c r="S83" s="125">
        <v>0.76348804531622005</v>
      </c>
      <c r="T83" s="5" t="s">
        <v>1118</v>
      </c>
      <c r="U83" s="5" t="s">
        <v>1092</v>
      </c>
      <c r="V83" s="116">
        <f t="shared" si="3"/>
        <v>-0.85939906596271853</v>
      </c>
      <c r="W83" s="116">
        <f t="shared" si="4"/>
        <v>1.1711304628829184</v>
      </c>
      <c r="X83" s="5" t="str">
        <f t="shared" si="5"/>
        <v>-0.86, 1.17</v>
      </c>
      <c r="Y83" s="124">
        <f t="shared" si="6"/>
        <v>-57.658354876188334</v>
      </c>
      <c r="Z83" s="124">
        <f t="shared" si="7"/>
        <v>222.56370411582319</v>
      </c>
      <c r="AA83" s="128">
        <f t="shared" si="8"/>
        <v>16.866923847144967</v>
      </c>
      <c r="AB83" t="str">
        <f t="shared" si="9"/>
        <v>-57.66, 222.56</v>
      </c>
    </row>
    <row r="84" spans="14:28" x14ac:dyDescent="0.3">
      <c r="N84" s="5" t="s">
        <v>1104</v>
      </c>
      <c r="O84" s="5">
        <v>10</v>
      </c>
      <c r="P84" s="125">
        <v>4.3714125794146602E-2</v>
      </c>
      <c r="Q84" s="125">
        <v>7.23400832453511E-2</v>
      </c>
      <c r="R84" s="125">
        <v>0.60428636287138704</v>
      </c>
      <c r="S84" s="125">
        <v>0.54565327133505404</v>
      </c>
      <c r="T84" s="5" t="s">
        <v>1118</v>
      </c>
      <c r="U84" s="5" t="s">
        <v>1093</v>
      </c>
      <c r="V84" s="116">
        <f t="shared" si="3"/>
        <v>-9.8072437366741538E-2</v>
      </c>
      <c r="W84" s="116">
        <f t="shared" si="4"/>
        <v>0.18550068895503474</v>
      </c>
      <c r="X84" s="5" t="str">
        <f t="shared" si="5"/>
        <v>-0.1, 0.19</v>
      </c>
      <c r="Y84" s="124">
        <f t="shared" si="6"/>
        <v>-9.341676912661212</v>
      </c>
      <c r="Z84" s="124">
        <f t="shared" si="7"/>
        <v>20.382102915340774</v>
      </c>
      <c r="AA84" s="128">
        <f t="shared" si="8"/>
        <v>4.4683664083641661</v>
      </c>
      <c r="AB84" t="str">
        <f t="shared" si="9"/>
        <v>-9.34, 20.38</v>
      </c>
    </row>
    <row r="85" spans="14:28" x14ac:dyDescent="0.3">
      <c r="N85" s="5" t="s">
        <v>1112</v>
      </c>
      <c r="O85" s="5">
        <v>10</v>
      </c>
      <c r="P85" s="125">
        <v>8.5484412025641596E-2</v>
      </c>
      <c r="Q85" s="125">
        <v>0.181075369515073</v>
      </c>
      <c r="R85" s="125">
        <v>0.47209298677436001</v>
      </c>
      <c r="S85" s="125">
        <v>0.63686041813633798</v>
      </c>
      <c r="T85" s="5" t="s">
        <v>1118</v>
      </c>
      <c r="U85" s="5" t="s">
        <v>1093</v>
      </c>
      <c r="V85" s="116">
        <f t="shared" si="3"/>
        <v>-0.26942331222390148</v>
      </c>
      <c r="W85" s="116">
        <f t="shared" si="4"/>
        <v>0.4403921362751847</v>
      </c>
      <c r="X85" s="5" t="str">
        <f t="shared" si="5"/>
        <v>-0.27, 0.44</v>
      </c>
      <c r="Y85" s="124">
        <f t="shared" si="6"/>
        <v>-23.618014707773593</v>
      </c>
      <c r="Z85" s="124">
        <f t="shared" si="7"/>
        <v>55.331621073262241</v>
      </c>
      <c r="AA85" s="128">
        <f t="shared" si="8"/>
        <v>8.9244582095114211</v>
      </c>
      <c r="AB85" t="str">
        <f t="shared" si="9"/>
        <v>-23.62, 55.33</v>
      </c>
    </row>
    <row r="86" spans="14:28" x14ac:dyDescent="0.3">
      <c r="N86" s="5" t="s">
        <v>1108</v>
      </c>
      <c r="O86" s="5">
        <v>10</v>
      </c>
      <c r="P86" s="125">
        <v>4.6747761333596399E-2</v>
      </c>
      <c r="Q86" s="125">
        <v>4.9571663510594499E-2</v>
      </c>
      <c r="R86" s="125">
        <v>0.94303394364817805</v>
      </c>
      <c r="S86" s="125">
        <v>0.345663541166568</v>
      </c>
      <c r="T86" s="5" t="s">
        <v>1118</v>
      </c>
      <c r="U86" s="5" t="s">
        <v>1094</v>
      </c>
      <c r="V86" s="116">
        <f t="shared" si="3"/>
        <v>-5.0412699147168824E-2</v>
      </c>
      <c r="W86" s="116">
        <f t="shared" si="4"/>
        <v>0.14390822181436164</v>
      </c>
      <c r="X86" s="5" t="str">
        <f t="shared" si="5"/>
        <v>-0.05, 0.14</v>
      </c>
      <c r="Y86" s="124">
        <f t="shared" si="6"/>
        <v>-4.9163066075705526</v>
      </c>
      <c r="Z86" s="124">
        <f t="shared" si="7"/>
        <v>15.477812022059222</v>
      </c>
      <c r="AA86" s="128">
        <f t="shared" si="8"/>
        <v>4.7857665522091919</v>
      </c>
      <c r="AB86" t="str">
        <f t="shared" si="9"/>
        <v>-4.92, 15.48</v>
      </c>
    </row>
    <row r="87" spans="14:28" x14ac:dyDescent="0.3">
      <c r="N87" s="5" t="s">
        <v>1109</v>
      </c>
      <c r="O87" s="5">
        <v>10</v>
      </c>
      <c r="P87" s="125">
        <v>4.1713788131233297E-2</v>
      </c>
      <c r="Q87" s="125">
        <v>0.15018846535136501</v>
      </c>
      <c r="R87" s="125">
        <v>0.27774295471788801</v>
      </c>
      <c r="S87" s="125">
        <v>0.78120968424909598</v>
      </c>
      <c r="T87" s="5" t="s">
        <v>1118</v>
      </c>
      <c r="U87" s="5" t="s">
        <v>1094</v>
      </c>
      <c r="V87" s="116">
        <f t="shared" si="3"/>
        <v>-0.25265560395744213</v>
      </c>
      <c r="W87" s="116">
        <f t="shared" si="4"/>
        <v>0.33608318021990868</v>
      </c>
      <c r="X87" s="5" t="str">
        <f t="shared" si="5"/>
        <v>-0.25, 0.34</v>
      </c>
      <c r="Y87" s="124">
        <f t="shared" si="6"/>
        <v>-22.326465965740461</v>
      </c>
      <c r="Z87" s="124">
        <f t="shared" si="7"/>
        <v>39.945542697985289</v>
      </c>
      <c r="AA87" s="128">
        <f t="shared" si="8"/>
        <v>4.2596032684514062</v>
      </c>
      <c r="AB87" t="str">
        <f t="shared" si="9"/>
        <v>-22.33, 39.95</v>
      </c>
    </row>
    <row r="88" spans="14:28" x14ac:dyDescent="0.3">
      <c r="N88" s="5" t="s">
        <v>1108</v>
      </c>
      <c r="O88" s="5">
        <v>10</v>
      </c>
      <c r="P88" s="125">
        <v>8.2593883559619094E-2</v>
      </c>
      <c r="Q88" s="125">
        <v>7.2852459307302497E-2</v>
      </c>
      <c r="R88" s="125">
        <v>1.13371441877104</v>
      </c>
      <c r="S88" s="125">
        <v>0.25691435943473701</v>
      </c>
      <c r="T88" s="5" t="s">
        <v>1118</v>
      </c>
      <c r="U88" s="5" t="s">
        <v>1095</v>
      </c>
      <c r="V88" s="116">
        <f t="shared" si="3"/>
        <v>-6.0196936682693811E-2</v>
      </c>
      <c r="W88" s="116">
        <f t="shared" si="4"/>
        <v>0.22538470380193198</v>
      </c>
      <c r="X88" s="5" t="str">
        <f t="shared" si="5"/>
        <v>-0.06, 0.23</v>
      </c>
      <c r="Y88" s="124">
        <f t="shared" si="6"/>
        <v>-5.8420916137348229</v>
      </c>
      <c r="Z88" s="124">
        <f t="shared" si="7"/>
        <v>25.280458218392575</v>
      </c>
      <c r="AA88" s="128">
        <f t="shared" si="8"/>
        <v>8.61006356464733</v>
      </c>
      <c r="AB88" t="str">
        <f t="shared" si="9"/>
        <v>-5.84, 25.28</v>
      </c>
    </row>
    <row r="89" spans="14:28" x14ac:dyDescent="0.3">
      <c r="N89" s="5" t="s">
        <v>1113</v>
      </c>
      <c r="O89" s="5">
        <v>10</v>
      </c>
      <c r="P89" s="125">
        <v>6.87141288826848E-2</v>
      </c>
      <c r="Q89" s="125">
        <v>0.359000425878711</v>
      </c>
      <c r="R89" s="125">
        <v>0.19140403166513301</v>
      </c>
      <c r="S89" s="125">
        <v>0.84820906164862697</v>
      </c>
      <c r="T89" s="5" t="s">
        <v>1118</v>
      </c>
      <c r="U89" s="5" t="s">
        <v>1095</v>
      </c>
      <c r="V89" s="116">
        <f t="shared" si="3"/>
        <v>-0.63492670583958877</v>
      </c>
      <c r="W89" s="116">
        <f t="shared" si="4"/>
        <v>0.77235496360495837</v>
      </c>
      <c r="X89" s="5" t="str">
        <f t="shared" si="5"/>
        <v>-0.63, 0.77</v>
      </c>
      <c r="Y89" s="124">
        <f t="shared" si="6"/>
        <v>-47.002566908229269</v>
      </c>
      <c r="Z89" s="124">
        <f t="shared" si="7"/>
        <v>116.48584182854643</v>
      </c>
      <c r="AA89" s="128">
        <f t="shared" si="8"/>
        <v>7.1129960258046854</v>
      </c>
      <c r="AB89" t="str">
        <f t="shared" si="9"/>
        <v>-47, 116.49</v>
      </c>
    </row>
    <row r="90" spans="14:28" x14ac:dyDescent="0.3">
      <c r="N90" s="5" t="s">
        <v>1114</v>
      </c>
      <c r="O90" s="5">
        <v>10</v>
      </c>
      <c r="P90" s="125">
        <v>0.13678652035905201</v>
      </c>
      <c r="Q90" s="125">
        <v>9.7451162587925799E-2</v>
      </c>
      <c r="R90" s="125">
        <v>1.4036417496367599</v>
      </c>
      <c r="S90" s="125">
        <v>0.16042555629434099</v>
      </c>
      <c r="T90" s="5" t="s">
        <v>1118</v>
      </c>
      <c r="U90" s="5" t="s">
        <v>1096</v>
      </c>
      <c r="V90" s="116">
        <f t="shared" si="3"/>
        <v>-5.4217758313282571E-2</v>
      </c>
      <c r="W90" s="116">
        <f t="shared" si="4"/>
        <v>0.32779079903138658</v>
      </c>
      <c r="X90" s="5" t="str">
        <f t="shared" si="5"/>
        <v>-0.05, 0.33</v>
      </c>
      <c r="Y90" s="124">
        <f t="shared" si="6"/>
        <v>-5.27741822543023</v>
      </c>
      <c r="Z90" s="124">
        <f t="shared" si="7"/>
        <v>38.789859218674948</v>
      </c>
      <c r="AA90" s="128">
        <f t="shared" si="8"/>
        <v>14.658335018968248</v>
      </c>
      <c r="AB90" t="str">
        <f t="shared" si="9"/>
        <v>-5.28, 38.79</v>
      </c>
    </row>
    <row r="91" spans="14:28" x14ac:dyDescent="0.3">
      <c r="N91" s="5" t="s">
        <v>1112</v>
      </c>
      <c r="O91" s="5">
        <v>10</v>
      </c>
      <c r="P91" s="125">
        <v>0.98242248296490398</v>
      </c>
      <c r="Q91" s="125">
        <v>4.5719268749358797</v>
      </c>
      <c r="R91" s="125">
        <v>0.214881495229226</v>
      </c>
      <c r="S91" s="125">
        <v>0.82985971256536395</v>
      </c>
      <c r="T91" s="5" t="s">
        <v>1118</v>
      </c>
      <c r="U91" s="5" t="s">
        <v>1096</v>
      </c>
      <c r="V91" s="116">
        <f t="shared" si="3"/>
        <v>-7.9785541919094198</v>
      </c>
      <c r="W91" s="116">
        <f t="shared" si="4"/>
        <v>9.9433991578392273</v>
      </c>
      <c r="X91" s="5" t="str">
        <f t="shared" si="5"/>
        <v>-7.98, 9.94</v>
      </c>
      <c r="Y91" s="124">
        <f t="shared" si="6"/>
        <v>-99.965726540708459</v>
      </c>
      <c r="Z91" s="124">
        <f t="shared" si="7"/>
        <v>2081337.5522112078</v>
      </c>
      <c r="AA91" s="128">
        <f t="shared" si="8"/>
        <v>167.09186661822022</v>
      </c>
      <c r="AB91" t="str">
        <f t="shared" si="9"/>
        <v>-99.97, 2081337.55</v>
      </c>
    </row>
    <row r="92" spans="14:28" x14ac:dyDescent="0.3">
      <c r="N92" s="5" t="s">
        <v>1115</v>
      </c>
      <c r="O92" s="5">
        <v>10</v>
      </c>
      <c r="P92" s="125">
        <v>0.14075158583877301</v>
      </c>
      <c r="Q92" s="125">
        <v>0.15196507957343</v>
      </c>
      <c r="R92" s="125">
        <v>0.92621006242925696</v>
      </c>
      <c r="S92" s="125">
        <v>0.35433682423891899</v>
      </c>
      <c r="T92" s="5" t="s">
        <v>1118</v>
      </c>
      <c r="U92" s="5" t="s">
        <v>1097</v>
      </c>
      <c r="V92" s="116">
        <f t="shared" si="3"/>
        <v>-0.15709997012514981</v>
      </c>
      <c r="W92" s="116">
        <f t="shared" si="4"/>
        <v>0.43860314180269583</v>
      </c>
      <c r="X92" s="5" t="str">
        <f t="shared" si="5"/>
        <v>-0.16, 0.44</v>
      </c>
      <c r="Y92" s="124">
        <f t="shared" si="6"/>
        <v>-14.538138178321603</v>
      </c>
      <c r="Z92" s="124">
        <f t="shared" si="7"/>
        <v>55.053982083117447</v>
      </c>
      <c r="AA92" s="128">
        <f t="shared" si="8"/>
        <v>15.113865332063202</v>
      </c>
      <c r="AB92" t="str">
        <f t="shared" si="9"/>
        <v>-14.54, 55.05</v>
      </c>
    </row>
    <row r="93" spans="14:28" x14ac:dyDescent="0.3">
      <c r="N93" s="5" t="s">
        <v>1109</v>
      </c>
      <c r="O93" s="5">
        <v>10</v>
      </c>
      <c r="P93" s="125">
        <v>0.211415727908108</v>
      </c>
      <c r="Q93" s="125">
        <v>0.77391958557635199</v>
      </c>
      <c r="R93" s="125">
        <v>0.2731753167232</v>
      </c>
      <c r="S93" s="125">
        <v>0.78471845301642096</v>
      </c>
      <c r="T93" s="5" t="s">
        <v>1118</v>
      </c>
      <c r="U93" s="5" t="s">
        <v>1097</v>
      </c>
      <c r="V93" s="116">
        <f t="shared" si="3"/>
        <v>-1.3054666598215419</v>
      </c>
      <c r="W93" s="116">
        <f t="shared" si="4"/>
        <v>1.7282981156377577</v>
      </c>
      <c r="X93" s="5" t="str">
        <f t="shared" si="5"/>
        <v>-1.31, 1.73</v>
      </c>
      <c r="Y93" s="124">
        <f t="shared" si="6"/>
        <v>-72.895398075899422</v>
      </c>
      <c r="Z93" s="124">
        <f t="shared" si="7"/>
        <v>463.10623319408569</v>
      </c>
      <c r="AA93" s="128">
        <f t="shared" si="8"/>
        <v>23.542584932101242</v>
      </c>
      <c r="AB93" t="str">
        <f t="shared" si="9"/>
        <v>-72.9, 463.11</v>
      </c>
    </row>
    <row r="94" spans="14:28" x14ac:dyDescent="0.3">
      <c r="N94" s="5" t="s">
        <v>1111</v>
      </c>
      <c r="O94" s="5">
        <v>10</v>
      </c>
      <c r="P94" s="125">
        <v>6.6113117519330397E-2</v>
      </c>
      <c r="Q94" s="125">
        <v>0.103036293873299</v>
      </c>
      <c r="R94" s="125">
        <v>0.641648831048098</v>
      </c>
      <c r="S94" s="125">
        <v>0.52110121975123003</v>
      </c>
      <c r="T94" s="5" t="s">
        <v>1118</v>
      </c>
      <c r="U94" s="5" t="s">
        <v>1098</v>
      </c>
      <c r="V94" s="116">
        <f t="shared" si="3"/>
        <v>-0.13583801847233562</v>
      </c>
      <c r="W94" s="116">
        <f t="shared" si="4"/>
        <v>0.26806425351099644</v>
      </c>
      <c r="X94" s="5" t="str">
        <f t="shared" si="5"/>
        <v>-0.14, 0.27</v>
      </c>
      <c r="Y94" s="124">
        <f t="shared" si="6"/>
        <v>-12.701597167681211</v>
      </c>
      <c r="Z94" s="124">
        <f t="shared" si="7"/>
        <v>30.743114435753128</v>
      </c>
      <c r="AA94" s="128">
        <f t="shared" si="8"/>
        <v>6.8347559156865856</v>
      </c>
      <c r="AB94" t="str">
        <f t="shared" si="9"/>
        <v>-12.7, 30.74</v>
      </c>
    </row>
    <row r="95" spans="14:28" x14ac:dyDescent="0.3">
      <c r="N95" s="5" t="s">
        <v>1105</v>
      </c>
      <c r="O95" s="5">
        <v>10</v>
      </c>
      <c r="P95" s="125">
        <v>0.111970276399906</v>
      </c>
      <c r="Q95" s="125">
        <v>0.48066752678504798</v>
      </c>
      <c r="R95" s="125">
        <v>0.23294745361481101</v>
      </c>
      <c r="S95" s="125">
        <v>0.81580220921576596</v>
      </c>
      <c r="T95" s="5" t="s">
        <v>1118</v>
      </c>
      <c r="U95" s="5" t="s">
        <v>1098</v>
      </c>
      <c r="V95" s="116">
        <f t="shared" si="3"/>
        <v>-0.83013807609878809</v>
      </c>
      <c r="W95" s="116">
        <f t="shared" si="4"/>
        <v>1.0540786288986002</v>
      </c>
      <c r="X95" s="5" t="str">
        <f t="shared" si="5"/>
        <v>-0.83, 1.05</v>
      </c>
      <c r="Y95" s="124">
        <f t="shared" si="6"/>
        <v>-56.401091750634855</v>
      </c>
      <c r="Z95" s="124">
        <f t="shared" si="7"/>
        <v>186.9330217661624</v>
      </c>
      <c r="AA95" s="128">
        <f t="shared" si="8"/>
        <v>11.847961491016923</v>
      </c>
      <c r="AB95" t="str">
        <f t="shared" si="9"/>
        <v>-56.4, 186.93</v>
      </c>
    </row>
  </sheetData>
  <mergeCells count="28">
    <mergeCell ref="D35:D36"/>
    <mergeCell ref="H23:I23"/>
    <mergeCell ref="J23:L23"/>
    <mergeCell ref="E23:G23"/>
    <mergeCell ref="E33:G33"/>
    <mergeCell ref="H33:I33"/>
    <mergeCell ref="J33:L33"/>
    <mergeCell ref="H2:K2"/>
    <mergeCell ref="L2:L3"/>
    <mergeCell ref="B15:B18"/>
    <mergeCell ref="B4:B14"/>
    <mergeCell ref="B2:B3"/>
    <mergeCell ref="C2:C3"/>
    <mergeCell ref="D2:G2"/>
    <mergeCell ref="D37:D38"/>
    <mergeCell ref="D39:D40"/>
    <mergeCell ref="D41:D42"/>
    <mergeCell ref="D43:D44"/>
    <mergeCell ref="D45:D46"/>
    <mergeCell ref="D59:D60"/>
    <mergeCell ref="D61:D62"/>
    <mergeCell ref="D63:D64"/>
    <mergeCell ref="D53:D54"/>
    <mergeCell ref="D47:D48"/>
    <mergeCell ref="D49:D50"/>
    <mergeCell ref="D51:D52"/>
    <mergeCell ref="D55:D56"/>
    <mergeCell ref="D57:D58"/>
  </mergeCells>
  <phoneticPr fontId="18" type="noConversion"/>
  <conditionalFormatting sqref="S66:S95">
    <cfRule type="cellIs" dxfId="1" priority="2" operator="lessThan">
      <formula>0.05</formula>
    </cfRule>
  </conditionalFormatting>
  <conditionalFormatting sqref="S34:S63">
    <cfRule type="cellIs" dxfId="0" priority="1" operator="lessThan">
      <formula>0.05</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8"/>
  <sheetViews>
    <sheetView workbookViewId="0">
      <selection activeCell="K24" sqref="K24"/>
    </sheetView>
  </sheetViews>
  <sheetFormatPr defaultRowHeight="16.5" x14ac:dyDescent="0.3"/>
  <cols>
    <col min="3" max="5" width="12.75" bestFit="1" customWidth="1"/>
    <col min="6" max="11" width="10.125" bestFit="1" customWidth="1"/>
    <col min="12" max="13" width="10.125" customWidth="1"/>
    <col min="15" max="15" width="15.875" bestFit="1" customWidth="1"/>
  </cols>
  <sheetData>
    <row r="1" spans="1:16" x14ac:dyDescent="0.3">
      <c r="A1" s="62" t="s">
        <v>797</v>
      </c>
      <c r="B1" s="62" t="s">
        <v>767</v>
      </c>
      <c r="C1" s="63" t="s">
        <v>809</v>
      </c>
      <c r="D1" s="63" t="s">
        <v>810</v>
      </c>
      <c r="E1" s="63" t="s">
        <v>811</v>
      </c>
      <c r="F1" s="63" t="s">
        <v>812</v>
      </c>
      <c r="G1" s="63" t="s">
        <v>813</v>
      </c>
      <c r="H1" s="63" t="s">
        <v>814</v>
      </c>
      <c r="I1" s="63" t="s">
        <v>1027</v>
      </c>
      <c r="J1" s="63" t="s">
        <v>813</v>
      </c>
      <c r="K1" s="63" t="s">
        <v>814</v>
      </c>
      <c r="L1" s="105"/>
      <c r="M1" s="105"/>
    </row>
    <row r="2" spans="1:16" x14ac:dyDescent="0.3">
      <c r="A2" s="64" t="s">
        <v>605</v>
      </c>
      <c r="B2" s="64" t="s">
        <v>597</v>
      </c>
      <c r="C2" s="61">
        <v>2370</v>
      </c>
      <c r="D2" s="61">
        <v>2135</v>
      </c>
      <c r="E2" s="61">
        <v>235</v>
      </c>
      <c r="F2" s="69">
        <v>75.72</v>
      </c>
      <c r="G2" s="69">
        <v>59.01</v>
      </c>
      <c r="H2" s="69">
        <v>16.71</v>
      </c>
      <c r="I2" s="69">
        <v>46.24</v>
      </c>
      <c r="J2" s="69">
        <v>28.58</v>
      </c>
      <c r="K2" s="69">
        <v>17.649999999999999</v>
      </c>
      <c r="L2" s="106"/>
      <c r="M2" s="106"/>
    </row>
    <row r="3" spans="1:16" x14ac:dyDescent="0.3">
      <c r="A3" s="65" t="s">
        <v>636</v>
      </c>
      <c r="B3" s="64" t="s">
        <v>599</v>
      </c>
      <c r="C3" s="61">
        <v>2853</v>
      </c>
      <c r="D3" s="61">
        <v>2457</v>
      </c>
      <c r="E3" s="61">
        <v>395</v>
      </c>
      <c r="F3" s="60">
        <v>89.3</v>
      </c>
      <c r="G3" s="60">
        <v>56.1</v>
      </c>
      <c r="H3" s="60">
        <v>33.200000000000003</v>
      </c>
      <c r="I3" s="60">
        <v>72.2</v>
      </c>
      <c r="J3" s="60">
        <v>46.7</v>
      </c>
      <c r="K3" s="60">
        <v>25.5</v>
      </c>
      <c r="L3" s="107"/>
      <c r="M3" s="107"/>
    </row>
    <row r="4" spans="1:16" x14ac:dyDescent="0.3">
      <c r="A4" s="64" t="s">
        <v>606</v>
      </c>
      <c r="B4" s="64" t="s">
        <v>597</v>
      </c>
      <c r="C4" s="61">
        <v>2368</v>
      </c>
      <c r="D4" s="61">
        <v>2136</v>
      </c>
      <c r="E4" s="61">
        <v>233</v>
      </c>
      <c r="F4" s="69">
        <v>74.37</v>
      </c>
      <c r="G4" s="69">
        <v>59.08</v>
      </c>
      <c r="H4" s="69">
        <v>15.29</v>
      </c>
      <c r="I4" s="69">
        <v>45.89</v>
      </c>
      <c r="J4" s="69">
        <v>27.77</v>
      </c>
      <c r="K4" s="69">
        <v>18.13</v>
      </c>
      <c r="L4" s="106"/>
      <c r="M4" s="106"/>
      <c r="O4" s="68" t="s">
        <v>758</v>
      </c>
      <c r="P4" s="68" t="s">
        <v>815</v>
      </c>
    </row>
    <row r="5" spans="1:16" x14ac:dyDescent="0.3">
      <c r="A5" s="65" t="s">
        <v>636</v>
      </c>
      <c r="B5" s="64" t="s">
        <v>599</v>
      </c>
      <c r="C5" s="61">
        <v>2876</v>
      </c>
      <c r="D5" s="61">
        <v>2506</v>
      </c>
      <c r="E5" s="61">
        <v>370</v>
      </c>
      <c r="F5" s="60">
        <v>88.6</v>
      </c>
      <c r="G5" s="60">
        <v>56.2</v>
      </c>
      <c r="H5" s="60">
        <v>32.4</v>
      </c>
      <c r="I5" s="60">
        <v>71.7</v>
      </c>
      <c r="J5" s="60">
        <v>48.6</v>
      </c>
      <c r="K5" s="61">
        <v>23</v>
      </c>
      <c r="L5" s="108"/>
      <c r="M5" s="108"/>
      <c r="O5" s="68" t="s">
        <v>759</v>
      </c>
      <c r="P5" s="68" t="s">
        <v>816</v>
      </c>
    </row>
    <row r="6" spans="1:16" x14ac:dyDescent="0.3">
      <c r="A6" s="64" t="s">
        <v>607</v>
      </c>
      <c r="B6" s="64" t="s">
        <v>597</v>
      </c>
      <c r="C6" s="61">
        <v>2222</v>
      </c>
      <c r="D6" s="61">
        <v>2042</v>
      </c>
      <c r="E6" s="61">
        <v>181</v>
      </c>
      <c r="F6" s="69">
        <v>68.05</v>
      </c>
      <c r="G6" s="69">
        <v>55.48</v>
      </c>
      <c r="H6" s="69">
        <v>12.57</v>
      </c>
      <c r="I6" s="69">
        <v>38.770000000000003</v>
      </c>
      <c r="J6" s="69">
        <v>25.09</v>
      </c>
      <c r="K6" s="69">
        <v>13.68</v>
      </c>
      <c r="L6" s="106"/>
      <c r="M6" s="106"/>
      <c r="O6" s="68" t="s">
        <v>760</v>
      </c>
      <c r="P6" s="68" t="s">
        <v>817</v>
      </c>
    </row>
    <row r="7" spans="1:16" x14ac:dyDescent="0.3">
      <c r="A7" s="65" t="s">
        <v>636</v>
      </c>
      <c r="B7" s="64" t="s">
        <v>599</v>
      </c>
      <c r="C7" s="61">
        <v>2912</v>
      </c>
      <c r="D7" s="61">
        <v>2514</v>
      </c>
      <c r="E7" s="61">
        <v>398</v>
      </c>
      <c r="F7" s="60">
        <v>90.1</v>
      </c>
      <c r="G7" s="60">
        <v>56.5</v>
      </c>
      <c r="H7" s="60">
        <v>33.6</v>
      </c>
      <c r="I7" s="60">
        <v>73.599999999999994</v>
      </c>
      <c r="J7" s="60">
        <v>48.2</v>
      </c>
      <c r="K7" s="60">
        <v>25.4</v>
      </c>
      <c r="L7" s="107"/>
      <c r="M7" s="107"/>
      <c r="O7" s="68" t="s">
        <v>761</v>
      </c>
      <c r="P7" s="68" t="s">
        <v>1028</v>
      </c>
    </row>
    <row r="8" spans="1:16" x14ac:dyDescent="0.3">
      <c r="A8" s="64" t="s">
        <v>608</v>
      </c>
      <c r="B8" s="64" t="s">
        <v>597</v>
      </c>
      <c r="C8" s="61">
        <v>2276</v>
      </c>
      <c r="D8" s="61">
        <v>2115</v>
      </c>
      <c r="E8" s="61">
        <v>161</v>
      </c>
      <c r="F8" s="69">
        <v>66.73</v>
      </c>
      <c r="G8" s="69">
        <v>54.91</v>
      </c>
      <c r="H8" s="69">
        <v>11.82</v>
      </c>
      <c r="I8" s="69">
        <v>38.450000000000003</v>
      </c>
      <c r="J8" s="69">
        <v>26.55</v>
      </c>
      <c r="K8" s="69">
        <v>11.91</v>
      </c>
      <c r="L8" s="106"/>
      <c r="M8" s="106"/>
      <c r="O8" s="68" t="s">
        <v>762</v>
      </c>
      <c r="P8" s="68" t="s">
        <v>818</v>
      </c>
    </row>
    <row r="9" spans="1:16" x14ac:dyDescent="0.3">
      <c r="A9" s="65" t="s">
        <v>636</v>
      </c>
      <c r="B9" s="64" t="s">
        <v>599</v>
      </c>
      <c r="C9" s="61">
        <v>2872</v>
      </c>
      <c r="D9" s="61">
        <v>2464</v>
      </c>
      <c r="E9" s="61">
        <v>408</v>
      </c>
      <c r="F9" s="60">
        <v>91.7</v>
      </c>
      <c r="G9" s="60">
        <v>56.2</v>
      </c>
      <c r="H9" s="60">
        <v>35.5</v>
      </c>
      <c r="I9" s="60">
        <v>74.099999999999994</v>
      </c>
      <c r="J9" s="60">
        <v>48.6</v>
      </c>
      <c r="K9" s="60">
        <v>25.5</v>
      </c>
      <c r="L9" s="107"/>
      <c r="M9" s="107"/>
      <c r="O9" s="68" t="s">
        <v>763</v>
      </c>
      <c r="P9" s="68" t="s">
        <v>819</v>
      </c>
    </row>
    <row r="10" spans="1:16" x14ac:dyDescent="0.3">
      <c r="A10" s="64" t="s">
        <v>609</v>
      </c>
      <c r="B10" s="64" t="s">
        <v>597</v>
      </c>
      <c r="C10" s="61">
        <v>2246</v>
      </c>
      <c r="D10" s="61">
        <v>2105</v>
      </c>
      <c r="E10" s="61">
        <v>141</v>
      </c>
      <c r="F10" s="69">
        <v>64.89</v>
      </c>
      <c r="G10" s="69">
        <v>54.98</v>
      </c>
      <c r="H10" s="60">
        <v>9.9</v>
      </c>
      <c r="I10" s="69">
        <v>37.25</v>
      </c>
      <c r="J10" s="69">
        <v>26.66</v>
      </c>
      <c r="K10" s="69">
        <v>10.59</v>
      </c>
      <c r="L10" s="106"/>
      <c r="M10" s="106"/>
      <c r="O10" s="68" t="s">
        <v>636</v>
      </c>
      <c r="P10" s="68" t="s">
        <v>780</v>
      </c>
    </row>
    <row r="11" spans="1:16" x14ac:dyDescent="0.3">
      <c r="A11" s="65" t="s">
        <v>636</v>
      </c>
      <c r="B11" s="64" t="s">
        <v>599</v>
      </c>
      <c r="C11" s="61">
        <v>2950</v>
      </c>
      <c r="D11" s="61">
        <v>2534</v>
      </c>
      <c r="E11" s="61">
        <v>416</v>
      </c>
      <c r="F11" s="60">
        <v>94.5</v>
      </c>
      <c r="G11" s="60">
        <v>58.1</v>
      </c>
      <c r="H11" s="60">
        <v>36.4</v>
      </c>
      <c r="I11" s="60">
        <v>77.3</v>
      </c>
      <c r="J11" s="60">
        <v>51.2</v>
      </c>
      <c r="K11" s="60">
        <v>26.1</v>
      </c>
      <c r="L11" s="107"/>
      <c r="M11" s="107"/>
      <c r="O11" s="68" t="s">
        <v>765</v>
      </c>
    </row>
    <row r="12" spans="1:16" x14ac:dyDescent="0.3">
      <c r="A12" s="64" t="s">
        <v>610</v>
      </c>
      <c r="B12" s="64" t="s">
        <v>597</v>
      </c>
      <c r="C12" s="61">
        <v>2103</v>
      </c>
      <c r="D12" s="61">
        <v>1981</v>
      </c>
      <c r="E12" s="61">
        <v>122</v>
      </c>
      <c r="F12" s="69">
        <v>59.28</v>
      </c>
      <c r="G12" s="69">
        <v>50.79</v>
      </c>
      <c r="H12" s="69">
        <v>8.49</v>
      </c>
      <c r="I12" s="69">
        <v>35.51</v>
      </c>
      <c r="J12" s="69">
        <v>26.29</v>
      </c>
      <c r="K12" s="69">
        <v>9.2200000000000006</v>
      </c>
      <c r="L12" s="106"/>
      <c r="M12" s="106"/>
      <c r="O12" s="68" t="s">
        <v>766</v>
      </c>
      <c r="P12" s="68" t="s">
        <v>820</v>
      </c>
    </row>
    <row r="13" spans="1:16" x14ac:dyDescent="0.3">
      <c r="A13" s="65" t="s">
        <v>636</v>
      </c>
      <c r="B13" s="64" t="s">
        <v>599</v>
      </c>
      <c r="C13" s="61">
        <v>2959</v>
      </c>
      <c r="D13" s="61">
        <v>2520</v>
      </c>
      <c r="E13" s="61">
        <v>439</v>
      </c>
      <c r="F13" s="60">
        <v>96.9</v>
      </c>
      <c r="G13" s="60">
        <v>57.6</v>
      </c>
      <c r="H13" s="60">
        <v>39.299999999999997</v>
      </c>
      <c r="I13" s="60">
        <v>76.900000000000006</v>
      </c>
      <c r="J13" s="60">
        <v>50.6</v>
      </c>
      <c r="K13" s="60">
        <v>26.4</v>
      </c>
      <c r="L13" s="107"/>
      <c r="M13" s="107"/>
    </row>
    <row r="14" spans="1:16" x14ac:dyDescent="0.3">
      <c r="A14" s="64" t="s">
        <v>611</v>
      </c>
      <c r="B14" s="64" t="s">
        <v>597</v>
      </c>
      <c r="C14" s="61">
        <v>2080</v>
      </c>
      <c r="D14" s="61">
        <v>1968</v>
      </c>
      <c r="E14" s="61">
        <v>112</v>
      </c>
      <c r="F14" s="69">
        <v>58.46</v>
      </c>
      <c r="G14" s="69">
        <v>50.53</v>
      </c>
      <c r="H14" s="69">
        <v>7.93</v>
      </c>
      <c r="I14" s="69">
        <v>32.659999999999997</v>
      </c>
      <c r="J14" s="69">
        <v>24.31</v>
      </c>
      <c r="K14" s="69">
        <v>8.35</v>
      </c>
      <c r="L14" s="106"/>
      <c r="M14" s="106"/>
    </row>
    <row r="15" spans="1:16" x14ac:dyDescent="0.3">
      <c r="A15" s="65" t="s">
        <v>636</v>
      </c>
      <c r="B15" s="64" t="s">
        <v>599</v>
      </c>
      <c r="C15" s="61">
        <v>2948</v>
      </c>
      <c r="D15" s="61">
        <v>2495</v>
      </c>
      <c r="E15" s="61">
        <v>453</v>
      </c>
      <c r="F15" s="61">
        <v>98</v>
      </c>
      <c r="G15" s="60">
        <v>56.8</v>
      </c>
      <c r="H15" s="60">
        <v>41.1</v>
      </c>
      <c r="I15" s="60">
        <v>77.7</v>
      </c>
      <c r="J15" s="61">
        <v>51</v>
      </c>
      <c r="K15" s="60">
        <v>26.8</v>
      </c>
      <c r="L15" s="107"/>
      <c r="M15" s="107"/>
    </row>
    <row r="16" spans="1:16" x14ac:dyDescent="0.3">
      <c r="A16" s="64" t="s">
        <v>612</v>
      </c>
      <c r="B16" s="64" t="s">
        <v>597</v>
      </c>
      <c r="C16" s="61">
        <v>2133</v>
      </c>
      <c r="D16" s="61">
        <v>2041</v>
      </c>
      <c r="E16" s="61">
        <v>92</v>
      </c>
      <c r="F16" s="69">
        <v>58.79</v>
      </c>
      <c r="G16" s="60">
        <v>52.1</v>
      </c>
      <c r="H16" s="60">
        <v>6.7</v>
      </c>
      <c r="I16" s="60">
        <v>33.700000000000003</v>
      </c>
      <c r="J16" s="69">
        <v>26.95</v>
      </c>
      <c r="K16" s="69">
        <v>6.75</v>
      </c>
      <c r="L16" s="106"/>
      <c r="M16" s="106"/>
    </row>
    <row r="17" spans="1:13" x14ac:dyDescent="0.3">
      <c r="A17" s="65" t="s">
        <v>636</v>
      </c>
      <c r="B17" s="64" t="s">
        <v>599</v>
      </c>
      <c r="C17" s="61">
        <v>2957</v>
      </c>
      <c r="D17" s="61">
        <v>2525</v>
      </c>
      <c r="E17" s="61">
        <v>431</v>
      </c>
      <c r="F17" s="61">
        <v>97</v>
      </c>
      <c r="G17" s="60">
        <v>56.8</v>
      </c>
      <c r="H17" s="60">
        <v>40.200000000000003</v>
      </c>
      <c r="I17" s="60">
        <v>79.599999999999994</v>
      </c>
      <c r="J17" s="60">
        <v>54.7</v>
      </c>
      <c r="K17" s="60">
        <v>24.9</v>
      </c>
      <c r="L17" s="107"/>
      <c r="M17" s="107"/>
    </row>
    <row r="18" spans="1:13" x14ac:dyDescent="0.3">
      <c r="A18" s="64" t="s">
        <v>613</v>
      </c>
      <c r="B18" s="64" t="s">
        <v>597</v>
      </c>
      <c r="C18" s="61">
        <v>2121</v>
      </c>
      <c r="D18" s="61">
        <v>2012</v>
      </c>
      <c r="E18" s="61">
        <v>108</v>
      </c>
      <c r="F18" s="69">
        <v>57.43</v>
      </c>
      <c r="G18" s="69">
        <v>50.18</v>
      </c>
      <c r="H18" s="69">
        <v>7.25</v>
      </c>
      <c r="I18" s="69">
        <v>32.590000000000003</v>
      </c>
      <c r="J18" s="69">
        <v>24.32</v>
      </c>
      <c r="K18" s="69">
        <v>8.27</v>
      </c>
      <c r="L18" s="106"/>
      <c r="M18" s="106"/>
    </row>
    <row r="19" spans="1:13" x14ac:dyDescent="0.3">
      <c r="A19" s="65" t="s">
        <v>636</v>
      </c>
      <c r="B19" s="64" t="s">
        <v>599</v>
      </c>
      <c r="C19" s="61">
        <v>2819</v>
      </c>
      <c r="D19" s="61">
        <v>2416</v>
      </c>
      <c r="E19" s="61">
        <v>404</v>
      </c>
      <c r="F19" s="60">
        <v>93.6</v>
      </c>
      <c r="G19" s="60">
        <v>56.2</v>
      </c>
      <c r="H19" s="60">
        <v>37.4</v>
      </c>
      <c r="I19" s="60">
        <v>72.8</v>
      </c>
      <c r="J19" s="60">
        <v>49.3</v>
      </c>
      <c r="K19" s="60">
        <v>23.5</v>
      </c>
      <c r="L19" s="107"/>
      <c r="M19" s="107"/>
    </row>
    <row r="20" spans="1:13" x14ac:dyDescent="0.3">
      <c r="A20" s="64" t="s">
        <v>614</v>
      </c>
      <c r="B20" s="64" t="s">
        <v>597</v>
      </c>
      <c r="C20" s="61">
        <v>2112</v>
      </c>
      <c r="D20" s="61">
        <v>1990</v>
      </c>
      <c r="E20" s="61">
        <v>122</v>
      </c>
      <c r="F20" s="69">
        <v>57.49</v>
      </c>
      <c r="G20" s="69">
        <v>49.61</v>
      </c>
      <c r="H20" s="69">
        <v>7.88</v>
      </c>
      <c r="I20" s="69">
        <v>31.72</v>
      </c>
      <c r="J20" s="60">
        <v>22.2</v>
      </c>
      <c r="K20" s="69">
        <v>9.52</v>
      </c>
      <c r="L20" s="106"/>
      <c r="M20" s="106"/>
    </row>
    <row r="21" spans="1:13" x14ac:dyDescent="0.3">
      <c r="A21" s="65" t="s">
        <v>636</v>
      </c>
      <c r="B21" s="64" t="s">
        <v>599</v>
      </c>
      <c r="C21" s="61">
        <v>2968</v>
      </c>
      <c r="D21" s="61">
        <v>2526</v>
      </c>
      <c r="E21" s="61">
        <v>442</v>
      </c>
      <c r="F21" s="60">
        <v>98.2</v>
      </c>
      <c r="G21" s="60">
        <v>57.4</v>
      </c>
      <c r="H21" s="60">
        <v>40.799999999999997</v>
      </c>
      <c r="I21" s="60">
        <v>82.5</v>
      </c>
      <c r="J21" s="60">
        <v>56.8</v>
      </c>
      <c r="K21" s="60">
        <v>25.6</v>
      </c>
      <c r="L21" s="107"/>
      <c r="M21" s="107"/>
    </row>
    <row r="22" spans="1:13" x14ac:dyDescent="0.3">
      <c r="A22" s="64" t="s">
        <v>615</v>
      </c>
      <c r="B22" s="64" t="s">
        <v>597</v>
      </c>
      <c r="C22" s="61">
        <v>2147</v>
      </c>
      <c r="D22" s="61">
        <v>2014</v>
      </c>
      <c r="E22" s="61">
        <v>132</v>
      </c>
      <c r="F22" s="69">
        <v>61.15</v>
      </c>
      <c r="G22" s="69">
        <v>52.36</v>
      </c>
      <c r="H22" s="69">
        <v>8.7799999999999994</v>
      </c>
      <c r="I22" s="69">
        <v>35.82</v>
      </c>
      <c r="J22" s="60">
        <v>25.6</v>
      </c>
      <c r="K22" s="69">
        <v>10.23</v>
      </c>
      <c r="L22" s="106"/>
      <c r="M22" s="106"/>
    </row>
    <row r="23" spans="1:13" x14ac:dyDescent="0.3">
      <c r="A23" s="65" t="s">
        <v>636</v>
      </c>
      <c r="B23" s="64" t="s">
        <v>599</v>
      </c>
      <c r="C23" s="61">
        <v>3010</v>
      </c>
      <c r="D23" s="61">
        <v>2579</v>
      </c>
      <c r="E23" s="61">
        <v>431</v>
      </c>
      <c r="F23" s="60">
        <v>97.1</v>
      </c>
      <c r="G23" s="60">
        <v>55.9</v>
      </c>
      <c r="H23" s="60">
        <v>41.2</v>
      </c>
      <c r="I23" s="60">
        <v>80.099999999999994</v>
      </c>
      <c r="J23" s="60">
        <v>55.9</v>
      </c>
      <c r="K23" s="60">
        <v>24.1</v>
      </c>
      <c r="L23" s="107"/>
      <c r="M23" s="107"/>
    </row>
    <row r="24" spans="1:13" x14ac:dyDescent="0.3">
      <c r="A24" s="64" t="s">
        <v>616</v>
      </c>
      <c r="B24" s="64" t="s">
        <v>597</v>
      </c>
      <c r="C24" s="61">
        <v>2096</v>
      </c>
      <c r="D24" s="61">
        <v>1953</v>
      </c>
      <c r="E24" s="61">
        <v>143</v>
      </c>
      <c r="F24" s="69">
        <v>58.87</v>
      </c>
      <c r="G24" s="69">
        <v>49.03</v>
      </c>
      <c r="H24" s="69">
        <v>9.85</v>
      </c>
      <c r="I24" s="69">
        <v>35.39</v>
      </c>
      <c r="J24" s="69">
        <v>24.51</v>
      </c>
      <c r="K24" s="69">
        <v>10.88</v>
      </c>
      <c r="L24" s="106"/>
      <c r="M24" s="106"/>
    </row>
    <row r="25" spans="1:13" x14ac:dyDescent="0.3">
      <c r="A25" s="65" t="s">
        <v>636</v>
      </c>
      <c r="B25" s="64" t="s">
        <v>599</v>
      </c>
      <c r="C25" s="61">
        <v>3000</v>
      </c>
      <c r="D25" s="61">
        <v>2538</v>
      </c>
      <c r="E25" s="61">
        <v>462</v>
      </c>
      <c r="F25" s="60">
        <v>98.3</v>
      </c>
      <c r="G25" s="60">
        <v>53.6</v>
      </c>
      <c r="H25" s="60">
        <v>44.7</v>
      </c>
      <c r="I25" s="60">
        <v>83.9</v>
      </c>
      <c r="J25" s="60">
        <v>58.2</v>
      </c>
      <c r="K25" s="60">
        <v>25.6</v>
      </c>
      <c r="L25" s="107"/>
      <c r="M25" s="107"/>
    </row>
    <row r="26" spans="1:13" x14ac:dyDescent="0.3">
      <c r="A26" s="64" t="s">
        <v>617</v>
      </c>
      <c r="B26" s="64" t="s">
        <v>597</v>
      </c>
      <c r="C26" s="61">
        <v>2182</v>
      </c>
      <c r="D26" s="61">
        <v>2022</v>
      </c>
      <c r="E26" s="61">
        <v>159</v>
      </c>
      <c r="F26" s="69">
        <v>62.11</v>
      </c>
      <c r="G26" s="69">
        <v>51.75</v>
      </c>
      <c r="H26" s="69">
        <v>10.36</v>
      </c>
      <c r="I26" s="69">
        <v>37.43</v>
      </c>
      <c r="J26" s="61">
        <v>25</v>
      </c>
      <c r="K26" s="69">
        <v>12.43</v>
      </c>
      <c r="L26" s="106"/>
      <c r="M26" s="106"/>
    </row>
    <row r="27" spans="1:13" x14ac:dyDescent="0.3">
      <c r="A27" s="65" t="s">
        <v>636</v>
      </c>
      <c r="B27" s="64" t="s">
        <v>599</v>
      </c>
      <c r="C27" s="61">
        <v>2991</v>
      </c>
      <c r="D27" s="61">
        <v>2515</v>
      </c>
      <c r="E27" s="61">
        <v>477</v>
      </c>
      <c r="F27" s="60">
        <v>98.5</v>
      </c>
      <c r="G27" s="60">
        <v>52.6</v>
      </c>
      <c r="H27" s="60">
        <v>45.8</v>
      </c>
      <c r="I27" s="60">
        <v>85.2</v>
      </c>
      <c r="J27" s="60">
        <v>58.7</v>
      </c>
      <c r="K27" s="60">
        <v>26.5</v>
      </c>
      <c r="L27" s="107"/>
      <c r="M27" s="107"/>
    </row>
    <row r="28" spans="1:13" x14ac:dyDescent="0.3">
      <c r="A28" s="64" t="s">
        <v>618</v>
      </c>
      <c r="B28" s="64" t="s">
        <v>597</v>
      </c>
      <c r="C28" s="61">
        <v>2189</v>
      </c>
      <c r="D28" s="61">
        <v>2040</v>
      </c>
      <c r="E28" s="61">
        <v>150</v>
      </c>
      <c r="F28" s="69">
        <v>59.42</v>
      </c>
      <c r="G28" s="69">
        <v>49.78</v>
      </c>
      <c r="H28" s="69">
        <v>9.64</v>
      </c>
      <c r="I28" s="69">
        <v>36.549999999999997</v>
      </c>
      <c r="J28" s="69">
        <v>24.82</v>
      </c>
      <c r="K28" s="69">
        <v>11.73</v>
      </c>
      <c r="L28" s="106"/>
      <c r="M28" s="106"/>
    </row>
    <row r="29" spans="1:13" x14ac:dyDescent="0.3">
      <c r="A29" s="65" t="s">
        <v>636</v>
      </c>
      <c r="B29" s="64" t="s">
        <v>599</v>
      </c>
      <c r="C29" s="61">
        <v>2919</v>
      </c>
      <c r="D29" s="61">
        <v>2452</v>
      </c>
      <c r="E29" s="61">
        <v>467</v>
      </c>
      <c r="F29" s="60">
        <v>97.6</v>
      </c>
      <c r="G29" s="60">
        <v>51.5</v>
      </c>
      <c r="H29" s="60">
        <v>46.1</v>
      </c>
      <c r="I29" s="60">
        <v>83.1</v>
      </c>
      <c r="J29" s="60">
        <v>57.5</v>
      </c>
      <c r="K29" s="60">
        <v>25.6</v>
      </c>
      <c r="L29" s="107"/>
      <c r="M29" s="107"/>
    </row>
    <row r="30" spans="1:13" x14ac:dyDescent="0.3">
      <c r="A30" s="64" t="s">
        <v>619</v>
      </c>
      <c r="B30" s="64" t="s">
        <v>597</v>
      </c>
      <c r="C30" s="61">
        <v>2206</v>
      </c>
      <c r="D30" s="61">
        <v>2054</v>
      </c>
      <c r="E30" s="61">
        <v>152</v>
      </c>
      <c r="F30" s="69">
        <v>60.27</v>
      </c>
      <c r="G30" s="69">
        <v>50.57</v>
      </c>
      <c r="H30" s="60">
        <v>9.6999999999999993</v>
      </c>
      <c r="I30" s="69">
        <v>37.450000000000003</v>
      </c>
      <c r="J30" s="69">
        <v>25.65</v>
      </c>
      <c r="K30" s="60">
        <v>11.8</v>
      </c>
      <c r="L30" s="107"/>
      <c r="M30" s="107"/>
    </row>
    <row r="31" spans="1:13" x14ac:dyDescent="0.3">
      <c r="A31" s="65" t="s">
        <v>636</v>
      </c>
      <c r="B31" s="64" t="s">
        <v>599</v>
      </c>
      <c r="C31" s="61">
        <v>2990</v>
      </c>
      <c r="D31" s="61">
        <v>2524</v>
      </c>
      <c r="E31" s="61">
        <v>466</v>
      </c>
      <c r="F31" s="60">
        <v>99.4</v>
      </c>
      <c r="G31" s="60">
        <v>52.7</v>
      </c>
      <c r="H31" s="60">
        <v>46.7</v>
      </c>
      <c r="I31" s="60">
        <v>85.8</v>
      </c>
      <c r="J31" s="60">
        <v>60.7</v>
      </c>
      <c r="K31" s="60">
        <v>25.1</v>
      </c>
      <c r="L31" s="107"/>
      <c r="M31" s="107"/>
    </row>
    <row r="32" spans="1:13" x14ac:dyDescent="0.3">
      <c r="A32" s="64" t="s">
        <v>620</v>
      </c>
      <c r="B32" s="64" t="s">
        <v>597</v>
      </c>
      <c r="C32" s="61">
        <v>2180</v>
      </c>
      <c r="D32" s="61">
        <v>2024</v>
      </c>
      <c r="E32" s="61">
        <v>156</v>
      </c>
      <c r="F32" s="69">
        <v>59.19</v>
      </c>
      <c r="G32" s="69">
        <v>49.05</v>
      </c>
      <c r="H32" s="69">
        <v>10.14</v>
      </c>
      <c r="I32" s="61">
        <v>37</v>
      </c>
      <c r="J32" s="69">
        <v>24.93</v>
      </c>
      <c r="K32" s="69">
        <v>12.06</v>
      </c>
      <c r="L32" s="106"/>
      <c r="M32" s="106"/>
    </row>
    <row r="33" spans="1:13" x14ac:dyDescent="0.3">
      <c r="A33" s="65" t="s">
        <v>636</v>
      </c>
      <c r="B33" s="64" t="s">
        <v>599</v>
      </c>
      <c r="C33" s="61">
        <v>2983</v>
      </c>
      <c r="D33" s="61">
        <v>2525</v>
      </c>
      <c r="E33" s="61">
        <v>458</v>
      </c>
      <c r="F33" s="60">
        <v>98.1</v>
      </c>
      <c r="G33" s="60">
        <v>52.7</v>
      </c>
      <c r="H33" s="60">
        <v>45.4</v>
      </c>
      <c r="I33" s="60">
        <v>88.9</v>
      </c>
      <c r="J33" s="60">
        <v>64.2</v>
      </c>
      <c r="K33" s="60">
        <v>24.6</v>
      </c>
      <c r="L33" s="107"/>
      <c r="M33" s="107"/>
    </row>
    <row r="34" spans="1:13" x14ac:dyDescent="0.3">
      <c r="A34" s="64" t="s">
        <v>621</v>
      </c>
      <c r="B34" s="64" t="s">
        <v>597</v>
      </c>
      <c r="C34" s="61">
        <v>2141</v>
      </c>
      <c r="D34" s="61">
        <v>1999</v>
      </c>
      <c r="E34" s="61">
        <v>142</v>
      </c>
      <c r="F34" s="69">
        <v>57.87</v>
      </c>
      <c r="G34" s="69">
        <v>48.14</v>
      </c>
      <c r="H34" s="69">
        <v>9.73</v>
      </c>
      <c r="I34" s="69">
        <v>34.880000000000003</v>
      </c>
      <c r="J34" s="69">
        <v>24.04</v>
      </c>
      <c r="K34" s="69">
        <v>10.84</v>
      </c>
      <c r="L34" s="106"/>
      <c r="M34" s="106"/>
    </row>
    <row r="35" spans="1:13" x14ac:dyDescent="0.3">
      <c r="A35" s="65" t="s">
        <v>636</v>
      </c>
      <c r="B35" s="64" t="s">
        <v>599</v>
      </c>
      <c r="C35" s="61">
        <v>2989</v>
      </c>
      <c r="D35" s="61">
        <v>2511</v>
      </c>
      <c r="E35" s="61">
        <v>478</v>
      </c>
      <c r="F35" s="60">
        <v>100.9</v>
      </c>
      <c r="G35" s="60">
        <v>52.8</v>
      </c>
      <c r="H35" s="60">
        <v>48.1</v>
      </c>
      <c r="I35" s="60">
        <v>88.3</v>
      </c>
      <c r="J35" s="60">
        <v>62.9</v>
      </c>
      <c r="K35" s="60">
        <v>25.5</v>
      </c>
      <c r="L35" s="107"/>
      <c r="M35" s="107"/>
    </row>
    <row r="36" spans="1:13" x14ac:dyDescent="0.3">
      <c r="A36" s="64" t="s">
        <v>622</v>
      </c>
      <c r="B36" s="64" t="s">
        <v>597</v>
      </c>
      <c r="C36" s="61">
        <v>2109</v>
      </c>
      <c r="D36" s="61">
        <v>1975</v>
      </c>
      <c r="E36" s="61">
        <v>134</v>
      </c>
      <c r="F36" s="69">
        <v>57.14</v>
      </c>
      <c r="G36" s="69">
        <v>47.34</v>
      </c>
      <c r="H36" s="60">
        <v>9.8000000000000007</v>
      </c>
      <c r="I36" s="69">
        <v>34.03</v>
      </c>
      <c r="J36" s="69">
        <v>24.14</v>
      </c>
      <c r="K36" s="69">
        <v>9.8800000000000008</v>
      </c>
      <c r="L36" s="106"/>
      <c r="M36" s="106"/>
    </row>
    <row r="37" spans="1:13" x14ac:dyDescent="0.3">
      <c r="A37" s="65" t="s">
        <v>636</v>
      </c>
      <c r="B37" s="64" t="s">
        <v>599</v>
      </c>
      <c r="C37" s="61">
        <v>2981</v>
      </c>
      <c r="D37" s="61">
        <v>2497</v>
      </c>
      <c r="E37" s="61">
        <v>484</v>
      </c>
      <c r="F37" s="60">
        <v>100.8</v>
      </c>
      <c r="G37" s="60">
        <v>52.4</v>
      </c>
      <c r="H37" s="60">
        <v>48.5</v>
      </c>
      <c r="I37" s="61">
        <v>89</v>
      </c>
      <c r="J37" s="61">
        <v>63</v>
      </c>
      <c r="K37" s="61">
        <v>26</v>
      </c>
      <c r="L37" s="108"/>
      <c r="M37" s="108"/>
    </row>
    <row r="38" spans="1:13" x14ac:dyDescent="0.3">
      <c r="A38" s="64" t="s">
        <v>623</v>
      </c>
      <c r="B38" s="64" t="s">
        <v>597</v>
      </c>
      <c r="C38" s="61">
        <v>2095</v>
      </c>
      <c r="D38" s="61">
        <v>1969</v>
      </c>
      <c r="E38" s="61">
        <v>126</v>
      </c>
      <c r="F38" s="69">
        <v>56.72</v>
      </c>
      <c r="G38" s="69">
        <v>46.96</v>
      </c>
      <c r="H38" s="69">
        <v>9.76</v>
      </c>
      <c r="I38" s="69">
        <v>34.35</v>
      </c>
      <c r="J38" s="69">
        <v>25.34</v>
      </c>
      <c r="K38" s="69">
        <v>9.01</v>
      </c>
      <c r="L38" s="106"/>
      <c r="M38" s="106"/>
    </row>
    <row r="39" spans="1:13" x14ac:dyDescent="0.3">
      <c r="A39" s="65" t="s">
        <v>636</v>
      </c>
      <c r="B39" s="64" t="s">
        <v>599</v>
      </c>
      <c r="C39" s="61">
        <v>2957</v>
      </c>
      <c r="D39" s="61">
        <v>2484</v>
      </c>
      <c r="E39" s="61">
        <v>474</v>
      </c>
      <c r="F39" s="60">
        <v>96.8</v>
      </c>
      <c r="G39" s="60">
        <v>50.1</v>
      </c>
      <c r="H39" s="60">
        <v>46.7</v>
      </c>
      <c r="I39" s="60">
        <v>88.6</v>
      </c>
      <c r="J39" s="60">
        <v>62.8</v>
      </c>
      <c r="K39" s="60">
        <v>25.9</v>
      </c>
      <c r="L39" s="107"/>
      <c r="M39" s="107"/>
    </row>
    <row r="40" spans="1:13" x14ac:dyDescent="0.3">
      <c r="A40" s="64" t="s">
        <v>624</v>
      </c>
      <c r="B40" s="64" t="s">
        <v>597</v>
      </c>
      <c r="C40" s="61">
        <v>2088</v>
      </c>
      <c r="D40" s="61">
        <v>1962</v>
      </c>
      <c r="E40" s="61">
        <v>126</v>
      </c>
      <c r="F40" s="69">
        <v>56.38</v>
      </c>
      <c r="G40" s="69">
        <v>46.59</v>
      </c>
      <c r="H40" s="69">
        <v>9.7799999999999994</v>
      </c>
      <c r="I40" s="69">
        <v>33.369999999999997</v>
      </c>
      <c r="J40" s="60">
        <v>24.4</v>
      </c>
      <c r="K40" s="69">
        <v>8.9700000000000006</v>
      </c>
      <c r="L40" s="106"/>
      <c r="M40" s="106"/>
    </row>
    <row r="41" spans="1:13" x14ac:dyDescent="0.3">
      <c r="A41" s="65" t="s">
        <v>636</v>
      </c>
      <c r="B41" s="64" t="s">
        <v>599</v>
      </c>
      <c r="C41" s="61">
        <v>2909</v>
      </c>
      <c r="D41" s="61">
        <v>2429</v>
      </c>
      <c r="E41" s="61">
        <v>480</v>
      </c>
      <c r="F41" s="60">
        <v>95.1</v>
      </c>
      <c r="G41" s="60">
        <v>48.3</v>
      </c>
      <c r="H41" s="60">
        <v>46.8</v>
      </c>
      <c r="I41" s="60">
        <v>89.7</v>
      </c>
      <c r="J41" s="60">
        <v>63.3</v>
      </c>
      <c r="K41" s="60">
        <v>26.4</v>
      </c>
      <c r="L41" s="107"/>
      <c r="M41" s="107"/>
    </row>
    <row r="42" spans="1:13" x14ac:dyDescent="0.3">
      <c r="A42" s="64" t="s">
        <v>625</v>
      </c>
      <c r="B42" s="64" t="s">
        <v>597</v>
      </c>
      <c r="C42" s="61">
        <v>2089</v>
      </c>
      <c r="D42" s="61">
        <v>1963</v>
      </c>
      <c r="E42" s="61">
        <v>126</v>
      </c>
      <c r="F42" s="60">
        <v>55.8</v>
      </c>
      <c r="G42" s="69">
        <v>46.14</v>
      </c>
      <c r="H42" s="69">
        <v>9.66</v>
      </c>
      <c r="I42" s="69">
        <v>33.78</v>
      </c>
      <c r="J42" s="69">
        <v>24.72</v>
      </c>
      <c r="K42" s="69">
        <v>9.07</v>
      </c>
      <c r="L42" s="106"/>
      <c r="M42" s="106"/>
    </row>
    <row r="43" spans="1:13" x14ac:dyDescent="0.3">
      <c r="A43" s="65" t="s">
        <v>636</v>
      </c>
      <c r="B43" s="64" t="s">
        <v>599</v>
      </c>
      <c r="C43" s="61">
        <v>2990</v>
      </c>
      <c r="D43" s="61">
        <v>2504</v>
      </c>
      <c r="E43" s="61">
        <v>487</v>
      </c>
      <c r="F43" s="60">
        <v>97.4</v>
      </c>
      <c r="G43" s="60">
        <v>50.1</v>
      </c>
      <c r="H43" s="60">
        <v>47.3</v>
      </c>
      <c r="I43" s="60">
        <v>94.1</v>
      </c>
      <c r="J43" s="60">
        <v>67.3</v>
      </c>
      <c r="K43" s="60">
        <v>26.8</v>
      </c>
      <c r="L43" s="107"/>
      <c r="M43" s="107"/>
    </row>
    <row r="44" spans="1:13" x14ac:dyDescent="0.3">
      <c r="A44" s="64" t="s">
        <v>626</v>
      </c>
      <c r="B44" s="64" t="s">
        <v>597</v>
      </c>
      <c r="C44" s="61">
        <v>2100</v>
      </c>
      <c r="D44" s="61">
        <v>1972</v>
      </c>
      <c r="E44" s="61">
        <v>128</v>
      </c>
      <c r="F44" s="69">
        <v>56.34</v>
      </c>
      <c r="G44" s="60">
        <v>46.3</v>
      </c>
      <c r="H44" s="69">
        <v>10.039999999999999</v>
      </c>
      <c r="I44" s="69">
        <v>33.96</v>
      </c>
      <c r="J44" s="69">
        <v>24.78</v>
      </c>
      <c r="K44" s="69">
        <v>9.18</v>
      </c>
      <c r="L44" s="106"/>
      <c r="M44" s="106"/>
    </row>
    <row r="45" spans="1:13" x14ac:dyDescent="0.3">
      <c r="A45" s="65" t="s">
        <v>636</v>
      </c>
      <c r="B45" s="64" t="s">
        <v>599</v>
      </c>
      <c r="C45" s="61">
        <v>3067</v>
      </c>
      <c r="D45" s="61">
        <v>2569</v>
      </c>
      <c r="E45" s="61">
        <v>498</v>
      </c>
      <c r="F45" s="60">
        <v>97.3</v>
      </c>
      <c r="G45" s="60">
        <v>49.5</v>
      </c>
      <c r="H45" s="60">
        <v>47.8</v>
      </c>
      <c r="I45" s="61">
        <v>96</v>
      </c>
      <c r="J45" s="60">
        <v>69.5</v>
      </c>
      <c r="K45" s="60">
        <v>26.4</v>
      </c>
      <c r="L45" s="107"/>
      <c r="M45" s="107"/>
    </row>
    <row r="46" spans="1:13" x14ac:dyDescent="0.3">
      <c r="A46" s="64" t="s">
        <v>627</v>
      </c>
      <c r="B46" s="64" t="s">
        <v>597</v>
      </c>
      <c r="C46" s="61">
        <v>2105</v>
      </c>
      <c r="D46" s="61">
        <v>1975</v>
      </c>
      <c r="E46" s="61">
        <v>130</v>
      </c>
      <c r="F46" s="69">
        <v>55.36</v>
      </c>
      <c r="G46" s="69">
        <v>45.26</v>
      </c>
      <c r="H46" s="60">
        <v>10.1</v>
      </c>
      <c r="I46" s="69">
        <v>35.94</v>
      </c>
      <c r="J46" s="69">
        <v>26.61</v>
      </c>
      <c r="K46" s="69">
        <v>9.33</v>
      </c>
      <c r="L46" s="106"/>
      <c r="M46" s="106"/>
    </row>
    <row r="47" spans="1:13" x14ac:dyDescent="0.3">
      <c r="A47" s="65" t="s">
        <v>636</v>
      </c>
      <c r="B47" s="64" t="s">
        <v>599</v>
      </c>
      <c r="C47" s="61">
        <v>3112</v>
      </c>
      <c r="D47" s="61">
        <v>2607</v>
      </c>
      <c r="E47" s="61">
        <v>505</v>
      </c>
      <c r="F47" s="60">
        <v>98.8</v>
      </c>
      <c r="G47" s="60">
        <v>50.1</v>
      </c>
      <c r="H47" s="60">
        <v>48.7</v>
      </c>
      <c r="I47" s="60">
        <v>99.7</v>
      </c>
      <c r="J47" s="60">
        <v>72.7</v>
      </c>
      <c r="K47" s="60">
        <v>26.9</v>
      </c>
      <c r="L47" s="107"/>
      <c r="M47" s="107"/>
    </row>
    <row r="48" spans="1:13" x14ac:dyDescent="0.3">
      <c r="A48" s="64" t="s">
        <v>628</v>
      </c>
      <c r="B48" s="64" t="s">
        <v>597</v>
      </c>
      <c r="C48" s="61">
        <v>2094</v>
      </c>
      <c r="D48" s="61">
        <v>1964</v>
      </c>
      <c r="E48" s="61">
        <v>130</v>
      </c>
      <c r="F48" s="61">
        <v>55</v>
      </c>
      <c r="G48" s="69">
        <v>44.94</v>
      </c>
      <c r="H48" s="69">
        <v>10.07</v>
      </c>
      <c r="I48" s="69">
        <v>36.409999999999997</v>
      </c>
      <c r="J48" s="69">
        <v>27.07</v>
      </c>
      <c r="K48" s="69">
        <v>9.34</v>
      </c>
      <c r="L48" s="106"/>
      <c r="M48" s="106"/>
    </row>
    <row r="49" spans="1:13" x14ac:dyDescent="0.3">
      <c r="A49" s="65" t="s">
        <v>636</v>
      </c>
      <c r="B49" s="64" t="s">
        <v>599</v>
      </c>
      <c r="C49" s="61">
        <v>2981</v>
      </c>
      <c r="D49" s="61">
        <v>2455</v>
      </c>
      <c r="E49" s="61">
        <v>526</v>
      </c>
      <c r="F49" s="60">
        <v>99.2</v>
      </c>
      <c r="G49" s="60">
        <v>48.3</v>
      </c>
      <c r="H49" s="60">
        <v>50.9</v>
      </c>
      <c r="I49" s="60">
        <v>89.8</v>
      </c>
      <c r="J49" s="60">
        <v>61.7</v>
      </c>
      <c r="K49" s="60">
        <v>28.1</v>
      </c>
      <c r="L49" s="107"/>
      <c r="M49" s="107"/>
    </row>
    <row r="50" spans="1:13" x14ac:dyDescent="0.3">
      <c r="A50" s="64" t="s">
        <v>629</v>
      </c>
      <c r="B50" s="64" t="s">
        <v>597</v>
      </c>
      <c r="C50" s="61">
        <v>2080</v>
      </c>
      <c r="D50" s="61">
        <v>1952</v>
      </c>
      <c r="E50" s="61">
        <v>128</v>
      </c>
      <c r="F50" s="69">
        <v>54.15</v>
      </c>
      <c r="G50" s="69">
        <v>43.72</v>
      </c>
      <c r="H50" s="69">
        <v>10.43</v>
      </c>
      <c r="I50" s="69">
        <v>37.17</v>
      </c>
      <c r="J50" s="69">
        <v>28.22</v>
      </c>
      <c r="K50" s="69">
        <v>8.9499999999999993</v>
      </c>
      <c r="L50" s="106"/>
      <c r="M50" s="106"/>
    </row>
    <row r="51" spans="1:13" x14ac:dyDescent="0.3">
      <c r="A51" s="65" t="s">
        <v>636</v>
      </c>
      <c r="B51" s="64" t="s">
        <v>599</v>
      </c>
      <c r="C51" s="61">
        <v>3058</v>
      </c>
      <c r="D51" s="61">
        <v>2503</v>
      </c>
      <c r="E51" s="61">
        <v>555</v>
      </c>
      <c r="F51" s="60">
        <v>102.7</v>
      </c>
      <c r="G51" s="60">
        <v>48.6</v>
      </c>
      <c r="H51" s="60">
        <v>54.1</v>
      </c>
      <c r="I51" s="60">
        <v>98.1</v>
      </c>
      <c r="J51" s="60">
        <v>68.599999999999994</v>
      </c>
      <c r="K51" s="60">
        <v>29.5</v>
      </c>
      <c r="L51" s="107"/>
      <c r="M51" s="107"/>
    </row>
    <row r="52" spans="1:13" x14ac:dyDescent="0.3">
      <c r="A52" s="64" t="s">
        <v>630</v>
      </c>
      <c r="B52" s="64" t="s">
        <v>597</v>
      </c>
      <c r="C52" s="61">
        <v>2093</v>
      </c>
      <c r="D52" s="61">
        <v>1963</v>
      </c>
      <c r="E52" s="61">
        <v>130</v>
      </c>
      <c r="F52" s="69">
        <v>54.36</v>
      </c>
      <c r="G52" s="69">
        <v>43.76</v>
      </c>
      <c r="H52" s="60">
        <v>10.6</v>
      </c>
      <c r="I52" s="69">
        <v>37.76</v>
      </c>
      <c r="J52" s="69">
        <v>28.69</v>
      </c>
      <c r="K52" s="69">
        <v>9.07</v>
      </c>
      <c r="L52" s="106"/>
      <c r="M52" s="106"/>
    </row>
    <row r="53" spans="1:13" x14ac:dyDescent="0.3">
      <c r="A53" s="65" t="s">
        <v>636</v>
      </c>
      <c r="B53" s="64" t="s">
        <v>599</v>
      </c>
      <c r="C53" s="61">
        <v>2844</v>
      </c>
      <c r="D53" s="61">
        <v>2327</v>
      </c>
      <c r="E53" s="61">
        <v>517</v>
      </c>
      <c r="F53" s="60">
        <v>104.9</v>
      </c>
      <c r="G53" s="60">
        <v>49.4</v>
      </c>
      <c r="H53" s="60">
        <v>55.4</v>
      </c>
      <c r="I53" s="60">
        <v>94.9</v>
      </c>
      <c r="J53" s="60">
        <v>68.099999999999994</v>
      </c>
      <c r="K53" s="60">
        <v>26.8</v>
      </c>
      <c r="L53" s="107"/>
      <c r="M53" s="107"/>
    </row>
    <row r="54" spans="1:13" x14ac:dyDescent="0.3">
      <c r="A54" s="64" t="s">
        <v>631</v>
      </c>
      <c r="B54" s="64" t="s">
        <v>597</v>
      </c>
      <c r="C54" s="61">
        <v>2058</v>
      </c>
      <c r="D54" s="61">
        <v>1926</v>
      </c>
      <c r="E54" s="61">
        <v>132</v>
      </c>
      <c r="F54" s="69">
        <v>54.33</v>
      </c>
      <c r="G54" s="69">
        <v>43.49</v>
      </c>
      <c r="H54" s="69">
        <v>10.83</v>
      </c>
      <c r="I54" s="69">
        <v>34.68</v>
      </c>
      <c r="J54" s="69">
        <v>25.46</v>
      </c>
      <c r="K54" s="69">
        <v>9.2200000000000006</v>
      </c>
      <c r="L54" s="106"/>
      <c r="M54" s="106"/>
    </row>
    <row r="55" spans="1:13" x14ac:dyDescent="0.3">
      <c r="A55" s="65" t="s">
        <v>636</v>
      </c>
      <c r="B55" s="64" t="s">
        <v>599</v>
      </c>
      <c r="C55" s="61">
        <v>2860</v>
      </c>
      <c r="D55" s="61">
        <v>2323</v>
      </c>
      <c r="E55" s="61">
        <v>537</v>
      </c>
      <c r="F55" s="60">
        <v>104.8</v>
      </c>
      <c r="G55" s="60">
        <v>48.9</v>
      </c>
      <c r="H55" s="61">
        <v>56</v>
      </c>
      <c r="I55" s="60">
        <v>98.6</v>
      </c>
      <c r="J55" s="61">
        <v>70</v>
      </c>
      <c r="K55" s="60">
        <v>28.6</v>
      </c>
      <c r="L55" s="107"/>
      <c r="M55" s="107"/>
    </row>
    <row r="56" spans="1:13" x14ac:dyDescent="0.3">
      <c r="A56" s="64" t="s">
        <v>632</v>
      </c>
      <c r="B56" s="64" t="s">
        <v>597</v>
      </c>
      <c r="C56" s="61">
        <v>2032</v>
      </c>
      <c r="D56" s="61">
        <v>1905</v>
      </c>
      <c r="E56" s="61">
        <v>127</v>
      </c>
      <c r="F56" s="69">
        <v>52.25</v>
      </c>
      <c r="G56" s="69">
        <v>41.72</v>
      </c>
      <c r="H56" s="69">
        <v>10.54</v>
      </c>
      <c r="I56" s="69">
        <v>38.130000000000003</v>
      </c>
      <c r="J56" s="69">
        <v>29.38</v>
      </c>
      <c r="K56" s="69">
        <v>8.75</v>
      </c>
      <c r="L56" s="106"/>
      <c r="M56" s="106"/>
    </row>
    <row r="57" spans="1:13" x14ac:dyDescent="0.3">
      <c r="A57" s="65" t="s">
        <v>636</v>
      </c>
      <c r="B57" s="64" t="s">
        <v>599</v>
      </c>
      <c r="C57" s="61">
        <v>2983</v>
      </c>
      <c r="D57" s="61">
        <v>2413</v>
      </c>
      <c r="E57" s="61">
        <v>571</v>
      </c>
      <c r="F57" s="60">
        <v>112.5</v>
      </c>
      <c r="G57" s="60">
        <v>49.2</v>
      </c>
      <c r="H57" s="60">
        <v>63.3</v>
      </c>
      <c r="I57" s="60">
        <v>104.1</v>
      </c>
      <c r="J57" s="60">
        <v>75.2</v>
      </c>
      <c r="K57" s="60">
        <v>28.9</v>
      </c>
      <c r="L57" s="107"/>
      <c r="M57" s="107"/>
    </row>
    <row r="58" spans="1:13" x14ac:dyDescent="0.3">
      <c r="A58" s="67" t="s">
        <v>633</v>
      </c>
      <c r="B58" s="67" t="s">
        <v>599</v>
      </c>
      <c r="C58" s="61">
        <v>3010</v>
      </c>
      <c r="D58" s="61">
        <v>2432</v>
      </c>
      <c r="E58" s="61">
        <v>578</v>
      </c>
      <c r="F58" s="60">
        <v>111.6</v>
      </c>
      <c r="G58" s="61">
        <v>49</v>
      </c>
      <c r="H58" s="60">
        <v>62.6</v>
      </c>
      <c r="I58" s="60">
        <v>109.4</v>
      </c>
      <c r="J58" s="60">
        <v>79.400000000000006</v>
      </c>
      <c r="K58" s="60">
        <v>29.9</v>
      </c>
      <c r="L58" s="107"/>
      <c r="M58" s="107"/>
    </row>
  </sheetData>
  <phoneticPr fontId="18"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6"/>
  <sheetViews>
    <sheetView workbookViewId="0">
      <selection activeCell="E14" sqref="E14"/>
    </sheetView>
  </sheetViews>
  <sheetFormatPr defaultRowHeight="16.5" x14ac:dyDescent="0.3"/>
  <sheetData>
    <row r="1" spans="1:6" x14ac:dyDescent="0.3">
      <c r="A1" t="s">
        <v>1054</v>
      </c>
      <c r="B1" t="s">
        <v>1025</v>
      </c>
      <c r="C1" t="s">
        <v>1055</v>
      </c>
    </row>
    <row r="2" spans="1:6" x14ac:dyDescent="0.3">
      <c r="A2">
        <v>2000</v>
      </c>
      <c r="B2" s="16">
        <v>712.37064731132853</v>
      </c>
      <c r="C2" s="16">
        <v>5906.9593330393554</v>
      </c>
    </row>
    <row r="3" spans="1:6" x14ac:dyDescent="0.3">
      <c r="A3">
        <v>2001</v>
      </c>
      <c r="B3" s="16">
        <v>735.18413970011648</v>
      </c>
      <c r="C3" s="16">
        <v>6309.2034049111589</v>
      </c>
      <c r="F3" t="s">
        <v>1056</v>
      </c>
    </row>
    <row r="4" spans="1:6" x14ac:dyDescent="0.3">
      <c r="A4">
        <v>2002</v>
      </c>
      <c r="B4" s="16">
        <v>713.38432824453946</v>
      </c>
      <c r="C4" s="16">
        <v>6673.9377042618098</v>
      </c>
      <c r="F4" t="s">
        <v>1057</v>
      </c>
    </row>
    <row r="5" spans="1:6" x14ac:dyDescent="0.3">
      <c r="A5">
        <v>2003</v>
      </c>
      <c r="B5" s="16">
        <v>750.94215014204565</v>
      </c>
      <c r="C5" s="16">
        <v>6977.3176623480213</v>
      </c>
    </row>
    <row r="6" spans="1:6" x14ac:dyDescent="0.3">
      <c r="A6">
        <v>2004</v>
      </c>
      <c r="B6" s="16">
        <v>779.51416547889073</v>
      </c>
      <c r="C6" s="16">
        <v>7390.794147037097</v>
      </c>
    </row>
    <row r="7" spans="1:6" x14ac:dyDescent="0.3">
      <c r="A7">
        <v>2005</v>
      </c>
      <c r="B7" s="16">
        <v>807.01410762399712</v>
      </c>
      <c r="C7" s="16">
        <v>7796.3146743206817</v>
      </c>
    </row>
    <row r="8" spans="1:6" x14ac:dyDescent="0.3">
      <c r="A8">
        <v>2006</v>
      </c>
      <c r="B8" s="16">
        <v>785.2465929551712</v>
      </c>
      <c r="C8" s="16">
        <v>8039.7962834858008</v>
      </c>
    </row>
    <row r="9" spans="1:6" x14ac:dyDescent="0.3">
      <c r="A9">
        <v>2007</v>
      </c>
      <c r="B9" s="16">
        <v>749.16289180927777</v>
      </c>
      <c r="C9" s="16">
        <v>8462.2065425759683</v>
      </c>
    </row>
    <row r="10" spans="1:6" x14ac:dyDescent="0.3">
      <c r="A10">
        <v>2008</v>
      </c>
      <c r="B10" s="16">
        <v>803.65635050589174</v>
      </c>
      <c r="C10" s="16">
        <v>8772.2874632135208</v>
      </c>
    </row>
    <row r="11" spans="1:6" x14ac:dyDescent="0.3">
      <c r="A11">
        <v>2009</v>
      </c>
      <c r="B11" s="16">
        <v>728.12967528167383</v>
      </c>
      <c r="C11" s="16">
        <v>8877.5749330709823</v>
      </c>
    </row>
    <row r="12" spans="1:6" x14ac:dyDescent="0.3">
      <c r="A12">
        <v>2010</v>
      </c>
      <c r="B12" s="16">
        <v>742.96801689497624</v>
      </c>
      <c r="C12" s="16">
        <v>9716.1260805157799</v>
      </c>
    </row>
    <row r="13" spans="1:6" x14ac:dyDescent="0.3">
      <c r="A13">
        <v>2011</v>
      </c>
      <c r="B13" s="16">
        <v>656.01051497392837</v>
      </c>
      <c r="C13" s="16">
        <v>10129.9570868187</v>
      </c>
    </row>
    <row r="14" spans="1:6" x14ac:dyDescent="0.3">
      <c r="A14">
        <v>2012</v>
      </c>
      <c r="B14" s="16">
        <v>652.96775740856719</v>
      </c>
      <c r="C14" s="16">
        <v>10305.328981740246</v>
      </c>
    </row>
    <row r="15" spans="1:6" x14ac:dyDescent="0.3">
      <c r="A15">
        <v>2013</v>
      </c>
      <c r="B15" s="16">
        <v>619.06695742850661</v>
      </c>
      <c r="C15" s="16">
        <v>10384.622164916449</v>
      </c>
    </row>
    <row r="16" spans="1:6" x14ac:dyDescent="0.3">
      <c r="A16">
        <v>2014</v>
      </c>
      <c r="B16" s="16">
        <v>601.69004785425284</v>
      </c>
      <c r="C16" s="16">
        <v>10496.5136719641</v>
      </c>
    </row>
  </sheetData>
  <phoneticPr fontId="18"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86"/>
  <sheetViews>
    <sheetView workbookViewId="0">
      <selection activeCell="B59" sqref="B59:AN59"/>
    </sheetView>
  </sheetViews>
  <sheetFormatPr defaultRowHeight="16.5" x14ac:dyDescent="0.3"/>
  <cols>
    <col min="1" max="1" width="50.375" bestFit="1" customWidth="1"/>
  </cols>
  <sheetData>
    <row r="1" spans="1:40" x14ac:dyDescent="0.3">
      <c r="A1" t="s">
        <v>1617</v>
      </c>
      <c r="B1" s="136">
        <v>1980</v>
      </c>
      <c r="C1" s="136">
        <v>1981</v>
      </c>
      <c r="D1" s="136">
        <v>1982</v>
      </c>
      <c r="E1" s="136">
        <v>1983</v>
      </c>
      <c r="F1" s="136">
        <v>1984</v>
      </c>
      <c r="G1" s="136">
        <v>1985</v>
      </c>
      <c r="H1" s="136">
        <v>1986</v>
      </c>
      <c r="I1" s="136">
        <v>1987</v>
      </c>
      <c r="J1" s="136">
        <v>1988</v>
      </c>
      <c r="K1" s="136">
        <v>1989</v>
      </c>
      <c r="L1" s="136">
        <v>1990</v>
      </c>
      <c r="M1" s="136">
        <v>1991</v>
      </c>
      <c r="N1" s="136">
        <v>1992</v>
      </c>
      <c r="O1" s="136">
        <v>1993</v>
      </c>
      <c r="P1" s="136">
        <v>1994</v>
      </c>
      <c r="Q1" s="136">
        <v>1995</v>
      </c>
      <c r="R1" s="136">
        <v>1996</v>
      </c>
      <c r="S1" s="136">
        <v>1997</v>
      </c>
      <c r="T1" s="136">
        <v>1998</v>
      </c>
      <c r="U1" s="136">
        <v>1999</v>
      </c>
      <c r="V1" s="136">
        <v>2000</v>
      </c>
      <c r="W1" s="136">
        <v>2001</v>
      </c>
      <c r="X1" s="136">
        <v>2002</v>
      </c>
      <c r="Y1" s="136">
        <v>2003</v>
      </c>
      <c r="Z1" s="136">
        <v>2004</v>
      </c>
      <c r="AA1" s="136">
        <v>2005</v>
      </c>
      <c r="AB1" s="136">
        <v>2006</v>
      </c>
      <c r="AC1" s="136">
        <v>2007</v>
      </c>
      <c r="AD1" s="136">
        <v>2008</v>
      </c>
      <c r="AE1" s="136">
        <v>2009</v>
      </c>
      <c r="AF1" s="136">
        <v>2010</v>
      </c>
      <c r="AG1" s="136">
        <v>2011</v>
      </c>
      <c r="AH1" s="136">
        <v>2012</v>
      </c>
      <c r="AI1" s="136">
        <v>2013</v>
      </c>
      <c r="AJ1" s="136">
        <v>2014</v>
      </c>
      <c r="AK1" s="136">
        <v>2015</v>
      </c>
      <c r="AL1" s="136">
        <v>2016</v>
      </c>
      <c r="AM1" s="136">
        <v>2017</v>
      </c>
      <c r="AN1" s="136">
        <v>2018</v>
      </c>
    </row>
    <row r="2" spans="1:40" x14ac:dyDescent="0.3">
      <c r="A2" s="137" t="s">
        <v>1064</v>
      </c>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row>
    <row r="3" spans="1:40" x14ac:dyDescent="0.3">
      <c r="A3" t="s">
        <v>1618</v>
      </c>
      <c r="B3">
        <v>48</v>
      </c>
      <c r="C3">
        <v>51</v>
      </c>
      <c r="D3">
        <v>52</v>
      </c>
      <c r="E3">
        <v>57</v>
      </c>
      <c r="F3">
        <v>60.000000000999997</v>
      </c>
      <c r="G3">
        <v>64</v>
      </c>
      <c r="H3">
        <v>68.577879999999993</v>
      </c>
      <c r="I3">
        <v>69.777879999999996</v>
      </c>
      <c r="J3">
        <v>64.47</v>
      </c>
      <c r="K3">
        <v>63.668599999999998</v>
      </c>
      <c r="L3">
        <v>72.981380000000001</v>
      </c>
      <c r="M3">
        <v>76.7</v>
      </c>
      <c r="N3">
        <v>74.167060000000006</v>
      </c>
      <c r="O3">
        <v>71.663089999999997</v>
      </c>
      <c r="P3">
        <v>70.362089999999995</v>
      </c>
      <c r="Q3">
        <v>62.956040000000002</v>
      </c>
      <c r="R3">
        <v>47.83099</v>
      </c>
      <c r="S3">
        <v>40.230960000000003</v>
      </c>
      <c r="T3">
        <v>35.261319999999998</v>
      </c>
      <c r="U3">
        <v>77.563770728767096</v>
      </c>
      <c r="V3">
        <v>20.3632240437158</v>
      </c>
      <c r="W3">
        <v>22.510015342465699</v>
      </c>
      <c r="X3">
        <v>22.573004931506802</v>
      </c>
      <c r="Y3">
        <v>21.986090958904001</v>
      </c>
      <c r="Z3">
        <v>22.1095355191257</v>
      </c>
      <c r="AA3">
        <v>18.618711232876699</v>
      </c>
      <c r="AB3">
        <v>14.249445479452</v>
      </c>
      <c r="AC3">
        <v>17.037799452054699</v>
      </c>
      <c r="AD3">
        <v>17.4178918032786</v>
      </c>
      <c r="AE3">
        <v>17.037730410958901</v>
      </c>
      <c r="AF3">
        <v>16.951184657534199</v>
      </c>
      <c r="AG3">
        <v>17.393925479452001</v>
      </c>
      <c r="AH3">
        <v>16.693477595628401</v>
      </c>
      <c r="AI3">
        <v>18.103752328767101</v>
      </c>
      <c r="AJ3">
        <v>17.245852054794501</v>
      </c>
      <c r="AK3">
        <v>19.529684</v>
      </c>
      <c r="AL3">
        <v>20.782171000000002</v>
      </c>
      <c r="AM3">
        <v>18.936921150699899</v>
      </c>
      <c r="AN3">
        <v>18.788756767100001</v>
      </c>
    </row>
    <row r="4" spans="1:40" x14ac:dyDescent="0.3">
      <c r="A4" t="s">
        <v>1667</v>
      </c>
      <c r="B4">
        <v>48</v>
      </c>
      <c r="C4">
        <v>51</v>
      </c>
      <c r="D4">
        <v>52</v>
      </c>
      <c r="E4">
        <v>57</v>
      </c>
      <c r="F4">
        <v>60.000000000999997</v>
      </c>
      <c r="G4">
        <v>64</v>
      </c>
      <c r="H4">
        <v>68.577879999999993</v>
      </c>
      <c r="I4">
        <v>69.777879999999996</v>
      </c>
      <c r="J4">
        <v>64.47</v>
      </c>
      <c r="K4">
        <v>63.668599999999998</v>
      </c>
      <c r="L4">
        <v>72.981380000000001</v>
      </c>
      <c r="M4">
        <v>76.7</v>
      </c>
      <c r="N4">
        <v>74.167060000000006</v>
      </c>
      <c r="O4">
        <v>71.663089999999997</v>
      </c>
      <c r="P4">
        <v>70.362089999999995</v>
      </c>
      <c r="Q4">
        <v>62.956040000000002</v>
      </c>
      <c r="R4">
        <v>47.83099</v>
      </c>
      <c r="S4">
        <v>40.230960000000003</v>
      </c>
      <c r="T4">
        <v>35.261319999999998</v>
      </c>
      <c r="U4">
        <v>77.563770728767096</v>
      </c>
      <c r="V4">
        <v>20.3632240437158</v>
      </c>
      <c r="W4">
        <v>22.510015342465699</v>
      </c>
      <c r="X4">
        <v>22.573004931506802</v>
      </c>
      <c r="Y4">
        <v>21.986090958904001</v>
      </c>
      <c r="Z4">
        <v>22.1095355191257</v>
      </c>
      <c r="AA4">
        <v>18.618711232876699</v>
      </c>
      <c r="AB4">
        <v>14.249445479452</v>
      </c>
      <c r="AC4">
        <v>17.037799452054699</v>
      </c>
      <c r="AD4">
        <v>17.4178918032786</v>
      </c>
      <c r="AE4">
        <v>17.037730410958901</v>
      </c>
      <c r="AF4">
        <v>16.951184657534199</v>
      </c>
      <c r="AG4">
        <v>17.393925479452001</v>
      </c>
      <c r="AH4">
        <v>16.693477595628401</v>
      </c>
      <c r="AI4">
        <v>18.103752328767101</v>
      </c>
      <c r="AJ4">
        <v>17.245852054794501</v>
      </c>
      <c r="AK4">
        <v>19.529684</v>
      </c>
      <c r="AL4">
        <v>20.782171000000002</v>
      </c>
      <c r="AM4">
        <v>18.936921150699899</v>
      </c>
      <c r="AN4">
        <v>18.788756767100001</v>
      </c>
    </row>
    <row r="5" spans="1:40" x14ac:dyDescent="0.3">
      <c r="A5" t="s">
        <v>1659</v>
      </c>
      <c r="B5">
        <v>16.098485401000001</v>
      </c>
      <c r="C5">
        <v>17.104640738000001</v>
      </c>
      <c r="D5">
        <v>17.440025851000001</v>
      </c>
      <c r="E5">
        <v>19.116951412999999</v>
      </c>
      <c r="F5">
        <v>20.123106751000002</v>
      </c>
      <c r="G5">
        <v>21.464647200999998</v>
      </c>
      <c r="H5">
        <v>23</v>
      </c>
      <c r="I5">
        <v>24</v>
      </c>
      <c r="J5">
        <v>21</v>
      </c>
      <c r="K5">
        <v>21</v>
      </c>
      <c r="L5">
        <v>25</v>
      </c>
      <c r="M5">
        <v>25</v>
      </c>
      <c r="N5">
        <v>25</v>
      </c>
      <c r="O5">
        <v>25</v>
      </c>
      <c r="P5">
        <v>29</v>
      </c>
      <c r="Q5">
        <v>26</v>
      </c>
      <c r="R5">
        <v>21</v>
      </c>
      <c r="S5">
        <v>15</v>
      </c>
      <c r="T5">
        <v>9.6</v>
      </c>
      <c r="U5">
        <v>36</v>
      </c>
      <c r="V5">
        <v>4.4980601092896197</v>
      </c>
      <c r="W5">
        <v>4.9777808219178103</v>
      </c>
      <c r="X5">
        <v>5.0011506849315097</v>
      </c>
      <c r="Y5">
        <v>4.8843013698630102</v>
      </c>
      <c r="Z5">
        <v>4.9175683060109296</v>
      </c>
      <c r="AA5">
        <v>4.1598356164383601</v>
      </c>
      <c r="AB5">
        <v>3.1783013698630098</v>
      </c>
      <c r="AC5">
        <v>3.8092876712328798</v>
      </c>
      <c r="AD5">
        <v>3.8921038251366098</v>
      </c>
      <c r="AE5">
        <v>4.3467945205479497</v>
      </c>
      <c r="AF5">
        <v>4.3935342465753404</v>
      </c>
      <c r="AG5">
        <v>4.3935342465753404</v>
      </c>
      <c r="AH5">
        <v>4.3582240437158504</v>
      </c>
      <c r="AI5">
        <v>4.7908219178082199</v>
      </c>
      <c r="AJ5">
        <v>4.4169041095890398</v>
      </c>
      <c r="AK5">
        <v>4.510383</v>
      </c>
      <c r="AL5">
        <v>4.5446720000000003</v>
      </c>
      <c r="AM5">
        <v>4.4870136986000002</v>
      </c>
      <c r="AN5">
        <v>4.4870136986000002</v>
      </c>
    </row>
    <row r="6" spans="1:40" x14ac:dyDescent="0.3">
      <c r="A6" t="s">
        <v>1653</v>
      </c>
      <c r="B6">
        <v>0</v>
      </c>
      <c r="C6">
        <v>0</v>
      </c>
      <c r="D6">
        <v>0</v>
      </c>
      <c r="E6">
        <v>0</v>
      </c>
      <c r="F6">
        <v>0</v>
      </c>
      <c r="G6">
        <v>0</v>
      </c>
      <c r="H6">
        <v>0</v>
      </c>
      <c r="I6">
        <v>0</v>
      </c>
      <c r="J6">
        <v>0</v>
      </c>
      <c r="K6">
        <v>0</v>
      </c>
      <c r="L6">
        <v>0</v>
      </c>
      <c r="M6">
        <v>0</v>
      </c>
      <c r="N6">
        <v>0</v>
      </c>
      <c r="O6">
        <v>0</v>
      </c>
      <c r="P6">
        <v>0</v>
      </c>
      <c r="Q6">
        <v>0</v>
      </c>
      <c r="R6">
        <v>0</v>
      </c>
      <c r="S6">
        <v>0.3</v>
      </c>
      <c r="T6">
        <v>0</v>
      </c>
      <c r="U6">
        <v>0</v>
      </c>
      <c r="V6">
        <v>0</v>
      </c>
      <c r="W6">
        <v>0</v>
      </c>
      <c r="X6">
        <v>0</v>
      </c>
      <c r="Y6">
        <v>0</v>
      </c>
      <c r="Z6">
        <v>0</v>
      </c>
      <c r="AA6">
        <v>0</v>
      </c>
      <c r="AB6">
        <v>0</v>
      </c>
      <c r="AC6">
        <v>0</v>
      </c>
      <c r="AD6">
        <v>0</v>
      </c>
      <c r="AE6">
        <v>0</v>
      </c>
      <c r="AF6">
        <v>0</v>
      </c>
      <c r="AG6">
        <v>0</v>
      </c>
      <c r="AH6">
        <v>0</v>
      </c>
      <c r="AI6">
        <v>0</v>
      </c>
      <c r="AJ6">
        <v>0</v>
      </c>
      <c r="AK6">
        <v>0</v>
      </c>
      <c r="AL6">
        <v>0</v>
      </c>
      <c r="AM6">
        <v>0</v>
      </c>
      <c r="AN6">
        <v>0</v>
      </c>
    </row>
    <row r="7" spans="1:40" x14ac:dyDescent="0.3">
      <c r="A7" t="s">
        <v>1654</v>
      </c>
      <c r="B7">
        <v>3.5696641539999998</v>
      </c>
      <c r="C7">
        <v>3.7927681639999999</v>
      </c>
      <c r="D7">
        <v>3.867136167</v>
      </c>
      <c r="E7">
        <v>4.2389761830000001</v>
      </c>
      <c r="F7">
        <v>4.4620801930000002</v>
      </c>
      <c r="G7">
        <v>4.7595522050000003</v>
      </c>
      <c r="H7">
        <v>5.0999999999999996</v>
      </c>
      <c r="I7">
        <v>5.3</v>
      </c>
      <c r="J7">
        <v>5.0999999999999996</v>
      </c>
      <c r="K7">
        <v>5.0999999999999996</v>
      </c>
      <c r="L7">
        <v>5.4</v>
      </c>
      <c r="M7">
        <v>5.5</v>
      </c>
      <c r="N7">
        <v>5.5</v>
      </c>
      <c r="O7">
        <v>5.5</v>
      </c>
      <c r="P7">
        <v>4.2</v>
      </c>
      <c r="Q7">
        <v>3.9</v>
      </c>
      <c r="R7">
        <v>2.5</v>
      </c>
      <c r="S7">
        <v>2.5</v>
      </c>
      <c r="T7">
        <v>4.5999999999999996</v>
      </c>
      <c r="U7">
        <v>4.4000000000000004</v>
      </c>
      <c r="V7">
        <v>0.57024590163934397</v>
      </c>
      <c r="W7">
        <v>0.84712328767123302</v>
      </c>
      <c r="X7">
        <v>0.84712328767123302</v>
      </c>
      <c r="Y7">
        <v>0.82594520547945205</v>
      </c>
      <c r="Z7">
        <v>0.82368852459016395</v>
      </c>
      <c r="AA7">
        <v>0.67769863013698595</v>
      </c>
      <c r="AB7">
        <v>0.52945205479452095</v>
      </c>
      <c r="AC7">
        <v>0.63534246575342501</v>
      </c>
      <c r="AD7">
        <v>0.65472677595628404</v>
      </c>
      <c r="AE7">
        <v>0.76241095890411004</v>
      </c>
      <c r="AF7">
        <v>0.78358904109589</v>
      </c>
      <c r="AG7">
        <v>0.78358904109589</v>
      </c>
      <c r="AH7">
        <v>0.78144808743169403</v>
      </c>
      <c r="AI7">
        <v>0.86830136986301398</v>
      </c>
      <c r="AJ7">
        <v>0.80476712328767097</v>
      </c>
      <c r="AK7">
        <v>0.80476700000000001</v>
      </c>
      <c r="AL7">
        <v>0.80256799999999995</v>
      </c>
      <c r="AM7">
        <v>0.8047671233</v>
      </c>
      <c r="AN7">
        <v>0.8047671233</v>
      </c>
    </row>
    <row r="8" spans="1:40" x14ac:dyDescent="0.3">
      <c r="A8" t="s">
        <v>1655</v>
      </c>
      <c r="B8">
        <v>17.498353696999999</v>
      </c>
      <c r="C8">
        <v>18.592000803000001</v>
      </c>
      <c r="D8">
        <v>18.956549838000001</v>
      </c>
      <c r="E8">
        <v>20.779295014999999</v>
      </c>
      <c r="F8">
        <v>21.872942121000001</v>
      </c>
      <c r="G8">
        <v>23.331138262</v>
      </c>
      <c r="H8">
        <v>25</v>
      </c>
      <c r="I8">
        <v>25</v>
      </c>
      <c r="J8">
        <v>23</v>
      </c>
      <c r="K8">
        <v>23</v>
      </c>
      <c r="L8">
        <v>26</v>
      </c>
      <c r="M8">
        <v>27</v>
      </c>
      <c r="N8">
        <v>27</v>
      </c>
      <c r="O8">
        <v>27</v>
      </c>
      <c r="P8">
        <v>22</v>
      </c>
      <c r="Q8">
        <v>19</v>
      </c>
      <c r="R8">
        <v>14</v>
      </c>
      <c r="S8">
        <v>12</v>
      </c>
      <c r="T8">
        <v>7.9</v>
      </c>
      <c r="U8">
        <v>21</v>
      </c>
      <c r="V8">
        <v>7.0335221311475404</v>
      </c>
      <c r="W8">
        <v>5.78637487123288</v>
      </c>
      <c r="X8">
        <v>5.8068179013698602</v>
      </c>
      <c r="Y8">
        <v>5.6432526465753403</v>
      </c>
      <c r="Z8">
        <v>5.6686247267759597</v>
      </c>
      <c r="AA8">
        <v>4.78450643287671</v>
      </c>
      <c r="AB8">
        <v>3.6599468164383602</v>
      </c>
      <c r="AC8">
        <v>4.3755836547945197</v>
      </c>
      <c r="AD8">
        <v>4.4655921912568299</v>
      </c>
      <c r="AE8">
        <v>4.7029305698630104</v>
      </c>
      <c r="AF8">
        <v>4.7234067452054802</v>
      </c>
      <c r="AG8">
        <v>4.7847130520547996</v>
      </c>
      <c r="AH8">
        <v>4.6697274972677603</v>
      </c>
      <c r="AI8">
        <v>5.1323880767123304</v>
      </c>
      <c r="AJ8">
        <v>4.8051809041095899</v>
      </c>
      <c r="AK8">
        <v>5.1526319999999997</v>
      </c>
      <c r="AL8">
        <v>5.3423790000000002</v>
      </c>
      <c r="AM8">
        <v>5.1117562465999997</v>
      </c>
      <c r="AN8">
        <v>5.0913178904</v>
      </c>
    </row>
    <row r="9" spans="1:40" x14ac:dyDescent="0.3">
      <c r="A9" t="s">
        <v>1656</v>
      </c>
      <c r="B9">
        <v>9.7990780700000002</v>
      </c>
      <c r="C9">
        <v>10.411520448999999</v>
      </c>
      <c r="D9">
        <v>10.615667909000001</v>
      </c>
      <c r="E9">
        <v>11.636405207999999</v>
      </c>
      <c r="F9">
        <v>12.248847588</v>
      </c>
      <c r="G9">
        <v>13.065437427000001</v>
      </c>
      <c r="H9">
        <v>14</v>
      </c>
      <c r="I9">
        <v>14</v>
      </c>
      <c r="J9">
        <v>14</v>
      </c>
      <c r="K9">
        <v>13</v>
      </c>
      <c r="L9">
        <v>15</v>
      </c>
      <c r="M9">
        <v>16</v>
      </c>
      <c r="N9">
        <v>13</v>
      </c>
      <c r="O9">
        <v>13</v>
      </c>
      <c r="P9">
        <v>14</v>
      </c>
      <c r="Q9">
        <v>13</v>
      </c>
      <c r="R9">
        <v>9.6999999999999993</v>
      </c>
      <c r="S9">
        <v>9.8000000000000007</v>
      </c>
      <c r="T9">
        <v>12</v>
      </c>
      <c r="U9">
        <v>15</v>
      </c>
      <c r="V9">
        <v>8.0545918032786901</v>
      </c>
      <c r="W9">
        <v>10.590166158904101</v>
      </c>
      <c r="X9">
        <v>10.608721216438401</v>
      </c>
      <c r="Y9">
        <v>10.3311678246575</v>
      </c>
      <c r="Z9">
        <v>10.3956254098361</v>
      </c>
      <c r="AA9">
        <v>8.7398355287671201</v>
      </c>
      <c r="AB9">
        <v>6.6847638575342501</v>
      </c>
      <c r="AC9">
        <v>7.9814527232876697</v>
      </c>
      <c r="AD9">
        <v>8.1631829836065606</v>
      </c>
      <c r="AE9">
        <v>6.9451436383561598</v>
      </c>
      <c r="AF9">
        <v>6.7651739506849298</v>
      </c>
      <c r="AG9">
        <v>7.1477737643835599</v>
      </c>
      <c r="AH9">
        <v>6.6005394098360703</v>
      </c>
      <c r="AI9">
        <v>6.9982705972602703</v>
      </c>
      <c r="AJ9">
        <v>6.9307615890410998</v>
      </c>
      <c r="AK9">
        <v>8.7736649999999994</v>
      </c>
      <c r="AL9">
        <v>9.8051030000000008</v>
      </c>
      <c r="AM9">
        <v>8.5182136437999993</v>
      </c>
      <c r="AN9">
        <v>8.3904876163999997</v>
      </c>
    </row>
    <row r="10" spans="1:40" x14ac:dyDescent="0.3">
      <c r="A10" t="s">
        <v>1657</v>
      </c>
      <c r="B10">
        <v>5.4510871000000002E-2</v>
      </c>
      <c r="C10">
        <v>5.7917800999999998E-2</v>
      </c>
      <c r="D10">
        <v>5.9053443999999997E-2</v>
      </c>
      <c r="E10">
        <v>6.4731659999999996E-2</v>
      </c>
      <c r="F10">
        <v>6.8138588999999999E-2</v>
      </c>
      <c r="G10">
        <v>7.2681161999999994E-2</v>
      </c>
      <c r="H10">
        <v>7.7880000000000005E-2</v>
      </c>
      <c r="I10">
        <v>7.7880000000000005E-2</v>
      </c>
      <c r="J10">
        <v>7.0000000000000007E-2</v>
      </c>
      <c r="K10">
        <v>6.8599999999999994E-2</v>
      </c>
      <c r="L10">
        <v>8.1379999999999994E-2</v>
      </c>
      <c r="M10">
        <v>0.2</v>
      </c>
      <c r="N10">
        <v>6.7059999999999995E-2</v>
      </c>
      <c r="O10">
        <v>6.3089999999999993E-2</v>
      </c>
      <c r="P10">
        <v>6.2089999999999999E-2</v>
      </c>
      <c r="Q10">
        <v>5.604E-2</v>
      </c>
      <c r="R10">
        <v>3.099E-2</v>
      </c>
      <c r="S10">
        <v>3.0960000000000001E-2</v>
      </c>
      <c r="T10">
        <v>6.132E-2</v>
      </c>
      <c r="U10">
        <v>6.3770728767123294E-2</v>
      </c>
      <c r="V10">
        <v>1.08844262295082E-2</v>
      </c>
      <c r="W10">
        <v>1.6240536986301402E-2</v>
      </c>
      <c r="X10">
        <v>1.62732547945206E-2</v>
      </c>
      <c r="Y10">
        <v>1.5864416438356201E-2</v>
      </c>
      <c r="Z10">
        <v>1.6001502732240401E-2</v>
      </c>
      <c r="AA10">
        <v>1.35176328767123E-2</v>
      </c>
      <c r="AB10">
        <v>1.03674410958904E-2</v>
      </c>
      <c r="AC10">
        <v>1.2428049315068501E-2</v>
      </c>
      <c r="AD10">
        <v>1.27518961748634E-2</v>
      </c>
      <c r="AE10">
        <v>1.4760564383561599E-2</v>
      </c>
      <c r="AF10">
        <v>1.5025298630136999E-2</v>
      </c>
      <c r="AG10">
        <v>1.4963967123287699E-2</v>
      </c>
      <c r="AH10">
        <v>1.4923081967213101E-2</v>
      </c>
      <c r="AI10">
        <v>1.6524756164383599E-2</v>
      </c>
      <c r="AJ10">
        <v>1.51704383561644E-2</v>
      </c>
      <c r="AK10">
        <v>1.5169999999999999E-2</v>
      </c>
      <c r="AL10">
        <v>1.5128000000000001E-2</v>
      </c>
      <c r="AM10">
        <v>1.51704384E-2</v>
      </c>
      <c r="AN10">
        <v>1.51704384E-2</v>
      </c>
    </row>
    <row r="11" spans="1:40" x14ac:dyDescent="0.3">
      <c r="A11" t="s">
        <v>1658</v>
      </c>
      <c r="B11">
        <v>0.97990780700000002</v>
      </c>
      <c r="C11">
        <v>1.041152045</v>
      </c>
      <c r="D11">
        <v>1.061566791</v>
      </c>
      <c r="E11">
        <v>1.163640521</v>
      </c>
      <c r="F11">
        <v>1.224884759</v>
      </c>
      <c r="G11">
        <v>1.306543743</v>
      </c>
      <c r="H11">
        <v>1.4</v>
      </c>
      <c r="I11">
        <v>1.4</v>
      </c>
      <c r="J11">
        <v>1.3</v>
      </c>
      <c r="K11">
        <v>1.5</v>
      </c>
      <c r="L11">
        <v>1.5</v>
      </c>
      <c r="M11">
        <v>3</v>
      </c>
      <c r="N11">
        <v>3.6</v>
      </c>
      <c r="O11">
        <v>1.1000000000000001</v>
      </c>
      <c r="P11">
        <v>1.1000000000000001</v>
      </c>
      <c r="Q11">
        <v>1</v>
      </c>
      <c r="R11">
        <v>0.6</v>
      </c>
      <c r="S11">
        <v>0.6</v>
      </c>
      <c r="T11">
        <v>1.1000000000000001</v>
      </c>
      <c r="U11">
        <v>1.1000000000000001</v>
      </c>
      <c r="V11">
        <v>0.195919672131148</v>
      </c>
      <c r="W11">
        <v>0.29232966575342501</v>
      </c>
      <c r="X11">
        <v>0.29291858630137002</v>
      </c>
      <c r="Y11">
        <v>0.28555949589041102</v>
      </c>
      <c r="Z11">
        <v>0.28802704918032801</v>
      </c>
      <c r="AA11">
        <v>0.24331739178082201</v>
      </c>
      <c r="AB11">
        <v>0.18661393972602699</v>
      </c>
      <c r="AC11">
        <v>0.223704887671233</v>
      </c>
      <c r="AD11">
        <v>0.22953413114754101</v>
      </c>
      <c r="AE11">
        <v>0.26569015890411002</v>
      </c>
      <c r="AF11">
        <v>0.270455375342466</v>
      </c>
      <c r="AG11">
        <v>0.26935140821917802</v>
      </c>
      <c r="AH11">
        <v>0.26861547540983599</v>
      </c>
      <c r="AI11">
        <v>0.29744561095890398</v>
      </c>
      <c r="AJ11">
        <v>0.27306789041095902</v>
      </c>
      <c r="AK11">
        <v>0.273067</v>
      </c>
      <c r="AL11">
        <v>0.27232099999999998</v>
      </c>
      <c r="AM11">
        <v>0</v>
      </c>
      <c r="AN11">
        <v>0</v>
      </c>
    </row>
    <row r="13" spans="1:40" x14ac:dyDescent="0.3">
      <c r="A13" t="s">
        <v>1627</v>
      </c>
    </row>
    <row r="14" spans="1:40" x14ac:dyDescent="0.3">
      <c r="A14" t="s">
        <v>1628</v>
      </c>
      <c r="B14">
        <v>33631.704530000003</v>
      </c>
      <c r="C14">
        <v>34975.845549999998</v>
      </c>
      <c r="D14">
        <v>36797.455759999997</v>
      </c>
      <c r="E14">
        <v>38386.343139999997</v>
      </c>
      <c r="F14">
        <v>39398.314810000003</v>
      </c>
      <c r="G14">
        <v>31136.44182</v>
      </c>
      <c r="H14">
        <v>30808.13524</v>
      </c>
      <c r="I14">
        <v>29796.12989</v>
      </c>
      <c r="J14">
        <v>37009.355880000003</v>
      </c>
      <c r="K14">
        <v>28592.657620000002</v>
      </c>
      <c r="L14">
        <v>28318.814320000001</v>
      </c>
      <c r="M14">
        <v>28044.971020000001</v>
      </c>
      <c r="N14">
        <v>22094.701639999999</v>
      </c>
      <c r="O14">
        <v>26113.723900000001</v>
      </c>
      <c r="P14">
        <v>25244.001319999999</v>
      </c>
      <c r="Q14">
        <v>32145.56422</v>
      </c>
      <c r="R14">
        <v>32454.211019999999</v>
      </c>
      <c r="S14">
        <v>32547.907370000001</v>
      </c>
      <c r="T14">
        <v>28518.964319999999</v>
      </c>
      <c r="U14">
        <v>34898.032290000003</v>
      </c>
      <c r="V14">
        <v>34780.085129999999</v>
      </c>
      <c r="W14">
        <v>33288.659679999997</v>
      </c>
      <c r="X14">
        <v>32396.890909999998</v>
      </c>
      <c r="Y14">
        <v>31833.610489999999</v>
      </c>
      <c r="Z14">
        <v>33264.408880000003</v>
      </c>
      <c r="AA14">
        <v>32669.161469999999</v>
      </c>
      <c r="AB14">
        <v>31273.637009999999</v>
      </c>
      <c r="AC14">
        <v>27674.594850000001</v>
      </c>
      <c r="AD14">
        <v>29981.7297</v>
      </c>
      <c r="AE14">
        <v>24824.021209999999</v>
      </c>
      <c r="AF14">
        <v>23090.08757</v>
      </c>
      <c r="AG14">
        <v>15787.283820000001</v>
      </c>
      <c r="AH14">
        <v>14878</v>
      </c>
      <c r="AI14">
        <v>9960.00000000002</v>
      </c>
      <c r="AJ14">
        <v>9441.1767658220106</v>
      </c>
      <c r="AK14">
        <v>8579.99999999994</v>
      </c>
      <c r="AL14">
        <v>9713.99999999994</v>
      </c>
      <c r="AM14">
        <v>7198</v>
      </c>
      <c r="AN14">
        <v>9409.00000000002</v>
      </c>
    </row>
    <row r="15" spans="1:40" x14ac:dyDescent="0.3">
      <c r="A15" t="s">
        <v>1662</v>
      </c>
      <c r="B15">
        <v>18436.997790000001</v>
      </c>
      <c r="C15">
        <v>18943.420480000001</v>
      </c>
      <c r="D15">
        <v>19770.023649999999</v>
      </c>
      <c r="E15">
        <v>20155.047200000001</v>
      </c>
      <c r="F15">
        <v>20577.098900000001</v>
      </c>
      <c r="G15">
        <v>15827.35535</v>
      </c>
      <c r="H15">
        <v>15517.08151</v>
      </c>
      <c r="I15">
        <v>14944.89537</v>
      </c>
      <c r="J15">
        <v>18842.803360000002</v>
      </c>
      <c r="K15">
        <v>14199.007949999999</v>
      </c>
      <c r="L15">
        <v>14485.055609999999</v>
      </c>
      <c r="M15">
        <v>14236.98054</v>
      </c>
      <c r="N15">
        <v>11527.5478</v>
      </c>
      <c r="O15">
        <v>13525.83798</v>
      </c>
      <c r="P15">
        <v>13079.335069999999</v>
      </c>
      <c r="Q15">
        <v>16886.84461</v>
      </c>
      <c r="R15">
        <v>17560.6312</v>
      </c>
      <c r="S15">
        <v>17659.15553</v>
      </c>
      <c r="T15">
        <v>15581.46278</v>
      </c>
      <c r="U15">
        <v>18811.737389999998</v>
      </c>
      <c r="V15">
        <v>18795.424800000001</v>
      </c>
      <c r="W15">
        <v>18026.0779</v>
      </c>
      <c r="X15">
        <v>17347.578679999999</v>
      </c>
      <c r="Y15">
        <v>16782.212230000001</v>
      </c>
      <c r="Z15">
        <v>17009.581569999998</v>
      </c>
      <c r="AA15">
        <v>16055.70096</v>
      </c>
      <c r="AB15">
        <v>15627.768309999999</v>
      </c>
      <c r="AC15">
        <v>12981.267260000001</v>
      </c>
      <c r="AD15">
        <v>14994.358700000001</v>
      </c>
      <c r="AE15">
        <v>12223.014219999999</v>
      </c>
      <c r="AF15">
        <v>11050.45896</v>
      </c>
      <c r="AG15">
        <v>4624.3155100000004</v>
      </c>
      <c r="AH15">
        <v>3918.3855644932</v>
      </c>
      <c r="AI15">
        <v>436.91309659456999</v>
      </c>
      <c r="AJ15">
        <v>801.17213163619999</v>
      </c>
      <c r="AK15">
        <v>1165.4311666778001</v>
      </c>
      <c r="AL15">
        <v>3078.3219916982998</v>
      </c>
      <c r="AM15">
        <v>4147.3254337667004</v>
      </c>
      <c r="AN15">
        <v>6255.2442398379999</v>
      </c>
    </row>
    <row r="16" spans="1:40" x14ac:dyDescent="0.3">
      <c r="A16" t="s">
        <v>1663</v>
      </c>
      <c r="B16">
        <v>119.48933</v>
      </c>
      <c r="C16">
        <v>219.80656999999999</v>
      </c>
      <c r="D16">
        <v>317.88887</v>
      </c>
      <c r="E16">
        <v>524.64212999999995</v>
      </c>
      <c r="F16">
        <v>576.04641000000004</v>
      </c>
      <c r="G16">
        <v>606.83534999999995</v>
      </c>
      <c r="H16">
        <v>641.92426999999998</v>
      </c>
      <c r="I16">
        <v>637.47853999999995</v>
      </c>
      <c r="J16">
        <v>677.90034000000003</v>
      </c>
      <c r="K16">
        <v>659.92007999999998</v>
      </c>
      <c r="L16">
        <v>495.60631000000001</v>
      </c>
      <c r="M16">
        <v>513.52610000000004</v>
      </c>
      <c r="N16">
        <v>244.93728999999999</v>
      </c>
      <c r="O16">
        <v>371.87236000000001</v>
      </c>
      <c r="P16">
        <v>357.13306</v>
      </c>
      <c r="Q16">
        <v>352.09222999999997</v>
      </c>
      <c r="R16">
        <v>415.50506999999999</v>
      </c>
      <c r="S16">
        <v>352.91291999999999</v>
      </c>
      <c r="T16">
        <v>127.31027</v>
      </c>
      <c r="U16">
        <v>590.44191000000001</v>
      </c>
      <c r="V16">
        <v>535.92814999999996</v>
      </c>
      <c r="W16">
        <v>525.21699000000001</v>
      </c>
      <c r="X16">
        <v>532.02865999999995</v>
      </c>
      <c r="Y16">
        <v>737.01814999999999</v>
      </c>
      <c r="Z16">
        <v>722.73361999999997</v>
      </c>
      <c r="AA16">
        <v>436.15649000000002</v>
      </c>
      <c r="AB16">
        <v>315.3546</v>
      </c>
      <c r="AC16">
        <v>325.47426000000002</v>
      </c>
      <c r="AD16">
        <v>288.87283000000002</v>
      </c>
      <c r="AE16">
        <v>237.3861</v>
      </c>
      <c r="AF16">
        <v>179.61288999999999</v>
      </c>
      <c r="AG16">
        <v>166.80201</v>
      </c>
      <c r="AH16">
        <v>137.42788620234001</v>
      </c>
      <c r="AI16">
        <v>152.98839816225001</v>
      </c>
      <c r="AJ16">
        <v>121.80365472321</v>
      </c>
      <c r="AK16">
        <v>119.56408907172001</v>
      </c>
      <c r="AL16">
        <v>227.86932590484</v>
      </c>
      <c r="AM16">
        <v>18.565923822906999</v>
      </c>
      <c r="AN16">
        <v>20.785733382080998</v>
      </c>
    </row>
    <row r="17" spans="1:40" x14ac:dyDescent="0.3">
      <c r="A17" t="s">
        <v>1664</v>
      </c>
      <c r="B17">
        <v>11320.55075</v>
      </c>
      <c r="C17">
        <v>11914.50534</v>
      </c>
      <c r="D17">
        <v>12626.762779999999</v>
      </c>
      <c r="E17">
        <v>13460.17138</v>
      </c>
      <c r="F17">
        <v>13884.62659</v>
      </c>
      <c r="G17">
        <v>11249.17362</v>
      </c>
      <c r="H17">
        <v>11224.3974</v>
      </c>
      <c r="I17">
        <v>10897.035519999999</v>
      </c>
      <c r="J17">
        <v>13362.43563</v>
      </c>
      <c r="K17">
        <v>10547.73732</v>
      </c>
      <c r="L17">
        <v>10182.07782</v>
      </c>
      <c r="M17">
        <v>10157.04579</v>
      </c>
      <c r="N17">
        <v>7820.7753199999997</v>
      </c>
      <c r="O17">
        <v>9290.5397900000007</v>
      </c>
      <c r="P17">
        <v>8978.9007700000002</v>
      </c>
      <c r="Q17">
        <v>11293.52644</v>
      </c>
      <c r="R17">
        <v>10806.875169999999</v>
      </c>
      <c r="S17">
        <v>10852.529979999999</v>
      </c>
      <c r="T17">
        <v>9571.4092400000009</v>
      </c>
      <c r="U17">
        <v>11560.819509999999</v>
      </c>
      <c r="V17">
        <v>11527.746999999999</v>
      </c>
      <c r="W17">
        <v>10996.37743</v>
      </c>
      <c r="X17">
        <v>10831.583559999999</v>
      </c>
      <c r="Y17">
        <v>10671.80312</v>
      </c>
      <c r="Z17">
        <v>11582.68621</v>
      </c>
      <c r="AA17">
        <v>12076.34209</v>
      </c>
      <c r="AB17">
        <v>11448.08411</v>
      </c>
      <c r="AC17">
        <v>10728.03383</v>
      </c>
      <c r="AD17">
        <v>10976.65778</v>
      </c>
      <c r="AE17">
        <v>9233.2212799999998</v>
      </c>
      <c r="AF17">
        <v>8859.0262299999995</v>
      </c>
      <c r="AG17">
        <v>8218.9367299999994</v>
      </c>
      <c r="AH17">
        <v>8079.7709521991001</v>
      </c>
      <c r="AI17">
        <v>6895.8317450209997</v>
      </c>
      <c r="AJ17">
        <v>5698.3989966099998</v>
      </c>
      <c r="AK17">
        <v>4500.9662481988998</v>
      </c>
      <c r="AL17">
        <v>3303.5334997877999</v>
      </c>
      <c r="AM17">
        <v>2106.1007513768</v>
      </c>
      <c r="AN17">
        <v>2121.5595846777001</v>
      </c>
    </row>
    <row r="18" spans="1:40" x14ac:dyDescent="0.3">
      <c r="A18" t="s">
        <v>1665</v>
      </c>
      <c r="B18">
        <v>3710.92128</v>
      </c>
      <c r="C18">
        <v>3817.6413400000001</v>
      </c>
      <c r="D18">
        <v>3966.4004300000001</v>
      </c>
      <c r="E18">
        <v>4054.4094399999999</v>
      </c>
      <c r="F18">
        <v>4149.65067</v>
      </c>
      <c r="G18">
        <v>3230.9133400000001</v>
      </c>
      <c r="H18">
        <v>3189.72174</v>
      </c>
      <c r="I18">
        <v>3083.3377399999999</v>
      </c>
      <c r="J18">
        <v>3878.0352899999998</v>
      </c>
      <c r="K18">
        <v>2944.3936399999998</v>
      </c>
      <c r="L18">
        <v>2974.6316900000002</v>
      </c>
      <c r="M18">
        <v>2949.4152100000001</v>
      </c>
      <c r="N18">
        <v>2411.76899</v>
      </c>
      <c r="O18">
        <v>2789.33023</v>
      </c>
      <c r="P18">
        <v>2697.8849799999998</v>
      </c>
      <c r="Q18">
        <v>3484.1989699999999</v>
      </c>
      <c r="R18">
        <v>3632.9948800000002</v>
      </c>
      <c r="S18">
        <v>3650.8594400000002</v>
      </c>
      <c r="T18">
        <v>3227.0761499999999</v>
      </c>
      <c r="U18">
        <v>3880.7437500000001</v>
      </c>
      <c r="V18">
        <v>3871.7078700000002</v>
      </c>
      <c r="W18">
        <v>3692.6949100000002</v>
      </c>
      <c r="X18">
        <v>3636.7812399999998</v>
      </c>
      <c r="Y18">
        <v>3574.8099299999999</v>
      </c>
      <c r="Z18">
        <v>3882.9538499999999</v>
      </c>
      <c r="AA18">
        <v>4060.8583800000001</v>
      </c>
      <c r="AB18">
        <v>3853.4338899999998</v>
      </c>
      <c r="AC18">
        <v>3609.8929199999998</v>
      </c>
      <c r="AD18">
        <v>3695.2792199999999</v>
      </c>
      <c r="AE18">
        <v>3108.5725200000002</v>
      </c>
      <c r="AF18">
        <v>2984.47451</v>
      </c>
      <c r="AG18">
        <v>2757.21335</v>
      </c>
      <c r="AH18">
        <v>2717.4867743668001</v>
      </c>
      <c r="AI18">
        <v>2452.3419427007998</v>
      </c>
      <c r="AJ18">
        <v>2804.7737636112001</v>
      </c>
      <c r="AK18">
        <v>2761.1723596778002</v>
      </c>
      <c r="AL18">
        <v>2976.1547455789</v>
      </c>
      <c r="AM18">
        <v>770.58216944455</v>
      </c>
      <c r="AN18">
        <v>895.44029908404002</v>
      </c>
    </row>
    <row r="19" spans="1:40" x14ac:dyDescent="0.3">
      <c r="A19" t="s">
        <v>1666</v>
      </c>
      <c r="B19">
        <v>43.745379999999997</v>
      </c>
      <c r="C19">
        <v>80.471819999999994</v>
      </c>
      <c r="D19">
        <v>116.38003</v>
      </c>
      <c r="E19">
        <v>192.07299</v>
      </c>
      <c r="F19">
        <v>210.89223999999999</v>
      </c>
      <c r="G19">
        <v>222.16416000000001</v>
      </c>
      <c r="H19">
        <v>235.01032000000001</v>
      </c>
      <c r="I19">
        <v>233.38272000000001</v>
      </c>
      <c r="J19">
        <v>248.18126000000001</v>
      </c>
      <c r="K19">
        <v>241.59863000000001</v>
      </c>
      <c r="L19">
        <v>181.44289000000001</v>
      </c>
      <c r="M19">
        <v>188.00337999999999</v>
      </c>
      <c r="N19">
        <v>89.672240000000002</v>
      </c>
      <c r="O19">
        <v>136.14354</v>
      </c>
      <c r="P19">
        <v>130.74744000000001</v>
      </c>
      <c r="Q19">
        <v>128.90197000000001</v>
      </c>
      <c r="R19">
        <v>38.204700000000003</v>
      </c>
      <c r="S19">
        <v>32.4495</v>
      </c>
      <c r="T19">
        <v>11.705880000000001</v>
      </c>
      <c r="U19">
        <v>54.289729999999999</v>
      </c>
      <c r="V19">
        <v>49.27731</v>
      </c>
      <c r="W19">
        <v>48.292450000000002</v>
      </c>
      <c r="X19">
        <v>48.918770000000002</v>
      </c>
      <c r="Y19">
        <v>67.767060000000001</v>
      </c>
      <c r="Z19">
        <v>66.453630000000004</v>
      </c>
      <c r="AA19">
        <v>40.103549999999998</v>
      </c>
      <c r="AB19">
        <v>28.996099999999998</v>
      </c>
      <c r="AC19">
        <v>29.926580000000001</v>
      </c>
      <c r="AD19">
        <v>26.561170000000001</v>
      </c>
      <c r="AE19">
        <v>21.827089999999998</v>
      </c>
      <c r="AF19">
        <v>16.514980000000001</v>
      </c>
      <c r="AG19">
        <v>20.016220000000001</v>
      </c>
      <c r="AH19">
        <v>24.928822738632</v>
      </c>
      <c r="AI19">
        <v>21.924817521405</v>
      </c>
      <c r="AJ19">
        <v>15.028219241401001</v>
      </c>
      <c r="AK19">
        <v>32.866136373722</v>
      </c>
      <c r="AL19">
        <v>128.12043703009999</v>
      </c>
      <c r="AM19">
        <v>155.42572158905</v>
      </c>
      <c r="AN19">
        <v>115.97014301820001</v>
      </c>
    </row>
    <row r="20" spans="1:40" x14ac:dyDescent="0.3">
      <c r="A20" t="s">
        <v>1661</v>
      </c>
      <c r="B20">
        <v>3637.623</v>
      </c>
      <c r="C20">
        <v>3637.623</v>
      </c>
      <c r="D20">
        <v>3968.3159999999998</v>
      </c>
      <c r="E20">
        <v>4078.547</v>
      </c>
      <c r="F20">
        <v>4078.547</v>
      </c>
      <c r="G20">
        <v>4188.7780000000002</v>
      </c>
      <c r="H20">
        <v>4188.7780000000002</v>
      </c>
      <c r="I20">
        <v>4188.7780000000002</v>
      </c>
      <c r="J20">
        <v>4188.7780000000002</v>
      </c>
      <c r="K20">
        <v>4299.009</v>
      </c>
      <c r="L20">
        <v>4299.009</v>
      </c>
      <c r="M20">
        <v>5082.7514099999999</v>
      </c>
      <c r="N20">
        <v>2621.2931800000001</v>
      </c>
      <c r="O20">
        <v>2148.4021899999998</v>
      </c>
      <c r="P20">
        <v>1571.8940600000001</v>
      </c>
      <c r="Q20">
        <v>1105.6169299999999</v>
      </c>
      <c r="R20">
        <v>417.77548999999999</v>
      </c>
      <c r="S20">
        <v>417.77548999999999</v>
      </c>
      <c r="T20">
        <v>380.29694999999998</v>
      </c>
      <c r="U20">
        <v>208.33659</v>
      </c>
      <c r="V20">
        <v>208.33659</v>
      </c>
      <c r="W20">
        <v>241.40589</v>
      </c>
      <c r="X20">
        <v>229.28048000000001</v>
      </c>
      <c r="Y20">
        <v>233.68971999999999</v>
      </c>
      <c r="Z20">
        <v>239.20126999999999</v>
      </c>
      <c r="AA20">
        <v>252.42899</v>
      </c>
      <c r="AB20">
        <v>259.04284999999999</v>
      </c>
      <c r="AC20">
        <v>210.54121000000001</v>
      </c>
      <c r="AD20">
        <v>234.79203000000001</v>
      </c>
      <c r="AE20">
        <v>225.97354999999999</v>
      </c>
      <c r="AF20">
        <v>230.38279</v>
      </c>
      <c r="AG20">
        <v>221.56431000000001</v>
      </c>
      <c r="AH20">
        <v>221.56431000000001</v>
      </c>
      <c r="AI20">
        <v>219.35969</v>
      </c>
      <c r="AJ20">
        <v>220.46199999999999</v>
      </c>
      <c r="AK20">
        <v>194.00656000000001</v>
      </c>
      <c r="AL20">
        <v>218.25738000000001</v>
      </c>
      <c r="AM20">
        <v>195.10887</v>
      </c>
      <c r="AN20">
        <v>145.50492</v>
      </c>
    </row>
    <row r="22" spans="1:40" x14ac:dyDescent="0.3">
      <c r="A22" t="s">
        <v>1633</v>
      </c>
    </row>
    <row r="23" spans="1:40" x14ac:dyDescent="0.3">
      <c r="A23" t="s">
        <v>1634</v>
      </c>
      <c r="B23">
        <v>83.832960198999999</v>
      </c>
      <c r="C23">
        <v>87.259927880000006</v>
      </c>
      <c r="D23">
        <v>91.478029023999994</v>
      </c>
      <c r="E23">
        <v>95.650553969000001</v>
      </c>
      <c r="F23">
        <v>98.419213377999995</v>
      </c>
      <c r="G23">
        <v>80.026765135999995</v>
      </c>
      <c r="H23">
        <v>80.125278355000006</v>
      </c>
      <c r="I23">
        <v>77.800597316999998</v>
      </c>
      <c r="J23">
        <v>94.195222170999998</v>
      </c>
      <c r="K23">
        <v>74.676547614</v>
      </c>
      <c r="L23">
        <v>75.455687067</v>
      </c>
      <c r="M23">
        <v>75.820243017999999</v>
      </c>
      <c r="N23">
        <v>61.414415202999997</v>
      </c>
      <c r="O23">
        <v>70.587578930999996</v>
      </c>
      <c r="P23">
        <v>68.642530234000006</v>
      </c>
      <c r="Q23">
        <v>83.201207639000003</v>
      </c>
      <c r="R23">
        <v>81.810646676000005</v>
      </c>
      <c r="S23">
        <v>80.772952771000007</v>
      </c>
      <c r="T23">
        <v>70.994896693000001</v>
      </c>
      <c r="U23">
        <v>84.801051674000007</v>
      </c>
      <c r="V23">
        <v>83.781754472000003</v>
      </c>
      <c r="W23">
        <v>79.903441904000005</v>
      </c>
      <c r="X23">
        <v>78.170543675999994</v>
      </c>
      <c r="Y23">
        <v>76.893727385999995</v>
      </c>
      <c r="Z23">
        <v>79.686371754999996</v>
      </c>
      <c r="AA23">
        <v>76.982342798999994</v>
      </c>
      <c r="AB23">
        <v>73.206304059000004</v>
      </c>
      <c r="AC23">
        <v>65.012805560999993</v>
      </c>
      <c r="AD23">
        <v>70.650865913999993</v>
      </c>
      <c r="AE23">
        <v>58.360646693</v>
      </c>
      <c r="AF23">
        <v>54.703974070000001</v>
      </c>
      <c r="AG23">
        <v>36.903687834999999</v>
      </c>
      <c r="AH23">
        <v>34.599192447</v>
      </c>
      <c r="AI23">
        <v>23.118177968000001</v>
      </c>
      <c r="AJ23">
        <v>21.762669746</v>
      </c>
      <c r="AK23">
        <v>20.387923101999998</v>
      </c>
      <c r="AL23">
        <v>23.471613753</v>
      </c>
      <c r="AM23">
        <v>19.394629855000002</v>
      </c>
      <c r="AN23">
        <v>24.838966227</v>
      </c>
    </row>
    <row r="24" spans="1:40" x14ac:dyDescent="0.3">
      <c r="A24" t="s">
        <v>1635</v>
      </c>
      <c r="B24">
        <v>77.061400198521895</v>
      </c>
      <c r="C24">
        <v>80.059927880109697</v>
      </c>
      <c r="D24">
        <v>84.178029024008296</v>
      </c>
      <c r="E24">
        <v>87.650553969415796</v>
      </c>
      <c r="F24">
        <v>89.919213377850696</v>
      </c>
      <c r="G24">
        <v>70.926765136036394</v>
      </c>
      <c r="H24">
        <v>70.125278354965999</v>
      </c>
      <c r="I24">
        <v>67.800597316989894</v>
      </c>
      <c r="J24">
        <v>84.295222171484696</v>
      </c>
      <c r="K24">
        <v>64.976547613618607</v>
      </c>
      <c r="L24">
        <v>64.455687067422602</v>
      </c>
      <c r="M24">
        <v>63.820243017981603</v>
      </c>
      <c r="N24">
        <v>50.414415202815299</v>
      </c>
      <c r="O24">
        <v>59.587578931214303</v>
      </c>
      <c r="P24">
        <v>57.642530233833902</v>
      </c>
      <c r="Q24">
        <v>73.601207638987503</v>
      </c>
      <c r="R24">
        <v>74.510646676441397</v>
      </c>
      <c r="S24">
        <v>74.572952770913602</v>
      </c>
      <c r="T24">
        <v>65.494896692513507</v>
      </c>
      <c r="U24">
        <v>80.001051673994198</v>
      </c>
      <c r="V24">
        <v>79.681754471761906</v>
      </c>
      <c r="W24">
        <v>76.203441903667795</v>
      </c>
      <c r="X24">
        <v>74.170543676396903</v>
      </c>
      <c r="Y24">
        <v>72.893727385978195</v>
      </c>
      <c r="Z24">
        <v>75.686371754893202</v>
      </c>
      <c r="AA24">
        <v>73.982342798670899</v>
      </c>
      <c r="AB24">
        <v>70.906304058905604</v>
      </c>
      <c r="AC24">
        <v>62.317731477777301</v>
      </c>
      <c r="AD24">
        <v>67.950865914313596</v>
      </c>
      <c r="AE24">
        <v>56.160646692579903</v>
      </c>
      <c r="AF24">
        <v>52.073313192905097</v>
      </c>
      <c r="AG24">
        <v>34.197743353463302</v>
      </c>
      <c r="AH24">
        <v>32.003370966028001</v>
      </c>
      <c r="AI24">
        <v>20.315418705737802</v>
      </c>
      <c r="AJ24">
        <v>19.0843526480237</v>
      </c>
      <c r="AK24">
        <v>17.332026004169101</v>
      </c>
      <c r="AL24">
        <v>20.199751072849999</v>
      </c>
      <c r="AM24">
        <v>16.408144176573099</v>
      </c>
      <c r="AN24">
        <v>21.877640548307902</v>
      </c>
    </row>
    <row r="25" spans="1:40" x14ac:dyDescent="0.3">
      <c r="A25" t="s">
        <v>1636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row>
    <row r="26" spans="1:40" x14ac:dyDescent="0.3">
      <c r="A26" t="s">
        <v>1637</v>
      </c>
      <c r="B26">
        <v>6.77156</v>
      </c>
      <c r="C26">
        <v>7.2</v>
      </c>
      <c r="D26">
        <v>7.3</v>
      </c>
      <c r="E26">
        <v>8</v>
      </c>
      <c r="F26">
        <v>8.5</v>
      </c>
      <c r="G26">
        <v>9.1</v>
      </c>
      <c r="H26">
        <v>10</v>
      </c>
      <c r="I26">
        <v>10</v>
      </c>
      <c r="J26">
        <v>9.9</v>
      </c>
      <c r="K26">
        <v>9.6999999999999993</v>
      </c>
      <c r="L26">
        <v>11</v>
      </c>
      <c r="M26">
        <v>12</v>
      </c>
      <c r="N26">
        <v>11</v>
      </c>
      <c r="O26">
        <v>11</v>
      </c>
      <c r="P26">
        <v>11</v>
      </c>
      <c r="Q26">
        <v>9.6</v>
      </c>
      <c r="R26">
        <v>7.3</v>
      </c>
      <c r="S26">
        <v>6.2</v>
      </c>
      <c r="T26">
        <v>5.5</v>
      </c>
      <c r="U26">
        <v>4.8</v>
      </c>
      <c r="V26">
        <v>4.0999999999999996</v>
      </c>
      <c r="W26">
        <v>3.7</v>
      </c>
      <c r="X26">
        <v>4</v>
      </c>
      <c r="Y26">
        <v>4</v>
      </c>
      <c r="Z26">
        <v>4</v>
      </c>
      <c r="AA26">
        <v>3</v>
      </c>
      <c r="AB26">
        <v>2.2999999999999998</v>
      </c>
      <c r="AC26">
        <v>2.695074083712</v>
      </c>
      <c r="AD26">
        <v>2.7</v>
      </c>
      <c r="AE26">
        <v>2.2000000000000002</v>
      </c>
      <c r="AF26">
        <v>2.6306608770764099</v>
      </c>
      <c r="AG26">
        <v>2.7059444810442299</v>
      </c>
      <c r="AH26">
        <v>2.5958214810442302</v>
      </c>
      <c r="AI26">
        <v>2.80275926275048</v>
      </c>
      <c r="AJ26">
        <v>2.6783170981442299</v>
      </c>
      <c r="AK26">
        <v>3.0558970981442299</v>
      </c>
      <c r="AL26">
        <v>3.27186268023295</v>
      </c>
      <c r="AM26">
        <v>2.9864856786532799</v>
      </c>
      <c r="AN26">
        <v>2.9613256786472899</v>
      </c>
    </row>
    <row r="28" spans="1:40" x14ac:dyDescent="0.3">
      <c r="A28" t="s">
        <v>1638</v>
      </c>
      <c r="B28">
        <v>22.199000000000002</v>
      </c>
      <c r="C28">
        <v>22.824999999999999</v>
      </c>
      <c r="D28">
        <v>24.856999999999999</v>
      </c>
      <c r="E28">
        <v>25.068999999999999</v>
      </c>
      <c r="F28">
        <v>28.047999999999998</v>
      </c>
      <c r="G28">
        <v>30.977</v>
      </c>
      <c r="H28">
        <v>32.61</v>
      </c>
      <c r="I28">
        <v>33.298000000000002</v>
      </c>
      <c r="J28">
        <v>35.06</v>
      </c>
      <c r="K28">
        <v>35.295000000000002</v>
      </c>
      <c r="L28">
        <v>35.473999999999997</v>
      </c>
      <c r="M28">
        <v>35.295000000000002</v>
      </c>
      <c r="N28">
        <v>27.218</v>
      </c>
      <c r="O28">
        <v>26.327000000000002</v>
      </c>
      <c r="P28">
        <v>26.352</v>
      </c>
      <c r="Q28">
        <v>26.277999999999999</v>
      </c>
      <c r="R28">
        <v>24.125</v>
      </c>
      <c r="S28">
        <v>21.864000000000001</v>
      </c>
      <c r="T28">
        <v>20.806000000000001</v>
      </c>
      <c r="U28">
        <v>17.998999999999999</v>
      </c>
      <c r="V28">
        <v>18.745999999999999</v>
      </c>
      <c r="W28">
        <v>19.518000000000001</v>
      </c>
      <c r="X28">
        <v>19.121580000000002</v>
      </c>
      <c r="Y28">
        <v>20.32526</v>
      </c>
      <c r="Z28">
        <v>21.280560000000001</v>
      </c>
      <c r="AA28">
        <v>22.195640000000001</v>
      </c>
      <c r="AB28">
        <v>21.721640000000001</v>
      </c>
      <c r="AC28">
        <v>20.89602</v>
      </c>
      <c r="AD28">
        <v>22.51782</v>
      </c>
      <c r="AE28">
        <v>20.487559999999998</v>
      </c>
      <c r="AF28">
        <v>21.03556</v>
      </c>
      <c r="AG28">
        <v>18.73584</v>
      </c>
      <c r="AH28">
        <v>18.761240000000001</v>
      </c>
      <c r="AI28">
        <v>17.932480000000002</v>
      </c>
      <c r="AJ28">
        <v>17.491859999999999</v>
      </c>
      <c r="AK28">
        <v>13.42418</v>
      </c>
      <c r="AL28">
        <v>16.563839999999999</v>
      </c>
      <c r="AM28">
        <v>14.617039999999999</v>
      </c>
      <c r="AN28">
        <v>15.14714</v>
      </c>
    </row>
    <row r="29" spans="1:40" x14ac:dyDescent="0.3">
      <c r="A29" t="s">
        <v>1668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row>
    <row r="30" spans="1:40" x14ac:dyDescent="0.3">
      <c r="A30" t="s">
        <v>1669</v>
      </c>
      <c r="B30">
        <v>11.705</v>
      </c>
      <c r="C30">
        <v>12.173</v>
      </c>
      <c r="D30">
        <v>14.045999999999999</v>
      </c>
      <c r="E30">
        <v>14.1</v>
      </c>
      <c r="F30">
        <v>16.920000000000002</v>
      </c>
      <c r="G30">
        <v>18.8</v>
      </c>
      <c r="H30">
        <v>19.739999999999998</v>
      </c>
      <c r="I30">
        <v>19.834</v>
      </c>
      <c r="J30">
        <v>20.21</v>
      </c>
      <c r="K30">
        <v>20.445</v>
      </c>
      <c r="L30">
        <v>20.03</v>
      </c>
      <c r="M30">
        <v>20.445</v>
      </c>
      <c r="N30">
        <v>13.16</v>
      </c>
      <c r="O30">
        <v>13.16</v>
      </c>
      <c r="P30">
        <v>12.69</v>
      </c>
      <c r="Q30">
        <v>12.22</v>
      </c>
      <c r="R30">
        <v>11.75</v>
      </c>
      <c r="S30">
        <v>11.271000000000001</v>
      </c>
      <c r="T30">
        <v>10.708</v>
      </c>
      <c r="U30">
        <v>7.8019999999999996</v>
      </c>
      <c r="V30">
        <v>8.6479999999999997</v>
      </c>
      <c r="W30">
        <v>9.0239999999999991</v>
      </c>
      <c r="X30">
        <v>8.6075800000000005</v>
      </c>
      <c r="Y30">
        <v>8.7222600000000003</v>
      </c>
      <c r="Z30">
        <v>8.9055599999999995</v>
      </c>
      <c r="AA30">
        <v>9.1941400000000009</v>
      </c>
      <c r="AB30">
        <v>9.2270400000000006</v>
      </c>
      <c r="AC30">
        <v>7.7484200000000003</v>
      </c>
      <c r="AD30">
        <v>8.5897199999999998</v>
      </c>
      <c r="AE30">
        <v>8.1112599999999997</v>
      </c>
      <c r="AF30">
        <v>7.76816</v>
      </c>
      <c r="AG30">
        <v>5.6644399999999999</v>
      </c>
      <c r="AH30">
        <v>5.3918400000000002</v>
      </c>
      <c r="AI30">
        <v>4.16608</v>
      </c>
      <c r="AJ30">
        <v>4.6144600000000002</v>
      </c>
      <c r="AK30">
        <v>3.5127799999999998</v>
      </c>
      <c r="AL30">
        <v>3.8784399999999999</v>
      </c>
      <c r="AM30">
        <v>2.8209399999999998</v>
      </c>
      <c r="AN30">
        <v>2.4590399999999999</v>
      </c>
    </row>
    <row r="31" spans="1:40" x14ac:dyDescent="0.3">
      <c r="A31" t="s">
        <v>1670</v>
      </c>
      <c r="B31">
        <v>10.494</v>
      </c>
      <c r="C31">
        <v>10.651999999999999</v>
      </c>
      <c r="D31">
        <v>10.811</v>
      </c>
      <c r="E31">
        <v>10.968999999999999</v>
      </c>
      <c r="F31">
        <v>11.128</v>
      </c>
      <c r="G31">
        <v>12.177</v>
      </c>
      <c r="H31">
        <v>12.87</v>
      </c>
      <c r="I31">
        <v>13.464</v>
      </c>
      <c r="J31">
        <v>14.85</v>
      </c>
      <c r="K31">
        <v>14.85</v>
      </c>
      <c r="L31">
        <v>15.444000000000001</v>
      </c>
      <c r="M31">
        <v>14.85</v>
      </c>
      <c r="N31">
        <v>14.058</v>
      </c>
      <c r="O31">
        <v>13.167</v>
      </c>
      <c r="P31">
        <v>13.662000000000001</v>
      </c>
      <c r="Q31">
        <v>14.058</v>
      </c>
      <c r="R31">
        <v>12.375</v>
      </c>
      <c r="S31">
        <v>10.593</v>
      </c>
      <c r="T31">
        <v>10.098000000000001</v>
      </c>
      <c r="U31">
        <v>10.196999999999999</v>
      </c>
      <c r="V31">
        <v>10.098000000000001</v>
      </c>
      <c r="W31">
        <v>10.494</v>
      </c>
      <c r="X31">
        <v>10.513999999999999</v>
      </c>
      <c r="Y31">
        <v>11.603</v>
      </c>
      <c r="Z31">
        <v>12.375</v>
      </c>
      <c r="AA31">
        <v>13.0015</v>
      </c>
      <c r="AB31">
        <v>12.4946</v>
      </c>
      <c r="AC31">
        <v>13.147600000000001</v>
      </c>
      <c r="AD31">
        <v>13.928100000000001</v>
      </c>
      <c r="AE31">
        <v>12.376300000000001</v>
      </c>
      <c r="AF31">
        <v>13.2674</v>
      </c>
      <c r="AG31">
        <v>13.071400000000001</v>
      </c>
      <c r="AH31">
        <v>13.369400000000001</v>
      </c>
      <c r="AI31">
        <v>13.766400000000001</v>
      </c>
      <c r="AJ31">
        <v>12.8774</v>
      </c>
      <c r="AK31">
        <v>9.9114000000000004</v>
      </c>
      <c r="AL31">
        <v>12.6854</v>
      </c>
      <c r="AM31">
        <v>11.796099999999999</v>
      </c>
      <c r="AN31">
        <v>12.6881</v>
      </c>
    </row>
    <row r="32" spans="1:40" x14ac:dyDescent="0.3">
      <c r="A32" t="s">
        <v>1642</v>
      </c>
      <c r="B32">
        <v>10.494</v>
      </c>
      <c r="C32">
        <v>10.651999999999999</v>
      </c>
      <c r="D32">
        <v>10.811</v>
      </c>
      <c r="E32">
        <v>10.968999999999999</v>
      </c>
      <c r="F32">
        <v>11.128</v>
      </c>
      <c r="G32">
        <v>12.177</v>
      </c>
      <c r="H32">
        <v>12.87</v>
      </c>
      <c r="I32">
        <v>13.464</v>
      </c>
      <c r="J32">
        <v>14.85</v>
      </c>
      <c r="K32">
        <v>14.85</v>
      </c>
      <c r="L32">
        <v>15.444000000000001</v>
      </c>
      <c r="M32">
        <v>14.85</v>
      </c>
      <c r="N32">
        <v>14.058</v>
      </c>
      <c r="O32">
        <v>13.167</v>
      </c>
      <c r="P32">
        <v>13.662000000000001</v>
      </c>
      <c r="Q32">
        <v>14.058</v>
      </c>
      <c r="R32">
        <v>12.375</v>
      </c>
      <c r="S32">
        <v>10.593</v>
      </c>
      <c r="T32">
        <v>10.098000000000001</v>
      </c>
      <c r="U32">
        <v>10.196999999999999</v>
      </c>
      <c r="V32">
        <v>10.098000000000001</v>
      </c>
      <c r="W32">
        <v>10.494</v>
      </c>
      <c r="X32">
        <v>10.513999999999999</v>
      </c>
      <c r="Y32">
        <v>11.603</v>
      </c>
      <c r="Z32">
        <v>12.375</v>
      </c>
      <c r="AA32">
        <v>13.000999999999999</v>
      </c>
      <c r="AB32">
        <v>12.494</v>
      </c>
      <c r="AC32">
        <v>13.147</v>
      </c>
      <c r="AD32">
        <v>13.927</v>
      </c>
      <c r="AE32">
        <v>12.375</v>
      </c>
      <c r="AF32">
        <v>13.266</v>
      </c>
      <c r="AG32">
        <v>13.068</v>
      </c>
      <c r="AH32">
        <v>13.365</v>
      </c>
      <c r="AI32">
        <v>13.760999999999999</v>
      </c>
      <c r="AJ32">
        <v>12.87</v>
      </c>
      <c r="AK32">
        <v>9.9</v>
      </c>
      <c r="AL32">
        <v>12.672000000000001</v>
      </c>
      <c r="AM32">
        <v>11.781000000000001</v>
      </c>
      <c r="AN32">
        <v>12.672000000000001</v>
      </c>
    </row>
    <row r="33" spans="1:40" x14ac:dyDescent="0.3">
      <c r="A33" t="s">
        <v>1643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5.0000000000000001E-4</v>
      </c>
      <c r="AB33">
        <v>5.9999999999999995E-4</v>
      </c>
      <c r="AC33">
        <v>5.9999999999999995E-4</v>
      </c>
      <c r="AD33">
        <v>1.1000000000000001E-3</v>
      </c>
      <c r="AE33">
        <v>1.2999999999999999E-3</v>
      </c>
      <c r="AF33">
        <v>1.4E-3</v>
      </c>
      <c r="AG33">
        <v>3.3999999999999998E-3</v>
      </c>
      <c r="AH33">
        <v>4.4000000000000003E-3</v>
      </c>
      <c r="AI33">
        <v>5.4000000000000003E-3</v>
      </c>
      <c r="AJ33">
        <v>7.4000000000000003E-3</v>
      </c>
      <c r="AK33">
        <v>1.14E-2</v>
      </c>
      <c r="AL33">
        <v>1.34E-2</v>
      </c>
      <c r="AM33">
        <v>1.5100000000000001E-2</v>
      </c>
      <c r="AN33">
        <v>1.61E-2</v>
      </c>
    </row>
    <row r="34" spans="1:40" x14ac:dyDescent="0.3">
      <c r="A34" t="s">
        <v>1644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row>
    <row r="35" spans="1:40" x14ac:dyDescent="0.3">
      <c r="A35" t="s">
        <v>1645</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5.0000000000000001E-4</v>
      </c>
      <c r="AB35">
        <v>5.9999999999999995E-4</v>
      </c>
      <c r="AC35">
        <v>5.9999999999999995E-4</v>
      </c>
      <c r="AD35">
        <v>6.9999999999999999E-4</v>
      </c>
      <c r="AE35">
        <v>8.9999999999999998E-4</v>
      </c>
      <c r="AF35">
        <v>1E-3</v>
      </c>
      <c r="AG35">
        <v>3.0000000000000001E-3</v>
      </c>
      <c r="AH35">
        <v>4.0000000000000001E-3</v>
      </c>
      <c r="AI35">
        <v>5.0000000000000001E-3</v>
      </c>
      <c r="AJ35">
        <v>7.0000000000000001E-3</v>
      </c>
      <c r="AK35">
        <v>1.0999999999999999E-2</v>
      </c>
      <c r="AL35">
        <v>1.2999999999999999E-2</v>
      </c>
      <c r="AM35">
        <v>1.4E-2</v>
      </c>
      <c r="AN35">
        <v>1.4999999999999999E-2</v>
      </c>
    </row>
    <row r="36" spans="1:40" x14ac:dyDescent="0.3">
      <c r="A36" t="s">
        <v>1646</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row>
    <row r="37" spans="1:40" x14ac:dyDescent="0.3">
      <c r="A37" t="s">
        <v>1647</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5.0000000000000001E-4</v>
      </c>
      <c r="AB37">
        <v>5.9999999999999995E-4</v>
      </c>
      <c r="AC37">
        <v>5.9999999999999995E-4</v>
      </c>
      <c r="AD37">
        <v>6.9999999999999999E-4</v>
      </c>
      <c r="AE37">
        <v>8.9999999999999998E-4</v>
      </c>
      <c r="AF37">
        <v>1E-3</v>
      </c>
      <c r="AG37">
        <v>3.0000000000000001E-3</v>
      </c>
      <c r="AH37">
        <v>4.0000000000000001E-3</v>
      </c>
      <c r="AI37">
        <v>5.0000000000000001E-3</v>
      </c>
      <c r="AJ37">
        <v>7.0000000000000001E-3</v>
      </c>
      <c r="AK37">
        <v>1.0999999999999999E-2</v>
      </c>
      <c r="AL37">
        <v>1.2999999999999999E-2</v>
      </c>
      <c r="AM37">
        <v>1.4E-2</v>
      </c>
      <c r="AN37">
        <v>1.4999999999999999E-2</v>
      </c>
    </row>
    <row r="38" spans="1:40" x14ac:dyDescent="0.3">
      <c r="A38" t="s">
        <v>1648</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4.0000000000000002E-4</v>
      </c>
      <c r="AE38">
        <v>4.0000000000000002E-4</v>
      </c>
      <c r="AF38">
        <v>4.0000000000000002E-4</v>
      </c>
      <c r="AG38">
        <v>4.0000000000000002E-4</v>
      </c>
      <c r="AH38">
        <v>4.0000000000000002E-4</v>
      </c>
      <c r="AI38">
        <v>4.0000000000000002E-4</v>
      </c>
      <c r="AJ38">
        <v>4.0000000000000002E-4</v>
      </c>
      <c r="AK38">
        <v>4.0000000000000002E-4</v>
      </c>
      <c r="AL38">
        <v>4.0000000000000002E-4</v>
      </c>
      <c r="AM38">
        <v>1.1000000000000001E-3</v>
      </c>
      <c r="AN38">
        <v>1.1000000000000001E-3</v>
      </c>
    </row>
    <row r="39" spans="1:40" x14ac:dyDescent="0.3">
      <c r="A39" t="s">
        <v>1649</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row>
    <row r="40" spans="1:40" x14ac:dyDescent="0.3">
      <c r="A40" t="s">
        <v>1650</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row>
    <row r="43" spans="1:40" x14ac:dyDescent="0.3">
      <c r="A43" t="s">
        <v>1651</v>
      </c>
      <c r="B43" t="s">
        <v>1652</v>
      </c>
      <c r="C43" t="s">
        <v>1652</v>
      </c>
      <c r="D43" t="s">
        <v>1652</v>
      </c>
      <c r="E43" t="s">
        <v>1652</v>
      </c>
      <c r="F43" t="s">
        <v>1652</v>
      </c>
      <c r="G43" t="s">
        <v>1652</v>
      </c>
      <c r="H43" t="s">
        <v>1652</v>
      </c>
      <c r="I43" t="s">
        <v>1652</v>
      </c>
      <c r="J43">
        <v>52.418300000000002</v>
      </c>
      <c r="K43">
        <v>53.152200000000001</v>
      </c>
      <c r="L43">
        <v>50.866700000000002</v>
      </c>
      <c r="M43">
        <v>48.619799999999998</v>
      </c>
      <c r="N43">
        <v>45.1755</v>
      </c>
      <c r="O43">
        <v>43.152200000000001</v>
      </c>
      <c r="P43">
        <v>42.241399999999999</v>
      </c>
      <c r="Q43">
        <v>40.393599999999999</v>
      </c>
      <c r="R43">
        <v>39.039400000000001</v>
      </c>
      <c r="S43">
        <v>36.508299999999998</v>
      </c>
      <c r="T43">
        <v>36.178199999999997</v>
      </c>
      <c r="U43">
        <v>38.377099999999999</v>
      </c>
      <c r="V43">
        <v>38.535299999999999</v>
      </c>
      <c r="W43">
        <v>39.982700000000001</v>
      </c>
      <c r="X43">
        <v>40.463000000000001</v>
      </c>
      <c r="Y43">
        <v>41.198700000000002</v>
      </c>
      <c r="Z43">
        <v>42.054000000000002</v>
      </c>
      <c r="AA43">
        <v>43.635599999999997</v>
      </c>
      <c r="AB43">
        <v>43.188000000000002</v>
      </c>
      <c r="AC43">
        <v>42.675600000000003</v>
      </c>
      <c r="AD43">
        <v>43.997799999999998</v>
      </c>
      <c r="AE43">
        <v>43.597999999999999</v>
      </c>
      <c r="AF43">
        <v>43.392099999999999</v>
      </c>
      <c r="AG43">
        <v>43.738</v>
      </c>
      <c r="AH43">
        <v>44.310200000000002</v>
      </c>
      <c r="AI43">
        <v>44.785200000000003</v>
      </c>
      <c r="AJ43">
        <v>45.252400000000002</v>
      </c>
      <c r="AK43">
        <v>44.735399999999998</v>
      </c>
      <c r="AL43">
        <v>46.466000000000001</v>
      </c>
      <c r="AM43">
        <v>44.847799999999999</v>
      </c>
      <c r="AN43">
        <v>42.987499999999997</v>
      </c>
    </row>
    <row r="44" spans="1:40" ht="17.25" thickBot="1" x14ac:dyDescent="0.35">
      <c r="A44" s="139"/>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c r="AA44" s="139"/>
      <c r="AB44" s="139"/>
      <c r="AC44" s="139"/>
      <c r="AD44" s="139"/>
      <c r="AE44" s="139"/>
      <c r="AF44" s="139"/>
      <c r="AG44" s="139"/>
      <c r="AH44" s="139"/>
      <c r="AI44" s="139"/>
      <c r="AJ44" s="139"/>
      <c r="AK44" s="139"/>
      <c r="AL44" s="139"/>
      <c r="AM44" s="139"/>
      <c r="AN44" s="139"/>
    </row>
    <row r="46" spans="1:40" x14ac:dyDescent="0.3">
      <c r="A46" s="140" t="s">
        <v>1065</v>
      </c>
      <c r="B46" s="140"/>
      <c r="C46" s="140"/>
      <c r="D46" s="140"/>
      <c r="E46" s="140"/>
      <c r="F46" s="140"/>
      <c r="G46" s="140"/>
      <c r="H46" s="140"/>
      <c r="I46" s="140"/>
      <c r="J46" s="140"/>
      <c r="K46" s="140"/>
      <c r="L46" s="140"/>
      <c r="M46" s="140"/>
      <c r="N46" s="140"/>
      <c r="O46" s="140"/>
      <c r="P46" s="140"/>
      <c r="Q46" s="140"/>
      <c r="R46" s="140"/>
      <c r="S46" s="140"/>
      <c r="T46" s="140"/>
      <c r="U46" s="140"/>
      <c r="V46" s="140"/>
      <c r="W46" s="140"/>
      <c r="X46" s="140"/>
      <c r="Y46" s="140"/>
      <c r="Z46" s="140"/>
      <c r="AA46" s="140"/>
      <c r="AB46" s="140"/>
      <c r="AC46" s="140"/>
      <c r="AD46" s="140"/>
      <c r="AE46" s="140"/>
      <c r="AF46" s="140"/>
      <c r="AG46" s="140"/>
      <c r="AH46" s="140"/>
      <c r="AI46" s="140"/>
      <c r="AJ46" s="140"/>
      <c r="AK46" s="140"/>
      <c r="AL46" s="140"/>
      <c r="AM46" s="140"/>
      <c r="AN46" s="140"/>
    </row>
    <row r="47" spans="1:40" x14ac:dyDescent="0.3">
      <c r="A47" t="s">
        <v>1618</v>
      </c>
      <c r="B47">
        <v>537.5</v>
      </c>
      <c r="C47">
        <v>536</v>
      </c>
      <c r="D47">
        <v>534</v>
      </c>
      <c r="E47">
        <v>561</v>
      </c>
      <c r="F47">
        <v>554.15027299999997</v>
      </c>
      <c r="G47">
        <v>551.035616</v>
      </c>
      <c r="H47">
        <v>591.74520600000005</v>
      </c>
      <c r="I47">
        <v>626.72054700000001</v>
      </c>
      <c r="J47">
        <v>745.78961800000002</v>
      </c>
      <c r="K47">
        <v>860.07945199999995</v>
      </c>
      <c r="L47">
        <v>1048.260274</v>
      </c>
      <c r="M47">
        <v>1263.3315070000001</v>
      </c>
      <c r="N47">
        <v>1526.7459019999999</v>
      </c>
      <c r="O47">
        <v>1684.1315070000001</v>
      </c>
      <c r="P47">
        <v>1839.8164400000001</v>
      </c>
      <c r="Q47">
        <v>2007.739726</v>
      </c>
      <c r="R47">
        <v>2100.9535519999999</v>
      </c>
      <c r="S47">
        <v>2254.9726030000002</v>
      </c>
      <c r="T47">
        <v>1916.5643829999999</v>
      </c>
      <c r="U47">
        <v>2083.786302</v>
      </c>
      <c r="V47">
        <v>2135.3306010000001</v>
      </c>
      <c r="W47">
        <v>2132.0410980000001</v>
      </c>
      <c r="X47">
        <v>2149.1534259999999</v>
      </c>
      <c r="Y47">
        <v>2175.383562</v>
      </c>
      <c r="Z47">
        <v>2155.120218</v>
      </c>
      <c r="AA47">
        <v>2191.3369859999998</v>
      </c>
      <c r="AB47">
        <v>2179.9041090000001</v>
      </c>
      <c r="AC47">
        <v>2240.5095889999998</v>
      </c>
      <c r="AD47">
        <v>2142.3087439999999</v>
      </c>
      <c r="AE47">
        <v>2188.50137</v>
      </c>
      <c r="AF47">
        <v>2268.5698640000001</v>
      </c>
      <c r="AG47">
        <v>2259.3726040000001</v>
      </c>
      <c r="AH47">
        <v>2321.6120219999998</v>
      </c>
      <c r="AI47">
        <v>2328.2958899999999</v>
      </c>
      <c r="AJ47">
        <v>2347.8000000000002</v>
      </c>
      <c r="AK47">
        <v>2473.1479450000002</v>
      </c>
      <c r="AL47">
        <v>2605.42623</v>
      </c>
      <c r="AM47">
        <v>2629.7945199999999</v>
      </c>
      <c r="AN47">
        <v>2566.5506850000002</v>
      </c>
    </row>
    <row r="48" spans="1:40" x14ac:dyDescent="0.3">
      <c r="A48" t="s">
        <v>1619</v>
      </c>
      <c r="B48">
        <v>537.5</v>
      </c>
      <c r="C48">
        <v>536</v>
      </c>
      <c r="D48">
        <v>534</v>
      </c>
      <c r="E48">
        <v>561</v>
      </c>
      <c r="F48">
        <v>554.15027299999997</v>
      </c>
      <c r="G48">
        <v>551.035616</v>
      </c>
      <c r="H48">
        <v>591.74520600000005</v>
      </c>
      <c r="I48">
        <v>626.72054700000001</v>
      </c>
      <c r="J48">
        <v>745.78961800000002</v>
      </c>
      <c r="K48">
        <v>860.07945199999995</v>
      </c>
      <c r="L48">
        <v>1048.260274</v>
      </c>
      <c r="M48">
        <v>1263.3315070000001</v>
      </c>
      <c r="N48">
        <v>1526.7459019999999</v>
      </c>
      <c r="O48">
        <v>1684.1315070000001</v>
      </c>
      <c r="P48">
        <v>1839.8164400000001</v>
      </c>
      <c r="Q48">
        <v>2007.739726</v>
      </c>
      <c r="R48">
        <v>2100.9535519999999</v>
      </c>
      <c r="S48">
        <v>2254.9726030000002</v>
      </c>
      <c r="T48">
        <v>1916.5643829999999</v>
      </c>
      <c r="U48">
        <v>2083.786302</v>
      </c>
      <c r="V48">
        <v>2135.3306010000001</v>
      </c>
      <c r="W48">
        <v>2132.0410980000001</v>
      </c>
      <c r="X48">
        <v>2149.1534259999999</v>
      </c>
      <c r="Y48">
        <v>2175.383562</v>
      </c>
      <c r="Z48">
        <v>2155.120218</v>
      </c>
      <c r="AA48">
        <v>2191.3369859999998</v>
      </c>
      <c r="AB48">
        <v>2179.9041090000001</v>
      </c>
      <c r="AC48">
        <v>2240.5095889999998</v>
      </c>
      <c r="AD48">
        <v>2142.3087439999999</v>
      </c>
      <c r="AE48">
        <v>2188.50137</v>
      </c>
      <c r="AF48">
        <v>2268.5698640000001</v>
      </c>
      <c r="AG48">
        <v>2259.3726040000001</v>
      </c>
      <c r="AH48">
        <v>2321.6120219999998</v>
      </c>
      <c r="AI48">
        <v>2328.2958899999999</v>
      </c>
      <c r="AJ48">
        <v>2347.8000000000002</v>
      </c>
      <c r="AK48">
        <v>2473.1479450000002</v>
      </c>
      <c r="AL48">
        <v>2605.42623</v>
      </c>
      <c r="AM48">
        <v>2629.7945199999999</v>
      </c>
      <c r="AN48">
        <v>2566.5506850000002</v>
      </c>
    </row>
    <row r="49" spans="1:40" x14ac:dyDescent="0.3">
      <c r="A49" t="s">
        <v>1620</v>
      </c>
      <c r="B49">
        <v>19</v>
      </c>
      <c r="C49">
        <v>17</v>
      </c>
      <c r="D49">
        <v>14</v>
      </c>
      <c r="E49">
        <v>12</v>
      </c>
      <c r="F49">
        <v>14.732239999999999</v>
      </c>
      <c r="G49">
        <v>18.978082000000001</v>
      </c>
      <c r="H49">
        <v>23.441096000000002</v>
      </c>
      <c r="I49">
        <v>28.375342</v>
      </c>
      <c r="J49">
        <v>37.103825000000001</v>
      </c>
      <c r="K49">
        <v>50.128767000000003</v>
      </c>
      <c r="L49">
        <v>64.917807999999994</v>
      </c>
      <c r="M49">
        <v>78.663014000000004</v>
      </c>
      <c r="N49">
        <v>96.303279000000003</v>
      </c>
      <c r="O49">
        <v>116.449315</v>
      </c>
      <c r="P49">
        <v>141.52876699999999</v>
      </c>
      <c r="Q49">
        <v>163.89315099999999</v>
      </c>
      <c r="R49">
        <v>187.311475</v>
      </c>
      <c r="S49">
        <v>197.052055</v>
      </c>
      <c r="T49">
        <v>168.40273999999999</v>
      </c>
      <c r="U49">
        <v>176.39178100000001</v>
      </c>
      <c r="V49">
        <v>170.45901599999999</v>
      </c>
      <c r="W49">
        <v>171.81369900000001</v>
      </c>
      <c r="X49">
        <v>175.58082200000001</v>
      </c>
      <c r="Y49">
        <v>165.78356199999999</v>
      </c>
      <c r="Z49">
        <v>159.29781399999999</v>
      </c>
      <c r="AA49">
        <v>162.88493199999999</v>
      </c>
      <c r="AB49">
        <v>163.89589000000001</v>
      </c>
      <c r="AC49">
        <v>171.210959</v>
      </c>
      <c r="AD49">
        <v>171.95081999999999</v>
      </c>
      <c r="AE49">
        <v>180.15890400000001</v>
      </c>
      <c r="AF49">
        <v>188.87397300000001</v>
      </c>
      <c r="AG49">
        <v>190.53424699999999</v>
      </c>
      <c r="AH49">
        <v>188.65846999999999</v>
      </c>
      <c r="AI49">
        <v>201.14246600000001</v>
      </c>
      <c r="AJ49">
        <v>201.26027400000001</v>
      </c>
      <c r="AK49">
        <v>209.723288</v>
      </c>
      <c r="AL49">
        <v>215.650273</v>
      </c>
      <c r="AM49">
        <v>218.087671</v>
      </c>
      <c r="AN49">
        <v>218.320548</v>
      </c>
    </row>
    <row r="50" spans="1:40" x14ac:dyDescent="0.3">
      <c r="A50" t="s">
        <v>1621</v>
      </c>
      <c r="B50">
        <v>13</v>
      </c>
      <c r="C50">
        <v>15</v>
      </c>
      <c r="D50">
        <v>18</v>
      </c>
      <c r="E50">
        <v>21</v>
      </c>
      <c r="F50">
        <v>10.090164</v>
      </c>
      <c r="G50">
        <v>11.723288</v>
      </c>
      <c r="H50">
        <v>13.906848999999999</v>
      </c>
      <c r="I50">
        <v>15.271233000000001</v>
      </c>
      <c r="J50">
        <v>17.871585</v>
      </c>
      <c r="K50">
        <v>23.243836000000002</v>
      </c>
      <c r="L50">
        <v>28.024657999999999</v>
      </c>
      <c r="M50">
        <v>30.202739999999999</v>
      </c>
      <c r="N50">
        <v>36.030054999999997</v>
      </c>
      <c r="O50">
        <v>39.909588999999997</v>
      </c>
      <c r="P50">
        <v>53.183562000000002</v>
      </c>
      <c r="Q50">
        <v>62.246575</v>
      </c>
      <c r="R50">
        <v>67.445355000000006</v>
      </c>
      <c r="S50">
        <v>72.865752999999998</v>
      </c>
      <c r="T50">
        <v>61.238356000000003</v>
      </c>
      <c r="U50">
        <v>70.783562000000003</v>
      </c>
      <c r="V50">
        <v>69.377049</v>
      </c>
      <c r="W50">
        <v>68.473973000000001</v>
      </c>
      <c r="X50">
        <v>73.991781000000003</v>
      </c>
      <c r="Y50">
        <v>81.139725999999996</v>
      </c>
      <c r="Z50">
        <v>84.969944999999996</v>
      </c>
      <c r="AA50">
        <v>88.6</v>
      </c>
      <c r="AB50">
        <v>90.145205000000004</v>
      </c>
      <c r="AC50">
        <v>94.835616000000002</v>
      </c>
      <c r="AD50">
        <v>91.431693999999993</v>
      </c>
      <c r="AE50">
        <v>90.336985999999996</v>
      </c>
      <c r="AF50">
        <v>98.961644000000007</v>
      </c>
      <c r="AG50">
        <v>102.613699</v>
      </c>
      <c r="AH50">
        <v>108.81420799999999</v>
      </c>
      <c r="AI50">
        <v>111.306849</v>
      </c>
      <c r="AJ50">
        <v>118.641096</v>
      </c>
      <c r="AK50">
        <v>125.750685</v>
      </c>
      <c r="AL50">
        <v>134.87431699999999</v>
      </c>
      <c r="AM50">
        <v>139.54520500000001</v>
      </c>
      <c r="AN50">
        <v>146.10410999999999</v>
      </c>
    </row>
    <row r="51" spans="1:40" x14ac:dyDescent="0.3">
      <c r="A51" t="s">
        <v>1622</v>
      </c>
      <c r="B51">
        <v>24</v>
      </c>
      <c r="C51">
        <v>22</v>
      </c>
      <c r="D51">
        <v>23</v>
      </c>
      <c r="E51">
        <v>22</v>
      </c>
      <c r="F51">
        <v>21.967213000000001</v>
      </c>
      <c r="G51">
        <v>21.736986000000002</v>
      </c>
      <c r="H51">
        <v>21.863014</v>
      </c>
      <c r="I51">
        <v>22.347944999999999</v>
      </c>
      <c r="J51">
        <v>27.284153</v>
      </c>
      <c r="K51">
        <v>39.397260000000003</v>
      </c>
      <c r="L51">
        <v>68.323288000000005</v>
      </c>
      <c r="M51">
        <v>70.147945000000007</v>
      </c>
      <c r="N51">
        <v>93.581967000000006</v>
      </c>
      <c r="O51">
        <v>118.52054800000001</v>
      </c>
      <c r="P51">
        <v>131.07123300000001</v>
      </c>
      <c r="Q51">
        <v>171.68767099999999</v>
      </c>
      <c r="R51">
        <v>201.27868900000001</v>
      </c>
      <c r="S51">
        <v>198.161644</v>
      </c>
      <c r="T51">
        <v>146.210959</v>
      </c>
      <c r="U51">
        <v>211.249315</v>
      </c>
      <c r="V51">
        <v>191.42896200000001</v>
      </c>
      <c r="W51">
        <v>171.684932</v>
      </c>
      <c r="X51">
        <v>164.569863</v>
      </c>
      <c r="Y51">
        <v>150.34520499999999</v>
      </c>
      <c r="Z51">
        <v>122.31694</v>
      </c>
      <c r="AA51">
        <v>112.008219</v>
      </c>
      <c r="AB51">
        <v>90.117807999999997</v>
      </c>
      <c r="AC51">
        <v>75.871233000000004</v>
      </c>
      <c r="AD51">
        <v>78.415300999999999</v>
      </c>
      <c r="AE51">
        <v>79.526026999999999</v>
      </c>
      <c r="AF51">
        <v>82.561644000000001</v>
      </c>
      <c r="AG51">
        <v>72.635615999999999</v>
      </c>
      <c r="AH51">
        <v>62.721311</v>
      </c>
      <c r="AI51">
        <v>54.578082000000002</v>
      </c>
      <c r="AJ51">
        <v>45.657533999999998</v>
      </c>
      <c r="AK51">
        <v>48.641095999999997</v>
      </c>
      <c r="AL51">
        <v>54.838797999999997</v>
      </c>
      <c r="AM51">
        <v>51.306849</v>
      </c>
      <c r="AN51">
        <v>50.758904000000001</v>
      </c>
    </row>
    <row r="52" spans="1:40" x14ac:dyDescent="0.3">
      <c r="A52" t="s">
        <v>1623</v>
      </c>
      <c r="B52">
        <v>104</v>
      </c>
      <c r="C52">
        <v>111</v>
      </c>
      <c r="D52">
        <v>115</v>
      </c>
      <c r="E52">
        <v>123</v>
      </c>
      <c r="F52">
        <v>141.92076499999999</v>
      </c>
      <c r="G52">
        <v>149.55068499999999</v>
      </c>
      <c r="H52">
        <v>164.53424699999999</v>
      </c>
      <c r="I52">
        <v>184.556164</v>
      </c>
      <c r="J52">
        <v>215.32786899999999</v>
      </c>
      <c r="K52">
        <v>242.09863000000001</v>
      </c>
      <c r="L52">
        <v>279.131507</v>
      </c>
      <c r="M52">
        <v>328.49315100000001</v>
      </c>
      <c r="N52">
        <v>366.37431700000002</v>
      </c>
      <c r="O52">
        <v>397.59178100000003</v>
      </c>
      <c r="P52">
        <v>433.44931500000001</v>
      </c>
      <c r="Q52">
        <v>481.19178099999999</v>
      </c>
      <c r="R52">
        <v>502.65573799999999</v>
      </c>
      <c r="S52">
        <v>487.93972600000001</v>
      </c>
      <c r="T52">
        <v>359.91780799999998</v>
      </c>
      <c r="U52">
        <v>376.271233</v>
      </c>
      <c r="V52">
        <v>379.14480900000001</v>
      </c>
      <c r="W52">
        <v>385.95342499999998</v>
      </c>
      <c r="X52">
        <v>402.82191799999998</v>
      </c>
      <c r="Y52">
        <v>423.11780800000003</v>
      </c>
      <c r="Z52">
        <v>417.06284199999999</v>
      </c>
      <c r="AA52">
        <v>413.85205500000001</v>
      </c>
      <c r="AB52">
        <v>412.22191800000002</v>
      </c>
      <c r="AC52">
        <v>419.04931499999998</v>
      </c>
      <c r="AD52">
        <v>388.31967200000003</v>
      </c>
      <c r="AE52">
        <v>385.87397299999998</v>
      </c>
      <c r="AF52">
        <v>399.42465800000002</v>
      </c>
      <c r="AG52">
        <v>393.32602700000001</v>
      </c>
      <c r="AH52">
        <v>405.15027300000003</v>
      </c>
      <c r="AI52">
        <v>423.657534</v>
      </c>
      <c r="AJ52">
        <v>432.19452100000001</v>
      </c>
      <c r="AK52">
        <v>472.55616400000002</v>
      </c>
      <c r="AL52">
        <v>480.14480900000001</v>
      </c>
      <c r="AM52">
        <v>500.87945200000001</v>
      </c>
      <c r="AN52">
        <v>481.05753399999998</v>
      </c>
    </row>
    <row r="53" spans="1:40" x14ac:dyDescent="0.3">
      <c r="A53" t="s">
        <v>1624</v>
      </c>
      <c r="B53">
        <v>285</v>
      </c>
      <c r="C53">
        <v>270</v>
      </c>
      <c r="D53">
        <v>261</v>
      </c>
      <c r="E53">
        <v>265</v>
      </c>
      <c r="F53">
        <v>234.461749</v>
      </c>
      <c r="G53">
        <v>212.219178</v>
      </c>
      <c r="H53">
        <v>207.665753</v>
      </c>
      <c r="I53">
        <v>199.97260299999999</v>
      </c>
      <c r="J53">
        <v>251.338798</v>
      </c>
      <c r="K53">
        <v>290.03013700000002</v>
      </c>
      <c r="L53">
        <v>333.09589</v>
      </c>
      <c r="M53">
        <v>403.15068500000001</v>
      </c>
      <c r="N53">
        <v>465.14754099999999</v>
      </c>
      <c r="O53">
        <v>495.04931499999998</v>
      </c>
      <c r="P53">
        <v>541.28493200000003</v>
      </c>
      <c r="Q53">
        <v>558.55616399999997</v>
      </c>
      <c r="R53">
        <v>544.69945399999995</v>
      </c>
      <c r="S53">
        <v>574.80273999999997</v>
      </c>
      <c r="T53">
        <v>431.98904099999999</v>
      </c>
      <c r="U53">
        <v>469.03287699999998</v>
      </c>
      <c r="V53">
        <v>487.161202</v>
      </c>
      <c r="W53">
        <v>484.93972600000001</v>
      </c>
      <c r="X53">
        <v>461.93150700000001</v>
      </c>
      <c r="Y53">
        <v>457.18082199999998</v>
      </c>
      <c r="Z53">
        <v>438.715847</v>
      </c>
      <c r="AA53">
        <v>433.68767100000002</v>
      </c>
      <c r="AB53">
        <v>417.24109600000003</v>
      </c>
      <c r="AC53">
        <v>397.08219200000002</v>
      </c>
      <c r="AD53">
        <v>331.71857899999998</v>
      </c>
      <c r="AE53">
        <v>320.45205499999997</v>
      </c>
      <c r="AF53">
        <v>321.28767099999999</v>
      </c>
      <c r="AG53">
        <v>277.65479499999998</v>
      </c>
      <c r="AH53">
        <v>268.79235</v>
      </c>
      <c r="AI53">
        <v>256.76164399999999</v>
      </c>
      <c r="AJ53">
        <v>218.824658</v>
      </c>
      <c r="AK53">
        <v>237.30136999999999</v>
      </c>
      <c r="AL53">
        <v>283.55464499999999</v>
      </c>
      <c r="AM53">
        <v>237.249315</v>
      </c>
      <c r="AN53">
        <v>218.01095900000001</v>
      </c>
    </row>
    <row r="54" spans="1:40" x14ac:dyDescent="0.3">
      <c r="A54" t="s">
        <v>1625</v>
      </c>
      <c r="B54">
        <v>0.5</v>
      </c>
      <c r="C54">
        <v>1</v>
      </c>
      <c r="D54">
        <v>1</v>
      </c>
      <c r="E54">
        <v>1</v>
      </c>
      <c r="F54">
        <v>33.341529999999999</v>
      </c>
      <c r="G54">
        <v>39.030137000000003</v>
      </c>
      <c r="H54">
        <v>48.183562000000002</v>
      </c>
      <c r="I54">
        <v>58.126027000000001</v>
      </c>
      <c r="J54">
        <v>70.773223999999999</v>
      </c>
      <c r="K54">
        <v>83.109589</v>
      </c>
      <c r="L54">
        <v>97.852055000000007</v>
      </c>
      <c r="M54">
        <v>118.15890400000001</v>
      </c>
      <c r="N54">
        <v>147.31693999999999</v>
      </c>
      <c r="O54">
        <v>162.84931499999999</v>
      </c>
      <c r="P54">
        <v>171.87397300000001</v>
      </c>
      <c r="Q54">
        <v>180.641096</v>
      </c>
      <c r="R54">
        <v>187.97814199999999</v>
      </c>
      <c r="S54">
        <v>192.24383599999999</v>
      </c>
      <c r="T54">
        <v>182.386301</v>
      </c>
      <c r="U54">
        <v>206.547945</v>
      </c>
      <c r="V54">
        <v>226.131148</v>
      </c>
      <c r="W54">
        <v>225.90136999999999</v>
      </c>
      <c r="X54">
        <v>244.45479499999999</v>
      </c>
      <c r="Y54">
        <v>232.60274000000001</v>
      </c>
      <c r="Z54">
        <v>229.084699</v>
      </c>
      <c r="AA54">
        <v>237.97534200000001</v>
      </c>
      <c r="AB54">
        <v>241.947945</v>
      </c>
      <c r="AC54">
        <v>266.80273999999997</v>
      </c>
      <c r="AD54">
        <v>272.131148</v>
      </c>
      <c r="AE54">
        <v>276.65479499999998</v>
      </c>
      <c r="AF54">
        <v>276.947945</v>
      </c>
      <c r="AG54">
        <v>272.36438399999997</v>
      </c>
      <c r="AH54">
        <v>255.20491799999999</v>
      </c>
      <c r="AI54">
        <v>237.635616</v>
      </c>
      <c r="AJ54">
        <v>226.21643800000001</v>
      </c>
      <c r="AK54">
        <v>238.736986</v>
      </c>
      <c r="AL54">
        <v>270.03278699999998</v>
      </c>
      <c r="AM54">
        <v>266.70137</v>
      </c>
      <c r="AN54">
        <v>279.74246599999998</v>
      </c>
    </row>
    <row r="55" spans="1:40" x14ac:dyDescent="0.3">
      <c r="A55" t="s">
        <v>1626</v>
      </c>
      <c r="B55">
        <v>92</v>
      </c>
      <c r="C55">
        <v>100</v>
      </c>
      <c r="D55">
        <v>102</v>
      </c>
      <c r="E55">
        <v>117</v>
      </c>
      <c r="F55">
        <v>97.636612</v>
      </c>
      <c r="G55">
        <v>97.797259999999994</v>
      </c>
      <c r="H55">
        <v>112.150685</v>
      </c>
      <c r="I55">
        <v>118.07123300000001</v>
      </c>
      <c r="J55">
        <v>126.090164</v>
      </c>
      <c r="K55">
        <v>132.07123300000001</v>
      </c>
      <c r="L55">
        <v>176.91506799999999</v>
      </c>
      <c r="M55">
        <v>234.51506800000001</v>
      </c>
      <c r="N55">
        <v>321.991803</v>
      </c>
      <c r="O55">
        <v>353.76164399999999</v>
      </c>
      <c r="P55">
        <v>367.42465800000002</v>
      </c>
      <c r="Q55">
        <v>389.52328799999998</v>
      </c>
      <c r="R55">
        <v>409.584699</v>
      </c>
      <c r="S55">
        <v>531.90684899999997</v>
      </c>
      <c r="T55">
        <v>566.41917799999999</v>
      </c>
      <c r="U55">
        <v>573.50958900000001</v>
      </c>
      <c r="V55">
        <v>611.62841500000002</v>
      </c>
      <c r="W55">
        <v>623.27397299999996</v>
      </c>
      <c r="X55">
        <v>625.80273999999997</v>
      </c>
      <c r="Y55">
        <v>665.21369900000002</v>
      </c>
      <c r="Z55">
        <v>703.67213100000004</v>
      </c>
      <c r="AA55">
        <v>742.32876699999997</v>
      </c>
      <c r="AB55">
        <v>764.334247</v>
      </c>
      <c r="AC55">
        <v>815.65753400000006</v>
      </c>
      <c r="AD55">
        <v>808.34153000000003</v>
      </c>
      <c r="AE55">
        <v>855.49863000000005</v>
      </c>
      <c r="AF55">
        <v>900.51232900000002</v>
      </c>
      <c r="AG55">
        <v>950.24383599999999</v>
      </c>
      <c r="AH55">
        <v>1032.2704920000001</v>
      </c>
      <c r="AI55">
        <v>1043.2136989999999</v>
      </c>
      <c r="AJ55">
        <v>1105.0054789999999</v>
      </c>
      <c r="AK55">
        <v>1140.4383560000001</v>
      </c>
      <c r="AL55">
        <v>1166.3306009999999</v>
      </c>
      <c r="AM55">
        <v>1216.024658</v>
      </c>
      <c r="AN55">
        <v>1172.5561640000001</v>
      </c>
    </row>
    <row r="57" spans="1:40" x14ac:dyDescent="0.3">
      <c r="A57" t="s">
        <v>1627</v>
      </c>
    </row>
    <row r="58" spans="1:40" x14ac:dyDescent="0.3">
      <c r="A58" t="s">
        <v>1628</v>
      </c>
      <c r="B58">
        <v>26077.347669999999</v>
      </c>
      <c r="C58">
        <v>30012.594369999999</v>
      </c>
      <c r="D58">
        <v>31690.31019</v>
      </c>
      <c r="E58">
        <v>32867.577270000002</v>
      </c>
      <c r="F58">
        <v>37622.942609999998</v>
      </c>
      <c r="G58">
        <v>42121.469720000001</v>
      </c>
      <c r="H58">
        <v>45718.307249999998</v>
      </c>
      <c r="I58">
        <v>49661.270120000299</v>
      </c>
      <c r="J58">
        <v>52382.873510000303</v>
      </c>
      <c r="K58">
        <v>50155.104999999698</v>
      </c>
      <c r="L58">
        <v>49357.032559999701</v>
      </c>
      <c r="M58">
        <v>47682.623669999899</v>
      </c>
      <c r="N58">
        <v>44251.132639999698</v>
      </c>
      <c r="O58">
        <v>46371.977080000397</v>
      </c>
      <c r="P58">
        <v>47186.584170000402</v>
      </c>
      <c r="Q58">
        <v>48950.280169999904</v>
      </c>
      <c r="R58">
        <v>55473.750749999599</v>
      </c>
      <c r="S58">
        <v>59477.340669999598</v>
      </c>
      <c r="T58">
        <v>61624.640549999298</v>
      </c>
      <c r="U58">
        <v>65204.943430000298</v>
      </c>
      <c r="V58">
        <v>79194.359639999093</v>
      </c>
      <c r="W58">
        <v>85802.708089999302</v>
      </c>
      <c r="X58">
        <v>82231.223689999504</v>
      </c>
      <c r="Y58">
        <v>87296.338140000997</v>
      </c>
      <c r="Z58">
        <v>88444.945160000003</v>
      </c>
      <c r="AA58">
        <v>91087.182229999496</v>
      </c>
      <c r="AB58">
        <v>94471.273930001393</v>
      </c>
      <c r="AC58">
        <v>102048.552869999</v>
      </c>
      <c r="AD58">
        <v>113555.56695999901</v>
      </c>
      <c r="AE58">
        <v>118390.29861999799</v>
      </c>
      <c r="AF58">
        <v>131696.28262999901</v>
      </c>
      <c r="AG58">
        <v>142421.75892999701</v>
      </c>
      <c r="AH58">
        <v>140359.33691999901</v>
      </c>
      <c r="AI58">
        <v>139555.752929999</v>
      </c>
      <c r="AJ58">
        <v>144082.940100001</v>
      </c>
      <c r="AK58">
        <v>148402.89299000101</v>
      </c>
      <c r="AL58">
        <v>148575.955660003</v>
      </c>
      <c r="AM58">
        <v>152392.152879998</v>
      </c>
      <c r="AN58">
        <v>153020.469580003</v>
      </c>
    </row>
    <row r="59" spans="1:40" x14ac:dyDescent="0.3">
      <c r="A59" t="s">
        <v>1660</v>
      </c>
      <c r="B59">
        <v>20530.52375</v>
      </c>
      <c r="C59">
        <v>21897.388149999999</v>
      </c>
      <c r="D59">
        <v>22174.06796</v>
      </c>
      <c r="E59">
        <v>21892.978910000002</v>
      </c>
      <c r="F59">
        <v>23556.364699999998</v>
      </c>
      <c r="G59">
        <v>24849.374329999999</v>
      </c>
      <c r="H59">
        <v>26734.324430000001</v>
      </c>
      <c r="I59">
        <v>27161.493626529002</v>
      </c>
      <c r="J59">
        <v>27452.817161323001</v>
      </c>
      <c r="K59">
        <v>23557.190671666998</v>
      </c>
      <c r="L59">
        <v>19771.571366331002</v>
      </c>
      <c r="M59">
        <v>17538.259622359001</v>
      </c>
      <c r="N59">
        <v>14098.508749287001</v>
      </c>
      <c r="O59">
        <v>11277.707690645</v>
      </c>
      <c r="P59">
        <v>9030.8025573696996</v>
      </c>
      <c r="Q59">
        <v>7101.0471184560001</v>
      </c>
      <c r="R59">
        <v>6253.0106001534004</v>
      </c>
      <c r="S59">
        <v>5771.0118236251001</v>
      </c>
      <c r="T59">
        <v>5797.1343326474998</v>
      </c>
      <c r="U59">
        <v>5820.0943798873004</v>
      </c>
      <c r="V59">
        <v>6376.2479255860999</v>
      </c>
      <c r="W59">
        <v>7634.4450333776003</v>
      </c>
      <c r="X59">
        <v>7931.5630261571996</v>
      </c>
      <c r="Y59">
        <v>8748.0105709019008</v>
      </c>
      <c r="Z59">
        <v>8196.2637821492008</v>
      </c>
      <c r="AA59">
        <v>8149.5238781116004</v>
      </c>
      <c r="AB59">
        <v>8747.9356156325994</v>
      </c>
      <c r="AC59">
        <v>9178.9565546226004</v>
      </c>
      <c r="AD59">
        <v>9618.8083458046003</v>
      </c>
      <c r="AE59">
        <v>9905.1921039395002</v>
      </c>
      <c r="AF59">
        <v>10496.061015826001</v>
      </c>
      <c r="AG59">
        <v>12013.588274985999</v>
      </c>
      <c r="AH59">
        <v>11156.772125637999</v>
      </c>
      <c r="AI59">
        <v>11167.082595718</v>
      </c>
      <c r="AJ59">
        <v>11039.983014132</v>
      </c>
      <c r="AK59">
        <v>11752.669639684</v>
      </c>
      <c r="AL59">
        <v>12109.470012072999</v>
      </c>
      <c r="AM59">
        <v>9064.3733322806002</v>
      </c>
      <c r="AN59">
        <v>10213.048772992999</v>
      </c>
    </row>
    <row r="60" spans="1:40" x14ac:dyDescent="0.3">
      <c r="A60" t="s">
        <v>1629</v>
      </c>
      <c r="B60">
        <v>4394.9099699999997</v>
      </c>
      <c r="C60">
        <v>6420.9557500000001</v>
      </c>
      <c r="D60">
        <v>7097.7740899999999</v>
      </c>
      <c r="E60">
        <v>7048.1701400000002</v>
      </c>
      <c r="F60">
        <v>6967.7015099999999</v>
      </c>
      <c r="G60">
        <v>8956.2687499999993</v>
      </c>
      <c r="H60">
        <v>7247.6882500000002</v>
      </c>
      <c r="I60">
        <v>10193.06057</v>
      </c>
      <c r="J60">
        <v>12386.65747</v>
      </c>
      <c r="K60">
        <v>12843.01381</v>
      </c>
      <c r="L60">
        <v>12441.77297</v>
      </c>
      <c r="M60">
        <v>17165.171320000001</v>
      </c>
      <c r="N60">
        <v>18056.94011</v>
      </c>
      <c r="O60">
        <v>19093.111509999999</v>
      </c>
      <c r="P60">
        <v>18631.243620000001</v>
      </c>
      <c r="Q60">
        <v>18906.288704269999</v>
      </c>
      <c r="R60">
        <v>18877.327244607</v>
      </c>
      <c r="S60">
        <v>18848.365784943999</v>
      </c>
      <c r="T60">
        <v>18783.464276040999</v>
      </c>
      <c r="U60">
        <v>18718.562767138999</v>
      </c>
      <c r="V60">
        <v>17657.026460058001</v>
      </c>
      <c r="W60">
        <v>18858.924663622001</v>
      </c>
      <c r="X60">
        <v>16268.993276772</v>
      </c>
      <c r="Y60">
        <v>15204.735439055001</v>
      </c>
      <c r="Z60">
        <v>16669.275315408999</v>
      </c>
      <c r="AA60">
        <v>14828.502038025001</v>
      </c>
      <c r="AB60">
        <v>15576.163540101999</v>
      </c>
      <c r="AC60">
        <v>17946.386371269</v>
      </c>
      <c r="AD60">
        <v>20757.913384746</v>
      </c>
      <c r="AE60">
        <v>17064.492860195998</v>
      </c>
      <c r="AF60">
        <v>20881.034647971999</v>
      </c>
      <c r="AG60">
        <v>24211.711330902999</v>
      </c>
      <c r="AH60">
        <v>23032.382356899001</v>
      </c>
      <c r="AI60">
        <v>23593.912922527001</v>
      </c>
      <c r="AJ60">
        <v>26853.502483437998</v>
      </c>
      <c r="AK60">
        <v>27783.348974039</v>
      </c>
      <c r="AL60">
        <v>27174.470183707999</v>
      </c>
      <c r="AM60">
        <v>26988.489496521001</v>
      </c>
      <c r="AN60">
        <v>27244.966516068002</v>
      </c>
    </row>
    <row r="61" spans="1:40" x14ac:dyDescent="0.3">
      <c r="A61" t="s">
        <v>1630</v>
      </c>
      <c r="B61">
        <v>1151.9139500000001</v>
      </c>
      <c r="C61">
        <v>1694.25047</v>
      </c>
      <c r="D61">
        <v>2418.4681399999999</v>
      </c>
      <c r="E61">
        <v>3926.4282199999998</v>
      </c>
      <c r="F61">
        <v>7098.8764000000001</v>
      </c>
      <c r="G61">
        <v>8315.8266399999993</v>
      </c>
      <c r="H61">
        <v>11736.29457</v>
      </c>
      <c r="I61">
        <v>12220.20866</v>
      </c>
      <c r="J61">
        <v>12398.766510087</v>
      </c>
      <c r="K61">
        <v>13615.711303399001</v>
      </c>
      <c r="L61">
        <v>16972.228883485001</v>
      </c>
      <c r="M61">
        <v>12777.407245656001</v>
      </c>
      <c r="N61">
        <v>11337.247436723999</v>
      </c>
      <c r="O61">
        <v>15205.258683362999</v>
      </c>
      <c r="P61">
        <v>18710.587622080999</v>
      </c>
      <c r="Q61">
        <v>22105.263701046999</v>
      </c>
      <c r="R61">
        <v>29579.585555775</v>
      </c>
      <c r="S61">
        <v>34167.989008728997</v>
      </c>
      <c r="T61">
        <v>36029.727322564999</v>
      </c>
      <c r="U61">
        <v>39327.631098184</v>
      </c>
      <c r="V61">
        <v>53539.478997512997</v>
      </c>
      <c r="W61">
        <v>57354.991567775003</v>
      </c>
      <c r="X61">
        <v>56271.619937468997</v>
      </c>
      <c r="Y61">
        <v>61423.181164882</v>
      </c>
      <c r="Z61">
        <v>60702.043077151997</v>
      </c>
      <c r="AA61">
        <v>64954.282778073997</v>
      </c>
      <c r="AB61">
        <v>66060.700736772997</v>
      </c>
      <c r="AC61">
        <v>71080.840089455</v>
      </c>
      <c r="AD61">
        <v>79690.750131206005</v>
      </c>
      <c r="AE61">
        <v>87493.604746671001</v>
      </c>
      <c r="AF61">
        <v>94800.306746899005</v>
      </c>
      <c r="AG61">
        <v>101503.19643636</v>
      </c>
      <c r="AH61">
        <v>103043.98468833001</v>
      </c>
      <c r="AI61">
        <v>102890.1275211</v>
      </c>
      <c r="AJ61">
        <v>100824.24199025</v>
      </c>
      <c r="AK61">
        <v>101342.17462679</v>
      </c>
      <c r="AL61">
        <v>102489.61277711</v>
      </c>
      <c r="AM61">
        <v>105570.31590304</v>
      </c>
      <c r="AN61">
        <v>105643.03531546</v>
      </c>
    </row>
    <row r="62" spans="1:40" x14ac:dyDescent="0.3">
      <c r="A62" t="s">
        <v>1631</v>
      </c>
      <c r="B62">
        <v>0</v>
      </c>
      <c r="C62">
        <v>0</v>
      </c>
      <c r="D62">
        <v>0</v>
      </c>
      <c r="E62">
        <v>0</v>
      </c>
      <c r="F62">
        <v>0</v>
      </c>
      <c r="G62">
        <v>0</v>
      </c>
      <c r="H62">
        <v>0</v>
      </c>
      <c r="I62">
        <v>86.507263471385002</v>
      </c>
      <c r="J62">
        <v>144.63236859035999</v>
      </c>
      <c r="K62">
        <v>139.18921493373</v>
      </c>
      <c r="L62">
        <v>171.45934018373001</v>
      </c>
      <c r="M62">
        <v>201.78548198493999</v>
      </c>
      <c r="N62">
        <v>758.43634398869995</v>
      </c>
      <c r="O62">
        <v>795.89919599247003</v>
      </c>
      <c r="P62">
        <v>813.95037054969998</v>
      </c>
      <c r="Q62">
        <v>832.00154510693005</v>
      </c>
      <c r="R62">
        <v>759.33157812924003</v>
      </c>
      <c r="S62">
        <v>686.66161115156001</v>
      </c>
      <c r="T62">
        <v>1012.5591900708</v>
      </c>
      <c r="U62">
        <v>1338.45676899</v>
      </c>
      <c r="V62">
        <v>1621.3304588799999</v>
      </c>
      <c r="W62">
        <v>1953.5768341319999</v>
      </c>
      <c r="X62">
        <v>1757.9948526799999</v>
      </c>
      <c r="Y62">
        <v>1919.5399308231999</v>
      </c>
      <c r="Z62">
        <v>2877.3621585573001</v>
      </c>
      <c r="AA62">
        <v>3154.8716343042001</v>
      </c>
      <c r="AB62">
        <v>4085.0133224204001</v>
      </c>
      <c r="AC62">
        <v>3842.1052947418002</v>
      </c>
      <c r="AD62">
        <v>3482.9822791226002</v>
      </c>
      <c r="AE62">
        <v>3926.9269590571998</v>
      </c>
      <c r="AF62">
        <v>5518.8765144380995</v>
      </c>
      <c r="AG62">
        <v>4690.0730451164</v>
      </c>
      <c r="AH62">
        <v>3123.7785677975999</v>
      </c>
      <c r="AI62">
        <v>1903.0181502925</v>
      </c>
      <c r="AJ62">
        <v>5362.8500818642997</v>
      </c>
      <c r="AK62">
        <v>7521.7592515831002</v>
      </c>
      <c r="AL62">
        <v>6800.5482533621998</v>
      </c>
      <c r="AM62">
        <v>10768.408911147</v>
      </c>
      <c r="AN62">
        <v>9919.3416484356003</v>
      </c>
    </row>
    <row r="63" spans="1:40" x14ac:dyDescent="0.3">
      <c r="A63" t="s">
        <v>1632</v>
      </c>
      <c r="B63">
        <v>0</v>
      </c>
      <c r="C63">
        <v>0</v>
      </c>
      <c r="D63">
        <v>0</v>
      </c>
      <c r="E63">
        <v>0</v>
      </c>
      <c r="F63">
        <v>0</v>
      </c>
      <c r="G63">
        <v>0</v>
      </c>
      <c r="H63">
        <v>0</v>
      </c>
      <c r="I63">
        <v>0</v>
      </c>
      <c r="J63">
        <v>0</v>
      </c>
      <c r="K63">
        <v>0</v>
      </c>
      <c r="L63">
        <v>0</v>
      </c>
      <c r="M63">
        <v>0</v>
      </c>
      <c r="N63">
        <v>0</v>
      </c>
      <c r="O63">
        <v>0</v>
      </c>
      <c r="P63">
        <v>0</v>
      </c>
      <c r="Q63">
        <v>5.6791011200000003</v>
      </c>
      <c r="R63">
        <v>4.4957713349999997</v>
      </c>
      <c r="S63">
        <v>3.31244155</v>
      </c>
      <c r="T63">
        <v>1.7554286750000001</v>
      </c>
      <c r="U63">
        <v>0.1984158</v>
      </c>
      <c r="V63">
        <v>0.27579796200000001</v>
      </c>
      <c r="W63">
        <v>0.76999109274999999</v>
      </c>
      <c r="X63">
        <v>1.0525969213099999</v>
      </c>
      <c r="Y63">
        <v>0.87103433890000004</v>
      </c>
      <c r="Z63">
        <v>8.2673250000000001E-4</v>
      </c>
      <c r="AA63">
        <v>1.90148475E-3</v>
      </c>
      <c r="AB63">
        <v>1.4607150734000001</v>
      </c>
      <c r="AC63">
        <v>0.26455991155000003</v>
      </c>
      <c r="AD63">
        <v>5.1128191198700002</v>
      </c>
      <c r="AE63">
        <v>8.1950134640000005E-2</v>
      </c>
      <c r="AF63">
        <v>3.7048639099999999E-3</v>
      </c>
      <c r="AG63">
        <v>3.1898426317999999</v>
      </c>
      <c r="AH63">
        <v>2.4191813345700002</v>
      </c>
      <c r="AI63">
        <v>1.6117403618799999</v>
      </c>
      <c r="AJ63">
        <v>2.36253031674</v>
      </c>
      <c r="AK63">
        <v>2.94049790518</v>
      </c>
      <c r="AL63">
        <v>1.8544337499600001</v>
      </c>
      <c r="AM63">
        <v>0.56523701024999995</v>
      </c>
      <c r="AN63">
        <v>7.7327046499999996E-2</v>
      </c>
    </row>
    <row r="64" spans="1:40" x14ac:dyDescent="0.3">
      <c r="A64" t="s">
        <v>1661</v>
      </c>
      <c r="B64">
        <v>3401.7286600000002</v>
      </c>
      <c r="C64">
        <v>4933.9395599999998</v>
      </c>
      <c r="D64">
        <v>5134.55998</v>
      </c>
      <c r="E64">
        <v>5337.3850199999997</v>
      </c>
      <c r="F64">
        <v>5896.2561900000001</v>
      </c>
      <c r="G64">
        <v>5907.2792900000004</v>
      </c>
      <c r="H64">
        <v>5899.5631199999998</v>
      </c>
      <c r="I64">
        <v>6902.6652199999999</v>
      </c>
      <c r="J64">
        <v>8038.0445200000004</v>
      </c>
      <c r="K64">
        <v>9231.8462500000005</v>
      </c>
      <c r="L64">
        <v>9700.3279999999995</v>
      </c>
      <c r="M64">
        <v>11530.1626</v>
      </c>
      <c r="N64">
        <v>11882.9018</v>
      </c>
      <c r="O64">
        <v>13204.57149</v>
      </c>
      <c r="P64">
        <v>11344.97452</v>
      </c>
      <c r="Q64">
        <v>11676.769829999999</v>
      </c>
      <c r="R64">
        <v>12459.40993</v>
      </c>
      <c r="S64">
        <v>13124.102860000001</v>
      </c>
      <c r="T64">
        <v>13142.842130000001</v>
      </c>
      <c r="U64">
        <v>13135.125959999999</v>
      </c>
      <c r="V64">
        <v>13545.18528</v>
      </c>
      <c r="W64">
        <v>12874.980799999999</v>
      </c>
      <c r="X64">
        <v>11693.304480000001</v>
      </c>
      <c r="Y64">
        <v>11951.24502</v>
      </c>
      <c r="Z64">
        <v>12517.83236</v>
      </c>
      <c r="AA64">
        <v>10225.02756</v>
      </c>
      <c r="AB64">
        <v>11244.66431</v>
      </c>
      <c r="AC64">
        <v>11548.90187</v>
      </c>
      <c r="AD64">
        <v>12739.39667</v>
      </c>
      <c r="AE64">
        <v>10898.53897</v>
      </c>
      <c r="AF64">
        <v>15576.742609999999</v>
      </c>
      <c r="AG64">
        <v>17384.531009999999</v>
      </c>
      <c r="AH64">
        <v>17318.39241</v>
      </c>
      <c r="AI64">
        <v>17383.4287</v>
      </c>
      <c r="AJ64">
        <v>18952.01583</v>
      </c>
      <c r="AK64">
        <v>19639.85727</v>
      </c>
      <c r="AL64">
        <v>17742.781760000002</v>
      </c>
      <c r="AM64">
        <v>17901.5144</v>
      </c>
      <c r="AN64">
        <v>18832.966349999999</v>
      </c>
    </row>
    <row r="66" spans="1:40" x14ac:dyDescent="0.3">
      <c r="A66" t="s">
        <v>1633</v>
      </c>
    </row>
    <row r="67" spans="1:40" x14ac:dyDescent="0.3">
      <c r="A67" t="s">
        <v>1634</v>
      </c>
      <c r="B67">
        <v>138.900835503</v>
      </c>
      <c r="C67">
        <v>146.25255876599999</v>
      </c>
      <c r="D67">
        <v>149.45527393099999</v>
      </c>
      <c r="E67">
        <v>153.81066541800001</v>
      </c>
      <c r="F67">
        <v>176.85275374400001</v>
      </c>
      <c r="G67">
        <v>185.75073090500001</v>
      </c>
      <c r="H67">
        <v>199.02935618800001</v>
      </c>
      <c r="I67">
        <v>217.123841072</v>
      </c>
      <c r="J67">
        <v>243.355460612</v>
      </c>
      <c r="K67">
        <v>253.40837714599999</v>
      </c>
      <c r="L67">
        <v>278.02099840599999</v>
      </c>
      <c r="M67">
        <v>307.53113984399999</v>
      </c>
      <c r="N67">
        <v>339.63125152399999</v>
      </c>
      <c r="O67">
        <v>368.03370945799998</v>
      </c>
      <c r="P67">
        <v>399.94973096799998</v>
      </c>
      <c r="Q67">
        <v>431.32955833699998</v>
      </c>
      <c r="R67">
        <v>464.91015332799998</v>
      </c>
      <c r="S67">
        <v>505.01249034799997</v>
      </c>
      <c r="T67">
        <v>456.11716781600001</v>
      </c>
      <c r="U67">
        <v>494.97388054200002</v>
      </c>
      <c r="V67">
        <v>534.69629957799998</v>
      </c>
      <c r="W67">
        <v>550.70094450500005</v>
      </c>
      <c r="X67">
        <v>554.20001828500006</v>
      </c>
      <c r="Y67">
        <v>568.80311632300004</v>
      </c>
      <c r="Z67">
        <v>576.43103450000001</v>
      </c>
      <c r="AA67">
        <v>587.030261387</v>
      </c>
      <c r="AB67">
        <v>598.76814494799999</v>
      </c>
      <c r="AC67">
        <v>633.14597654500005</v>
      </c>
      <c r="AD67">
        <v>643.042124489</v>
      </c>
      <c r="AE67">
        <v>652.76867921200005</v>
      </c>
      <c r="AF67">
        <v>709.90534351199994</v>
      </c>
      <c r="AG67">
        <v>739.35843255600003</v>
      </c>
      <c r="AH67">
        <v>754.95093017299996</v>
      </c>
      <c r="AI67">
        <v>760.84712643299997</v>
      </c>
      <c r="AJ67">
        <v>763.269696071</v>
      </c>
      <c r="AK67">
        <v>787.60712768899998</v>
      </c>
      <c r="AL67">
        <v>812.93754016699995</v>
      </c>
      <c r="AM67">
        <v>825.05187227900001</v>
      </c>
      <c r="AN67">
        <v>834.39532385500002</v>
      </c>
    </row>
    <row r="68" spans="1:40" x14ac:dyDescent="0.3">
      <c r="A68" t="s">
        <v>1635</v>
      </c>
      <c r="B68">
        <v>65.508952490414899</v>
      </c>
      <c r="C68">
        <v>74.784060375023699</v>
      </c>
      <c r="D68">
        <v>78.742435873712907</v>
      </c>
      <c r="E68">
        <v>81.149795602277905</v>
      </c>
      <c r="F68">
        <v>91.702178744091697</v>
      </c>
      <c r="G68">
        <v>102.097790905164</v>
      </c>
      <c r="H68">
        <v>109.946866163172</v>
      </c>
      <c r="I68">
        <v>119.278201571688</v>
      </c>
      <c r="J68">
        <v>125.848323339346</v>
      </c>
      <c r="K68">
        <v>119.265808285883</v>
      </c>
      <c r="L68">
        <v>115.748956536093</v>
      </c>
      <c r="M68">
        <v>112.75116903116501</v>
      </c>
      <c r="N68">
        <v>104.23184741546601</v>
      </c>
      <c r="O68">
        <v>107.700308542522</v>
      </c>
      <c r="P68">
        <v>108.210532451017</v>
      </c>
      <c r="Q68">
        <v>110.968866295133</v>
      </c>
      <c r="R68">
        <v>124.068221473479</v>
      </c>
      <c r="S68">
        <v>132.17003082073899</v>
      </c>
      <c r="T68">
        <v>136.42537601071501</v>
      </c>
      <c r="U68">
        <v>143.833809333045</v>
      </c>
      <c r="V68">
        <v>172.705148314425</v>
      </c>
      <c r="W68">
        <v>187.14473414766701</v>
      </c>
      <c r="X68">
        <v>179.20437648742401</v>
      </c>
      <c r="Y68">
        <v>190.09919148264899</v>
      </c>
      <c r="Z68">
        <v>192.54478076471599</v>
      </c>
      <c r="AA68">
        <v>196.91393981742601</v>
      </c>
      <c r="AB68">
        <v>204.12904449112099</v>
      </c>
      <c r="AC68">
        <v>221.56518444360299</v>
      </c>
      <c r="AD68">
        <v>246.47731940615299</v>
      </c>
      <c r="AE68">
        <v>254.36667315089301</v>
      </c>
      <c r="AF68">
        <v>284.09368466338998</v>
      </c>
      <c r="AG68">
        <v>307.49035202397403</v>
      </c>
      <c r="AH68">
        <v>302.73090841326001</v>
      </c>
      <c r="AI68">
        <v>301.398457596914</v>
      </c>
      <c r="AJ68">
        <v>311.124017563341</v>
      </c>
      <c r="AK68">
        <v>320.51973688150002</v>
      </c>
      <c r="AL68">
        <v>321.13037906036601</v>
      </c>
      <c r="AM68">
        <v>326.372637365461</v>
      </c>
      <c r="AN68">
        <v>328.51584911834198</v>
      </c>
    </row>
    <row r="69" spans="1:40" x14ac:dyDescent="0.3">
      <c r="A69" t="s">
        <v>1636</v>
      </c>
      <c r="B69">
        <v>0</v>
      </c>
      <c r="C69">
        <v>0</v>
      </c>
      <c r="D69">
        <v>0</v>
      </c>
      <c r="E69">
        <v>0</v>
      </c>
      <c r="F69">
        <v>0</v>
      </c>
      <c r="G69">
        <v>0</v>
      </c>
      <c r="H69">
        <v>0.14842602499999999</v>
      </c>
      <c r="I69">
        <v>4.4488015000000001</v>
      </c>
      <c r="J69">
        <v>5.7537832729999998</v>
      </c>
      <c r="K69">
        <v>5.5165138599999999</v>
      </c>
      <c r="L69">
        <v>6.35263387</v>
      </c>
      <c r="M69">
        <v>7.3553518130000004</v>
      </c>
      <c r="N69">
        <v>9.6423291090000003</v>
      </c>
      <c r="O69">
        <v>12.045055915000001</v>
      </c>
      <c r="P69">
        <v>16.033540516999999</v>
      </c>
      <c r="Q69">
        <v>19.387303041999999</v>
      </c>
      <c r="R69">
        <v>25.613025855</v>
      </c>
      <c r="S69">
        <v>31.154360527000001</v>
      </c>
      <c r="T69">
        <v>29.143657805</v>
      </c>
      <c r="U69">
        <v>35.488169208999999</v>
      </c>
      <c r="V69">
        <v>39.694081263999998</v>
      </c>
      <c r="W69">
        <v>42.675540357000003</v>
      </c>
      <c r="X69">
        <v>48.900541797999999</v>
      </c>
      <c r="Y69">
        <v>50.953177840000002</v>
      </c>
      <c r="Z69">
        <v>60.069481734999997</v>
      </c>
      <c r="AA69">
        <v>63.900090570000003</v>
      </c>
      <c r="AB69">
        <v>68.305459456999998</v>
      </c>
      <c r="AC69">
        <v>73.791327100999993</v>
      </c>
      <c r="AD69">
        <v>75.058504083000003</v>
      </c>
      <c r="AE69">
        <v>72.152568060999997</v>
      </c>
      <c r="AF69">
        <v>90.852274848999997</v>
      </c>
      <c r="AG69">
        <v>97.934668532000003</v>
      </c>
      <c r="AH69">
        <v>106.10716476</v>
      </c>
      <c r="AI69">
        <v>110.25179783599999</v>
      </c>
      <c r="AJ69">
        <v>99.421206507999997</v>
      </c>
      <c r="AK69">
        <v>92.971004807</v>
      </c>
      <c r="AL69">
        <v>96.281396107000006</v>
      </c>
      <c r="AM69">
        <v>99.616186913999996</v>
      </c>
      <c r="AN69">
        <v>115.728074737</v>
      </c>
    </row>
    <row r="70" spans="1:40" x14ac:dyDescent="0.3">
      <c r="A70" t="s">
        <v>1637</v>
      </c>
      <c r="B70">
        <v>73.391883012132197</v>
      </c>
      <c r="C70">
        <v>71.468498391170399</v>
      </c>
      <c r="D70">
        <v>70.712838057012505</v>
      </c>
      <c r="E70">
        <v>72.660869815480098</v>
      </c>
      <c r="F70">
        <v>85.150575000000003</v>
      </c>
      <c r="G70">
        <v>83.652940000000001</v>
      </c>
      <c r="H70">
        <v>88.934064000000006</v>
      </c>
      <c r="I70">
        <v>93.396838000000002</v>
      </c>
      <c r="J70">
        <v>111.753354</v>
      </c>
      <c r="K70">
        <v>128.62605500000001</v>
      </c>
      <c r="L70">
        <v>155.919408</v>
      </c>
      <c r="M70">
        <v>187.42461900000001</v>
      </c>
      <c r="N70">
        <v>225.75707499999999</v>
      </c>
      <c r="O70">
        <v>248.28834499999999</v>
      </c>
      <c r="P70">
        <v>275.70565800000003</v>
      </c>
      <c r="Q70">
        <v>300.973389</v>
      </c>
      <c r="R70">
        <v>315.22890599999999</v>
      </c>
      <c r="S70">
        <v>341.68809900000002</v>
      </c>
      <c r="T70">
        <v>290.548134</v>
      </c>
      <c r="U70">
        <v>315.65190200000001</v>
      </c>
      <c r="V70">
        <v>322.29707000000002</v>
      </c>
      <c r="W70">
        <v>320.88067000000001</v>
      </c>
      <c r="X70">
        <v>326.0951</v>
      </c>
      <c r="Y70">
        <v>327.75074699999999</v>
      </c>
      <c r="Z70">
        <v>323.81677200000001</v>
      </c>
      <c r="AA70">
        <v>326.21623099999999</v>
      </c>
      <c r="AB70">
        <v>326.333641</v>
      </c>
      <c r="AC70">
        <v>337.78946500000001</v>
      </c>
      <c r="AD70">
        <v>321.50630100000001</v>
      </c>
      <c r="AE70">
        <v>326.249438</v>
      </c>
      <c r="AF70">
        <v>334.959384</v>
      </c>
      <c r="AG70">
        <v>333.93341199999998</v>
      </c>
      <c r="AH70">
        <v>346.11285700000002</v>
      </c>
      <c r="AI70">
        <v>349.19687099999999</v>
      </c>
      <c r="AJ70">
        <v>352.72447199999999</v>
      </c>
      <c r="AK70">
        <v>374.11638599999998</v>
      </c>
      <c r="AL70">
        <v>395.52576499999998</v>
      </c>
      <c r="AM70">
        <v>399.06304799999998</v>
      </c>
      <c r="AN70">
        <v>390.15140000000002</v>
      </c>
    </row>
    <row r="72" spans="1:40" x14ac:dyDescent="0.3">
      <c r="A72" t="s">
        <v>1671</v>
      </c>
      <c r="B72">
        <v>34.472000000000001</v>
      </c>
      <c r="C72">
        <v>37.232999999999997</v>
      </c>
      <c r="D72">
        <v>39.67</v>
      </c>
      <c r="E72">
        <v>44.911000000000001</v>
      </c>
      <c r="F72">
        <v>49.618000000000002</v>
      </c>
      <c r="G72">
        <v>53.468000000000004</v>
      </c>
      <c r="H72">
        <v>58.832999999999998</v>
      </c>
      <c r="I72">
        <v>66.552999999999997</v>
      </c>
      <c r="J72">
        <v>76.906999999999996</v>
      </c>
      <c r="K72">
        <v>85.77</v>
      </c>
      <c r="L72">
        <v>98.125</v>
      </c>
      <c r="M72">
        <v>110.20699999999999</v>
      </c>
      <c r="N72">
        <v>121.515</v>
      </c>
      <c r="O72">
        <v>134.25742</v>
      </c>
      <c r="P72">
        <v>170.76774</v>
      </c>
      <c r="Q72">
        <v>188.88793000000001</v>
      </c>
      <c r="R72">
        <v>210.45462000000001</v>
      </c>
      <c r="S72">
        <v>229.221237</v>
      </c>
      <c r="T72">
        <v>225.012</v>
      </c>
      <c r="U72">
        <v>222.08699999999999</v>
      </c>
      <c r="V72">
        <v>271.99333000000001</v>
      </c>
      <c r="W72">
        <v>291.34456</v>
      </c>
      <c r="X72">
        <v>310.30410000000001</v>
      </c>
      <c r="Y72">
        <v>323.92378000000002</v>
      </c>
      <c r="Z72">
        <v>345.72048000000001</v>
      </c>
      <c r="AA72">
        <v>363.92178000000001</v>
      </c>
      <c r="AB72">
        <v>379.07227999999998</v>
      </c>
      <c r="AC72">
        <v>402.36624</v>
      </c>
      <c r="AD72">
        <v>419.00635999999997</v>
      </c>
      <c r="AE72">
        <v>426.00182000000001</v>
      </c>
      <c r="AF72">
        <v>468.45229999999998</v>
      </c>
      <c r="AG72">
        <v>490.44504000000001</v>
      </c>
      <c r="AH72">
        <v>500.48088000000001</v>
      </c>
      <c r="AI72">
        <v>506.7063</v>
      </c>
      <c r="AJ72">
        <v>514.21681999999998</v>
      </c>
      <c r="AK72">
        <v>517.74339999999995</v>
      </c>
      <c r="AL72">
        <v>527.17409999999995</v>
      </c>
      <c r="AM72">
        <v>530.54894000000002</v>
      </c>
      <c r="AN72">
        <v>552.79876000000002</v>
      </c>
    </row>
    <row r="73" spans="1:40" x14ac:dyDescent="0.3">
      <c r="A73" t="s">
        <v>1639</v>
      </c>
      <c r="B73">
        <v>3.2770000000000001</v>
      </c>
      <c r="C73">
        <v>2.73</v>
      </c>
      <c r="D73">
        <v>3.5590000000000002</v>
      </c>
      <c r="E73">
        <v>8.4489999999999998</v>
      </c>
      <c r="F73">
        <v>11.113</v>
      </c>
      <c r="G73">
        <v>15.78</v>
      </c>
      <c r="H73">
        <v>26.68</v>
      </c>
      <c r="I73">
        <v>37.049999999999997</v>
      </c>
      <c r="J73">
        <v>37.790999999999997</v>
      </c>
      <c r="K73">
        <v>44.994999999999997</v>
      </c>
      <c r="L73">
        <v>50.243000000000002</v>
      </c>
      <c r="M73">
        <v>53.494999999999997</v>
      </c>
      <c r="N73">
        <v>53.703000000000003</v>
      </c>
      <c r="O73">
        <v>55.231000000000002</v>
      </c>
      <c r="P73">
        <v>55.718000000000004</v>
      </c>
      <c r="Q73">
        <v>63.676929999999999</v>
      </c>
      <c r="R73">
        <v>70.227999999999994</v>
      </c>
      <c r="S73">
        <v>73.231367000000006</v>
      </c>
      <c r="T73">
        <v>85.204999999999998</v>
      </c>
      <c r="U73">
        <v>97.911000000000001</v>
      </c>
      <c r="V73">
        <v>103.51555</v>
      </c>
      <c r="W73">
        <v>106.526</v>
      </c>
      <c r="X73">
        <v>113.148</v>
      </c>
      <c r="Y73">
        <v>123.187</v>
      </c>
      <c r="Z73">
        <v>124.179</v>
      </c>
      <c r="AA73">
        <v>137.59</v>
      </c>
      <c r="AB73">
        <v>141.179</v>
      </c>
      <c r="AC73">
        <v>136.59899999999999</v>
      </c>
      <c r="AD73">
        <v>144.255</v>
      </c>
      <c r="AE73">
        <v>141.12299999999999</v>
      </c>
      <c r="AF73">
        <v>141.88999999999999</v>
      </c>
      <c r="AG73">
        <v>147.76300000000001</v>
      </c>
      <c r="AH73">
        <v>143.55000000000001</v>
      </c>
      <c r="AI73">
        <v>132.465</v>
      </c>
      <c r="AJ73">
        <v>149.19900000000001</v>
      </c>
      <c r="AK73">
        <v>157.19900000000001</v>
      </c>
      <c r="AL73">
        <v>154.30699999999999</v>
      </c>
      <c r="AM73">
        <v>141.27799999999999</v>
      </c>
      <c r="AN73">
        <v>127.075</v>
      </c>
    </row>
    <row r="74" spans="1:40" x14ac:dyDescent="0.3">
      <c r="A74" t="s">
        <v>1640</v>
      </c>
      <c r="B74">
        <v>29.756</v>
      </c>
      <c r="C74">
        <v>32.4</v>
      </c>
      <c r="D74">
        <v>34.965000000000003</v>
      </c>
      <c r="E74">
        <v>34.798999999999999</v>
      </c>
      <c r="F74">
        <v>37.097000000000001</v>
      </c>
      <c r="G74">
        <v>35.210999999999999</v>
      </c>
      <c r="H74">
        <v>30.306000000000001</v>
      </c>
      <c r="I74">
        <v>27.466999999999999</v>
      </c>
      <c r="J74">
        <v>39.287999999999997</v>
      </c>
      <c r="K74">
        <v>39.996000000000002</v>
      </c>
      <c r="L74">
        <v>45.515999999999998</v>
      </c>
      <c r="M74">
        <v>53.822000000000003</v>
      </c>
      <c r="N74">
        <v>65.394999999999996</v>
      </c>
      <c r="O74">
        <v>75.47542</v>
      </c>
      <c r="P74">
        <v>113.34520000000001</v>
      </c>
      <c r="Q74">
        <v>123.1776</v>
      </c>
      <c r="R74">
        <v>138.38586000000001</v>
      </c>
      <c r="S74">
        <v>154.25399999999999</v>
      </c>
      <c r="T74">
        <v>136.11099999999999</v>
      </c>
      <c r="U74">
        <v>120.569</v>
      </c>
      <c r="V74">
        <v>164.91077999999999</v>
      </c>
      <c r="W74">
        <v>181.16056</v>
      </c>
      <c r="X74">
        <v>194.78210000000001</v>
      </c>
      <c r="Y74">
        <v>195.83678</v>
      </c>
      <c r="Z74">
        <v>217.27348000000001</v>
      </c>
      <c r="AA74">
        <v>222.72077999999999</v>
      </c>
      <c r="AB74">
        <v>234.40028000000001</v>
      </c>
      <c r="AC74">
        <v>261.55124000000001</v>
      </c>
      <c r="AD74">
        <v>271.13736</v>
      </c>
      <c r="AE74">
        <v>281.01582000000002</v>
      </c>
      <c r="AF74">
        <v>320.91129999999998</v>
      </c>
      <c r="AG74">
        <v>335.45404000000002</v>
      </c>
      <c r="AH74">
        <v>350.10487999999998</v>
      </c>
      <c r="AI74">
        <v>365.74930000000001</v>
      </c>
      <c r="AJ74">
        <v>356.59181999999998</v>
      </c>
      <c r="AK74">
        <v>349.64240000000001</v>
      </c>
      <c r="AL74">
        <v>356.27409999999998</v>
      </c>
      <c r="AM74">
        <v>369.65593999999999</v>
      </c>
      <c r="AN74">
        <v>401.24275999999998</v>
      </c>
    </row>
    <row r="75" spans="1:40" x14ac:dyDescent="0.3">
      <c r="A75" t="s">
        <v>1641</v>
      </c>
      <c r="B75">
        <v>1.5389999999999999</v>
      </c>
      <c r="C75">
        <v>2.2570000000000001</v>
      </c>
      <c r="D75">
        <v>1.56</v>
      </c>
      <c r="E75">
        <v>2.2719999999999998</v>
      </c>
      <c r="F75">
        <v>1.978</v>
      </c>
      <c r="G75">
        <v>3.153</v>
      </c>
      <c r="H75">
        <v>3.0779999999999998</v>
      </c>
      <c r="I75">
        <v>3.9249999999999998</v>
      </c>
      <c r="J75">
        <v>1.9670000000000001</v>
      </c>
      <c r="K75">
        <v>2.9340000000000002</v>
      </c>
      <c r="L75">
        <v>4.6379999999999999</v>
      </c>
      <c r="M75">
        <v>3.452</v>
      </c>
      <c r="N75">
        <v>3.0680000000000001</v>
      </c>
      <c r="O75">
        <v>4.1879999999999997</v>
      </c>
      <c r="P75">
        <v>2.3255400000000002</v>
      </c>
      <c r="Q75">
        <v>2.9843999999999999</v>
      </c>
      <c r="R75">
        <v>2.8057599999999998</v>
      </c>
      <c r="S75">
        <v>2.8678699999999999</v>
      </c>
      <c r="T75">
        <v>4.3010000000000002</v>
      </c>
      <c r="U75">
        <v>4.2249999999999996</v>
      </c>
      <c r="V75">
        <v>4.085</v>
      </c>
      <c r="W75">
        <v>4.2380000000000004</v>
      </c>
      <c r="X75">
        <v>3.4540000000000002</v>
      </c>
      <c r="Y75">
        <v>5.133</v>
      </c>
      <c r="Z75">
        <v>4.7119999999999997</v>
      </c>
      <c r="AA75">
        <v>4.0750000000000002</v>
      </c>
      <c r="AB75">
        <v>4.0570000000000004</v>
      </c>
      <c r="AC75">
        <v>4.6219999999999999</v>
      </c>
      <c r="AD75">
        <v>4.3639999999999999</v>
      </c>
      <c r="AE75">
        <v>4.7480000000000002</v>
      </c>
      <c r="AF75">
        <v>6.524</v>
      </c>
      <c r="AG75">
        <v>8.2520000000000007</v>
      </c>
      <c r="AH75">
        <v>7.9320000000000004</v>
      </c>
      <c r="AI75">
        <v>9.7949999999999999</v>
      </c>
      <c r="AJ75">
        <v>10.002000000000001</v>
      </c>
      <c r="AK75">
        <v>12.076000000000001</v>
      </c>
      <c r="AL75">
        <v>17.521999999999998</v>
      </c>
      <c r="AM75">
        <v>20.905999999999999</v>
      </c>
      <c r="AN75">
        <v>25.675999999999998</v>
      </c>
    </row>
    <row r="76" spans="1:40" x14ac:dyDescent="0.3">
      <c r="A76" t="s">
        <v>1642</v>
      </c>
      <c r="B76">
        <v>1.5389999999999999</v>
      </c>
      <c r="C76">
        <v>2.2570000000000001</v>
      </c>
      <c r="D76">
        <v>1.56</v>
      </c>
      <c r="E76">
        <v>2.2719999999999998</v>
      </c>
      <c r="F76">
        <v>1.978</v>
      </c>
      <c r="G76">
        <v>3.153</v>
      </c>
      <c r="H76">
        <v>3.0779999999999998</v>
      </c>
      <c r="I76">
        <v>3.9249999999999998</v>
      </c>
      <c r="J76">
        <v>1.9670000000000001</v>
      </c>
      <c r="K76">
        <v>2.9340000000000002</v>
      </c>
      <c r="L76">
        <v>4.6369999999999996</v>
      </c>
      <c r="M76">
        <v>3.4510000000000001</v>
      </c>
      <c r="N76">
        <v>3.0659999999999998</v>
      </c>
      <c r="O76">
        <v>4.1849999999999996</v>
      </c>
      <c r="P76">
        <v>2.32254</v>
      </c>
      <c r="Q76">
        <v>2.7324000000000002</v>
      </c>
      <c r="R76">
        <v>2.3997600000000001</v>
      </c>
      <c r="S76">
        <v>2.7848700000000002</v>
      </c>
      <c r="T76">
        <v>4.2359999999999998</v>
      </c>
      <c r="U76">
        <v>4.117</v>
      </c>
      <c r="V76">
        <v>3.97</v>
      </c>
      <c r="W76">
        <v>4.109</v>
      </c>
      <c r="X76">
        <v>3.2010000000000001</v>
      </c>
      <c r="Y76">
        <v>4.8529999999999998</v>
      </c>
      <c r="Z76">
        <v>4.2869999999999999</v>
      </c>
      <c r="AA76">
        <v>3.6360000000000001</v>
      </c>
      <c r="AB76">
        <v>3.4329999999999998</v>
      </c>
      <c r="AC76">
        <v>3.5950000000000002</v>
      </c>
      <c r="AD76">
        <v>3.0390000000000001</v>
      </c>
      <c r="AE76">
        <v>2.7850000000000001</v>
      </c>
      <c r="AF76">
        <v>3.6320000000000001</v>
      </c>
      <c r="AG76">
        <v>4.54</v>
      </c>
      <c r="AH76">
        <v>3.8660000000000001</v>
      </c>
      <c r="AI76">
        <v>4.2270000000000003</v>
      </c>
      <c r="AJ76">
        <v>2.7170000000000001</v>
      </c>
      <c r="AK76">
        <v>2.1179999999999999</v>
      </c>
      <c r="AL76">
        <v>2.7610000000000001</v>
      </c>
      <c r="AM76">
        <v>2.8279999999999998</v>
      </c>
      <c r="AN76">
        <v>3.319</v>
      </c>
    </row>
    <row r="77" spans="1:40" x14ac:dyDescent="0.3">
      <c r="A77" t="s">
        <v>1643</v>
      </c>
      <c r="B77">
        <v>0</v>
      </c>
      <c r="C77">
        <v>0</v>
      </c>
      <c r="D77">
        <v>0</v>
      </c>
      <c r="E77">
        <v>0</v>
      </c>
      <c r="F77">
        <v>0</v>
      </c>
      <c r="G77">
        <v>0</v>
      </c>
      <c r="H77">
        <v>0</v>
      </c>
      <c r="I77">
        <v>0</v>
      </c>
      <c r="J77">
        <v>0</v>
      </c>
      <c r="K77">
        <v>0</v>
      </c>
      <c r="L77">
        <v>1E-3</v>
      </c>
      <c r="M77">
        <v>1E-3</v>
      </c>
      <c r="N77">
        <v>2E-3</v>
      </c>
      <c r="O77">
        <v>3.0000000000000001E-3</v>
      </c>
      <c r="P77">
        <v>3.0000000000000001E-3</v>
      </c>
      <c r="Q77">
        <v>0.252</v>
      </c>
      <c r="R77">
        <v>0.40600000000000003</v>
      </c>
      <c r="S77">
        <v>8.3000000000000004E-2</v>
      </c>
      <c r="T77">
        <v>6.5000000000000002E-2</v>
      </c>
      <c r="U77">
        <v>0.108</v>
      </c>
      <c r="V77">
        <v>0.115</v>
      </c>
      <c r="W77">
        <v>0.129</v>
      </c>
      <c r="X77">
        <v>0.253</v>
      </c>
      <c r="Y77">
        <v>0.28000000000000003</v>
      </c>
      <c r="Z77">
        <v>0.42499999999999999</v>
      </c>
      <c r="AA77">
        <v>0.439</v>
      </c>
      <c r="AB77">
        <v>0.624</v>
      </c>
      <c r="AC77">
        <v>1.0269999999999999</v>
      </c>
      <c r="AD77">
        <v>1.325</v>
      </c>
      <c r="AE77">
        <v>1.9630000000000001</v>
      </c>
      <c r="AF77">
        <v>2.8919999999999999</v>
      </c>
      <c r="AG77">
        <v>3.7120000000000002</v>
      </c>
      <c r="AH77">
        <v>4.0659999999999998</v>
      </c>
      <c r="AI77">
        <v>5.5679999999999996</v>
      </c>
      <c r="AJ77">
        <v>7.2850000000000001</v>
      </c>
      <c r="AK77">
        <v>9.9580000000000002</v>
      </c>
      <c r="AL77">
        <v>14.760999999999999</v>
      </c>
      <c r="AM77">
        <v>18.077999999999999</v>
      </c>
      <c r="AN77">
        <v>22.356999999999999</v>
      </c>
    </row>
    <row r="78" spans="1:40" x14ac:dyDescent="0.3">
      <c r="A78" t="s">
        <v>1644</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row>
    <row r="79" spans="1:40" x14ac:dyDescent="0.3">
      <c r="A79" t="s">
        <v>1645</v>
      </c>
      <c r="B79">
        <v>0</v>
      </c>
      <c r="C79">
        <v>0</v>
      </c>
      <c r="D79">
        <v>0</v>
      </c>
      <c r="E79">
        <v>0</v>
      </c>
      <c r="F79">
        <v>0</v>
      </c>
      <c r="G79">
        <v>0</v>
      </c>
      <c r="H79">
        <v>0</v>
      </c>
      <c r="I79">
        <v>0</v>
      </c>
      <c r="J79">
        <v>0</v>
      </c>
      <c r="K79">
        <v>0</v>
      </c>
      <c r="L79">
        <v>1E-3</v>
      </c>
      <c r="M79">
        <v>1E-3</v>
      </c>
      <c r="N79">
        <v>2E-3</v>
      </c>
      <c r="O79">
        <v>2E-3</v>
      </c>
      <c r="P79">
        <v>2E-3</v>
      </c>
      <c r="Q79">
        <v>2E-3</v>
      </c>
      <c r="R79">
        <v>3.0000000000000001E-3</v>
      </c>
      <c r="S79">
        <v>3.0000000000000001E-3</v>
      </c>
      <c r="T79">
        <v>4.0000000000000001E-3</v>
      </c>
      <c r="U79">
        <v>5.0000000000000001E-3</v>
      </c>
      <c r="V79">
        <v>5.0000000000000001E-3</v>
      </c>
      <c r="W79">
        <v>6.0000000000000001E-3</v>
      </c>
      <c r="X79">
        <v>7.0000000000000001E-3</v>
      </c>
      <c r="Y79">
        <v>8.0000000000000002E-3</v>
      </c>
      <c r="Z79">
        <v>0.01</v>
      </c>
      <c r="AA79">
        <v>1.4999999999999999E-2</v>
      </c>
      <c r="AB79">
        <v>3.7999999999999999E-2</v>
      </c>
      <c r="AC79">
        <v>7.8E-2</v>
      </c>
      <c r="AD79">
        <v>0.30499999999999999</v>
      </c>
      <c r="AE79">
        <v>0.65500000000000003</v>
      </c>
      <c r="AF79">
        <v>0.96799999999999997</v>
      </c>
      <c r="AG79">
        <v>1.2110000000000001</v>
      </c>
      <c r="AH79">
        <v>1.4890000000000001</v>
      </c>
      <c r="AI79">
        <v>2.657</v>
      </c>
      <c r="AJ79">
        <v>3.9820000000000002</v>
      </c>
      <c r="AK79">
        <v>5.4669999999999996</v>
      </c>
      <c r="AL79">
        <v>6.7080000000000002</v>
      </c>
      <c r="AM79">
        <v>9.0120000000000005</v>
      </c>
      <c r="AN79">
        <v>11.457000000000001</v>
      </c>
    </row>
    <row r="80" spans="1:40" x14ac:dyDescent="0.3">
      <c r="A80" t="s">
        <v>1646</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7.0000000000000001E-3</v>
      </c>
      <c r="AC80">
        <v>8.0000000000000002E-3</v>
      </c>
      <c r="AD80">
        <v>0.02</v>
      </c>
      <c r="AE80">
        <v>8.8999999999999996E-2</v>
      </c>
      <c r="AF80">
        <v>0.19600000000000001</v>
      </c>
      <c r="AG80">
        <v>0.29499999999999998</v>
      </c>
      <c r="AH80">
        <v>0.38800000000000001</v>
      </c>
      <c r="AI80">
        <v>1.0620000000000001</v>
      </c>
      <c r="AJ80">
        <v>1.4350000000000001</v>
      </c>
      <c r="AK80">
        <v>1.587</v>
      </c>
      <c r="AL80">
        <v>1.64</v>
      </c>
      <c r="AM80">
        <v>1.958</v>
      </c>
      <c r="AN80">
        <v>2.25</v>
      </c>
    </row>
    <row r="81" spans="1:40" x14ac:dyDescent="0.3">
      <c r="A81" t="s">
        <v>1647</v>
      </c>
      <c r="B81">
        <v>0</v>
      </c>
      <c r="C81">
        <v>0</v>
      </c>
      <c r="D81">
        <v>0</v>
      </c>
      <c r="E81">
        <v>0</v>
      </c>
      <c r="F81">
        <v>0</v>
      </c>
      <c r="G81">
        <v>0</v>
      </c>
      <c r="H81">
        <v>0</v>
      </c>
      <c r="I81">
        <v>0</v>
      </c>
      <c r="J81">
        <v>0</v>
      </c>
      <c r="K81">
        <v>0</v>
      </c>
      <c r="L81">
        <v>1E-3</v>
      </c>
      <c r="M81">
        <v>1E-3</v>
      </c>
      <c r="N81">
        <v>2E-3</v>
      </c>
      <c r="O81">
        <v>2E-3</v>
      </c>
      <c r="P81">
        <v>2E-3</v>
      </c>
      <c r="Q81">
        <v>2E-3</v>
      </c>
      <c r="R81">
        <v>3.0000000000000001E-3</v>
      </c>
      <c r="S81">
        <v>3.0000000000000001E-3</v>
      </c>
      <c r="T81">
        <v>4.0000000000000001E-3</v>
      </c>
      <c r="U81">
        <v>5.0000000000000001E-3</v>
      </c>
      <c r="V81">
        <v>5.0000000000000001E-3</v>
      </c>
      <c r="W81">
        <v>6.0000000000000001E-3</v>
      </c>
      <c r="X81">
        <v>7.0000000000000001E-3</v>
      </c>
      <c r="Y81">
        <v>8.0000000000000002E-3</v>
      </c>
      <c r="Z81">
        <v>0.01</v>
      </c>
      <c r="AA81">
        <v>1.4999999999999999E-2</v>
      </c>
      <c r="AB81">
        <v>3.1E-2</v>
      </c>
      <c r="AC81">
        <v>7.0000000000000007E-2</v>
      </c>
      <c r="AD81">
        <v>0.28499999999999998</v>
      </c>
      <c r="AE81">
        <v>0.56599999999999995</v>
      </c>
      <c r="AF81">
        <v>0.77200000000000002</v>
      </c>
      <c r="AG81">
        <v>0.91600000000000004</v>
      </c>
      <c r="AH81">
        <v>1.101</v>
      </c>
      <c r="AI81">
        <v>1.595</v>
      </c>
      <c r="AJ81">
        <v>2.5470000000000002</v>
      </c>
      <c r="AK81">
        <v>3.88</v>
      </c>
      <c r="AL81">
        <v>5.0679999999999996</v>
      </c>
      <c r="AM81">
        <v>7.0540000000000003</v>
      </c>
      <c r="AN81">
        <v>9.2070000000000007</v>
      </c>
    </row>
    <row r="82" spans="1:40" x14ac:dyDescent="0.3">
      <c r="A82" t="s">
        <v>1648</v>
      </c>
      <c r="B82">
        <v>0</v>
      </c>
      <c r="C82">
        <v>0</v>
      </c>
      <c r="D82">
        <v>0</v>
      </c>
      <c r="E82">
        <v>0</v>
      </c>
      <c r="F82">
        <v>0</v>
      </c>
      <c r="G82">
        <v>0</v>
      </c>
      <c r="H82">
        <v>0</v>
      </c>
      <c r="I82">
        <v>0</v>
      </c>
      <c r="J82">
        <v>0</v>
      </c>
      <c r="K82">
        <v>0</v>
      </c>
      <c r="L82">
        <v>0</v>
      </c>
      <c r="M82">
        <v>0</v>
      </c>
      <c r="N82">
        <v>0</v>
      </c>
      <c r="O82">
        <v>1E-3</v>
      </c>
      <c r="P82">
        <v>1E-3</v>
      </c>
      <c r="Q82">
        <v>0</v>
      </c>
      <c r="R82">
        <v>0</v>
      </c>
      <c r="S82">
        <v>1E-3</v>
      </c>
      <c r="T82">
        <v>2E-3</v>
      </c>
      <c r="U82">
        <v>6.0000000000000001E-3</v>
      </c>
      <c r="V82">
        <v>1.7000000000000001E-2</v>
      </c>
      <c r="W82">
        <v>1.2999999999999999E-2</v>
      </c>
      <c r="X82">
        <v>1.4999999999999999E-2</v>
      </c>
      <c r="Y82">
        <v>2.5000000000000001E-2</v>
      </c>
      <c r="Z82">
        <v>4.7E-2</v>
      </c>
      <c r="AA82">
        <v>0.13</v>
      </c>
      <c r="AB82">
        <v>0.23899999999999999</v>
      </c>
      <c r="AC82">
        <v>0.376</v>
      </c>
      <c r="AD82">
        <v>0.436</v>
      </c>
      <c r="AE82">
        <v>0.68500000000000005</v>
      </c>
      <c r="AF82">
        <v>0.81699999999999995</v>
      </c>
      <c r="AG82">
        <v>0.86199999999999999</v>
      </c>
      <c r="AH82">
        <v>0.91300000000000003</v>
      </c>
      <c r="AI82">
        <v>1.1479999999999999</v>
      </c>
      <c r="AJ82">
        <v>1.145</v>
      </c>
      <c r="AK82">
        <v>1.341</v>
      </c>
      <c r="AL82">
        <v>1.6819999999999999</v>
      </c>
      <c r="AM82">
        <v>2.1680000000000001</v>
      </c>
      <c r="AN82">
        <v>2.464</v>
      </c>
    </row>
    <row r="83" spans="1:40" x14ac:dyDescent="0.3">
      <c r="A83" t="s">
        <v>1649</v>
      </c>
      <c r="B83">
        <v>0</v>
      </c>
      <c r="C83">
        <v>0</v>
      </c>
      <c r="D83">
        <v>0</v>
      </c>
      <c r="E83">
        <v>0</v>
      </c>
      <c r="F83">
        <v>0</v>
      </c>
      <c r="G83">
        <v>0</v>
      </c>
      <c r="H83">
        <v>0</v>
      </c>
      <c r="I83">
        <v>0</v>
      </c>
      <c r="J83">
        <v>0</v>
      </c>
      <c r="K83">
        <v>0</v>
      </c>
      <c r="L83">
        <v>0</v>
      </c>
      <c r="M83">
        <v>0</v>
      </c>
      <c r="N83">
        <v>0</v>
      </c>
      <c r="O83">
        <v>0</v>
      </c>
      <c r="P83">
        <v>0</v>
      </c>
      <c r="Q83">
        <v>0.25</v>
      </c>
      <c r="R83">
        <v>0.40300000000000002</v>
      </c>
      <c r="S83">
        <v>7.9000000000000001E-2</v>
      </c>
      <c r="T83">
        <v>5.8999999999999997E-2</v>
      </c>
      <c r="U83">
        <v>9.7000000000000003E-2</v>
      </c>
      <c r="V83">
        <v>9.2999999999999999E-2</v>
      </c>
      <c r="W83">
        <v>0.11</v>
      </c>
      <c r="X83">
        <v>0.23100000000000001</v>
      </c>
      <c r="Y83">
        <v>0.247</v>
      </c>
      <c r="Z83">
        <v>0.36799999999999999</v>
      </c>
      <c r="AA83">
        <v>0.29399999999999998</v>
      </c>
      <c r="AB83">
        <v>0.34699999999999998</v>
      </c>
      <c r="AC83">
        <v>0.57299999999999995</v>
      </c>
      <c r="AD83">
        <v>0.58399999999999996</v>
      </c>
      <c r="AE83">
        <v>0.623</v>
      </c>
      <c r="AF83">
        <v>1.107</v>
      </c>
      <c r="AG83">
        <v>1.639</v>
      </c>
      <c r="AH83">
        <v>1.6639999999999999</v>
      </c>
      <c r="AI83">
        <v>1.7629999999999999</v>
      </c>
      <c r="AJ83">
        <v>2.1579999999999999</v>
      </c>
      <c r="AK83">
        <v>3.15</v>
      </c>
      <c r="AL83">
        <v>6.3710000000000004</v>
      </c>
      <c r="AM83">
        <v>6.8979999999999997</v>
      </c>
      <c r="AN83">
        <v>8.4359999999999999</v>
      </c>
    </row>
    <row r="84" spans="1:40" x14ac:dyDescent="0.3">
      <c r="A84" t="s">
        <v>1650</v>
      </c>
      <c r="B84">
        <v>-0.1</v>
      </c>
      <c r="C84">
        <v>-0.154</v>
      </c>
      <c r="D84">
        <v>-0.41399999999999998</v>
      </c>
      <c r="E84">
        <v>-0.60899999999999999</v>
      </c>
      <c r="F84">
        <v>-0.56999999999999995</v>
      </c>
      <c r="G84">
        <v>-0.67600000000000005</v>
      </c>
      <c r="H84">
        <v>-1.2310000000000001</v>
      </c>
      <c r="I84">
        <v>-1.889</v>
      </c>
      <c r="J84">
        <v>-2.1389999999999998</v>
      </c>
      <c r="K84">
        <v>-2.1549999999999998</v>
      </c>
      <c r="L84">
        <v>-2.2719999999999998</v>
      </c>
      <c r="M84">
        <v>-0.56200000000000006</v>
      </c>
      <c r="N84">
        <v>-0.65100000000000002</v>
      </c>
      <c r="O84">
        <v>-0.63700000000000001</v>
      </c>
      <c r="P84">
        <v>-0.621</v>
      </c>
      <c r="Q84">
        <v>-0.95099999999999996</v>
      </c>
      <c r="R84">
        <v>-0.96499999999999997</v>
      </c>
      <c r="S84">
        <v>-1.1319999999999999</v>
      </c>
      <c r="T84">
        <v>-0.60499999999999998</v>
      </c>
      <c r="U84">
        <v>-0.61799999999999999</v>
      </c>
      <c r="V84">
        <v>-0.51800000000000002</v>
      </c>
      <c r="W84">
        <v>-0.57999999999999996</v>
      </c>
      <c r="X84">
        <v>-1.08</v>
      </c>
      <c r="Y84">
        <v>-0.23300000000000001</v>
      </c>
      <c r="Z84">
        <v>-0.44400000000000001</v>
      </c>
      <c r="AA84">
        <v>-0.46400000000000002</v>
      </c>
      <c r="AB84">
        <v>-0.56399999999999995</v>
      </c>
      <c r="AC84">
        <v>-0.40600000000000003</v>
      </c>
      <c r="AD84">
        <v>-0.75</v>
      </c>
      <c r="AE84">
        <v>-0.88500000000000001</v>
      </c>
      <c r="AF84">
        <v>-0.873</v>
      </c>
      <c r="AG84">
        <v>-1.024</v>
      </c>
      <c r="AH84">
        <v>-1.1060000000000001</v>
      </c>
      <c r="AI84">
        <v>-1.3029999999999999</v>
      </c>
      <c r="AJ84">
        <v>-1.5760000000000001</v>
      </c>
      <c r="AK84">
        <v>-1.1739999999999999</v>
      </c>
      <c r="AL84">
        <v>-0.92900000000000005</v>
      </c>
      <c r="AM84">
        <v>-1.2909999999999999</v>
      </c>
      <c r="AN84">
        <v>-1.1950000000000001</v>
      </c>
    </row>
    <row r="86" spans="1:40" x14ac:dyDescent="0.3">
      <c r="A86" t="s">
        <v>1651</v>
      </c>
      <c r="B86">
        <v>203.9769</v>
      </c>
      <c r="C86">
        <v>218.7576</v>
      </c>
      <c r="D86">
        <v>236.99770000000001</v>
      </c>
      <c r="E86">
        <v>268.69909999999999</v>
      </c>
      <c r="F86">
        <v>297.05110000000002</v>
      </c>
      <c r="G86">
        <v>320.33659999999998</v>
      </c>
      <c r="H86">
        <v>356.62200000000001</v>
      </c>
      <c r="I86">
        <v>401.9973</v>
      </c>
      <c r="J86">
        <v>450.18799999999999</v>
      </c>
      <c r="K86">
        <v>482.029</v>
      </c>
      <c r="L86">
        <v>529.64200000000005</v>
      </c>
      <c r="M86">
        <v>586.72699999999998</v>
      </c>
      <c r="N86">
        <v>623.096</v>
      </c>
      <c r="O86">
        <v>665.95</v>
      </c>
      <c r="P86">
        <v>727.67399999999998</v>
      </c>
      <c r="Q86">
        <v>797.63699999999994</v>
      </c>
      <c r="R86">
        <v>860.57500000000005</v>
      </c>
      <c r="S86">
        <v>913.67700000000002</v>
      </c>
      <c r="T86">
        <v>866.81</v>
      </c>
      <c r="U86">
        <v>966.20699999999999</v>
      </c>
      <c r="V86">
        <v>1053.7539999999999</v>
      </c>
      <c r="W86">
        <v>1104.886</v>
      </c>
      <c r="X86">
        <v>1190.241</v>
      </c>
      <c r="Y86">
        <v>1227.7</v>
      </c>
      <c r="Z86">
        <v>1291.509</v>
      </c>
      <c r="AA86">
        <v>1347.155</v>
      </c>
      <c r="AB86">
        <v>1418.0730000000001</v>
      </c>
      <c r="AC86">
        <v>1500.3150000000001</v>
      </c>
      <c r="AD86">
        <v>1545.519</v>
      </c>
      <c r="AE86">
        <v>1557.771</v>
      </c>
      <c r="AF86">
        <v>1663.7739999999999</v>
      </c>
      <c r="AG86">
        <v>1725.097</v>
      </c>
      <c r="AH86">
        <v>1766.5409999999999</v>
      </c>
      <c r="AI86">
        <v>1822.4480000000001</v>
      </c>
      <c r="AJ86">
        <v>1880.81</v>
      </c>
      <c r="AK86">
        <v>1933.644</v>
      </c>
      <c r="AL86">
        <v>1990.626</v>
      </c>
      <c r="AM86">
        <v>2053.5239999999999</v>
      </c>
      <c r="AN86">
        <v>2113.2269999999999</v>
      </c>
    </row>
  </sheetData>
  <phoneticPr fontId="18"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31"/>
  <sheetViews>
    <sheetView workbookViewId="0">
      <selection activeCell="M24" sqref="M24"/>
    </sheetView>
  </sheetViews>
  <sheetFormatPr defaultRowHeight="16.5" x14ac:dyDescent="0.3"/>
  <cols>
    <col min="2" max="2" width="11.125" bestFit="1" customWidth="1"/>
    <col min="3" max="3" width="25.125" bestFit="1" customWidth="1"/>
  </cols>
  <sheetData>
    <row r="4" spans="1:4" x14ac:dyDescent="0.3">
      <c r="A4" s="5" t="s">
        <v>1061</v>
      </c>
      <c r="B4" s="5" t="s">
        <v>978</v>
      </c>
      <c r="C4" s="5" t="s">
        <v>1060</v>
      </c>
      <c r="D4" s="5" t="s">
        <v>1062</v>
      </c>
    </row>
    <row r="5" spans="1:4" x14ac:dyDescent="0.3">
      <c r="A5" s="5">
        <v>1990</v>
      </c>
      <c r="B5" s="5">
        <v>12.8</v>
      </c>
      <c r="C5" s="5">
        <v>43.4</v>
      </c>
      <c r="D5" s="5" t="s">
        <v>1063</v>
      </c>
    </row>
    <row r="6" spans="1:4" x14ac:dyDescent="0.3">
      <c r="A6" s="5">
        <v>1991</v>
      </c>
      <c r="B6" s="5">
        <v>12</v>
      </c>
      <c r="C6" s="5">
        <v>41.9</v>
      </c>
      <c r="D6" s="5" t="s">
        <v>1063</v>
      </c>
    </row>
    <row r="7" spans="1:4" x14ac:dyDescent="0.3">
      <c r="A7" s="5">
        <v>1992</v>
      </c>
      <c r="B7" s="5">
        <v>11.3</v>
      </c>
      <c r="C7" s="5">
        <v>40.299999999999997</v>
      </c>
      <c r="D7" s="5" t="s">
        <v>1063</v>
      </c>
    </row>
    <row r="8" spans="1:4" x14ac:dyDescent="0.3">
      <c r="A8" s="5">
        <v>1993</v>
      </c>
      <c r="B8" s="5">
        <v>10.8</v>
      </c>
      <c r="C8" s="5">
        <v>38.799999999999997</v>
      </c>
      <c r="D8" s="5" t="s">
        <v>1063</v>
      </c>
    </row>
    <row r="9" spans="1:4" x14ac:dyDescent="0.3">
      <c r="A9" s="5">
        <v>1994</v>
      </c>
      <c r="B9" s="5">
        <v>10.4</v>
      </c>
      <c r="C9" s="5">
        <v>37.5</v>
      </c>
      <c r="D9" s="5" t="s">
        <v>1063</v>
      </c>
    </row>
    <row r="10" spans="1:4" x14ac:dyDescent="0.3">
      <c r="A10" s="5">
        <v>1995</v>
      </c>
      <c r="B10" s="5">
        <v>10.1</v>
      </c>
      <c r="C10" s="5">
        <v>36.1</v>
      </c>
      <c r="D10" s="5" t="s">
        <v>1063</v>
      </c>
    </row>
    <row r="11" spans="1:4" x14ac:dyDescent="0.3">
      <c r="A11" s="5">
        <v>1996</v>
      </c>
      <c r="B11" s="5">
        <v>9.9</v>
      </c>
      <c r="C11" s="5">
        <v>35</v>
      </c>
      <c r="D11" s="5" t="s">
        <v>1063</v>
      </c>
    </row>
    <row r="12" spans="1:4" x14ac:dyDescent="0.3">
      <c r="A12" s="5">
        <v>1997</v>
      </c>
      <c r="B12" s="5">
        <v>9.8000000000000007</v>
      </c>
      <c r="C12" s="5">
        <v>33.799999999999997</v>
      </c>
      <c r="D12" s="5" t="s">
        <v>1063</v>
      </c>
    </row>
    <row r="13" spans="1:4" x14ac:dyDescent="0.3">
      <c r="A13" s="5">
        <v>1998</v>
      </c>
      <c r="B13" s="5">
        <v>9.6999999999999993</v>
      </c>
      <c r="C13" s="5">
        <v>32.700000000000003</v>
      </c>
      <c r="D13" s="5" t="s">
        <v>1063</v>
      </c>
    </row>
    <row r="14" spans="1:4" x14ac:dyDescent="0.3">
      <c r="A14" s="5">
        <v>1999</v>
      </c>
      <c r="B14" s="5">
        <v>9.6999999999999993</v>
      </c>
      <c r="C14" s="5">
        <v>31.6</v>
      </c>
      <c r="D14" s="5" t="s">
        <v>1063</v>
      </c>
    </row>
    <row r="15" spans="1:4" x14ac:dyDescent="0.3">
      <c r="A15" s="5">
        <v>2000</v>
      </c>
      <c r="B15" s="5">
        <v>9.6999999999999993</v>
      </c>
      <c r="C15" s="5">
        <v>30.7</v>
      </c>
      <c r="D15" s="5" t="s">
        <v>1063</v>
      </c>
    </row>
    <row r="16" spans="1:4" x14ac:dyDescent="0.3">
      <c r="A16" s="5">
        <v>2001</v>
      </c>
      <c r="B16" s="5">
        <v>9.6999999999999993</v>
      </c>
      <c r="C16" s="5">
        <v>29.7</v>
      </c>
      <c r="D16" s="5" t="s">
        <v>1063</v>
      </c>
    </row>
    <row r="17" spans="1:4" x14ac:dyDescent="0.3">
      <c r="A17" s="5">
        <v>2002</v>
      </c>
      <c r="B17" s="5">
        <v>9.6999999999999993</v>
      </c>
      <c r="C17" s="5">
        <v>29.1</v>
      </c>
      <c r="D17" s="5" t="s">
        <v>1063</v>
      </c>
    </row>
    <row r="18" spans="1:4" x14ac:dyDescent="0.3">
      <c r="A18" s="5">
        <v>2003</v>
      </c>
      <c r="B18" s="5">
        <v>9.6999999999999993</v>
      </c>
      <c r="C18" s="5">
        <v>28.5</v>
      </c>
      <c r="D18" s="5" t="s">
        <v>1063</v>
      </c>
    </row>
    <row r="19" spans="1:4" x14ac:dyDescent="0.3">
      <c r="A19" s="5">
        <v>2004</v>
      </c>
      <c r="B19" s="5">
        <v>9.6999999999999993</v>
      </c>
      <c r="C19" s="5">
        <v>28.1</v>
      </c>
      <c r="D19" s="5" t="s">
        <v>1063</v>
      </c>
    </row>
    <row r="20" spans="1:4" x14ac:dyDescent="0.3">
      <c r="A20" s="5">
        <v>2005</v>
      </c>
      <c r="B20" s="5">
        <v>9.6999999999999993</v>
      </c>
      <c r="C20" s="5">
        <v>27.8</v>
      </c>
      <c r="D20" s="5" t="s">
        <v>1063</v>
      </c>
    </row>
    <row r="21" spans="1:4" x14ac:dyDescent="0.3">
      <c r="A21" s="5">
        <v>2006</v>
      </c>
      <c r="B21" s="5">
        <v>9.6999999999999993</v>
      </c>
      <c r="C21" s="5">
        <v>27.6</v>
      </c>
      <c r="D21" s="5" t="s">
        <v>1063</v>
      </c>
    </row>
    <row r="22" spans="1:4" x14ac:dyDescent="0.3">
      <c r="A22" s="5">
        <v>2007</v>
      </c>
      <c r="B22" s="5">
        <v>9.6999999999999993</v>
      </c>
      <c r="C22" s="5">
        <v>27.4</v>
      </c>
      <c r="D22" s="5" t="s">
        <v>1063</v>
      </c>
    </row>
    <row r="23" spans="1:4" x14ac:dyDescent="0.3">
      <c r="A23" s="5">
        <v>2008</v>
      </c>
      <c r="B23" s="5">
        <v>9.8000000000000007</v>
      </c>
      <c r="C23" s="5">
        <v>27.4</v>
      </c>
      <c r="D23" s="5" t="s">
        <v>1063</v>
      </c>
    </row>
    <row r="24" spans="1:4" x14ac:dyDescent="0.3">
      <c r="A24" s="5">
        <v>2009</v>
      </c>
      <c r="B24" s="5">
        <v>9.8000000000000007</v>
      </c>
      <c r="C24" s="5">
        <v>27.5</v>
      </c>
      <c r="D24" s="5" t="s">
        <v>1063</v>
      </c>
    </row>
    <row r="25" spans="1:4" x14ac:dyDescent="0.3">
      <c r="A25" s="5">
        <v>2010</v>
      </c>
      <c r="B25" s="5">
        <v>9.9</v>
      </c>
      <c r="C25" s="5">
        <v>27.7</v>
      </c>
      <c r="D25" s="5" t="s">
        <v>1063</v>
      </c>
    </row>
    <row r="26" spans="1:4" x14ac:dyDescent="0.3">
      <c r="A26" s="5">
        <v>2011</v>
      </c>
      <c r="B26" s="5">
        <v>10</v>
      </c>
      <c r="C26" s="5">
        <v>28.1</v>
      </c>
      <c r="D26" s="5" t="s">
        <v>1063</v>
      </c>
    </row>
    <row r="27" spans="1:4" x14ac:dyDescent="0.3">
      <c r="A27" s="5">
        <v>2012</v>
      </c>
      <c r="B27" s="5">
        <v>10.3</v>
      </c>
      <c r="C27" s="5">
        <v>28.5</v>
      </c>
      <c r="D27" s="5" t="s">
        <v>1063</v>
      </c>
    </row>
    <row r="28" spans="1:4" x14ac:dyDescent="0.3">
      <c r="A28" s="5">
        <v>2013</v>
      </c>
      <c r="B28" s="5">
        <v>10.6</v>
      </c>
      <c r="C28" s="5">
        <v>29</v>
      </c>
      <c r="D28" s="5" t="s">
        <v>1063</v>
      </c>
    </row>
    <row r="29" spans="1:4" x14ac:dyDescent="0.3">
      <c r="A29" s="5">
        <v>2014</v>
      </c>
      <c r="B29" s="5">
        <v>11</v>
      </c>
      <c r="C29" s="5">
        <v>29.7</v>
      </c>
      <c r="D29" s="5" t="s">
        <v>1063</v>
      </c>
    </row>
    <row r="30" spans="1:4" x14ac:dyDescent="0.3">
      <c r="A30" s="5">
        <v>2015</v>
      </c>
      <c r="B30" s="5">
        <v>11.6</v>
      </c>
      <c r="C30" s="5">
        <v>30.5</v>
      </c>
      <c r="D30" s="5" t="s">
        <v>1063</v>
      </c>
    </row>
    <row r="31" spans="1:4" x14ac:dyDescent="0.3">
      <c r="A31" s="5">
        <v>2016</v>
      </c>
      <c r="B31" s="5">
        <v>12.3</v>
      </c>
      <c r="C31" s="5">
        <v>31.3</v>
      </c>
      <c r="D31" s="5" t="s">
        <v>1063</v>
      </c>
    </row>
  </sheetData>
  <phoneticPr fontId="18"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workbookViewId="0">
      <selection activeCell="B21" sqref="B21"/>
    </sheetView>
  </sheetViews>
  <sheetFormatPr defaultRowHeight="16.5" x14ac:dyDescent="0.3"/>
  <cols>
    <col min="1" max="1" width="16.5" bestFit="1" customWidth="1"/>
  </cols>
  <sheetData>
    <row r="1" spans="1:7" ht="17.25" thickBot="1" x14ac:dyDescent="0.35">
      <c r="A1" s="45" t="s">
        <v>870</v>
      </c>
      <c r="B1" s="45">
        <v>2015</v>
      </c>
      <c r="C1" s="45">
        <v>2016</v>
      </c>
      <c r="D1" s="45">
        <v>2017</v>
      </c>
      <c r="E1" s="45">
        <v>2018</v>
      </c>
      <c r="F1" s="45">
        <v>2019</v>
      </c>
      <c r="G1" t="s">
        <v>871</v>
      </c>
    </row>
    <row r="2" spans="1:7" ht="17.25" thickBot="1" x14ac:dyDescent="0.35">
      <c r="A2" s="72" t="s">
        <v>832</v>
      </c>
      <c r="B2" s="73">
        <v>6.8</v>
      </c>
      <c r="C2" s="73">
        <v>6.8</v>
      </c>
      <c r="D2" s="73">
        <v>6.7</v>
      </c>
      <c r="E2" s="73">
        <v>6.7</v>
      </c>
      <c r="F2" s="73">
        <v>6.7</v>
      </c>
    </row>
    <row r="3" spans="1:7" ht="17.25" thickBot="1" x14ac:dyDescent="0.35">
      <c r="A3" s="72" t="s">
        <v>833</v>
      </c>
      <c r="B3" s="73">
        <v>13.5</v>
      </c>
      <c r="C3" s="73">
        <v>12.4</v>
      </c>
      <c r="D3" s="73">
        <v>12</v>
      </c>
      <c r="E3" s="73">
        <v>12.4</v>
      </c>
      <c r="F3" s="73">
        <v>12.2</v>
      </c>
    </row>
    <row r="4" spans="1:7" ht="17.25" thickBot="1" x14ac:dyDescent="0.35">
      <c r="A4" s="72" t="s">
        <v>834</v>
      </c>
      <c r="B4" s="73">
        <v>13.3</v>
      </c>
      <c r="C4" s="73">
        <v>12.4</v>
      </c>
      <c r="D4" s="73">
        <v>12.9</v>
      </c>
      <c r="E4" s="73">
        <v>12.8</v>
      </c>
      <c r="F4" s="73">
        <v>12.7</v>
      </c>
    </row>
    <row r="5" spans="1:7" ht="17.25" thickBot="1" x14ac:dyDescent="0.35">
      <c r="A5" s="72" t="s">
        <v>835</v>
      </c>
      <c r="B5" s="73">
        <v>7.3</v>
      </c>
      <c r="C5" s="73">
        <v>6.2</v>
      </c>
      <c r="D5" s="73">
        <v>7.3</v>
      </c>
      <c r="E5" s="73">
        <v>7.1</v>
      </c>
      <c r="F5" s="73">
        <v>7.1</v>
      </c>
    </row>
    <row r="6" spans="1:7" ht="17.25" thickBot="1" x14ac:dyDescent="0.35">
      <c r="A6" s="72" t="s">
        <v>836</v>
      </c>
      <c r="B6" s="73">
        <v>24.5</v>
      </c>
      <c r="C6" s="73">
        <v>24.7</v>
      </c>
      <c r="D6" s="73">
        <v>22.8</v>
      </c>
      <c r="E6" s="73">
        <v>23.6</v>
      </c>
      <c r="F6" s="73">
        <v>23.7</v>
      </c>
    </row>
    <row r="7" spans="1:7" ht="17.25" thickBot="1" x14ac:dyDescent="0.35">
      <c r="A7" s="72" t="s">
        <v>837</v>
      </c>
      <c r="B7" s="73">
        <v>23.5</v>
      </c>
      <c r="C7" s="73">
        <v>23.3</v>
      </c>
      <c r="D7" s="73">
        <v>22.6</v>
      </c>
      <c r="E7" s="73">
        <v>22.6</v>
      </c>
      <c r="F7" s="73">
        <v>22.5</v>
      </c>
    </row>
    <row r="8" spans="1:7" ht="17.25" thickBot="1" x14ac:dyDescent="0.35">
      <c r="A8" s="72" t="s">
        <v>838</v>
      </c>
      <c r="B8" s="73">
        <v>17.8</v>
      </c>
      <c r="C8" s="73">
        <v>16.899999999999999</v>
      </c>
      <c r="D8" s="73">
        <v>16.899999999999999</v>
      </c>
      <c r="E8" s="73">
        <v>17.2</v>
      </c>
      <c r="F8" s="73">
        <v>17</v>
      </c>
    </row>
    <row r="9" spans="1:7" ht="17.25" thickBot="1" x14ac:dyDescent="0.35">
      <c r="A9" s="72" t="s">
        <v>839</v>
      </c>
      <c r="B9" s="73">
        <v>10.199999999999999</v>
      </c>
      <c r="C9" s="73">
        <v>9.3000000000000007</v>
      </c>
      <c r="D9" s="73">
        <v>10.3</v>
      </c>
      <c r="E9" s="73">
        <v>9.9</v>
      </c>
      <c r="F9" s="73">
        <v>9.8000000000000007</v>
      </c>
    </row>
    <row r="10" spans="1:7" ht="17.25" thickBot="1" x14ac:dyDescent="0.35">
      <c r="A10" s="72" t="s">
        <v>840</v>
      </c>
      <c r="B10" s="73">
        <v>6.6</v>
      </c>
      <c r="C10" s="73">
        <v>6.6</v>
      </c>
      <c r="D10" s="73">
        <v>5.7</v>
      </c>
      <c r="E10" s="73">
        <v>6</v>
      </c>
      <c r="F10" s="73">
        <v>5.9</v>
      </c>
    </row>
    <row r="11" spans="1:7" ht="17.25" thickBot="1" x14ac:dyDescent="0.35">
      <c r="A11" s="72" t="s">
        <v>841</v>
      </c>
      <c r="B11" s="73">
        <v>5.7</v>
      </c>
      <c r="C11" s="73">
        <v>5.7</v>
      </c>
      <c r="D11" s="73">
        <v>5.3</v>
      </c>
      <c r="E11" s="73">
        <v>5.7</v>
      </c>
      <c r="F11" s="73">
        <v>5.6</v>
      </c>
    </row>
    <row r="12" spans="1:7" ht="17.25" thickBot="1" x14ac:dyDescent="0.35">
      <c r="A12" s="72" t="s">
        <v>842</v>
      </c>
      <c r="B12" s="73">
        <v>12.2</v>
      </c>
      <c r="C12" s="73">
        <v>11.4</v>
      </c>
      <c r="D12" s="73">
        <v>11.4</v>
      </c>
      <c r="E12" s="73">
        <v>11.5</v>
      </c>
      <c r="F12" s="73">
        <v>11.4</v>
      </c>
    </row>
    <row r="13" spans="1:7" ht="17.25" thickBot="1" x14ac:dyDescent="0.35">
      <c r="A13" s="72" t="s">
        <v>843</v>
      </c>
      <c r="B13" s="73">
        <v>12.9</v>
      </c>
      <c r="C13" s="73">
        <v>11.9</v>
      </c>
      <c r="D13" s="73">
        <v>12</v>
      </c>
      <c r="E13" s="73">
        <v>12</v>
      </c>
      <c r="F13" s="73">
        <v>11.9</v>
      </c>
    </row>
    <row r="14" spans="1:7" ht="17.25" thickBot="1" x14ac:dyDescent="0.35">
      <c r="A14" s="72" t="s">
        <v>844</v>
      </c>
      <c r="B14" s="73">
        <v>16.2</v>
      </c>
      <c r="C14" s="73">
        <v>14.5</v>
      </c>
      <c r="D14" s="73">
        <v>14.5</v>
      </c>
      <c r="E14" s="73">
        <v>14.6</v>
      </c>
      <c r="F14" s="73">
        <v>14.3</v>
      </c>
    </row>
    <row r="15" spans="1:7" ht="17.25" thickBot="1" x14ac:dyDescent="0.35">
      <c r="A15" s="72" t="s">
        <v>845</v>
      </c>
      <c r="B15" s="73">
        <v>17.7</v>
      </c>
      <c r="C15" s="73">
        <v>15.9</v>
      </c>
      <c r="D15" s="73">
        <v>16.7</v>
      </c>
      <c r="E15" s="73">
        <v>16.7</v>
      </c>
      <c r="F15" s="73">
        <v>16.600000000000001</v>
      </c>
    </row>
    <row r="16" spans="1:7" ht="17.25" thickBot="1" x14ac:dyDescent="0.35">
      <c r="A16" s="72" t="s">
        <v>846</v>
      </c>
      <c r="B16" s="73">
        <v>6.5</v>
      </c>
      <c r="C16" s="73">
        <v>6.1</v>
      </c>
      <c r="D16" s="73">
        <v>6.4</v>
      </c>
      <c r="E16" s="73">
        <v>6.4</v>
      </c>
      <c r="F16" s="73">
        <v>6.4</v>
      </c>
    </row>
    <row r="17" spans="1:6" ht="17.25" thickBot="1" x14ac:dyDescent="0.35">
      <c r="A17" s="72" t="s">
        <v>847</v>
      </c>
      <c r="B17" s="73">
        <v>8.4</v>
      </c>
      <c r="C17" s="73">
        <v>7.8</v>
      </c>
      <c r="D17" s="73">
        <v>7.7</v>
      </c>
      <c r="E17" s="73">
        <v>7.9</v>
      </c>
      <c r="F17" s="73">
        <v>7.8</v>
      </c>
    </row>
    <row r="18" spans="1:6" ht="17.25" thickBot="1" x14ac:dyDescent="0.35">
      <c r="A18" s="72" t="s">
        <v>848</v>
      </c>
      <c r="B18" s="73">
        <v>22.3</v>
      </c>
      <c r="C18" s="73">
        <v>18.600000000000001</v>
      </c>
      <c r="D18" s="73">
        <v>19.899999999999999</v>
      </c>
      <c r="E18" s="73">
        <v>19.7</v>
      </c>
      <c r="F18" s="73">
        <v>19.399999999999999</v>
      </c>
    </row>
    <row r="19" spans="1:6" ht="17.25" thickBot="1" x14ac:dyDescent="0.35">
      <c r="A19" s="72" t="s">
        <v>849</v>
      </c>
      <c r="B19" s="73">
        <v>17.8</v>
      </c>
      <c r="C19" s="73">
        <v>15.6</v>
      </c>
      <c r="D19" s="73">
        <v>15.9</v>
      </c>
      <c r="E19" s="73">
        <v>16</v>
      </c>
      <c r="F19" s="73">
        <v>15.8</v>
      </c>
    </row>
    <row r="20" spans="1:6" ht="17.25" thickBot="1" x14ac:dyDescent="0.35">
      <c r="A20" s="72" t="s">
        <v>850</v>
      </c>
      <c r="B20" s="73">
        <v>13.6</v>
      </c>
      <c r="C20" s="73">
        <v>13.5</v>
      </c>
      <c r="D20" s="73">
        <v>13.8</v>
      </c>
      <c r="E20" s="73">
        <v>13.7</v>
      </c>
      <c r="F20" s="73">
        <v>13.6</v>
      </c>
    </row>
    <row r="21" spans="1:6" ht="17.25" thickBot="1" x14ac:dyDescent="0.35">
      <c r="A21" s="72" t="s">
        <v>851</v>
      </c>
      <c r="B21" s="73">
        <v>27</v>
      </c>
      <c r="C21" s="73">
        <v>27.8</v>
      </c>
      <c r="D21" s="73">
        <v>26.9</v>
      </c>
      <c r="E21" s="73">
        <v>27.4</v>
      </c>
      <c r="F21" s="73">
        <v>27.4</v>
      </c>
    </row>
    <row r="22" spans="1:6" ht="17.25" thickBot="1" x14ac:dyDescent="0.35">
      <c r="A22" s="72" t="s">
        <v>852</v>
      </c>
      <c r="B22" s="73">
        <v>14.6</v>
      </c>
      <c r="C22" s="73">
        <v>13.7</v>
      </c>
      <c r="D22" s="73">
        <v>12.4</v>
      </c>
      <c r="E22" s="73">
        <v>12.9</v>
      </c>
      <c r="F22" s="73">
        <v>12.7</v>
      </c>
    </row>
    <row r="23" spans="1:6" ht="17.25" thickBot="1" x14ac:dyDescent="0.35">
      <c r="A23" s="72" t="s">
        <v>853</v>
      </c>
      <c r="B23" s="73">
        <v>11.9</v>
      </c>
      <c r="C23" s="73">
        <v>10.9</v>
      </c>
      <c r="D23" s="73">
        <v>10.3</v>
      </c>
      <c r="E23" s="73">
        <v>10.6</v>
      </c>
      <c r="F23" s="73">
        <v>10.5</v>
      </c>
    </row>
    <row r="24" spans="1:6" ht="17.25" thickBot="1" x14ac:dyDescent="0.35">
      <c r="A24" s="72" t="s">
        <v>854</v>
      </c>
      <c r="B24" s="73">
        <v>10.6</v>
      </c>
      <c r="C24" s="73">
        <v>9.9</v>
      </c>
      <c r="D24" s="73">
        <v>9.9</v>
      </c>
      <c r="E24" s="73">
        <v>10.199999999999999</v>
      </c>
      <c r="F24" s="73">
        <v>10.1</v>
      </c>
    </row>
    <row r="25" spans="1:6" ht="17.25" thickBot="1" x14ac:dyDescent="0.35">
      <c r="A25" s="72" t="s">
        <v>855</v>
      </c>
      <c r="B25" s="73">
        <v>22</v>
      </c>
      <c r="C25" s="73">
        <v>21.2</v>
      </c>
      <c r="D25" s="73">
        <v>20.399999999999999</v>
      </c>
      <c r="E25" s="73">
        <v>20.399999999999999</v>
      </c>
      <c r="F25" s="73">
        <v>20.100000000000001</v>
      </c>
    </row>
    <row r="26" spans="1:6" ht="17.25" thickBot="1" x14ac:dyDescent="0.35">
      <c r="A26" s="72" t="s">
        <v>856</v>
      </c>
      <c r="B26" s="73">
        <v>12.7</v>
      </c>
      <c r="C26" s="73">
        <v>11.5</v>
      </c>
      <c r="D26" s="73">
        <v>12.4</v>
      </c>
      <c r="E26" s="73">
        <v>12.1</v>
      </c>
      <c r="F26" s="73">
        <v>12</v>
      </c>
    </row>
    <row r="27" spans="1:6" ht="17.25" thickBot="1" x14ac:dyDescent="0.35">
      <c r="A27" s="72" t="s">
        <v>857</v>
      </c>
      <c r="B27" s="73">
        <v>6</v>
      </c>
      <c r="C27" s="73">
        <v>6.1</v>
      </c>
      <c r="D27" s="73">
        <v>6</v>
      </c>
      <c r="E27" s="73">
        <v>6</v>
      </c>
      <c r="F27" s="73">
        <v>6.1</v>
      </c>
    </row>
    <row r="28" spans="1:6" ht="17.25" thickBot="1" x14ac:dyDescent="0.35">
      <c r="A28" s="72" t="s">
        <v>858</v>
      </c>
      <c r="B28" s="73">
        <v>7.1</v>
      </c>
      <c r="C28" s="73">
        <v>6.6</v>
      </c>
      <c r="D28" s="73">
        <v>6.7</v>
      </c>
      <c r="E28" s="73">
        <v>6.7</v>
      </c>
      <c r="F28" s="73">
        <v>6.7</v>
      </c>
    </row>
    <row r="29" spans="1:6" ht="17.25" thickBot="1" x14ac:dyDescent="0.35">
      <c r="A29" s="72" t="s">
        <v>859</v>
      </c>
      <c r="B29" s="73">
        <v>22.9</v>
      </c>
      <c r="C29" s="73">
        <v>21.9</v>
      </c>
      <c r="D29" s="73">
        <v>22.9</v>
      </c>
      <c r="E29" s="73">
        <v>22.9</v>
      </c>
      <c r="F29" s="73">
        <v>22.8</v>
      </c>
    </row>
    <row r="30" spans="1:6" ht="17.25" thickBot="1" x14ac:dyDescent="0.35">
      <c r="A30" s="72" t="s">
        <v>860</v>
      </c>
      <c r="B30" s="73">
        <v>8.8000000000000007</v>
      </c>
      <c r="C30" s="73">
        <v>7.8</v>
      </c>
      <c r="D30" s="73">
        <v>8.4</v>
      </c>
      <c r="E30" s="73">
        <v>8.1999999999999993</v>
      </c>
      <c r="F30" s="73">
        <v>8.1999999999999993</v>
      </c>
    </row>
    <row r="31" spans="1:6" ht="17.25" thickBot="1" x14ac:dyDescent="0.35">
      <c r="A31" s="72" t="s">
        <v>861</v>
      </c>
      <c r="B31" s="73">
        <v>19.3</v>
      </c>
      <c r="C31" s="73">
        <v>18</v>
      </c>
      <c r="D31" s="73">
        <v>18.399999999999999</v>
      </c>
      <c r="E31" s="73">
        <v>18.7</v>
      </c>
      <c r="F31" s="73">
        <v>18.5</v>
      </c>
    </row>
    <row r="32" spans="1:6" ht="17.25" thickBot="1" x14ac:dyDescent="0.35">
      <c r="A32" s="72" t="s">
        <v>862</v>
      </c>
      <c r="B32" s="73">
        <v>18</v>
      </c>
      <c r="C32" s="73">
        <v>16.600000000000001</v>
      </c>
      <c r="D32" s="73">
        <v>16.8</v>
      </c>
      <c r="E32" s="73">
        <v>17.2</v>
      </c>
      <c r="F32" s="73">
        <v>17.100000000000001</v>
      </c>
    </row>
    <row r="33" spans="1:6" ht="17.25" thickBot="1" x14ac:dyDescent="0.35">
      <c r="A33" s="72" t="s">
        <v>863</v>
      </c>
      <c r="B33" s="73">
        <v>10.8</v>
      </c>
      <c r="C33" s="73">
        <v>9.8000000000000007</v>
      </c>
      <c r="D33" s="73">
        <v>10</v>
      </c>
      <c r="E33" s="73">
        <v>10</v>
      </c>
      <c r="F33" s="73">
        <v>10</v>
      </c>
    </row>
    <row r="34" spans="1:6" ht="17.25" thickBot="1" x14ac:dyDescent="0.35">
      <c r="A34" s="72" t="s">
        <v>864</v>
      </c>
      <c r="B34" s="73">
        <v>6</v>
      </c>
      <c r="C34" s="73">
        <v>5.5</v>
      </c>
      <c r="D34" s="73">
        <v>5.8</v>
      </c>
      <c r="E34" s="73">
        <v>5.8</v>
      </c>
      <c r="F34" s="73">
        <v>5.7</v>
      </c>
    </row>
    <row r="35" spans="1:6" ht="17.25" thickBot="1" x14ac:dyDescent="0.35">
      <c r="A35" s="72" t="s">
        <v>865</v>
      </c>
      <c r="B35" s="73">
        <v>11.7</v>
      </c>
      <c r="C35" s="73">
        <v>10.7</v>
      </c>
      <c r="D35" s="73">
        <v>10</v>
      </c>
      <c r="E35" s="73">
        <v>10.3</v>
      </c>
      <c r="F35" s="73">
        <v>10</v>
      </c>
    </row>
    <row r="36" spans="1:6" ht="17.25" thickBot="1" x14ac:dyDescent="0.35">
      <c r="A36" s="72" t="s">
        <v>866</v>
      </c>
      <c r="B36" s="73">
        <v>29.6</v>
      </c>
      <c r="C36" s="73">
        <v>28.7</v>
      </c>
      <c r="D36" s="73">
        <v>27.2</v>
      </c>
      <c r="E36" s="73">
        <v>27.4</v>
      </c>
      <c r="F36" s="73">
        <v>26.9</v>
      </c>
    </row>
    <row r="37" spans="1:6" ht="17.25" thickBot="1" x14ac:dyDescent="0.35">
      <c r="A37" s="72" t="s">
        <v>867</v>
      </c>
      <c r="B37" s="73">
        <v>10.3</v>
      </c>
      <c r="C37" s="73">
        <v>10.199999999999999</v>
      </c>
      <c r="D37" s="73">
        <v>10.3</v>
      </c>
      <c r="E37" s="73">
        <v>10.1</v>
      </c>
      <c r="F37" s="73">
        <v>10</v>
      </c>
    </row>
    <row r="38" spans="1:6" ht="17.25" thickBot="1" x14ac:dyDescent="0.35">
      <c r="A38" s="72" t="s">
        <v>868</v>
      </c>
      <c r="B38" s="73">
        <v>8.1999999999999993</v>
      </c>
      <c r="C38" s="73">
        <v>7.4</v>
      </c>
      <c r="D38" s="73">
        <v>7.8</v>
      </c>
      <c r="E38" s="73">
        <v>7.8</v>
      </c>
      <c r="F38" s="73">
        <v>7.7</v>
      </c>
    </row>
    <row r="39" spans="1:6" ht="17.25" thickBot="1" x14ac:dyDescent="0.35">
      <c r="A39" s="72" t="s">
        <v>869</v>
      </c>
      <c r="B39" s="73">
        <v>14.8</v>
      </c>
      <c r="C39" s="73">
        <v>14</v>
      </c>
      <c r="D39" s="73">
        <v>14</v>
      </c>
      <c r="E39" s="73">
        <v>14.1</v>
      </c>
      <c r="F39" s="73">
        <v>13.9</v>
      </c>
    </row>
  </sheetData>
  <phoneticPr fontId="18"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11"/>
  <sheetViews>
    <sheetView topLeftCell="A10" zoomScale="85" zoomScaleNormal="85" workbookViewId="0">
      <selection activeCell="M37" sqref="M37"/>
    </sheetView>
  </sheetViews>
  <sheetFormatPr defaultRowHeight="16.5" x14ac:dyDescent="0.3"/>
  <cols>
    <col min="1" max="1" width="5.875" bestFit="1" customWidth="1"/>
    <col min="2" max="2" width="8.875" bestFit="1" customWidth="1"/>
    <col min="3" max="4" width="8.75" bestFit="1" customWidth="1"/>
    <col min="5" max="7" width="10.875" bestFit="1" customWidth="1"/>
    <col min="8" max="9" width="10.625" bestFit="1" customWidth="1"/>
    <col min="10" max="11" width="12.875" bestFit="1" customWidth="1"/>
    <col min="12" max="12" width="66" customWidth="1"/>
  </cols>
  <sheetData>
    <row r="1" spans="1:12" x14ac:dyDescent="0.3">
      <c r="A1" t="s">
        <v>872</v>
      </c>
      <c r="B1" s="75" t="s">
        <v>881</v>
      </c>
      <c r="C1" s="75" t="s">
        <v>882</v>
      </c>
      <c r="D1" s="75" t="s">
        <v>883</v>
      </c>
      <c r="E1" s="75" t="s">
        <v>884</v>
      </c>
      <c r="F1" s="75" t="s">
        <v>885</v>
      </c>
      <c r="G1" s="75" t="s">
        <v>886</v>
      </c>
      <c r="H1" s="75" t="s">
        <v>887</v>
      </c>
      <c r="I1" s="75" t="s">
        <v>888</v>
      </c>
      <c r="J1" s="75" t="s">
        <v>889</v>
      </c>
      <c r="K1" s="75" t="s">
        <v>890</v>
      </c>
      <c r="L1" s="75" t="s">
        <v>873</v>
      </c>
    </row>
    <row r="2" spans="1:12" x14ac:dyDescent="0.3">
      <c r="A2">
        <v>1990</v>
      </c>
      <c r="B2" s="61">
        <v>1982</v>
      </c>
      <c r="C2" s="61">
        <v>2700</v>
      </c>
      <c r="D2" s="61">
        <v>2392</v>
      </c>
      <c r="E2" s="61">
        <v>1876</v>
      </c>
      <c r="F2" s="61">
        <v>3947</v>
      </c>
      <c r="G2" s="60">
        <v>302</v>
      </c>
      <c r="H2" s="60">
        <v>106</v>
      </c>
      <c r="I2" s="60">
        <v>62.2</v>
      </c>
      <c r="J2" s="60">
        <v>47.8</v>
      </c>
      <c r="K2" s="60">
        <v>88.9</v>
      </c>
      <c r="L2" t="s">
        <v>874</v>
      </c>
    </row>
    <row r="3" spans="1:12" x14ac:dyDescent="0.3">
      <c r="A3">
        <v>1991</v>
      </c>
      <c r="B3" s="61">
        <v>1984</v>
      </c>
      <c r="C3" s="61">
        <v>2366</v>
      </c>
      <c r="D3" s="61">
        <v>1941</v>
      </c>
      <c r="E3" s="61">
        <v>1608</v>
      </c>
      <c r="F3" s="61">
        <v>3693</v>
      </c>
      <c r="G3" s="60">
        <v>289.3</v>
      </c>
      <c r="H3" s="60">
        <v>92.7</v>
      </c>
      <c r="I3" s="60">
        <v>53.3</v>
      </c>
      <c r="J3" s="60">
        <v>40.5</v>
      </c>
      <c r="K3" s="60">
        <v>85.9</v>
      </c>
      <c r="L3" t="s">
        <v>874</v>
      </c>
    </row>
    <row r="4" spans="1:12" x14ac:dyDescent="0.3">
      <c r="A4">
        <v>1992</v>
      </c>
      <c r="B4" s="61">
        <v>2227</v>
      </c>
      <c r="C4" s="61">
        <v>2281</v>
      </c>
      <c r="D4" s="61">
        <v>1825</v>
      </c>
      <c r="E4" s="61">
        <v>1607</v>
      </c>
      <c r="F4" s="61">
        <v>3720</v>
      </c>
      <c r="G4" s="60">
        <v>312</v>
      </c>
      <c r="H4" s="60">
        <v>87.6</v>
      </c>
      <c r="I4" s="60">
        <v>53</v>
      </c>
      <c r="J4" s="60">
        <v>39.799999999999997</v>
      </c>
      <c r="K4" s="60">
        <v>89.9</v>
      </c>
      <c r="L4" t="s">
        <v>874</v>
      </c>
    </row>
    <row r="5" spans="1:12" x14ac:dyDescent="0.3">
      <c r="A5">
        <v>1993</v>
      </c>
      <c r="B5" s="61">
        <v>2171</v>
      </c>
      <c r="C5" s="61">
        <v>2081</v>
      </c>
      <c r="D5" s="61">
        <v>1501</v>
      </c>
      <c r="E5" s="61">
        <v>1360</v>
      </c>
      <c r="F5" s="61">
        <v>3223</v>
      </c>
      <c r="G5" s="60">
        <v>308.8</v>
      </c>
      <c r="H5" s="60">
        <v>78.400000000000006</v>
      </c>
      <c r="I5" s="60">
        <v>45.9</v>
      </c>
      <c r="J5" s="60">
        <v>33</v>
      </c>
      <c r="K5" s="60">
        <v>79.2</v>
      </c>
      <c r="L5" t="s">
        <v>874</v>
      </c>
    </row>
    <row r="6" spans="1:12" x14ac:dyDescent="0.3">
      <c r="A6">
        <v>1994</v>
      </c>
      <c r="B6" s="61">
        <v>2166</v>
      </c>
      <c r="C6" s="61">
        <v>2104</v>
      </c>
      <c r="D6" s="61">
        <v>1459</v>
      </c>
      <c r="E6" s="61">
        <v>1422</v>
      </c>
      <c r="F6" s="61">
        <v>3208</v>
      </c>
      <c r="G6" s="60">
        <v>308.7</v>
      </c>
      <c r="H6" s="60">
        <v>76.7</v>
      </c>
      <c r="I6" s="60">
        <v>45.7</v>
      </c>
      <c r="J6" s="60">
        <v>35.200000000000003</v>
      </c>
      <c r="K6" s="60">
        <v>81.099999999999994</v>
      </c>
      <c r="L6" t="s">
        <v>874</v>
      </c>
    </row>
    <row r="7" spans="1:12" x14ac:dyDescent="0.3">
      <c r="A7">
        <v>1995</v>
      </c>
      <c r="B7" s="61">
        <v>1998</v>
      </c>
      <c r="C7" s="61">
        <v>1866</v>
      </c>
      <c r="D7" s="61">
        <v>1275</v>
      </c>
      <c r="E7" s="61">
        <v>1276</v>
      </c>
      <c r="F7" s="61">
        <v>3157</v>
      </c>
      <c r="G7" s="60">
        <v>284.7</v>
      </c>
      <c r="H7" s="60">
        <v>66.099999999999994</v>
      </c>
      <c r="I7" s="60">
        <v>40.299999999999997</v>
      </c>
      <c r="J7" s="60">
        <v>33.1</v>
      </c>
      <c r="K7" s="60">
        <v>79.8</v>
      </c>
      <c r="L7" t="s">
        <v>874</v>
      </c>
    </row>
    <row r="8" spans="1:12" x14ac:dyDescent="0.3">
      <c r="A8">
        <v>1996</v>
      </c>
      <c r="B8" s="61">
        <v>1991</v>
      </c>
      <c r="C8" s="61">
        <v>1811</v>
      </c>
      <c r="D8" s="61">
        <v>1112</v>
      </c>
      <c r="E8" s="61">
        <v>1119</v>
      </c>
      <c r="F8" s="61">
        <v>3173</v>
      </c>
      <c r="G8" s="60">
        <v>288.8</v>
      </c>
      <c r="H8" s="60">
        <v>63.3</v>
      </c>
      <c r="I8" s="60">
        <v>34.799999999999997</v>
      </c>
      <c r="J8" s="60">
        <v>30.7</v>
      </c>
      <c r="K8" s="60">
        <v>79.2</v>
      </c>
      <c r="L8" t="s">
        <v>874</v>
      </c>
    </row>
    <row r="9" spans="1:12" x14ac:dyDescent="0.3">
      <c r="A9">
        <v>1997</v>
      </c>
      <c r="B9" s="61">
        <v>1717</v>
      </c>
      <c r="C9" s="61">
        <v>1621</v>
      </c>
      <c r="D9" s="61">
        <v>1096</v>
      </c>
      <c r="E9" s="61">
        <v>920</v>
      </c>
      <c r="F9" s="61">
        <v>2963</v>
      </c>
      <c r="G9" s="60">
        <v>255.5</v>
      </c>
      <c r="H9" s="60">
        <v>57</v>
      </c>
      <c r="I9" s="60">
        <v>33.299999999999997</v>
      </c>
      <c r="J9" s="60">
        <v>26.8</v>
      </c>
      <c r="K9" s="60">
        <v>73</v>
      </c>
      <c r="L9" t="s">
        <v>874</v>
      </c>
    </row>
    <row r="10" spans="1:12" x14ac:dyDescent="0.3">
      <c r="A10">
        <v>1998</v>
      </c>
      <c r="B10" s="61">
        <v>1466</v>
      </c>
      <c r="C10" s="61">
        <v>1367</v>
      </c>
      <c r="D10" s="61">
        <v>986</v>
      </c>
      <c r="E10" s="61">
        <v>802</v>
      </c>
      <c r="F10" s="61">
        <v>2551</v>
      </c>
      <c r="G10" s="60">
        <v>230.4</v>
      </c>
      <c r="H10" s="60">
        <v>48.8</v>
      </c>
      <c r="I10" s="60">
        <v>29.1</v>
      </c>
      <c r="J10" s="60">
        <v>24.6</v>
      </c>
      <c r="K10" s="60">
        <v>62.4</v>
      </c>
      <c r="L10" t="s">
        <v>874</v>
      </c>
    </row>
    <row r="11" spans="1:12" x14ac:dyDescent="0.3">
      <c r="A11">
        <v>1999</v>
      </c>
      <c r="B11" s="61">
        <v>2774</v>
      </c>
      <c r="C11" s="61">
        <v>1285</v>
      </c>
      <c r="D11" s="61">
        <v>919</v>
      </c>
      <c r="E11" s="61">
        <v>660</v>
      </c>
      <c r="F11" s="61">
        <v>2133</v>
      </c>
      <c r="G11" s="60">
        <v>464</v>
      </c>
      <c r="H11" s="60">
        <v>46.8</v>
      </c>
      <c r="I11" s="60">
        <v>26.5</v>
      </c>
      <c r="J11" s="60">
        <v>20.8</v>
      </c>
      <c r="K11" s="60">
        <v>53.2</v>
      </c>
      <c r="L11" t="s">
        <v>874</v>
      </c>
    </row>
    <row r="12" spans="1:12" x14ac:dyDescent="0.3">
      <c r="A12">
        <v>2000</v>
      </c>
      <c r="B12" s="61">
        <v>2895</v>
      </c>
      <c r="C12" s="61">
        <v>1246</v>
      </c>
      <c r="D12" s="61">
        <v>942</v>
      </c>
      <c r="E12" s="61">
        <v>632</v>
      </c>
      <c r="F12" s="61">
        <v>1808</v>
      </c>
      <c r="G12" s="60">
        <v>484.1</v>
      </c>
      <c r="H12" s="60">
        <v>46.8</v>
      </c>
      <c r="I12" s="60">
        <v>26.6</v>
      </c>
      <c r="J12" s="60">
        <v>20</v>
      </c>
      <c r="K12" s="60">
        <v>47.2</v>
      </c>
      <c r="L12" t="s">
        <v>874</v>
      </c>
    </row>
    <row r="13" spans="1:12" x14ac:dyDescent="0.3">
      <c r="A13">
        <v>2001</v>
      </c>
      <c r="B13" s="61">
        <v>3016</v>
      </c>
      <c r="C13" s="61">
        <v>1058</v>
      </c>
      <c r="D13" s="61">
        <v>821</v>
      </c>
      <c r="E13" s="61">
        <v>624</v>
      </c>
      <c r="F13" s="61">
        <v>1517</v>
      </c>
      <c r="G13" s="60">
        <v>528.79999999999995</v>
      </c>
      <c r="H13" s="60">
        <v>40.799999999999997</v>
      </c>
      <c r="I13" s="60">
        <v>23</v>
      </c>
      <c r="J13" s="60">
        <v>19.600000000000001</v>
      </c>
      <c r="K13" s="60">
        <v>41.9</v>
      </c>
      <c r="L13" t="s">
        <v>874</v>
      </c>
    </row>
    <row r="14" spans="1:12" x14ac:dyDescent="0.3">
      <c r="A14">
        <v>2002</v>
      </c>
      <c r="B14" s="61">
        <v>2556</v>
      </c>
      <c r="C14" s="61">
        <v>1101</v>
      </c>
      <c r="D14" s="61">
        <v>808</v>
      </c>
      <c r="E14" s="61">
        <v>576</v>
      </c>
      <c r="F14" s="61">
        <v>1240</v>
      </c>
      <c r="G14" s="60">
        <v>509.7</v>
      </c>
      <c r="H14" s="60">
        <v>43.8</v>
      </c>
      <c r="I14" s="60">
        <v>22.9</v>
      </c>
      <c r="J14" s="60">
        <v>17.600000000000001</v>
      </c>
      <c r="K14" s="60">
        <v>36.4</v>
      </c>
      <c r="L14" t="s">
        <v>874</v>
      </c>
    </row>
    <row r="15" spans="1:12" x14ac:dyDescent="0.3">
      <c r="A15">
        <v>2003</v>
      </c>
      <c r="B15" s="61">
        <v>2528</v>
      </c>
      <c r="C15" s="61">
        <v>826</v>
      </c>
      <c r="D15" s="61">
        <v>673</v>
      </c>
      <c r="E15" s="61">
        <v>522</v>
      </c>
      <c r="F15" s="61">
        <v>1253</v>
      </c>
      <c r="G15" s="60">
        <v>538.1</v>
      </c>
      <c r="H15" s="60">
        <v>34.700000000000003</v>
      </c>
      <c r="I15" s="60">
        <v>19.399999999999999</v>
      </c>
      <c r="J15" s="60">
        <v>15.5</v>
      </c>
      <c r="K15" s="60">
        <v>38.700000000000003</v>
      </c>
      <c r="L15" t="s">
        <v>874</v>
      </c>
    </row>
    <row r="16" spans="1:12" x14ac:dyDescent="0.3">
      <c r="A16">
        <v>2004</v>
      </c>
      <c r="B16" s="61">
        <v>2241</v>
      </c>
      <c r="C16" s="61">
        <v>742</v>
      </c>
      <c r="D16" s="61">
        <v>650</v>
      </c>
      <c r="E16" s="61">
        <v>527</v>
      </c>
      <c r="F16" s="61">
        <v>1025</v>
      </c>
      <c r="G16" s="60">
        <v>486.9</v>
      </c>
      <c r="H16" s="60">
        <v>33</v>
      </c>
      <c r="I16" s="60">
        <v>19.2</v>
      </c>
      <c r="J16" s="60">
        <v>15.2</v>
      </c>
      <c r="K16" s="60">
        <v>32.4</v>
      </c>
      <c r="L16" t="s">
        <v>874</v>
      </c>
    </row>
    <row r="17" spans="1:12" x14ac:dyDescent="0.3">
      <c r="A17">
        <v>2005</v>
      </c>
      <c r="B17" s="61">
        <v>1833</v>
      </c>
      <c r="C17" s="61">
        <v>612</v>
      </c>
      <c r="D17" s="61">
        <v>590</v>
      </c>
      <c r="E17" s="61">
        <v>521</v>
      </c>
      <c r="F17" s="61">
        <v>1000</v>
      </c>
      <c r="G17" s="60">
        <v>423.8</v>
      </c>
      <c r="H17" s="60">
        <v>29.2</v>
      </c>
      <c r="I17" s="60">
        <v>17.899999999999999</v>
      </c>
      <c r="J17" s="60">
        <v>14.7</v>
      </c>
      <c r="K17" s="60">
        <v>31.9</v>
      </c>
      <c r="L17" t="s">
        <v>874</v>
      </c>
    </row>
    <row r="18" spans="1:12" x14ac:dyDescent="0.3">
      <c r="A18">
        <v>2006</v>
      </c>
      <c r="B18" s="61">
        <v>1710</v>
      </c>
      <c r="C18" s="61">
        <v>548</v>
      </c>
      <c r="D18" s="61">
        <v>504</v>
      </c>
      <c r="E18" s="61">
        <v>515</v>
      </c>
      <c r="F18" s="61">
        <v>958</v>
      </c>
      <c r="G18" s="60">
        <v>407.8</v>
      </c>
      <c r="H18" s="60">
        <v>28</v>
      </c>
      <c r="I18" s="60">
        <v>15.8</v>
      </c>
      <c r="J18" s="60">
        <v>14.5</v>
      </c>
      <c r="K18" s="60">
        <v>30.2</v>
      </c>
      <c r="L18" t="s">
        <v>874</v>
      </c>
    </row>
    <row r="19" spans="1:12" x14ac:dyDescent="0.3">
      <c r="A19">
        <v>2007</v>
      </c>
      <c r="B19" s="61">
        <v>1707</v>
      </c>
      <c r="C19" s="61">
        <v>508</v>
      </c>
      <c r="D19" s="61">
        <v>439</v>
      </c>
      <c r="E19" s="61">
        <v>476</v>
      </c>
      <c r="F19" s="61">
        <v>1071</v>
      </c>
      <c r="G19" s="60">
        <v>381.5</v>
      </c>
      <c r="H19" s="60">
        <v>27.2</v>
      </c>
      <c r="I19" s="60">
        <v>14.4</v>
      </c>
      <c r="J19" s="60">
        <v>13.5</v>
      </c>
      <c r="K19" s="60">
        <v>32.799999999999997</v>
      </c>
      <c r="L19" t="s">
        <v>874</v>
      </c>
    </row>
    <row r="20" spans="1:12" x14ac:dyDescent="0.3">
      <c r="A20">
        <v>2008</v>
      </c>
      <c r="B20" s="61">
        <v>1580</v>
      </c>
      <c r="C20" s="61">
        <v>455</v>
      </c>
      <c r="D20" s="61">
        <v>386</v>
      </c>
      <c r="E20" s="61">
        <v>431</v>
      </c>
      <c r="F20" s="61">
        <v>1004</v>
      </c>
      <c r="G20" s="60">
        <v>345.5</v>
      </c>
      <c r="H20" s="60">
        <v>24.7</v>
      </c>
      <c r="I20" s="60">
        <v>13.4</v>
      </c>
      <c r="J20" s="60">
        <v>12.5</v>
      </c>
      <c r="K20" s="60">
        <v>29.9</v>
      </c>
      <c r="L20" t="s">
        <v>874</v>
      </c>
    </row>
    <row r="21" spans="1:12" x14ac:dyDescent="0.3">
      <c r="A21">
        <v>2009</v>
      </c>
      <c r="B21" s="61">
        <v>1415</v>
      </c>
      <c r="C21" s="61">
        <v>405</v>
      </c>
      <c r="D21" s="61">
        <v>384</v>
      </c>
      <c r="E21" s="61">
        <v>441</v>
      </c>
      <c r="F21" s="61">
        <v>1073</v>
      </c>
      <c r="G21" s="60">
        <v>325.7</v>
      </c>
      <c r="H21" s="60">
        <v>22</v>
      </c>
      <c r="I21" s="60">
        <v>14</v>
      </c>
      <c r="J21" s="60">
        <v>13.1</v>
      </c>
      <c r="K21" s="60">
        <v>31.2</v>
      </c>
      <c r="L21" t="s">
        <v>874</v>
      </c>
    </row>
    <row r="22" spans="1:12" x14ac:dyDescent="0.3">
      <c r="A22">
        <v>2010</v>
      </c>
      <c r="B22" s="61">
        <v>1508</v>
      </c>
      <c r="C22" s="61">
        <v>386</v>
      </c>
      <c r="D22" s="61">
        <v>277</v>
      </c>
      <c r="E22" s="61">
        <v>417</v>
      </c>
      <c r="F22" s="61">
        <v>1034</v>
      </c>
      <c r="G22" s="60">
        <v>345.5</v>
      </c>
      <c r="H22" s="60">
        <v>20.9</v>
      </c>
      <c r="I22" s="60">
        <v>10.8</v>
      </c>
      <c r="J22" s="60">
        <v>12.7</v>
      </c>
      <c r="K22" s="60">
        <v>29.4</v>
      </c>
      <c r="L22" t="s">
        <v>874</v>
      </c>
    </row>
    <row r="23" spans="1:12" x14ac:dyDescent="0.3">
      <c r="A23">
        <v>2011</v>
      </c>
      <c r="B23" s="61">
        <v>1435</v>
      </c>
      <c r="C23" s="61">
        <v>389</v>
      </c>
      <c r="D23" s="61">
        <v>239</v>
      </c>
      <c r="E23" s="61">
        <v>402</v>
      </c>
      <c r="F23" s="61">
        <v>1003</v>
      </c>
      <c r="G23" s="60">
        <v>318.89999999999998</v>
      </c>
      <c r="H23" s="60">
        <v>20.9</v>
      </c>
      <c r="I23" s="60">
        <v>10</v>
      </c>
      <c r="J23" s="60">
        <v>12.6</v>
      </c>
      <c r="K23" s="60">
        <v>28.3</v>
      </c>
      <c r="L23" t="s">
        <v>874</v>
      </c>
    </row>
    <row r="24" spans="1:12" x14ac:dyDescent="0.3">
      <c r="A24">
        <v>2012</v>
      </c>
      <c r="B24" s="61">
        <v>1405</v>
      </c>
      <c r="C24" s="61">
        <v>377</v>
      </c>
      <c r="D24" s="61">
        <v>268</v>
      </c>
      <c r="E24" s="61">
        <v>325</v>
      </c>
      <c r="F24" s="61">
        <v>905</v>
      </c>
      <c r="G24" s="60">
        <v>306.8</v>
      </c>
      <c r="H24" s="60">
        <v>20.2</v>
      </c>
      <c r="I24" s="60">
        <v>11.4</v>
      </c>
      <c r="J24" s="60">
        <v>10.7</v>
      </c>
      <c r="K24" s="60">
        <v>25.8</v>
      </c>
      <c r="L24" t="s">
        <v>874</v>
      </c>
    </row>
    <row r="25" spans="1:12" x14ac:dyDescent="0.3">
      <c r="A25">
        <v>2013</v>
      </c>
      <c r="B25" s="61">
        <v>1305</v>
      </c>
      <c r="C25" s="61">
        <v>342</v>
      </c>
      <c r="D25" s="61">
        <v>253</v>
      </c>
      <c r="E25" s="61">
        <v>272</v>
      </c>
      <c r="F25" s="61">
        <v>812</v>
      </c>
      <c r="G25" s="60">
        <v>294.60000000000002</v>
      </c>
      <c r="H25" s="60">
        <v>18.3</v>
      </c>
      <c r="I25" s="60">
        <v>10.8</v>
      </c>
      <c r="J25" s="60">
        <v>9.5</v>
      </c>
      <c r="K25" s="60">
        <v>23.6</v>
      </c>
      <c r="L25" t="s">
        <v>874</v>
      </c>
    </row>
    <row r="26" spans="1:12" x14ac:dyDescent="0.3">
      <c r="A26">
        <v>2014</v>
      </c>
      <c r="B26" s="61">
        <v>1305</v>
      </c>
      <c r="C26" s="61">
        <v>289</v>
      </c>
      <c r="D26" s="61">
        <v>204</v>
      </c>
      <c r="E26" s="61">
        <v>239</v>
      </c>
      <c r="F26" s="61">
        <v>870</v>
      </c>
      <c r="G26" s="60">
        <v>310.2</v>
      </c>
      <c r="H26" s="60">
        <v>15.4</v>
      </c>
      <c r="I26" s="60">
        <v>8.8000000000000007</v>
      </c>
      <c r="J26" s="60">
        <v>8.6999999999999993</v>
      </c>
      <c r="K26" s="60">
        <v>25.9</v>
      </c>
      <c r="L26" t="s">
        <v>874</v>
      </c>
    </row>
    <row r="27" spans="1:12" x14ac:dyDescent="0.3">
      <c r="A27">
        <v>2015</v>
      </c>
      <c r="B27" s="61">
        <v>1190</v>
      </c>
      <c r="C27" s="61">
        <v>287</v>
      </c>
      <c r="D27" s="61">
        <v>207</v>
      </c>
      <c r="E27" s="61">
        <v>220</v>
      </c>
      <c r="F27" s="61">
        <v>685</v>
      </c>
      <c r="G27" s="60">
        <v>281.89999999999998</v>
      </c>
      <c r="H27" s="60">
        <v>15.4</v>
      </c>
      <c r="I27" s="60">
        <v>8.9</v>
      </c>
      <c r="J27" s="60">
        <v>8.6</v>
      </c>
      <c r="K27" s="60">
        <v>20.9</v>
      </c>
      <c r="L27" t="s">
        <v>874</v>
      </c>
    </row>
    <row r="28" spans="1:12" x14ac:dyDescent="0.3">
      <c r="A28">
        <v>2016</v>
      </c>
      <c r="B28" s="61">
        <v>1154</v>
      </c>
      <c r="C28" s="61">
        <v>278</v>
      </c>
      <c r="D28" s="61">
        <v>205</v>
      </c>
      <c r="E28" s="61">
        <v>193</v>
      </c>
      <c r="F28" s="61">
        <v>718</v>
      </c>
      <c r="G28" s="60">
        <v>282.10000000000002</v>
      </c>
      <c r="H28" s="60">
        <v>15.2</v>
      </c>
      <c r="I28" s="60">
        <v>8.6999999999999993</v>
      </c>
      <c r="J28" s="60">
        <v>8</v>
      </c>
      <c r="K28" s="60">
        <v>22.5</v>
      </c>
      <c r="L28" t="s">
        <v>874</v>
      </c>
    </row>
    <row r="29" spans="1:12" x14ac:dyDescent="0.3">
      <c r="A29">
        <v>2017</v>
      </c>
      <c r="B29" s="61">
        <v>1000</v>
      </c>
      <c r="C29" s="61">
        <v>261</v>
      </c>
      <c r="D29" s="61">
        <v>210</v>
      </c>
      <c r="E29" s="61">
        <v>197</v>
      </c>
      <c r="F29" s="61">
        <v>626</v>
      </c>
      <c r="G29" s="60">
        <v>270.5</v>
      </c>
      <c r="H29" s="60">
        <v>14.7</v>
      </c>
      <c r="I29" s="60">
        <v>8.9</v>
      </c>
      <c r="J29" s="60">
        <v>8.4</v>
      </c>
      <c r="K29" s="60">
        <v>20.6</v>
      </c>
      <c r="L29" t="s">
        <v>874</v>
      </c>
    </row>
    <row r="30" spans="1:12" x14ac:dyDescent="0.3">
      <c r="A30">
        <v>2018</v>
      </c>
      <c r="B30" s="61">
        <v>931</v>
      </c>
      <c r="C30" s="61">
        <v>220</v>
      </c>
      <c r="D30" s="61">
        <v>177</v>
      </c>
      <c r="E30" s="61">
        <v>221</v>
      </c>
      <c r="F30" s="61">
        <v>620</v>
      </c>
      <c r="G30" s="60">
        <v>280.7</v>
      </c>
      <c r="H30" s="60">
        <v>13</v>
      </c>
      <c r="I30" s="60">
        <v>7.6</v>
      </c>
      <c r="J30" s="60">
        <v>9.5</v>
      </c>
      <c r="K30" s="60">
        <v>21.6</v>
      </c>
      <c r="L30" t="s">
        <v>874</v>
      </c>
    </row>
    <row r="31" spans="1:12" x14ac:dyDescent="0.3">
      <c r="A31">
        <v>2019</v>
      </c>
      <c r="B31" s="61">
        <v>822</v>
      </c>
      <c r="C31" s="61">
        <v>233</v>
      </c>
      <c r="D31" s="61">
        <v>178</v>
      </c>
      <c r="E31" s="61">
        <v>184</v>
      </c>
      <c r="F31" s="61">
        <v>610</v>
      </c>
      <c r="G31" s="60">
        <v>268.3</v>
      </c>
      <c r="H31" s="60">
        <v>14.5</v>
      </c>
      <c r="I31" s="60">
        <v>7.7</v>
      </c>
      <c r="J31" s="60">
        <v>8</v>
      </c>
      <c r="K31" s="60">
        <v>22.4</v>
      </c>
      <c r="L31" t="s">
        <v>874</v>
      </c>
    </row>
    <row r="32" spans="1:12" x14ac:dyDescent="0.3">
      <c r="A32">
        <v>1990</v>
      </c>
      <c r="B32" s="61">
        <v>115</v>
      </c>
      <c r="C32" s="61">
        <v>98</v>
      </c>
      <c r="D32" s="61">
        <v>82</v>
      </c>
      <c r="E32" s="61">
        <v>54</v>
      </c>
      <c r="F32" s="61">
        <v>115</v>
      </c>
      <c r="G32" s="60">
        <v>17.5</v>
      </c>
      <c r="H32" s="60">
        <v>3.8</v>
      </c>
      <c r="I32" s="60">
        <v>2.1</v>
      </c>
      <c r="J32" s="60">
        <v>1.4</v>
      </c>
      <c r="K32" s="60">
        <v>2.6</v>
      </c>
      <c r="L32" t="s">
        <v>875</v>
      </c>
    </row>
    <row r="33" spans="1:12" x14ac:dyDescent="0.3">
      <c r="A33">
        <v>1991</v>
      </c>
      <c r="B33" s="61">
        <v>78</v>
      </c>
      <c r="C33" s="61">
        <v>66</v>
      </c>
      <c r="D33" s="61">
        <v>49</v>
      </c>
      <c r="E33" s="61">
        <v>39</v>
      </c>
      <c r="F33" s="61">
        <v>95</v>
      </c>
      <c r="G33" s="60">
        <v>11.4</v>
      </c>
      <c r="H33" s="60">
        <v>2.6</v>
      </c>
      <c r="I33" s="60">
        <v>1.3</v>
      </c>
      <c r="J33" s="60">
        <v>1</v>
      </c>
      <c r="K33" s="60">
        <v>2.2000000000000002</v>
      </c>
      <c r="L33" t="s">
        <v>875</v>
      </c>
    </row>
    <row r="34" spans="1:12" x14ac:dyDescent="0.3">
      <c r="A34">
        <v>1992</v>
      </c>
      <c r="B34" s="61">
        <v>100</v>
      </c>
      <c r="C34" s="61">
        <v>56</v>
      </c>
      <c r="D34" s="61">
        <v>48</v>
      </c>
      <c r="E34" s="61">
        <v>46</v>
      </c>
      <c r="F34" s="61">
        <v>91</v>
      </c>
      <c r="G34" s="60">
        <v>14</v>
      </c>
      <c r="H34" s="60">
        <v>2.2000000000000002</v>
      </c>
      <c r="I34" s="60">
        <v>1.4</v>
      </c>
      <c r="J34" s="60">
        <v>1.1000000000000001</v>
      </c>
      <c r="K34" s="60">
        <v>2.2000000000000002</v>
      </c>
      <c r="L34" t="s">
        <v>875</v>
      </c>
    </row>
    <row r="35" spans="1:12" x14ac:dyDescent="0.3">
      <c r="A35">
        <v>1993</v>
      </c>
      <c r="B35" s="61">
        <v>80</v>
      </c>
      <c r="C35" s="61">
        <v>69</v>
      </c>
      <c r="D35" s="61">
        <v>33</v>
      </c>
      <c r="E35" s="61">
        <v>37</v>
      </c>
      <c r="F35" s="61">
        <v>80</v>
      </c>
      <c r="G35" s="60">
        <v>11.4</v>
      </c>
      <c r="H35" s="60">
        <v>2.6</v>
      </c>
      <c r="I35" s="60">
        <v>1</v>
      </c>
      <c r="J35" s="60">
        <v>0.9</v>
      </c>
      <c r="K35" s="60">
        <v>2</v>
      </c>
      <c r="L35" t="s">
        <v>875</v>
      </c>
    </row>
    <row r="36" spans="1:12" x14ac:dyDescent="0.3">
      <c r="A36">
        <v>1994</v>
      </c>
      <c r="B36" s="61">
        <v>112</v>
      </c>
      <c r="C36" s="61">
        <v>72</v>
      </c>
      <c r="D36" s="61">
        <v>26</v>
      </c>
      <c r="E36" s="61">
        <v>33</v>
      </c>
      <c r="F36" s="61">
        <v>65</v>
      </c>
      <c r="G36" s="60">
        <v>16</v>
      </c>
      <c r="H36" s="60">
        <v>2.6</v>
      </c>
      <c r="I36" s="60">
        <v>0.8</v>
      </c>
      <c r="J36" s="60">
        <v>0.8</v>
      </c>
      <c r="K36" s="60">
        <v>1.6</v>
      </c>
      <c r="L36" t="s">
        <v>875</v>
      </c>
    </row>
    <row r="37" spans="1:12" x14ac:dyDescent="0.3">
      <c r="A37">
        <v>1995</v>
      </c>
      <c r="B37" s="61">
        <v>78</v>
      </c>
      <c r="C37" s="61">
        <v>53</v>
      </c>
      <c r="D37" s="61">
        <v>20</v>
      </c>
      <c r="E37" s="61">
        <v>21</v>
      </c>
      <c r="F37" s="61">
        <v>47</v>
      </c>
      <c r="G37" s="60">
        <v>11.1</v>
      </c>
      <c r="H37" s="60">
        <v>1.9</v>
      </c>
      <c r="I37" s="60">
        <v>0.6</v>
      </c>
      <c r="J37" s="60">
        <v>0.5</v>
      </c>
      <c r="K37" s="60">
        <v>1.2</v>
      </c>
      <c r="L37" t="s">
        <v>875</v>
      </c>
    </row>
    <row r="38" spans="1:12" x14ac:dyDescent="0.3">
      <c r="A38">
        <v>1996</v>
      </c>
      <c r="B38" s="61">
        <v>74</v>
      </c>
      <c r="C38" s="61">
        <v>41</v>
      </c>
      <c r="D38" s="61">
        <v>13</v>
      </c>
      <c r="E38" s="61">
        <v>20</v>
      </c>
      <c r="F38" s="61">
        <v>42</v>
      </c>
      <c r="G38" s="60">
        <v>10.7</v>
      </c>
      <c r="H38" s="60">
        <v>1.4</v>
      </c>
      <c r="I38" s="60">
        <v>0.4</v>
      </c>
      <c r="J38" s="60">
        <v>0.5</v>
      </c>
      <c r="K38" s="60">
        <v>1</v>
      </c>
      <c r="L38" t="s">
        <v>875</v>
      </c>
    </row>
    <row r="39" spans="1:12" x14ac:dyDescent="0.3">
      <c r="A39">
        <v>1997</v>
      </c>
      <c r="B39" s="61">
        <v>62</v>
      </c>
      <c r="C39" s="61">
        <v>53</v>
      </c>
      <c r="D39" s="61">
        <v>12</v>
      </c>
      <c r="E39" s="61">
        <v>15</v>
      </c>
      <c r="F39" s="61">
        <v>66</v>
      </c>
      <c r="G39" s="60">
        <v>9.1999999999999993</v>
      </c>
      <c r="H39" s="60">
        <v>1.9</v>
      </c>
      <c r="I39" s="60">
        <v>0.4</v>
      </c>
      <c r="J39" s="60">
        <v>0.4</v>
      </c>
      <c r="K39" s="60">
        <v>1.6</v>
      </c>
      <c r="L39" t="s">
        <v>875</v>
      </c>
    </row>
    <row r="40" spans="1:12" x14ac:dyDescent="0.3">
      <c r="A40">
        <v>1998</v>
      </c>
      <c r="B40" s="61">
        <v>68</v>
      </c>
      <c r="C40" s="61">
        <v>42</v>
      </c>
      <c r="D40" s="61">
        <v>22</v>
      </c>
      <c r="E40" s="61">
        <v>18</v>
      </c>
      <c r="F40" s="61">
        <v>42</v>
      </c>
      <c r="G40" s="60">
        <v>10.7</v>
      </c>
      <c r="H40" s="60">
        <v>1.5</v>
      </c>
      <c r="I40" s="60">
        <v>0.6</v>
      </c>
      <c r="J40" s="60">
        <v>0.6</v>
      </c>
      <c r="K40" s="60">
        <v>1</v>
      </c>
      <c r="L40" t="s">
        <v>875</v>
      </c>
    </row>
    <row r="41" spans="1:12" x14ac:dyDescent="0.3">
      <c r="A41">
        <v>1999</v>
      </c>
      <c r="B41" s="61">
        <v>63</v>
      </c>
      <c r="C41" s="61">
        <v>37</v>
      </c>
      <c r="D41" s="61">
        <v>7</v>
      </c>
      <c r="E41" s="61">
        <v>18</v>
      </c>
      <c r="F41" s="61">
        <v>28</v>
      </c>
      <c r="G41" s="60">
        <v>10.5</v>
      </c>
      <c r="H41" s="60">
        <v>1.3</v>
      </c>
      <c r="I41" s="60">
        <v>0.2</v>
      </c>
      <c r="J41" s="60">
        <v>0.6</v>
      </c>
      <c r="K41" s="60">
        <v>0.7</v>
      </c>
      <c r="L41" t="s">
        <v>875</v>
      </c>
    </row>
    <row r="42" spans="1:12" x14ac:dyDescent="0.3">
      <c r="A42">
        <v>2000</v>
      </c>
      <c r="B42" s="61">
        <v>51</v>
      </c>
      <c r="C42" s="61">
        <v>45</v>
      </c>
      <c r="D42" s="61">
        <v>19</v>
      </c>
      <c r="E42" s="61">
        <v>12</v>
      </c>
      <c r="F42" s="61">
        <v>27</v>
      </c>
      <c r="G42" s="60">
        <v>8.5</v>
      </c>
      <c r="H42" s="60">
        <v>1.7</v>
      </c>
      <c r="I42" s="60">
        <v>0.5</v>
      </c>
      <c r="J42" s="60">
        <v>0.4</v>
      </c>
      <c r="K42" s="60">
        <v>0.7</v>
      </c>
      <c r="L42" t="s">
        <v>875</v>
      </c>
    </row>
    <row r="43" spans="1:12" x14ac:dyDescent="0.3">
      <c r="A43">
        <v>2001</v>
      </c>
      <c r="B43" s="61">
        <v>28</v>
      </c>
      <c r="C43" s="61">
        <v>30</v>
      </c>
      <c r="D43" s="61">
        <v>18</v>
      </c>
      <c r="E43" s="61">
        <v>15</v>
      </c>
      <c r="F43" s="61">
        <v>32</v>
      </c>
      <c r="G43" s="60">
        <v>4.9000000000000004</v>
      </c>
      <c r="H43" s="60">
        <v>1.2</v>
      </c>
      <c r="I43" s="60">
        <v>0.5</v>
      </c>
      <c r="J43" s="60">
        <v>0.5</v>
      </c>
      <c r="K43" s="60">
        <v>0.9</v>
      </c>
      <c r="L43" t="s">
        <v>875</v>
      </c>
    </row>
    <row r="44" spans="1:12" x14ac:dyDescent="0.3">
      <c r="A44">
        <v>2002</v>
      </c>
      <c r="B44" s="61">
        <v>37</v>
      </c>
      <c r="C44" s="61">
        <v>30</v>
      </c>
      <c r="D44" s="61">
        <v>14</v>
      </c>
      <c r="E44" s="61">
        <v>16</v>
      </c>
      <c r="F44" s="61">
        <v>21</v>
      </c>
      <c r="G44" s="60">
        <v>7.4</v>
      </c>
      <c r="H44" s="60">
        <v>1.2</v>
      </c>
      <c r="I44" s="60">
        <v>0.4</v>
      </c>
      <c r="J44" s="60">
        <v>0.5</v>
      </c>
      <c r="K44" s="60">
        <v>0.6</v>
      </c>
      <c r="L44" t="s">
        <v>875</v>
      </c>
    </row>
    <row r="45" spans="1:12" x14ac:dyDescent="0.3">
      <c r="A45">
        <v>2003</v>
      </c>
      <c r="B45" s="61">
        <v>15</v>
      </c>
      <c r="C45" s="61">
        <v>20</v>
      </c>
      <c r="D45" s="61">
        <v>11</v>
      </c>
      <c r="E45" s="61">
        <v>9</v>
      </c>
      <c r="F45" s="61">
        <v>15</v>
      </c>
      <c r="G45" s="60">
        <v>3.2</v>
      </c>
      <c r="H45" s="60">
        <v>0.8</v>
      </c>
      <c r="I45" s="60">
        <v>0.3</v>
      </c>
      <c r="J45" s="60">
        <v>0.3</v>
      </c>
      <c r="K45" s="60">
        <v>0.5</v>
      </c>
      <c r="L45" t="s">
        <v>875</v>
      </c>
    </row>
    <row r="46" spans="1:12" x14ac:dyDescent="0.3">
      <c r="A46">
        <v>2004</v>
      </c>
      <c r="B46" s="61">
        <v>17</v>
      </c>
      <c r="C46" s="61">
        <v>21</v>
      </c>
      <c r="D46" s="61">
        <v>13</v>
      </c>
      <c r="E46" s="61">
        <v>7</v>
      </c>
      <c r="F46" s="61">
        <v>18</v>
      </c>
      <c r="G46" s="60">
        <v>3.7</v>
      </c>
      <c r="H46" s="60">
        <v>0.9</v>
      </c>
      <c r="I46" s="60">
        <v>0.4</v>
      </c>
      <c r="J46" s="60">
        <v>0.2</v>
      </c>
      <c r="K46" s="60">
        <v>0.6</v>
      </c>
      <c r="L46" t="s">
        <v>875</v>
      </c>
    </row>
    <row r="47" spans="1:12" x14ac:dyDescent="0.3">
      <c r="A47">
        <v>2005</v>
      </c>
      <c r="B47" s="61">
        <v>30</v>
      </c>
      <c r="C47" s="61">
        <v>13</v>
      </c>
      <c r="D47" s="61">
        <v>11</v>
      </c>
      <c r="E47" s="61">
        <v>8</v>
      </c>
      <c r="F47" s="61">
        <v>16</v>
      </c>
      <c r="G47" s="60">
        <v>6.9</v>
      </c>
      <c r="H47" s="60">
        <v>0.6</v>
      </c>
      <c r="I47" s="60">
        <v>0.3</v>
      </c>
      <c r="J47" s="60">
        <v>0.2</v>
      </c>
      <c r="K47" s="60">
        <v>0.5</v>
      </c>
      <c r="L47" t="s">
        <v>875</v>
      </c>
    </row>
    <row r="48" spans="1:12" x14ac:dyDescent="0.3">
      <c r="A48">
        <v>2006</v>
      </c>
      <c r="B48" s="61">
        <v>25</v>
      </c>
      <c r="C48" s="61">
        <v>17</v>
      </c>
      <c r="D48" s="61">
        <v>11</v>
      </c>
      <c r="E48" s="61">
        <v>5</v>
      </c>
      <c r="F48" s="61">
        <v>9</v>
      </c>
      <c r="G48" s="60">
        <v>6</v>
      </c>
      <c r="H48" s="60">
        <v>0.9</v>
      </c>
      <c r="I48" s="60">
        <v>0.3</v>
      </c>
      <c r="J48" s="60">
        <v>0.1</v>
      </c>
      <c r="K48" s="60">
        <v>0.3</v>
      </c>
      <c r="L48" t="s">
        <v>875</v>
      </c>
    </row>
    <row r="49" spans="1:12" x14ac:dyDescent="0.3">
      <c r="A49">
        <v>2007</v>
      </c>
      <c r="B49" s="61">
        <v>14</v>
      </c>
      <c r="C49" s="61">
        <v>21</v>
      </c>
      <c r="D49" s="61">
        <v>7</v>
      </c>
      <c r="E49" s="61">
        <v>9</v>
      </c>
      <c r="F49" s="61">
        <v>12</v>
      </c>
      <c r="G49" s="60">
        <v>3.1</v>
      </c>
      <c r="H49" s="60">
        <v>1.1000000000000001</v>
      </c>
      <c r="I49" s="60">
        <v>0.2</v>
      </c>
      <c r="J49" s="60">
        <v>0.3</v>
      </c>
      <c r="K49" s="60">
        <v>0.4</v>
      </c>
      <c r="L49" t="s">
        <v>875</v>
      </c>
    </row>
    <row r="50" spans="1:12" x14ac:dyDescent="0.3">
      <c r="A50">
        <v>2008</v>
      </c>
      <c r="B50" s="61">
        <v>15</v>
      </c>
      <c r="C50" s="61">
        <v>8</v>
      </c>
      <c r="D50" s="61">
        <v>4</v>
      </c>
      <c r="E50" s="61">
        <v>8</v>
      </c>
      <c r="F50" s="61">
        <v>12</v>
      </c>
      <c r="G50" s="60">
        <v>3.3</v>
      </c>
      <c r="H50" s="60">
        <v>0.4</v>
      </c>
      <c r="I50" s="60">
        <v>0.1</v>
      </c>
      <c r="J50" s="60">
        <v>0.2</v>
      </c>
      <c r="K50" s="60">
        <v>0.4</v>
      </c>
      <c r="L50" t="s">
        <v>875</v>
      </c>
    </row>
    <row r="51" spans="1:12" x14ac:dyDescent="0.3">
      <c r="A51">
        <v>2009</v>
      </c>
      <c r="B51" s="61">
        <v>28</v>
      </c>
      <c r="C51" s="61">
        <v>23</v>
      </c>
      <c r="D51" s="61">
        <v>7</v>
      </c>
      <c r="E51" s="61">
        <v>5</v>
      </c>
      <c r="F51" s="61">
        <v>9</v>
      </c>
      <c r="G51" s="60">
        <v>6.4</v>
      </c>
      <c r="H51" s="60">
        <v>1.2</v>
      </c>
      <c r="I51" s="60">
        <v>0.3</v>
      </c>
      <c r="J51" s="60">
        <v>0.1</v>
      </c>
      <c r="K51" s="60">
        <v>0.3</v>
      </c>
      <c r="L51" t="s">
        <v>875</v>
      </c>
    </row>
    <row r="52" spans="1:12" x14ac:dyDescent="0.3">
      <c r="A52">
        <v>2010</v>
      </c>
      <c r="B52" s="61">
        <v>29</v>
      </c>
      <c r="C52" s="61">
        <v>20</v>
      </c>
      <c r="D52" s="61">
        <v>5</v>
      </c>
      <c r="E52" s="61">
        <v>3</v>
      </c>
      <c r="F52" s="61">
        <v>14</v>
      </c>
      <c r="G52" s="60">
        <v>6.6</v>
      </c>
      <c r="H52" s="60">
        <v>1.1000000000000001</v>
      </c>
      <c r="I52" s="60">
        <v>0.2</v>
      </c>
      <c r="J52" s="60">
        <v>0.1</v>
      </c>
      <c r="K52" s="60">
        <v>0.4</v>
      </c>
      <c r="L52" t="s">
        <v>875</v>
      </c>
    </row>
    <row r="53" spans="1:12" x14ac:dyDescent="0.3">
      <c r="A53">
        <v>2011</v>
      </c>
      <c r="B53" s="61">
        <v>19</v>
      </c>
      <c r="C53" s="61">
        <v>16</v>
      </c>
      <c r="D53" s="61">
        <v>3</v>
      </c>
      <c r="E53" s="61">
        <v>3</v>
      </c>
      <c r="F53" s="61">
        <v>8</v>
      </c>
      <c r="G53" s="60">
        <v>4.2</v>
      </c>
      <c r="H53" s="60">
        <v>0.9</v>
      </c>
      <c r="I53" s="60">
        <v>0.1</v>
      </c>
      <c r="J53" s="60">
        <v>0.1</v>
      </c>
      <c r="K53" s="60">
        <v>0.2</v>
      </c>
      <c r="L53" t="s">
        <v>875</v>
      </c>
    </row>
    <row r="54" spans="1:12" x14ac:dyDescent="0.3">
      <c r="A54">
        <v>2012</v>
      </c>
      <c r="B54" s="61">
        <v>15</v>
      </c>
      <c r="C54" s="61">
        <v>15</v>
      </c>
      <c r="D54" s="61">
        <v>2</v>
      </c>
      <c r="E54" s="61">
        <v>4</v>
      </c>
      <c r="F54" s="61">
        <v>9</v>
      </c>
      <c r="G54" s="60">
        <v>3.3</v>
      </c>
      <c r="H54" s="60">
        <v>0.8</v>
      </c>
      <c r="I54" s="60">
        <v>0.1</v>
      </c>
      <c r="J54" s="60">
        <v>0.1</v>
      </c>
      <c r="K54" s="60">
        <v>0.3</v>
      </c>
      <c r="L54" t="s">
        <v>875</v>
      </c>
    </row>
    <row r="55" spans="1:12" x14ac:dyDescent="0.3">
      <c r="A55">
        <v>2013</v>
      </c>
      <c r="B55" s="61">
        <v>13</v>
      </c>
      <c r="C55" s="61">
        <v>14</v>
      </c>
      <c r="D55" s="61">
        <v>3</v>
      </c>
      <c r="E55" s="61">
        <v>1</v>
      </c>
      <c r="F55" s="61">
        <v>2</v>
      </c>
      <c r="G55" s="60">
        <v>2.9</v>
      </c>
      <c r="H55" s="60">
        <v>0.7</v>
      </c>
      <c r="I55" s="60">
        <v>0.1</v>
      </c>
      <c r="J55" s="60">
        <v>0</v>
      </c>
      <c r="K55" s="60">
        <v>0.1</v>
      </c>
      <c r="L55" t="s">
        <v>875</v>
      </c>
    </row>
    <row r="56" spans="1:12" x14ac:dyDescent="0.3">
      <c r="A56">
        <v>2014</v>
      </c>
      <c r="B56" s="61">
        <v>17</v>
      </c>
      <c r="C56" s="61">
        <v>5</v>
      </c>
      <c r="D56" s="61">
        <v>2</v>
      </c>
      <c r="E56" s="61">
        <v>2</v>
      </c>
      <c r="F56" s="61">
        <v>8</v>
      </c>
      <c r="G56" s="60">
        <v>4</v>
      </c>
      <c r="H56" s="60">
        <v>0.3</v>
      </c>
      <c r="I56" s="60">
        <v>0.1</v>
      </c>
      <c r="J56" s="60">
        <v>0.1</v>
      </c>
      <c r="K56" s="60">
        <v>0.2</v>
      </c>
      <c r="L56" t="s">
        <v>875</v>
      </c>
    </row>
    <row r="57" spans="1:12" x14ac:dyDescent="0.3">
      <c r="A57">
        <v>2015</v>
      </c>
      <c r="B57" s="61">
        <v>7</v>
      </c>
      <c r="C57" s="61">
        <v>10</v>
      </c>
      <c r="D57" s="61">
        <v>2</v>
      </c>
      <c r="E57" s="61">
        <v>4</v>
      </c>
      <c r="F57" s="61">
        <v>7</v>
      </c>
      <c r="G57" s="60">
        <v>1.7</v>
      </c>
      <c r="H57" s="60">
        <v>0.5</v>
      </c>
      <c r="I57" s="60">
        <v>0.1</v>
      </c>
      <c r="J57" s="60">
        <v>0.2</v>
      </c>
      <c r="K57" s="60">
        <v>0.2</v>
      </c>
      <c r="L57" t="s">
        <v>875</v>
      </c>
    </row>
    <row r="58" spans="1:12" x14ac:dyDescent="0.3">
      <c r="A58">
        <v>2016</v>
      </c>
      <c r="B58" s="61">
        <v>17</v>
      </c>
      <c r="C58" s="61">
        <v>12</v>
      </c>
      <c r="D58" s="61">
        <v>3</v>
      </c>
      <c r="E58" s="61">
        <v>2</v>
      </c>
      <c r="F58" s="61">
        <v>5</v>
      </c>
      <c r="G58" s="60">
        <v>4.2</v>
      </c>
      <c r="H58" s="60">
        <v>0.7</v>
      </c>
      <c r="I58" s="60">
        <v>0.1</v>
      </c>
      <c r="J58" s="60">
        <v>0.1</v>
      </c>
      <c r="K58" s="60">
        <v>0.2</v>
      </c>
      <c r="L58" t="s">
        <v>875</v>
      </c>
    </row>
    <row r="59" spans="1:12" x14ac:dyDescent="0.3">
      <c r="A59">
        <v>2017</v>
      </c>
      <c r="B59" s="61">
        <v>13</v>
      </c>
      <c r="C59" s="61">
        <v>7</v>
      </c>
      <c r="D59" s="61">
        <v>2</v>
      </c>
      <c r="E59" s="61">
        <v>0</v>
      </c>
      <c r="F59" s="61">
        <v>4</v>
      </c>
      <c r="G59" s="60">
        <v>3.5</v>
      </c>
      <c r="H59" s="60">
        <v>0.4</v>
      </c>
      <c r="I59" s="60">
        <v>0.1</v>
      </c>
      <c r="J59" s="61" t="s">
        <v>602</v>
      </c>
      <c r="K59" s="60">
        <v>0.1</v>
      </c>
      <c r="L59" t="s">
        <v>875</v>
      </c>
    </row>
    <row r="60" spans="1:12" x14ac:dyDescent="0.3">
      <c r="A60">
        <v>2018</v>
      </c>
      <c r="B60" s="61">
        <v>4</v>
      </c>
      <c r="C60" s="61">
        <v>7</v>
      </c>
      <c r="D60" s="61">
        <v>3</v>
      </c>
      <c r="E60" s="61">
        <v>2</v>
      </c>
      <c r="F60" s="61">
        <v>5</v>
      </c>
      <c r="G60" s="60">
        <v>1.2</v>
      </c>
      <c r="H60" s="60">
        <v>0.4</v>
      </c>
      <c r="I60" s="60">
        <v>0.1</v>
      </c>
      <c r="J60" s="60">
        <v>0.1</v>
      </c>
      <c r="K60" s="60">
        <v>0.2</v>
      </c>
      <c r="L60" t="s">
        <v>875</v>
      </c>
    </row>
    <row r="61" spans="1:12" x14ac:dyDescent="0.3">
      <c r="A61">
        <v>2019</v>
      </c>
      <c r="B61" s="61">
        <v>9</v>
      </c>
      <c r="C61" s="61">
        <v>7</v>
      </c>
      <c r="D61" s="61">
        <v>7</v>
      </c>
      <c r="E61" s="61">
        <v>1</v>
      </c>
      <c r="F61" s="61">
        <v>4</v>
      </c>
      <c r="G61" s="60">
        <v>2.9</v>
      </c>
      <c r="H61" s="60">
        <v>0.4</v>
      </c>
      <c r="I61" s="60">
        <v>0.3</v>
      </c>
      <c r="J61" s="60">
        <v>0</v>
      </c>
      <c r="K61" s="60">
        <v>0.1</v>
      </c>
      <c r="L61" t="s">
        <v>875</v>
      </c>
    </row>
    <row r="62" spans="1:12" x14ac:dyDescent="0.3">
      <c r="A62">
        <v>1990</v>
      </c>
      <c r="B62" s="61">
        <v>11</v>
      </c>
      <c r="C62" s="61">
        <v>18</v>
      </c>
      <c r="D62" s="61">
        <v>9</v>
      </c>
      <c r="E62" s="61">
        <v>15</v>
      </c>
      <c r="F62" s="61">
        <v>24</v>
      </c>
      <c r="G62" s="60">
        <v>1.7</v>
      </c>
      <c r="H62" s="60">
        <v>0.7</v>
      </c>
      <c r="I62" s="60">
        <v>0.2</v>
      </c>
      <c r="J62" s="60">
        <v>0.4</v>
      </c>
      <c r="K62" s="60">
        <v>0.5</v>
      </c>
      <c r="L62" t="s">
        <v>876</v>
      </c>
    </row>
    <row r="63" spans="1:12" x14ac:dyDescent="0.3">
      <c r="A63">
        <v>1991</v>
      </c>
      <c r="B63" s="61">
        <v>5</v>
      </c>
      <c r="C63" s="61">
        <v>10</v>
      </c>
      <c r="D63" s="61">
        <v>9</v>
      </c>
      <c r="E63" s="61">
        <v>15</v>
      </c>
      <c r="F63" s="61">
        <v>27</v>
      </c>
      <c r="G63" s="60">
        <v>0.7</v>
      </c>
      <c r="H63" s="60">
        <v>0.4</v>
      </c>
      <c r="I63" s="60">
        <v>0.2</v>
      </c>
      <c r="J63" s="60">
        <v>0.4</v>
      </c>
      <c r="K63" s="60">
        <v>0.6</v>
      </c>
      <c r="L63" t="s">
        <v>876</v>
      </c>
    </row>
    <row r="64" spans="1:12" x14ac:dyDescent="0.3">
      <c r="A64">
        <v>1992</v>
      </c>
      <c r="B64" s="61">
        <v>13</v>
      </c>
      <c r="C64" s="61">
        <v>11</v>
      </c>
      <c r="D64" s="61">
        <v>14</v>
      </c>
      <c r="E64" s="61">
        <v>11</v>
      </c>
      <c r="F64" s="61">
        <v>19</v>
      </c>
      <c r="G64" s="60">
        <v>1.8</v>
      </c>
      <c r="H64" s="60">
        <v>0.4</v>
      </c>
      <c r="I64" s="60">
        <v>0.4</v>
      </c>
      <c r="J64" s="60">
        <v>0.3</v>
      </c>
      <c r="K64" s="60">
        <v>0.5</v>
      </c>
      <c r="L64" t="s">
        <v>876</v>
      </c>
    </row>
    <row r="65" spans="1:12" x14ac:dyDescent="0.3">
      <c r="A65">
        <v>1993</v>
      </c>
      <c r="B65" s="61">
        <v>7</v>
      </c>
      <c r="C65" s="61">
        <v>10</v>
      </c>
      <c r="D65" s="61">
        <v>13</v>
      </c>
      <c r="E65" s="61">
        <v>17</v>
      </c>
      <c r="F65" s="61">
        <v>20</v>
      </c>
      <c r="G65" s="60">
        <v>1</v>
      </c>
      <c r="H65" s="60">
        <v>0.4</v>
      </c>
      <c r="I65" s="60">
        <v>0.4</v>
      </c>
      <c r="J65" s="60">
        <v>0.4</v>
      </c>
      <c r="K65" s="60">
        <v>0.5</v>
      </c>
      <c r="L65" t="s">
        <v>876</v>
      </c>
    </row>
    <row r="66" spans="1:12" x14ac:dyDescent="0.3">
      <c r="A66">
        <v>1994</v>
      </c>
      <c r="B66" s="61">
        <v>10</v>
      </c>
      <c r="C66" s="61">
        <v>10</v>
      </c>
      <c r="D66" s="61">
        <v>9</v>
      </c>
      <c r="E66" s="61">
        <v>14</v>
      </c>
      <c r="F66" s="61">
        <v>17</v>
      </c>
      <c r="G66" s="60">
        <v>1.4</v>
      </c>
      <c r="H66" s="60">
        <v>0.4</v>
      </c>
      <c r="I66" s="60">
        <v>0.3</v>
      </c>
      <c r="J66" s="60">
        <v>0.3</v>
      </c>
      <c r="K66" s="60">
        <v>0.4</v>
      </c>
      <c r="L66" t="s">
        <v>876</v>
      </c>
    </row>
    <row r="67" spans="1:12" x14ac:dyDescent="0.3">
      <c r="A67">
        <v>1995</v>
      </c>
      <c r="B67" s="61">
        <v>18</v>
      </c>
      <c r="C67" s="61">
        <v>23</v>
      </c>
      <c r="D67" s="61">
        <v>12</v>
      </c>
      <c r="E67" s="61">
        <v>16</v>
      </c>
      <c r="F67" s="61">
        <v>13</v>
      </c>
      <c r="G67" s="60">
        <v>2.6</v>
      </c>
      <c r="H67" s="60">
        <v>0.8</v>
      </c>
      <c r="I67" s="60">
        <v>0.4</v>
      </c>
      <c r="J67" s="60">
        <v>0.4</v>
      </c>
      <c r="K67" s="60">
        <v>0.3</v>
      </c>
      <c r="L67" t="s">
        <v>876</v>
      </c>
    </row>
    <row r="68" spans="1:12" x14ac:dyDescent="0.3">
      <c r="A68">
        <v>1996</v>
      </c>
      <c r="B68" s="61">
        <v>11</v>
      </c>
      <c r="C68" s="61">
        <v>14</v>
      </c>
      <c r="D68" s="61">
        <v>4</v>
      </c>
      <c r="E68" s="61">
        <v>11</v>
      </c>
      <c r="F68" s="61">
        <v>20</v>
      </c>
      <c r="G68" s="60">
        <v>1.6</v>
      </c>
      <c r="H68" s="60">
        <v>0.5</v>
      </c>
      <c r="I68" s="60">
        <v>0.1</v>
      </c>
      <c r="J68" s="60">
        <v>0.3</v>
      </c>
      <c r="K68" s="60">
        <v>0.5</v>
      </c>
      <c r="L68" t="s">
        <v>876</v>
      </c>
    </row>
    <row r="69" spans="1:12" x14ac:dyDescent="0.3">
      <c r="A69">
        <v>1997</v>
      </c>
      <c r="B69" s="61">
        <v>16</v>
      </c>
      <c r="C69" s="61">
        <v>11</v>
      </c>
      <c r="D69" s="61">
        <v>12</v>
      </c>
      <c r="E69" s="61">
        <v>7</v>
      </c>
      <c r="F69" s="61">
        <v>13</v>
      </c>
      <c r="G69" s="60">
        <v>2.4</v>
      </c>
      <c r="H69" s="60">
        <v>0.4</v>
      </c>
      <c r="I69" s="60">
        <v>0.4</v>
      </c>
      <c r="J69" s="60">
        <v>0.2</v>
      </c>
      <c r="K69" s="60">
        <v>0.3</v>
      </c>
      <c r="L69" t="s">
        <v>876</v>
      </c>
    </row>
    <row r="70" spans="1:12" x14ac:dyDescent="0.3">
      <c r="A70">
        <v>1998</v>
      </c>
      <c r="B70" s="61">
        <v>10</v>
      </c>
      <c r="C70" s="61">
        <v>14</v>
      </c>
      <c r="D70" s="61">
        <v>15</v>
      </c>
      <c r="E70" s="61">
        <v>7</v>
      </c>
      <c r="F70" s="61">
        <v>12</v>
      </c>
      <c r="G70" s="60">
        <v>1.6</v>
      </c>
      <c r="H70" s="60">
        <v>0.5</v>
      </c>
      <c r="I70" s="60">
        <v>0.4</v>
      </c>
      <c r="J70" s="60">
        <v>0.2</v>
      </c>
      <c r="K70" s="60">
        <v>0.3</v>
      </c>
      <c r="L70" t="s">
        <v>876</v>
      </c>
    </row>
    <row r="71" spans="1:12" x14ac:dyDescent="0.3">
      <c r="A71">
        <v>1999</v>
      </c>
      <c r="B71" s="61">
        <v>14</v>
      </c>
      <c r="C71" s="61">
        <v>12</v>
      </c>
      <c r="D71" s="61">
        <v>13</v>
      </c>
      <c r="E71" s="61">
        <v>18</v>
      </c>
      <c r="F71" s="61">
        <v>13</v>
      </c>
      <c r="G71" s="60">
        <v>2.2999999999999998</v>
      </c>
      <c r="H71" s="60">
        <v>0.4</v>
      </c>
      <c r="I71" s="60">
        <v>0.4</v>
      </c>
      <c r="J71" s="60">
        <v>0.6</v>
      </c>
      <c r="K71" s="60">
        <v>0.3</v>
      </c>
      <c r="L71" t="s">
        <v>876</v>
      </c>
    </row>
    <row r="72" spans="1:12" x14ac:dyDescent="0.3">
      <c r="A72">
        <v>2000</v>
      </c>
      <c r="B72" s="61">
        <v>14</v>
      </c>
      <c r="C72" s="61">
        <v>12</v>
      </c>
      <c r="D72" s="61">
        <v>9</v>
      </c>
      <c r="E72" s="61">
        <v>13</v>
      </c>
      <c r="F72" s="61">
        <v>13</v>
      </c>
      <c r="G72" s="60">
        <v>2.2999999999999998</v>
      </c>
      <c r="H72" s="60">
        <v>0.5</v>
      </c>
      <c r="I72" s="60">
        <v>0.3</v>
      </c>
      <c r="J72" s="60">
        <v>0.4</v>
      </c>
      <c r="K72" s="60">
        <v>0.3</v>
      </c>
      <c r="L72" t="s">
        <v>876</v>
      </c>
    </row>
    <row r="73" spans="1:12" x14ac:dyDescent="0.3">
      <c r="A73">
        <v>2001</v>
      </c>
      <c r="B73" s="61">
        <v>13</v>
      </c>
      <c r="C73" s="61">
        <v>15</v>
      </c>
      <c r="D73" s="61">
        <v>5</v>
      </c>
      <c r="E73" s="61">
        <v>12</v>
      </c>
      <c r="F73" s="61">
        <v>10</v>
      </c>
      <c r="G73" s="60">
        <v>2.2999999999999998</v>
      </c>
      <c r="H73" s="60">
        <v>0.6</v>
      </c>
      <c r="I73" s="60">
        <v>0.1</v>
      </c>
      <c r="J73" s="60">
        <v>0.4</v>
      </c>
      <c r="K73" s="60">
        <v>0.3</v>
      </c>
      <c r="L73" t="s">
        <v>876</v>
      </c>
    </row>
    <row r="74" spans="1:12" x14ac:dyDescent="0.3">
      <c r="A74">
        <v>2002</v>
      </c>
      <c r="B74" s="61">
        <v>6</v>
      </c>
      <c r="C74" s="61">
        <v>15</v>
      </c>
      <c r="D74" s="61">
        <v>14</v>
      </c>
      <c r="E74" s="61">
        <v>9</v>
      </c>
      <c r="F74" s="61">
        <v>9</v>
      </c>
      <c r="G74" s="60">
        <v>1.2</v>
      </c>
      <c r="H74" s="60">
        <v>0.6</v>
      </c>
      <c r="I74" s="60">
        <v>0.4</v>
      </c>
      <c r="J74" s="60">
        <v>0.3</v>
      </c>
      <c r="K74" s="60">
        <v>0.3</v>
      </c>
      <c r="L74" t="s">
        <v>876</v>
      </c>
    </row>
    <row r="75" spans="1:12" x14ac:dyDescent="0.3">
      <c r="A75">
        <v>2003</v>
      </c>
      <c r="B75" s="61">
        <v>15</v>
      </c>
      <c r="C75" s="61">
        <v>17</v>
      </c>
      <c r="D75" s="61">
        <v>10</v>
      </c>
      <c r="E75" s="61">
        <v>7</v>
      </c>
      <c r="F75" s="61">
        <v>5</v>
      </c>
      <c r="G75" s="60">
        <v>3.2</v>
      </c>
      <c r="H75" s="60">
        <v>0.7</v>
      </c>
      <c r="I75" s="60">
        <v>0.3</v>
      </c>
      <c r="J75" s="60">
        <v>0.2</v>
      </c>
      <c r="K75" s="60">
        <v>0.2</v>
      </c>
      <c r="L75" t="s">
        <v>876</v>
      </c>
    </row>
    <row r="76" spans="1:12" x14ac:dyDescent="0.3">
      <c r="A76">
        <v>2004</v>
      </c>
      <c r="B76" s="61">
        <v>13</v>
      </c>
      <c r="C76" s="61">
        <v>16</v>
      </c>
      <c r="D76" s="61">
        <v>7</v>
      </c>
      <c r="E76" s="61">
        <v>7</v>
      </c>
      <c r="F76" s="61">
        <v>5</v>
      </c>
      <c r="G76" s="60">
        <v>2.8</v>
      </c>
      <c r="H76" s="60">
        <v>0.7</v>
      </c>
      <c r="I76" s="60">
        <v>0.2</v>
      </c>
      <c r="J76" s="60">
        <v>0.2</v>
      </c>
      <c r="K76" s="60">
        <v>0.2</v>
      </c>
      <c r="L76" t="s">
        <v>876</v>
      </c>
    </row>
    <row r="77" spans="1:12" x14ac:dyDescent="0.3">
      <c r="A77">
        <v>2005</v>
      </c>
      <c r="B77" s="61">
        <v>12</v>
      </c>
      <c r="C77" s="61">
        <v>15</v>
      </c>
      <c r="D77" s="61">
        <v>9</v>
      </c>
      <c r="E77" s="61">
        <v>10</v>
      </c>
      <c r="F77" s="61">
        <v>8</v>
      </c>
      <c r="G77" s="60">
        <v>2.8</v>
      </c>
      <c r="H77" s="60">
        <v>0.7</v>
      </c>
      <c r="I77" s="60">
        <v>0.3</v>
      </c>
      <c r="J77" s="60">
        <v>0.3</v>
      </c>
      <c r="K77" s="60">
        <v>0.3</v>
      </c>
      <c r="L77" t="s">
        <v>876</v>
      </c>
    </row>
    <row r="78" spans="1:12" x14ac:dyDescent="0.3">
      <c r="A78">
        <v>2006</v>
      </c>
      <c r="B78" s="61">
        <v>5</v>
      </c>
      <c r="C78" s="61">
        <v>6</v>
      </c>
      <c r="D78" s="61">
        <v>12</v>
      </c>
      <c r="E78" s="61">
        <v>13</v>
      </c>
      <c r="F78" s="61">
        <v>8</v>
      </c>
      <c r="G78" s="60">
        <v>1.2</v>
      </c>
      <c r="H78" s="60">
        <v>0.3</v>
      </c>
      <c r="I78" s="60">
        <v>0.4</v>
      </c>
      <c r="J78" s="60">
        <v>0.4</v>
      </c>
      <c r="K78" s="60">
        <v>0.3</v>
      </c>
      <c r="L78" t="s">
        <v>876</v>
      </c>
    </row>
    <row r="79" spans="1:12" x14ac:dyDescent="0.3">
      <c r="A79">
        <v>2007</v>
      </c>
      <c r="B79" s="61">
        <v>9</v>
      </c>
      <c r="C79" s="61">
        <v>17</v>
      </c>
      <c r="D79" s="61">
        <v>7</v>
      </c>
      <c r="E79" s="61">
        <v>12</v>
      </c>
      <c r="F79" s="61">
        <v>9</v>
      </c>
      <c r="G79" s="60">
        <v>2</v>
      </c>
      <c r="H79" s="60">
        <v>0.9</v>
      </c>
      <c r="I79" s="60">
        <v>0.2</v>
      </c>
      <c r="J79" s="60">
        <v>0.3</v>
      </c>
      <c r="K79" s="60">
        <v>0.3</v>
      </c>
      <c r="L79" t="s">
        <v>876</v>
      </c>
    </row>
    <row r="80" spans="1:12" x14ac:dyDescent="0.3">
      <c r="A80">
        <v>2008</v>
      </c>
      <c r="B80" s="61">
        <v>8</v>
      </c>
      <c r="C80" s="61">
        <v>10</v>
      </c>
      <c r="D80" s="61">
        <v>6</v>
      </c>
      <c r="E80" s="61">
        <v>6</v>
      </c>
      <c r="F80" s="61">
        <v>6</v>
      </c>
      <c r="G80" s="60">
        <v>1.7</v>
      </c>
      <c r="H80" s="60">
        <v>0.5</v>
      </c>
      <c r="I80" s="60">
        <v>0.2</v>
      </c>
      <c r="J80" s="60">
        <v>0.2</v>
      </c>
      <c r="K80" s="60">
        <v>0.2</v>
      </c>
      <c r="L80" t="s">
        <v>876</v>
      </c>
    </row>
    <row r="81" spans="1:12" x14ac:dyDescent="0.3">
      <c r="A81">
        <v>2009</v>
      </c>
      <c r="B81" s="61">
        <v>4</v>
      </c>
      <c r="C81" s="61">
        <v>10</v>
      </c>
      <c r="D81" s="61">
        <v>6</v>
      </c>
      <c r="E81" s="61">
        <v>3</v>
      </c>
      <c r="F81" s="61">
        <v>8</v>
      </c>
      <c r="G81" s="60">
        <v>0.9</v>
      </c>
      <c r="H81" s="60">
        <v>0.5</v>
      </c>
      <c r="I81" s="60">
        <v>0.2</v>
      </c>
      <c r="J81" s="60">
        <v>0.1</v>
      </c>
      <c r="K81" s="60">
        <v>0.2</v>
      </c>
      <c r="L81" t="s">
        <v>876</v>
      </c>
    </row>
    <row r="82" spans="1:12" x14ac:dyDescent="0.3">
      <c r="A82">
        <v>2010</v>
      </c>
      <c r="B82" s="61">
        <v>9</v>
      </c>
      <c r="C82" s="61">
        <v>9</v>
      </c>
      <c r="D82" s="61">
        <v>2</v>
      </c>
      <c r="E82" s="61">
        <v>10</v>
      </c>
      <c r="F82" s="61">
        <v>8</v>
      </c>
      <c r="G82" s="60">
        <v>2.1</v>
      </c>
      <c r="H82" s="60">
        <v>0.5</v>
      </c>
      <c r="I82" s="60">
        <v>0.1</v>
      </c>
      <c r="J82" s="60">
        <v>0.3</v>
      </c>
      <c r="K82" s="60">
        <v>0.2</v>
      </c>
      <c r="L82" t="s">
        <v>876</v>
      </c>
    </row>
    <row r="83" spans="1:12" x14ac:dyDescent="0.3">
      <c r="A83">
        <v>2011</v>
      </c>
      <c r="B83" s="61">
        <v>5</v>
      </c>
      <c r="C83" s="61">
        <v>7</v>
      </c>
      <c r="D83" s="61">
        <v>4</v>
      </c>
      <c r="E83" s="61">
        <v>3</v>
      </c>
      <c r="F83" s="61">
        <v>10</v>
      </c>
      <c r="G83" s="60">
        <v>1.1000000000000001</v>
      </c>
      <c r="H83" s="60">
        <v>0.4</v>
      </c>
      <c r="I83" s="60">
        <v>0.2</v>
      </c>
      <c r="J83" s="60">
        <v>0.1</v>
      </c>
      <c r="K83" s="60">
        <v>0.3</v>
      </c>
      <c r="L83" t="s">
        <v>876</v>
      </c>
    </row>
    <row r="84" spans="1:12" x14ac:dyDescent="0.3">
      <c r="A84">
        <v>2012</v>
      </c>
      <c r="B84" s="61">
        <v>6</v>
      </c>
      <c r="C84" s="61">
        <v>11</v>
      </c>
      <c r="D84" s="61">
        <v>5</v>
      </c>
      <c r="E84" s="61">
        <v>4</v>
      </c>
      <c r="F84" s="61">
        <v>5</v>
      </c>
      <c r="G84" s="60">
        <v>1.3</v>
      </c>
      <c r="H84" s="60">
        <v>0.6</v>
      </c>
      <c r="I84" s="60">
        <v>0.2</v>
      </c>
      <c r="J84" s="60">
        <v>0.1</v>
      </c>
      <c r="K84" s="60">
        <v>0.1</v>
      </c>
      <c r="L84" t="s">
        <v>876</v>
      </c>
    </row>
    <row r="85" spans="1:12" x14ac:dyDescent="0.3">
      <c r="A85">
        <v>2013</v>
      </c>
      <c r="B85" s="61">
        <v>10</v>
      </c>
      <c r="C85" s="61">
        <v>6</v>
      </c>
      <c r="D85" s="61">
        <v>3</v>
      </c>
      <c r="E85" s="61">
        <v>4</v>
      </c>
      <c r="F85" s="61">
        <v>11</v>
      </c>
      <c r="G85" s="60">
        <v>2.2999999999999998</v>
      </c>
      <c r="H85" s="60">
        <v>0.3</v>
      </c>
      <c r="I85" s="60">
        <v>0.1</v>
      </c>
      <c r="J85" s="60">
        <v>0.1</v>
      </c>
      <c r="K85" s="60">
        <v>0.3</v>
      </c>
      <c r="L85" t="s">
        <v>876</v>
      </c>
    </row>
    <row r="86" spans="1:12" x14ac:dyDescent="0.3">
      <c r="A86">
        <v>2014</v>
      </c>
      <c r="B86" s="61">
        <v>6</v>
      </c>
      <c r="C86" s="61">
        <v>7</v>
      </c>
      <c r="D86" s="61">
        <v>4</v>
      </c>
      <c r="E86" s="61">
        <v>8</v>
      </c>
      <c r="F86" s="61">
        <v>7</v>
      </c>
      <c r="G86" s="60">
        <v>1.4</v>
      </c>
      <c r="H86" s="60">
        <v>0.4</v>
      </c>
      <c r="I86" s="60">
        <v>0.2</v>
      </c>
      <c r="J86" s="60">
        <v>0.3</v>
      </c>
      <c r="K86" s="60">
        <v>0.2</v>
      </c>
      <c r="L86" t="s">
        <v>876</v>
      </c>
    </row>
    <row r="87" spans="1:12" x14ac:dyDescent="0.3">
      <c r="A87">
        <v>2015</v>
      </c>
      <c r="B87" s="61">
        <v>9</v>
      </c>
      <c r="C87" s="61">
        <v>6</v>
      </c>
      <c r="D87" s="61">
        <v>7</v>
      </c>
      <c r="E87" s="61">
        <v>2</v>
      </c>
      <c r="F87" s="61">
        <v>5</v>
      </c>
      <c r="G87" s="60">
        <v>2.1</v>
      </c>
      <c r="H87" s="60">
        <v>0.3</v>
      </c>
      <c r="I87" s="60">
        <v>0.3</v>
      </c>
      <c r="J87" s="60">
        <v>0.1</v>
      </c>
      <c r="K87" s="60">
        <v>0.2</v>
      </c>
      <c r="L87" t="s">
        <v>876</v>
      </c>
    </row>
    <row r="88" spans="1:12" x14ac:dyDescent="0.3">
      <c r="A88">
        <v>2016</v>
      </c>
      <c r="B88" s="61">
        <v>3</v>
      </c>
      <c r="C88" s="61">
        <v>1</v>
      </c>
      <c r="D88" s="61">
        <v>6</v>
      </c>
      <c r="E88" s="61">
        <v>3</v>
      </c>
      <c r="F88" s="61">
        <v>9</v>
      </c>
      <c r="G88" s="60">
        <v>0.7</v>
      </c>
      <c r="H88" s="60">
        <v>0.1</v>
      </c>
      <c r="I88" s="60">
        <v>0.3</v>
      </c>
      <c r="J88" s="60">
        <v>0.1</v>
      </c>
      <c r="K88" s="60">
        <v>0.3</v>
      </c>
      <c r="L88" t="s">
        <v>876</v>
      </c>
    </row>
    <row r="89" spans="1:12" x14ac:dyDescent="0.3">
      <c r="A89">
        <v>2017</v>
      </c>
      <c r="B89" s="61">
        <v>7</v>
      </c>
      <c r="C89" s="61">
        <v>8</v>
      </c>
      <c r="D89" s="61">
        <v>1</v>
      </c>
      <c r="E89" s="61">
        <v>6</v>
      </c>
      <c r="F89" s="61">
        <v>8</v>
      </c>
      <c r="G89" s="60">
        <v>1.9</v>
      </c>
      <c r="H89" s="60">
        <v>0.5</v>
      </c>
      <c r="I89" s="60">
        <v>0</v>
      </c>
      <c r="J89" s="60">
        <v>0.3</v>
      </c>
      <c r="K89" s="60">
        <v>0.3</v>
      </c>
      <c r="L89" t="s">
        <v>876</v>
      </c>
    </row>
    <row r="90" spans="1:12" x14ac:dyDescent="0.3">
      <c r="A90">
        <v>2018</v>
      </c>
      <c r="B90" s="61">
        <v>4</v>
      </c>
      <c r="C90" s="61">
        <v>4</v>
      </c>
      <c r="D90" s="61">
        <v>4</v>
      </c>
      <c r="E90" s="61">
        <v>4</v>
      </c>
      <c r="F90" s="61">
        <v>7</v>
      </c>
      <c r="G90" s="60">
        <v>1.2</v>
      </c>
      <c r="H90" s="60">
        <v>0.2</v>
      </c>
      <c r="I90" s="60">
        <v>0.2</v>
      </c>
      <c r="J90" s="60">
        <v>0.2</v>
      </c>
      <c r="K90" s="60">
        <v>0.2</v>
      </c>
      <c r="L90" t="s">
        <v>876</v>
      </c>
    </row>
    <row r="91" spans="1:12" x14ac:dyDescent="0.3">
      <c r="A91">
        <v>2019</v>
      </c>
      <c r="B91" s="61">
        <v>4</v>
      </c>
      <c r="C91" s="61">
        <v>3</v>
      </c>
      <c r="D91" s="61">
        <v>6</v>
      </c>
      <c r="E91" s="61">
        <v>6</v>
      </c>
      <c r="F91" s="61">
        <v>7</v>
      </c>
      <c r="G91" s="60">
        <v>1.3</v>
      </c>
      <c r="H91" s="60">
        <v>0.2</v>
      </c>
      <c r="I91" s="60">
        <v>0.3</v>
      </c>
      <c r="J91" s="60">
        <v>0.3</v>
      </c>
      <c r="K91" s="60">
        <v>0.3</v>
      </c>
      <c r="L91" t="s">
        <v>876</v>
      </c>
    </row>
    <row r="92" spans="1:12" x14ac:dyDescent="0.3">
      <c r="A92">
        <v>1990</v>
      </c>
      <c r="B92" s="61">
        <v>16</v>
      </c>
      <c r="C92" s="61">
        <v>14</v>
      </c>
      <c r="D92" s="61">
        <v>10</v>
      </c>
      <c r="E92" s="61">
        <v>5</v>
      </c>
      <c r="F92" s="61">
        <v>19</v>
      </c>
      <c r="G92" s="60">
        <v>2.4</v>
      </c>
      <c r="H92" s="60">
        <v>0.5</v>
      </c>
      <c r="I92" s="60">
        <v>0.3</v>
      </c>
      <c r="J92" s="60">
        <v>0.1</v>
      </c>
      <c r="K92" s="60">
        <v>0.4</v>
      </c>
      <c r="L92" t="s">
        <v>877</v>
      </c>
    </row>
    <row r="93" spans="1:12" x14ac:dyDescent="0.3">
      <c r="A93">
        <v>1991</v>
      </c>
      <c r="B93" s="61">
        <v>16</v>
      </c>
      <c r="C93" s="61">
        <v>8</v>
      </c>
      <c r="D93" s="61">
        <v>9</v>
      </c>
      <c r="E93" s="61">
        <v>12</v>
      </c>
      <c r="F93" s="61">
        <v>26</v>
      </c>
      <c r="G93" s="60">
        <v>2.2999999999999998</v>
      </c>
      <c r="H93" s="60">
        <v>0.3</v>
      </c>
      <c r="I93" s="60">
        <v>0.2</v>
      </c>
      <c r="J93" s="60">
        <v>0.3</v>
      </c>
      <c r="K93" s="60">
        <v>0.6</v>
      </c>
      <c r="L93" t="s">
        <v>877</v>
      </c>
    </row>
    <row r="94" spans="1:12" x14ac:dyDescent="0.3">
      <c r="A94">
        <v>1992</v>
      </c>
      <c r="B94" s="61">
        <v>25</v>
      </c>
      <c r="C94" s="61">
        <v>10</v>
      </c>
      <c r="D94" s="61">
        <v>8</v>
      </c>
      <c r="E94" s="61">
        <v>10</v>
      </c>
      <c r="F94" s="61">
        <v>27</v>
      </c>
      <c r="G94" s="60">
        <v>3.5</v>
      </c>
      <c r="H94" s="60">
        <v>0.4</v>
      </c>
      <c r="I94" s="60">
        <v>0.2</v>
      </c>
      <c r="J94" s="60">
        <v>0.2</v>
      </c>
      <c r="K94" s="60">
        <v>0.7</v>
      </c>
      <c r="L94" t="s">
        <v>877</v>
      </c>
    </row>
    <row r="95" spans="1:12" x14ac:dyDescent="0.3">
      <c r="A95">
        <v>1993</v>
      </c>
      <c r="B95" s="61">
        <v>22</v>
      </c>
      <c r="C95" s="61">
        <v>13</v>
      </c>
      <c r="D95" s="61">
        <v>12</v>
      </c>
      <c r="E95" s="61">
        <v>13</v>
      </c>
      <c r="F95" s="61">
        <v>15</v>
      </c>
      <c r="G95" s="60">
        <v>3.1</v>
      </c>
      <c r="H95" s="60">
        <v>0.5</v>
      </c>
      <c r="I95" s="60">
        <v>0.4</v>
      </c>
      <c r="J95" s="60">
        <v>0.3</v>
      </c>
      <c r="K95" s="60">
        <v>0.4</v>
      </c>
      <c r="L95" t="s">
        <v>877</v>
      </c>
    </row>
    <row r="96" spans="1:12" x14ac:dyDescent="0.3">
      <c r="A96">
        <v>1994</v>
      </c>
      <c r="B96" s="61">
        <v>18</v>
      </c>
      <c r="C96" s="61">
        <v>18</v>
      </c>
      <c r="D96" s="61">
        <v>12</v>
      </c>
      <c r="E96" s="61">
        <v>14</v>
      </c>
      <c r="F96" s="61">
        <v>15</v>
      </c>
      <c r="G96" s="60">
        <v>2.6</v>
      </c>
      <c r="H96" s="60">
        <v>0.7</v>
      </c>
      <c r="I96" s="60">
        <v>0.4</v>
      </c>
      <c r="J96" s="60">
        <v>0.3</v>
      </c>
      <c r="K96" s="60">
        <v>0.4</v>
      </c>
      <c r="L96" t="s">
        <v>877</v>
      </c>
    </row>
    <row r="97" spans="1:12" x14ac:dyDescent="0.3">
      <c r="A97">
        <v>1995</v>
      </c>
      <c r="B97" s="61">
        <v>15</v>
      </c>
      <c r="C97" s="61">
        <v>8</v>
      </c>
      <c r="D97" s="61">
        <v>6</v>
      </c>
      <c r="E97" s="61">
        <v>10</v>
      </c>
      <c r="F97" s="61">
        <v>12</v>
      </c>
      <c r="G97" s="60">
        <v>2.1</v>
      </c>
      <c r="H97" s="60">
        <v>0.3</v>
      </c>
      <c r="I97" s="60">
        <v>0.2</v>
      </c>
      <c r="J97" s="60">
        <v>0.3</v>
      </c>
      <c r="K97" s="60">
        <v>0.3</v>
      </c>
      <c r="L97" t="s">
        <v>877</v>
      </c>
    </row>
    <row r="98" spans="1:12" x14ac:dyDescent="0.3">
      <c r="A98">
        <v>1996</v>
      </c>
      <c r="B98" s="61">
        <v>20</v>
      </c>
      <c r="C98" s="61">
        <v>21</v>
      </c>
      <c r="D98" s="61">
        <v>2</v>
      </c>
      <c r="E98" s="61">
        <v>7</v>
      </c>
      <c r="F98" s="61">
        <v>17</v>
      </c>
      <c r="G98" s="60">
        <v>2.9</v>
      </c>
      <c r="H98" s="60">
        <v>0.7</v>
      </c>
      <c r="I98" s="60">
        <v>0.1</v>
      </c>
      <c r="J98" s="60">
        <v>0.2</v>
      </c>
      <c r="K98" s="60">
        <v>0.4</v>
      </c>
      <c r="L98" t="s">
        <v>877</v>
      </c>
    </row>
    <row r="99" spans="1:12" x14ac:dyDescent="0.3">
      <c r="A99">
        <v>1997</v>
      </c>
      <c r="B99" s="61">
        <v>19</v>
      </c>
      <c r="C99" s="61">
        <v>6</v>
      </c>
      <c r="D99" s="61">
        <v>4</v>
      </c>
      <c r="E99" s="61">
        <v>5</v>
      </c>
      <c r="F99" s="61">
        <v>18</v>
      </c>
      <c r="G99" s="60">
        <v>2.8</v>
      </c>
      <c r="H99" s="60">
        <v>0.2</v>
      </c>
      <c r="I99" s="60">
        <v>0.1</v>
      </c>
      <c r="J99" s="60">
        <v>0.1</v>
      </c>
      <c r="K99" s="60">
        <v>0.4</v>
      </c>
      <c r="L99" t="s">
        <v>877</v>
      </c>
    </row>
    <row r="100" spans="1:12" x14ac:dyDescent="0.3">
      <c r="A100">
        <v>1998</v>
      </c>
      <c r="B100" s="61">
        <v>15</v>
      </c>
      <c r="C100" s="61">
        <v>11</v>
      </c>
      <c r="D100" s="61">
        <v>4</v>
      </c>
      <c r="E100" s="61">
        <v>9</v>
      </c>
      <c r="F100" s="61">
        <v>18</v>
      </c>
      <c r="G100" s="60">
        <v>2.4</v>
      </c>
      <c r="H100" s="60">
        <v>0.4</v>
      </c>
      <c r="I100" s="60">
        <v>0.1</v>
      </c>
      <c r="J100" s="60">
        <v>0.3</v>
      </c>
      <c r="K100" s="60">
        <v>0.4</v>
      </c>
      <c r="L100" t="s">
        <v>877</v>
      </c>
    </row>
    <row r="101" spans="1:12" x14ac:dyDescent="0.3">
      <c r="A101">
        <v>1999</v>
      </c>
      <c r="B101" s="61">
        <v>27</v>
      </c>
      <c r="C101" s="61">
        <v>13</v>
      </c>
      <c r="D101" s="61">
        <v>8</v>
      </c>
      <c r="E101" s="61">
        <v>9</v>
      </c>
      <c r="F101" s="61">
        <v>16</v>
      </c>
      <c r="G101" s="60">
        <v>4.5</v>
      </c>
      <c r="H101" s="60">
        <v>0.5</v>
      </c>
      <c r="I101" s="60">
        <v>0.2</v>
      </c>
      <c r="J101" s="60">
        <v>0.3</v>
      </c>
      <c r="K101" s="60">
        <v>0.4</v>
      </c>
      <c r="L101" t="s">
        <v>877</v>
      </c>
    </row>
    <row r="102" spans="1:12" x14ac:dyDescent="0.3">
      <c r="A102">
        <v>2000</v>
      </c>
      <c r="B102" s="61">
        <v>30</v>
      </c>
      <c r="C102" s="61">
        <v>20</v>
      </c>
      <c r="D102" s="61">
        <v>4</v>
      </c>
      <c r="E102" s="61">
        <v>3</v>
      </c>
      <c r="F102" s="61">
        <v>9</v>
      </c>
      <c r="G102" s="60">
        <v>5</v>
      </c>
      <c r="H102" s="60">
        <v>0.8</v>
      </c>
      <c r="I102" s="60">
        <v>0.1</v>
      </c>
      <c r="J102" s="60">
        <v>0.1</v>
      </c>
      <c r="K102" s="60">
        <v>0.2</v>
      </c>
      <c r="L102" t="s">
        <v>877</v>
      </c>
    </row>
    <row r="103" spans="1:12" x14ac:dyDescent="0.3">
      <c r="A103">
        <v>2001</v>
      </c>
      <c r="B103" s="61">
        <v>23</v>
      </c>
      <c r="C103" s="61">
        <v>19</v>
      </c>
      <c r="D103" s="61">
        <v>7</v>
      </c>
      <c r="E103" s="61">
        <v>6</v>
      </c>
      <c r="F103" s="61">
        <v>10</v>
      </c>
      <c r="G103" s="60">
        <v>4</v>
      </c>
      <c r="H103" s="60">
        <v>0.7</v>
      </c>
      <c r="I103" s="60">
        <v>0.2</v>
      </c>
      <c r="J103" s="60">
        <v>0.2</v>
      </c>
      <c r="K103" s="60">
        <v>0.3</v>
      </c>
      <c r="L103" t="s">
        <v>877</v>
      </c>
    </row>
    <row r="104" spans="1:12" x14ac:dyDescent="0.3">
      <c r="A104">
        <v>2002</v>
      </c>
      <c r="B104" s="61">
        <v>32</v>
      </c>
      <c r="C104" s="61">
        <v>6</v>
      </c>
      <c r="D104" s="61">
        <v>4</v>
      </c>
      <c r="E104" s="61">
        <v>10</v>
      </c>
      <c r="F104" s="61">
        <v>11</v>
      </c>
      <c r="G104" s="60">
        <v>6.4</v>
      </c>
      <c r="H104" s="60">
        <v>0.2</v>
      </c>
      <c r="I104" s="60">
        <v>0.1</v>
      </c>
      <c r="J104" s="60">
        <v>0.3</v>
      </c>
      <c r="K104" s="60">
        <v>0.3</v>
      </c>
      <c r="L104" t="s">
        <v>877</v>
      </c>
    </row>
    <row r="105" spans="1:12" x14ac:dyDescent="0.3">
      <c r="A105">
        <v>2003</v>
      </c>
      <c r="B105" s="61">
        <v>25</v>
      </c>
      <c r="C105" s="61">
        <v>15</v>
      </c>
      <c r="D105" s="61">
        <v>5</v>
      </c>
      <c r="E105" s="61">
        <v>3</v>
      </c>
      <c r="F105" s="61">
        <v>7</v>
      </c>
      <c r="G105" s="60">
        <v>5.3</v>
      </c>
      <c r="H105" s="60">
        <v>0.6</v>
      </c>
      <c r="I105" s="60">
        <v>0.1</v>
      </c>
      <c r="J105" s="60">
        <v>0.1</v>
      </c>
      <c r="K105" s="60">
        <v>0.2</v>
      </c>
      <c r="L105" t="s">
        <v>877</v>
      </c>
    </row>
    <row r="106" spans="1:12" x14ac:dyDescent="0.3">
      <c r="A106">
        <v>2004</v>
      </c>
      <c r="B106" s="61">
        <v>29</v>
      </c>
      <c r="C106" s="61">
        <v>9</v>
      </c>
      <c r="D106" s="61">
        <v>8</v>
      </c>
      <c r="E106" s="61">
        <v>10</v>
      </c>
      <c r="F106" s="61">
        <v>12</v>
      </c>
      <c r="G106" s="60">
        <v>6.3</v>
      </c>
      <c r="H106" s="60">
        <v>0.4</v>
      </c>
      <c r="I106" s="60">
        <v>0.2</v>
      </c>
      <c r="J106" s="60">
        <v>0.3</v>
      </c>
      <c r="K106" s="60">
        <v>0.4</v>
      </c>
      <c r="L106" t="s">
        <v>877</v>
      </c>
    </row>
    <row r="107" spans="1:12" x14ac:dyDescent="0.3">
      <c r="A107">
        <v>2005</v>
      </c>
      <c r="B107" s="61">
        <v>13</v>
      </c>
      <c r="C107" s="61">
        <v>14</v>
      </c>
      <c r="D107" s="61">
        <v>7</v>
      </c>
      <c r="E107" s="61">
        <v>5</v>
      </c>
      <c r="F107" s="61">
        <v>8</v>
      </c>
      <c r="G107" s="60">
        <v>3</v>
      </c>
      <c r="H107" s="60">
        <v>0.7</v>
      </c>
      <c r="I107" s="60">
        <v>0.2</v>
      </c>
      <c r="J107" s="60">
        <v>0.1</v>
      </c>
      <c r="K107" s="60">
        <v>0.3</v>
      </c>
      <c r="L107" t="s">
        <v>877</v>
      </c>
    </row>
    <row r="108" spans="1:12" x14ac:dyDescent="0.3">
      <c r="A108">
        <v>2006</v>
      </c>
      <c r="B108" s="61">
        <v>19</v>
      </c>
      <c r="C108" s="61">
        <v>2</v>
      </c>
      <c r="D108" s="61">
        <v>6</v>
      </c>
      <c r="E108" s="61">
        <v>8</v>
      </c>
      <c r="F108" s="61">
        <v>9</v>
      </c>
      <c r="G108" s="60">
        <v>4.5</v>
      </c>
      <c r="H108" s="60">
        <v>0.1</v>
      </c>
      <c r="I108" s="60">
        <v>0.2</v>
      </c>
      <c r="J108" s="60">
        <v>0.2</v>
      </c>
      <c r="K108" s="60">
        <v>0.3</v>
      </c>
      <c r="L108" t="s">
        <v>877</v>
      </c>
    </row>
    <row r="109" spans="1:12" x14ac:dyDescent="0.3">
      <c r="A109">
        <v>2007</v>
      </c>
      <c r="B109" s="61">
        <v>13</v>
      </c>
      <c r="C109" s="61">
        <v>5</v>
      </c>
      <c r="D109" s="61">
        <v>3</v>
      </c>
      <c r="E109" s="61">
        <v>7</v>
      </c>
      <c r="F109" s="61">
        <v>10</v>
      </c>
      <c r="G109" s="60">
        <v>2.9</v>
      </c>
      <c r="H109" s="60">
        <v>0.3</v>
      </c>
      <c r="I109" s="60">
        <v>0.1</v>
      </c>
      <c r="J109" s="60">
        <v>0.2</v>
      </c>
      <c r="K109" s="60">
        <v>0.3</v>
      </c>
      <c r="L109" t="s">
        <v>877</v>
      </c>
    </row>
    <row r="110" spans="1:12" x14ac:dyDescent="0.3">
      <c r="A110">
        <v>2008</v>
      </c>
      <c r="B110" s="61">
        <v>17</v>
      </c>
      <c r="C110" s="61">
        <v>11</v>
      </c>
      <c r="D110" s="61">
        <v>4</v>
      </c>
      <c r="E110" s="61">
        <v>9</v>
      </c>
      <c r="F110" s="61">
        <v>9</v>
      </c>
      <c r="G110" s="60">
        <v>3.7</v>
      </c>
      <c r="H110" s="60">
        <v>0.6</v>
      </c>
      <c r="I110" s="60">
        <v>0.1</v>
      </c>
      <c r="J110" s="60">
        <v>0.3</v>
      </c>
      <c r="K110" s="60">
        <v>0.3</v>
      </c>
      <c r="L110" t="s">
        <v>877</v>
      </c>
    </row>
    <row r="111" spans="1:12" x14ac:dyDescent="0.3">
      <c r="A111">
        <v>2009</v>
      </c>
      <c r="B111" s="61">
        <v>9</v>
      </c>
      <c r="C111" s="61">
        <v>4</v>
      </c>
      <c r="D111" s="61">
        <v>2</v>
      </c>
      <c r="E111" s="61">
        <v>4</v>
      </c>
      <c r="F111" s="61">
        <v>6</v>
      </c>
      <c r="G111" s="60">
        <v>2.1</v>
      </c>
      <c r="H111" s="60">
        <v>0.2</v>
      </c>
      <c r="I111" s="60">
        <v>0.1</v>
      </c>
      <c r="J111" s="60">
        <v>0.1</v>
      </c>
      <c r="K111" s="60">
        <v>0.2</v>
      </c>
      <c r="L111" t="s">
        <v>877</v>
      </c>
    </row>
    <row r="112" spans="1:12" x14ac:dyDescent="0.3">
      <c r="A112">
        <v>2010</v>
      </c>
      <c r="B112" s="61">
        <v>10</v>
      </c>
      <c r="C112" s="61">
        <v>7</v>
      </c>
      <c r="D112" s="61">
        <v>3</v>
      </c>
      <c r="E112" s="61">
        <v>8</v>
      </c>
      <c r="F112" s="61">
        <v>7</v>
      </c>
      <c r="G112" s="60">
        <v>2.2999999999999998</v>
      </c>
      <c r="H112" s="60">
        <v>0.4</v>
      </c>
      <c r="I112" s="60">
        <v>0.1</v>
      </c>
      <c r="J112" s="60">
        <v>0.2</v>
      </c>
      <c r="K112" s="60">
        <v>0.2</v>
      </c>
      <c r="L112" t="s">
        <v>877</v>
      </c>
    </row>
    <row r="113" spans="1:12" x14ac:dyDescent="0.3">
      <c r="A113">
        <v>2011</v>
      </c>
      <c r="B113" s="61">
        <v>8</v>
      </c>
      <c r="C113" s="61">
        <v>7</v>
      </c>
      <c r="D113" s="61">
        <v>3</v>
      </c>
      <c r="E113" s="61">
        <v>11</v>
      </c>
      <c r="F113" s="61">
        <v>8</v>
      </c>
      <c r="G113" s="60">
        <v>1.8</v>
      </c>
      <c r="H113" s="60">
        <v>0.4</v>
      </c>
      <c r="I113" s="60">
        <v>0.1</v>
      </c>
      <c r="J113" s="60">
        <v>0.3</v>
      </c>
      <c r="K113" s="60">
        <v>0.2</v>
      </c>
      <c r="L113" t="s">
        <v>877</v>
      </c>
    </row>
    <row r="114" spans="1:12" x14ac:dyDescent="0.3">
      <c r="A114">
        <v>2012</v>
      </c>
      <c r="B114" s="61">
        <v>8</v>
      </c>
      <c r="C114" s="61">
        <v>8</v>
      </c>
      <c r="D114" s="61">
        <v>8</v>
      </c>
      <c r="E114" s="61">
        <v>7</v>
      </c>
      <c r="F114" s="61">
        <v>3</v>
      </c>
      <c r="G114" s="60">
        <v>1.7</v>
      </c>
      <c r="H114" s="60">
        <v>0.4</v>
      </c>
      <c r="I114" s="60">
        <v>0.3</v>
      </c>
      <c r="J114" s="60">
        <v>0.2</v>
      </c>
      <c r="K114" s="60">
        <v>0.1</v>
      </c>
      <c r="L114" t="s">
        <v>877</v>
      </c>
    </row>
    <row r="115" spans="1:12" x14ac:dyDescent="0.3">
      <c r="A115">
        <v>2013</v>
      </c>
      <c r="B115" s="61">
        <v>5</v>
      </c>
      <c r="C115" s="61">
        <v>3</v>
      </c>
      <c r="D115" s="61">
        <v>4</v>
      </c>
      <c r="E115" s="61">
        <v>4</v>
      </c>
      <c r="F115" s="61">
        <v>6</v>
      </c>
      <c r="G115" s="60">
        <v>1.1000000000000001</v>
      </c>
      <c r="H115" s="60">
        <v>0.2</v>
      </c>
      <c r="I115" s="60">
        <v>0.2</v>
      </c>
      <c r="J115" s="60">
        <v>0.1</v>
      </c>
      <c r="K115" s="60">
        <v>0.2</v>
      </c>
      <c r="L115" t="s">
        <v>877</v>
      </c>
    </row>
    <row r="116" spans="1:12" x14ac:dyDescent="0.3">
      <c r="A116">
        <v>2014</v>
      </c>
      <c r="B116" s="61">
        <v>17</v>
      </c>
      <c r="C116" s="61">
        <v>6</v>
      </c>
      <c r="D116" s="61">
        <v>6</v>
      </c>
      <c r="E116" s="61">
        <v>6</v>
      </c>
      <c r="F116" s="61">
        <v>8</v>
      </c>
      <c r="G116" s="60">
        <v>4</v>
      </c>
      <c r="H116" s="60">
        <v>0.3</v>
      </c>
      <c r="I116" s="60">
        <v>0.3</v>
      </c>
      <c r="J116" s="60">
        <v>0.2</v>
      </c>
      <c r="K116" s="60">
        <v>0.2</v>
      </c>
      <c r="L116" t="s">
        <v>877</v>
      </c>
    </row>
    <row r="117" spans="1:12" x14ac:dyDescent="0.3">
      <c r="A117">
        <v>2015</v>
      </c>
      <c r="B117" s="61">
        <v>6</v>
      </c>
      <c r="C117" s="61">
        <v>10</v>
      </c>
      <c r="D117" s="61">
        <v>4</v>
      </c>
      <c r="E117" s="61">
        <v>2</v>
      </c>
      <c r="F117" s="61">
        <v>8</v>
      </c>
      <c r="G117" s="60">
        <v>1.4</v>
      </c>
      <c r="H117" s="60">
        <v>0.5</v>
      </c>
      <c r="I117" s="60">
        <v>0.2</v>
      </c>
      <c r="J117" s="60">
        <v>0.1</v>
      </c>
      <c r="K117" s="60">
        <v>0.2</v>
      </c>
      <c r="L117" t="s">
        <v>877</v>
      </c>
    </row>
    <row r="118" spans="1:12" x14ac:dyDescent="0.3">
      <c r="A118">
        <v>2016</v>
      </c>
      <c r="B118" s="61">
        <v>14</v>
      </c>
      <c r="C118" s="61">
        <v>3</v>
      </c>
      <c r="D118" s="61">
        <v>2</v>
      </c>
      <c r="E118" s="61">
        <v>3</v>
      </c>
      <c r="F118" s="61">
        <v>4</v>
      </c>
      <c r="G118" s="60">
        <v>3.4</v>
      </c>
      <c r="H118" s="60">
        <v>0.2</v>
      </c>
      <c r="I118" s="60">
        <v>0.1</v>
      </c>
      <c r="J118" s="60">
        <v>0.1</v>
      </c>
      <c r="K118" s="60">
        <v>0.1</v>
      </c>
      <c r="L118" t="s">
        <v>877</v>
      </c>
    </row>
    <row r="119" spans="1:12" x14ac:dyDescent="0.3">
      <c r="A119">
        <v>2017</v>
      </c>
      <c r="B119" s="61">
        <v>10</v>
      </c>
      <c r="C119" s="61">
        <v>6</v>
      </c>
      <c r="D119" s="61">
        <v>3</v>
      </c>
      <c r="E119" s="61">
        <v>3</v>
      </c>
      <c r="F119" s="61">
        <v>7</v>
      </c>
      <c r="G119" s="60">
        <v>2.7</v>
      </c>
      <c r="H119" s="60">
        <v>0.3</v>
      </c>
      <c r="I119" s="60">
        <v>0.1</v>
      </c>
      <c r="J119" s="60">
        <v>0.1</v>
      </c>
      <c r="K119" s="60">
        <v>0.2</v>
      </c>
      <c r="L119" t="s">
        <v>877</v>
      </c>
    </row>
    <row r="120" spans="1:12" x14ac:dyDescent="0.3">
      <c r="A120">
        <v>2018</v>
      </c>
      <c r="B120" s="61">
        <v>7</v>
      </c>
      <c r="C120" s="61">
        <v>2</v>
      </c>
      <c r="D120" s="61">
        <v>4</v>
      </c>
      <c r="E120" s="61">
        <v>6</v>
      </c>
      <c r="F120" s="61">
        <v>5</v>
      </c>
      <c r="G120" s="60">
        <v>2.1</v>
      </c>
      <c r="H120" s="60">
        <v>0.1</v>
      </c>
      <c r="I120" s="60">
        <v>0.2</v>
      </c>
      <c r="J120" s="60">
        <v>0.3</v>
      </c>
      <c r="K120" s="60">
        <v>0.2</v>
      </c>
      <c r="L120" t="s">
        <v>877</v>
      </c>
    </row>
    <row r="121" spans="1:12" x14ac:dyDescent="0.3">
      <c r="A121">
        <v>2019</v>
      </c>
      <c r="B121" s="61">
        <v>6</v>
      </c>
      <c r="C121" s="61">
        <v>6</v>
      </c>
      <c r="D121" s="61">
        <v>1</v>
      </c>
      <c r="E121" s="61">
        <v>4</v>
      </c>
      <c r="F121" s="61">
        <v>2</v>
      </c>
      <c r="G121" s="60">
        <v>2</v>
      </c>
      <c r="H121" s="60">
        <v>0.4</v>
      </c>
      <c r="I121" s="60">
        <v>0</v>
      </c>
      <c r="J121" s="60">
        <v>0.2</v>
      </c>
      <c r="K121" s="60">
        <v>0.1</v>
      </c>
      <c r="L121" t="s">
        <v>877</v>
      </c>
    </row>
    <row r="122" spans="1:12" x14ac:dyDescent="0.3">
      <c r="A122">
        <v>1990</v>
      </c>
      <c r="B122" s="61">
        <v>19</v>
      </c>
      <c r="C122" s="61">
        <v>70</v>
      </c>
      <c r="D122" s="61">
        <v>226</v>
      </c>
      <c r="E122" s="61">
        <v>228</v>
      </c>
      <c r="F122" s="61">
        <v>526</v>
      </c>
      <c r="G122" s="60">
        <v>2.9</v>
      </c>
      <c r="H122" s="60">
        <v>2.7</v>
      </c>
      <c r="I122" s="60">
        <v>5.9</v>
      </c>
      <c r="J122" s="60">
        <v>5.8</v>
      </c>
      <c r="K122" s="60">
        <v>11.8</v>
      </c>
      <c r="L122" t="s">
        <v>878</v>
      </c>
    </row>
    <row r="123" spans="1:12" x14ac:dyDescent="0.3">
      <c r="A123">
        <v>1991</v>
      </c>
      <c r="B123" s="61">
        <v>90</v>
      </c>
      <c r="C123" s="61">
        <v>149</v>
      </c>
      <c r="D123" s="61">
        <v>143</v>
      </c>
      <c r="E123" s="61">
        <v>159</v>
      </c>
      <c r="F123" s="61">
        <v>442</v>
      </c>
      <c r="G123" s="60">
        <v>13.1</v>
      </c>
      <c r="H123" s="60">
        <v>5.8</v>
      </c>
      <c r="I123" s="60">
        <v>3.9</v>
      </c>
      <c r="J123" s="60">
        <v>4</v>
      </c>
      <c r="K123" s="60">
        <v>10.3</v>
      </c>
      <c r="L123" t="s">
        <v>878</v>
      </c>
    </row>
    <row r="124" spans="1:12" x14ac:dyDescent="0.3">
      <c r="A124">
        <v>1992</v>
      </c>
      <c r="B124" s="61">
        <v>95</v>
      </c>
      <c r="C124" s="61">
        <v>102</v>
      </c>
      <c r="D124" s="61">
        <v>89</v>
      </c>
      <c r="E124" s="61">
        <v>97</v>
      </c>
      <c r="F124" s="61">
        <v>274</v>
      </c>
      <c r="G124" s="60">
        <v>13.3</v>
      </c>
      <c r="H124" s="60">
        <v>3.9</v>
      </c>
      <c r="I124" s="60">
        <v>2.6</v>
      </c>
      <c r="J124" s="60">
        <v>2.4</v>
      </c>
      <c r="K124" s="60">
        <v>6.6</v>
      </c>
      <c r="L124" t="s">
        <v>878</v>
      </c>
    </row>
    <row r="125" spans="1:12" x14ac:dyDescent="0.3">
      <c r="A125">
        <v>1993</v>
      </c>
      <c r="B125" s="61">
        <v>55</v>
      </c>
      <c r="C125" s="61">
        <v>67</v>
      </c>
      <c r="D125" s="61">
        <v>59</v>
      </c>
      <c r="E125" s="61">
        <v>96</v>
      </c>
      <c r="F125" s="61">
        <v>236</v>
      </c>
      <c r="G125" s="60">
        <v>7.8</v>
      </c>
      <c r="H125" s="60">
        <v>2.5</v>
      </c>
      <c r="I125" s="60">
        <v>1.8</v>
      </c>
      <c r="J125" s="60">
        <v>2.2999999999999998</v>
      </c>
      <c r="K125" s="60">
        <v>5.8</v>
      </c>
      <c r="L125" t="s">
        <v>878</v>
      </c>
    </row>
    <row r="126" spans="1:12" x14ac:dyDescent="0.3">
      <c r="A126">
        <v>1994</v>
      </c>
      <c r="B126" s="61">
        <v>100</v>
      </c>
      <c r="C126" s="61">
        <v>82</v>
      </c>
      <c r="D126" s="61">
        <v>65</v>
      </c>
      <c r="E126" s="61">
        <v>91</v>
      </c>
      <c r="F126" s="61">
        <v>248</v>
      </c>
      <c r="G126" s="60">
        <v>14.3</v>
      </c>
      <c r="H126" s="60">
        <v>3</v>
      </c>
      <c r="I126" s="60">
        <v>2</v>
      </c>
      <c r="J126" s="60">
        <v>2.2999999999999998</v>
      </c>
      <c r="K126" s="60">
        <v>6.3</v>
      </c>
      <c r="L126" t="s">
        <v>878</v>
      </c>
    </row>
    <row r="127" spans="1:12" x14ac:dyDescent="0.3">
      <c r="A127">
        <v>1995</v>
      </c>
      <c r="B127" s="61">
        <v>83</v>
      </c>
      <c r="C127" s="61">
        <v>54</v>
      </c>
      <c r="D127" s="61">
        <v>47</v>
      </c>
      <c r="E127" s="61">
        <v>93</v>
      </c>
      <c r="F127" s="61">
        <v>168</v>
      </c>
      <c r="G127" s="60">
        <v>11.8</v>
      </c>
      <c r="H127" s="60">
        <v>1.9</v>
      </c>
      <c r="I127" s="60">
        <v>1.5</v>
      </c>
      <c r="J127" s="60">
        <v>2.4</v>
      </c>
      <c r="K127" s="60">
        <v>4.2</v>
      </c>
      <c r="L127" t="s">
        <v>878</v>
      </c>
    </row>
    <row r="128" spans="1:12" x14ac:dyDescent="0.3">
      <c r="A128">
        <v>1996</v>
      </c>
      <c r="B128" s="61">
        <v>82</v>
      </c>
      <c r="C128" s="61">
        <v>62</v>
      </c>
      <c r="D128" s="61">
        <v>62</v>
      </c>
      <c r="E128" s="61">
        <v>64</v>
      </c>
      <c r="F128" s="61">
        <v>161</v>
      </c>
      <c r="G128" s="60">
        <v>11.9</v>
      </c>
      <c r="H128" s="60">
        <v>2.2000000000000002</v>
      </c>
      <c r="I128" s="60">
        <v>1.9</v>
      </c>
      <c r="J128" s="60">
        <v>1.8</v>
      </c>
      <c r="K128" s="60">
        <v>4</v>
      </c>
      <c r="L128" t="s">
        <v>878</v>
      </c>
    </row>
    <row r="129" spans="1:12" x14ac:dyDescent="0.3">
      <c r="A129">
        <v>1997</v>
      </c>
      <c r="B129" s="61">
        <v>54</v>
      </c>
      <c r="C129" s="61">
        <v>62</v>
      </c>
      <c r="D129" s="61">
        <v>40</v>
      </c>
      <c r="E129" s="61">
        <v>62</v>
      </c>
      <c r="F129" s="61">
        <v>159</v>
      </c>
      <c r="G129" s="60">
        <v>8</v>
      </c>
      <c r="H129" s="60">
        <v>2.2000000000000002</v>
      </c>
      <c r="I129" s="60">
        <v>1.2</v>
      </c>
      <c r="J129" s="60">
        <v>1.8</v>
      </c>
      <c r="K129" s="60">
        <v>3.9</v>
      </c>
      <c r="L129" t="s">
        <v>878</v>
      </c>
    </row>
    <row r="130" spans="1:12" x14ac:dyDescent="0.3">
      <c r="A130">
        <v>1998</v>
      </c>
      <c r="B130" s="61">
        <v>96</v>
      </c>
      <c r="C130" s="61">
        <v>64</v>
      </c>
      <c r="D130" s="61">
        <v>53</v>
      </c>
      <c r="E130" s="61">
        <v>55</v>
      </c>
      <c r="F130" s="61">
        <v>156</v>
      </c>
      <c r="G130" s="60">
        <v>15.1</v>
      </c>
      <c r="H130" s="60">
        <v>2.2999999999999998</v>
      </c>
      <c r="I130" s="60">
        <v>1.6</v>
      </c>
      <c r="J130" s="60">
        <v>1.7</v>
      </c>
      <c r="K130" s="60">
        <v>3.8</v>
      </c>
      <c r="L130" t="s">
        <v>878</v>
      </c>
    </row>
    <row r="131" spans="1:12" x14ac:dyDescent="0.3">
      <c r="A131">
        <v>1999</v>
      </c>
      <c r="B131" s="61">
        <v>73</v>
      </c>
      <c r="C131" s="61">
        <v>60</v>
      </c>
      <c r="D131" s="61">
        <v>46</v>
      </c>
      <c r="E131" s="61">
        <v>29</v>
      </c>
      <c r="F131" s="61">
        <v>129</v>
      </c>
      <c r="G131" s="60">
        <v>12.2</v>
      </c>
      <c r="H131" s="60">
        <v>2.2000000000000002</v>
      </c>
      <c r="I131" s="60">
        <v>1.3</v>
      </c>
      <c r="J131" s="60">
        <v>0.9</v>
      </c>
      <c r="K131" s="60">
        <v>3.2</v>
      </c>
      <c r="L131" t="s">
        <v>878</v>
      </c>
    </row>
    <row r="132" spans="1:12" x14ac:dyDescent="0.3">
      <c r="A132">
        <v>2000</v>
      </c>
      <c r="B132" s="61">
        <v>80</v>
      </c>
      <c r="C132" s="61">
        <v>46</v>
      </c>
      <c r="D132" s="61">
        <v>49</v>
      </c>
      <c r="E132" s="61">
        <v>32</v>
      </c>
      <c r="F132" s="61">
        <v>82</v>
      </c>
      <c r="G132" s="60">
        <v>13.4</v>
      </c>
      <c r="H132" s="60">
        <v>1.7</v>
      </c>
      <c r="I132" s="60">
        <v>1.4</v>
      </c>
      <c r="J132" s="60">
        <v>1</v>
      </c>
      <c r="K132" s="60">
        <v>2.1</v>
      </c>
      <c r="L132" t="s">
        <v>878</v>
      </c>
    </row>
    <row r="133" spans="1:12" x14ac:dyDescent="0.3">
      <c r="A133">
        <v>2001</v>
      </c>
      <c r="B133" s="61">
        <v>45</v>
      </c>
      <c r="C133" s="61">
        <v>28</v>
      </c>
      <c r="D133" s="61">
        <v>23</v>
      </c>
      <c r="E133" s="61">
        <v>47</v>
      </c>
      <c r="F133" s="61">
        <v>67</v>
      </c>
      <c r="G133" s="60">
        <v>7.9</v>
      </c>
      <c r="H133" s="60">
        <v>1.1000000000000001</v>
      </c>
      <c r="I133" s="60">
        <v>0.6</v>
      </c>
      <c r="J133" s="60">
        <v>1.5</v>
      </c>
      <c r="K133" s="60">
        <v>1.8</v>
      </c>
      <c r="L133" t="s">
        <v>878</v>
      </c>
    </row>
    <row r="134" spans="1:12" x14ac:dyDescent="0.3">
      <c r="A134">
        <v>2002</v>
      </c>
      <c r="B134" s="61">
        <v>35</v>
      </c>
      <c r="C134" s="61">
        <v>28</v>
      </c>
      <c r="D134" s="61">
        <v>32</v>
      </c>
      <c r="E134" s="61">
        <v>35</v>
      </c>
      <c r="F134" s="61">
        <v>89</v>
      </c>
      <c r="G134" s="60">
        <v>7</v>
      </c>
      <c r="H134" s="60">
        <v>1.1000000000000001</v>
      </c>
      <c r="I134" s="60">
        <v>0.9</v>
      </c>
      <c r="J134" s="60">
        <v>1.1000000000000001</v>
      </c>
      <c r="K134" s="60">
        <v>2.6</v>
      </c>
      <c r="L134" t="s">
        <v>878</v>
      </c>
    </row>
    <row r="135" spans="1:12" x14ac:dyDescent="0.3">
      <c r="A135">
        <v>2003</v>
      </c>
      <c r="B135" s="61">
        <v>34</v>
      </c>
      <c r="C135" s="61">
        <v>17</v>
      </c>
      <c r="D135" s="61">
        <v>29</v>
      </c>
      <c r="E135" s="61">
        <v>45</v>
      </c>
      <c r="F135" s="61">
        <v>50</v>
      </c>
      <c r="G135" s="60">
        <v>7.2</v>
      </c>
      <c r="H135" s="60">
        <v>0.7</v>
      </c>
      <c r="I135" s="60">
        <v>0.8</v>
      </c>
      <c r="J135" s="60">
        <v>1.3</v>
      </c>
      <c r="K135" s="60">
        <v>1.5</v>
      </c>
      <c r="L135" t="s">
        <v>878</v>
      </c>
    </row>
    <row r="136" spans="1:12" x14ac:dyDescent="0.3">
      <c r="A136">
        <v>2004</v>
      </c>
      <c r="B136" s="61">
        <v>29</v>
      </c>
      <c r="C136" s="61">
        <v>32</v>
      </c>
      <c r="D136" s="61">
        <v>21</v>
      </c>
      <c r="E136" s="61">
        <v>22</v>
      </c>
      <c r="F136" s="61">
        <v>54</v>
      </c>
      <c r="G136" s="60">
        <v>6.3</v>
      </c>
      <c r="H136" s="60">
        <v>1.4</v>
      </c>
      <c r="I136" s="60">
        <v>0.6</v>
      </c>
      <c r="J136" s="60">
        <v>0.6</v>
      </c>
      <c r="K136" s="60">
        <v>1.7</v>
      </c>
      <c r="L136" t="s">
        <v>878</v>
      </c>
    </row>
    <row r="137" spans="1:12" x14ac:dyDescent="0.3">
      <c r="A137">
        <v>2005</v>
      </c>
      <c r="B137" s="61">
        <v>34</v>
      </c>
      <c r="C137" s="61">
        <v>19</v>
      </c>
      <c r="D137" s="61">
        <v>22</v>
      </c>
      <c r="E137" s="61">
        <v>30</v>
      </c>
      <c r="F137" s="61">
        <v>44</v>
      </c>
      <c r="G137" s="60">
        <v>7.9</v>
      </c>
      <c r="H137" s="60">
        <v>0.9</v>
      </c>
      <c r="I137" s="60">
        <v>0.7</v>
      </c>
      <c r="J137" s="60">
        <v>0.8</v>
      </c>
      <c r="K137" s="60">
        <v>1.4</v>
      </c>
      <c r="L137" t="s">
        <v>878</v>
      </c>
    </row>
    <row r="138" spans="1:12" x14ac:dyDescent="0.3">
      <c r="A138">
        <v>2006</v>
      </c>
      <c r="B138" s="61">
        <v>21</v>
      </c>
      <c r="C138" s="61">
        <v>18</v>
      </c>
      <c r="D138" s="61">
        <v>14</v>
      </c>
      <c r="E138" s="61">
        <v>33</v>
      </c>
      <c r="F138" s="61">
        <v>41</v>
      </c>
      <c r="G138" s="60">
        <v>5</v>
      </c>
      <c r="H138" s="60">
        <v>0.9</v>
      </c>
      <c r="I138" s="60">
        <v>0.4</v>
      </c>
      <c r="J138" s="60">
        <v>0.9</v>
      </c>
      <c r="K138" s="60">
        <v>1.3</v>
      </c>
      <c r="L138" t="s">
        <v>878</v>
      </c>
    </row>
    <row r="139" spans="1:12" x14ac:dyDescent="0.3">
      <c r="A139">
        <v>2007</v>
      </c>
      <c r="B139" s="61">
        <v>40</v>
      </c>
      <c r="C139" s="61">
        <v>21</v>
      </c>
      <c r="D139" s="61">
        <v>18</v>
      </c>
      <c r="E139" s="61">
        <v>24</v>
      </c>
      <c r="F139" s="61">
        <v>53</v>
      </c>
      <c r="G139" s="60">
        <v>8.9</v>
      </c>
      <c r="H139" s="60">
        <v>1.1000000000000001</v>
      </c>
      <c r="I139" s="60">
        <v>0.6</v>
      </c>
      <c r="J139" s="60">
        <v>0.7</v>
      </c>
      <c r="K139" s="60">
        <v>1.6</v>
      </c>
      <c r="L139" t="s">
        <v>878</v>
      </c>
    </row>
    <row r="140" spans="1:12" x14ac:dyDescent="0.3">
      <c r="A140">
        <v>2008</v>
      </c>
      <c r="B140" s="61">
        <v>22</v>
      </c>
      <c r="C140" s="61">
        <v>22</v>
      </c>
      <c r="D140" s="61">
        <v>15</v>
      </c>
      <c r="E140" s="61">
        <v>28</v>
      </c>
      <c r="F140" s="61">
        <v>42</v>
      </c>
      <c r="G140" s="60">
        <v>4.8</v>
      </c>
      <c r="H140" s="60">
        <v>1.2</v>
      </c>
      <c r="I140" s="60">
        <v>0.5</v>
      </c>
      <c r="J140" s="60">
        <v>0.8</v>
      </c>
      <c r="K140" s="60">
        <v>1.3</v>
      </c>
      <c r="L140" t="s">
        <v>878</v>
      </c>
    </row>
    <row r="141" spans="1:12" x14ac:dyDescent="0.3">
      <c r="A141">
        <v>2009</v>
      </c>
      <c r="B141" s="61">
        <v>36</v>
      </c>
      <c r="C141" s="61">
        <v>13</v>
      </c>
      <c r="D141" s="61">
        <v>18</v>
      </c>
      <c r="E141" s="61">
        <v>23</v>
      </c>
      <c r="F141" s="61">
        <v>48</v>
      </c>
      <c r="G141" s="60">
        <v>8.3000000000000007</v>
      </c>
      <c r="H141" s="60">
        <v>0.7</v>
      </c>
      <c r="I141" s="60">
        <v>0.7</v>
      </c>
      <c r="J141" s="60">
        <v>0.7</v>
      </c>
      <c r="K141" s="60">
        <v>1.4</v>
      </c>
      <c r="L141" t="s">
        <v>878</v>
      </c>
    </row>
    <row r="142" spans="1:12" x14ac:dyDescent="0.3">
      <c r="A142">
        <v>2010</v>
      </c>
      <c r="B142" s="61">
        <v>21</v>
      </c>
      <c r="C142" s="61">
        <v>12</v>
      </c>
      <c r="D142" s="61">
        <v>19</v>
      </c>
      <c r="E142" s="61">
        <v>31</v>
      </c>
      <c r="F142" s="61">
        <v>49</v>
      </c>
      <c r="G142" s="60">
        <v>4.8</v>
      </c>
      <c r="H142" s="60">
        <v>0.7</v>
      </c>
      <c r="I142" s="60">
        <v>0.7</v>
      </c>
      <c r="J142" s="60">
        <v>0.9</v>
      </c>
      <c r="K142" s="60">
        <v>1.4</v>
      </c>
      <c r="L142" t="s">
        <v>878</v>
      </c>
    </row>
    <row r="143" spans="1:12" x14ac:dyDescent="0.3">
      <c r="A143">
        <v>2011</v>
      </c>
      <c r="B143" s="61">
        <v>20</v>
      </c>
      <c r="C143" s="61">
        <v>19</v>
      </c>
      <c r="D143" s="61">
        <v>20</v>
      </c>
      <c r="E143" s="61">
        <v>33</v>
      </c>
      <c r="F143" s="61">
        <v>44</v>
      </c>
      <c r="G143" s="60">
        <v>4.4000000000000004</v>
      </c>
      <c r="H143" s="60">
        <v>1</v>
      </c>
      <c r="I143" s="60">
        <v>0.8</v>
      </c>
      <c r="J143" s="60">
        <v>1</v>
      </c>
      <c r="K143" s="60">
        <v>1.2</v>
      </c>
      <c r="L143" t="s">
        <v>878</v>
      </c>
    </row>
    <row r="144" spans="1:12" x14ac:dyDescent="0.3">
      <c r="A144">
        <v>2012</v>
      </c>
      <c r="B144" s="61">
        <v>22</v>
      </c>
      <c r="C144" s="61">
        <v>27</v>
      </c>
      <c r="D144" s="61">
        <v>19</v>
      </c>
      <c r="E144" s="61">
        <v>19</v>
      </c>
      <c r="F144" s="61">
        <v>40</v>
      </c>
      <c r="G144" s="60">
        <v>4.8</v>
      </c>
      <c r="H144" s="60">
        <v>1.4</v>
      </c>
      <c r="I144" s="60">
        <v>0.8</v>
      </c>
      <c r="J144" s="60">
        <v>0.6</v>
      </c>
      <c r="K144" s="60">
        <v>1.1000000000000001</v>
      </c>
      <c r="L144" t="s">
        <v>878</v>
      </c>
    </row>
    <row r="145" spans="1:12" x14ac:dyDescent="0.3">
      <c r="A145">
        <v>2013</v>
      </c>
      <c r="B145" s="61">
        <v>25</v>
      </c>
      <c r="C145" s="61">
        <v>15</v>
      </c>
      <c r="D145" s="61">
        <v>14</v>
      </c>
      <c r="E145" s="61">
        <v>27</v>
      </c>
      <c r="F145" s="61">
        <v>44</v>
      </c>
      <c r="G145" s="60">
        <v>5.6</v>
      </c>
      <c r="H145" s="60">
        <v>0.8</v>
      </c>
      <c r="I145" s="60">
        <v>0.6</v>
      </c>
      <c r="J145" s="60">
        <v>0.9</v>
      </c>
      <c r="K145" s="60">
        <v>1.3</v>
      </c>
      <c r="L145" t="s">
        <v>878</v>
      </c>
    </row>
    <row r="146" spans="1:12" x14ac:dyDescent="0.3">
      <c r="A146">
        <v>2014</v>
      </c>
      <c r="B146" s="61">
        <v>17</v>
      </c>
      <c r="C146" s="61">
        <v>19</v>
      </c>
      <c r="D146" s="61">
        <v>9</v>
      </c>
      <c r="E146" s="61">
        <v>16</v>
      </c>
      <c r="F146" s="61">
        <v>38</v>
      </c>
      <c r="G146" s="60">
        <v>4</v>
      </c>
      <c r="H146" s="60">
        <v>1</v>
      </c>
      <c r="I146" s="60">
        <v>0.4</v>
      </c>
      <c r="J146" s="60">
        <v>0.6</v>
      </c>
      <c r="K146" s="60">
        <v>1.1000000000000001</v>
      </c>
      <c r="L146" t="s">
        <v>878</v>
      </c>
    </row>
    <row r="147" spans="1:12" x14ac:dyDescent="0.3">
      <c r="A147">
        <v>2015</v>
      </c>
      <c r="B147" s="61">
        <v>21</v>
      </c>
      <c r="C147" s="61">
        <v>15</v>
      </c>
      <c r="D147" s="61">
        <v>14</v>
      </c>
      <c r="E147" s="61">
        <v>15</v>
      </c>
      <c r="F147" s="61">
        <v>36</v>
      </c>
      <c r="G147" s="60">
        <v>5</v>
      </c>
      <c r="H147" s="60">
        <v>0.8</v>
      </c>
      <c r="I147" s="60">
        <v>0.6</v>
      </c>
      <c r="J147" s="60">
        <v>0.6</v>
      </c>
      <c r="K147" s="60">
        <v>1.1000000000000001</v>
      </c>
      <c r="L147" t="s">
        <v>878</v>
      </c>
    </row>
    <row r="148" spans="1:12" x14ac:dyDescent="0.3">
      <c r="A148">
        <v>2016</v>
      </c>
      <c r="B148" s="61">
        <v>22</v>
      </c>
      <c r="C148" s="61">
        <v>13</v>
      </c>
      <c r="D148" s="61">
        <v>15</v>
      </c>
      <c r="E148" s="61">
        <v>14</v>
      </c>
      <c r="F148" s="61">
        <v>31</v>
      </c>
      <c r="G148" s="60">
        <v>5.4</v>
      </c>
      <c r="H148" s="60">
        <v>0.7</v>
      </c>
      <c r="I148" s="60">
        <v>0.6</v>
      </c>
      <c r="J148" s="60">
        <v>0.6</v>
      </c>
      <c r="K148" s="60">
        <v>1</v>
      </c>
      <c r="L148" t="s">
        <v>878</v>
      </c>
    </row>
    <row r="149" spans="1:12" x14ac:dyDescent="0.3">
      <c r="A149">
        <v>2017</v>
      </c>
      <c r="B149" s="61">
        <v>33</v>
      </c>
      <c r="C149" s="61">
        <v>15</v>
      </c>
      <c r="D149" s="61">
        <v>17</v>
      </c>
      <c r="E149" s="61">
        <v>19</v>
      </c>
      <c r="F149" s="61">
        <v>40</v>
      </c>
      <c r="G149" s="60">
        <v>8.9</v>
      </c>
      <c r="H149" s="60">
        <v>0.8</v>
      </c>
      <c r="I149" s="60">
        <v>0.7</v>
      </c>
      <c r="J149" s="60">
        <v>0.8</v>
      </c>
      <c r="K149" s="60">
        <v>1.3</v>
      </c>
      <c r="L149" t="s">
        <v>878</v>
      </c>
    </row>
    <row r="150" spans="1:12" x14ac:dyDescent="0.3">
      <c r="A150">
        <v>2018</v>
      </c>
      <c r="B150" s="61">
        <v>15</v>
      </c>
      <c r="C150" s="61">
        <v>15</v>
      </c>
      <c r="D150" s="61">
        <v>14</v>
      </c>
      <c r="E150" s="61">
        <v>17</v>
      </c>
      <c r="F150" s="61">
        <v>23</v>
      </c>
      <c r="G150" s="60">
        <v>4.5</v>
      </c>
      <c r="H150" s="60">
        <v>0.9</v>
      </c>
      <c r="I150" s="60">
        <v>0.6</v>
      </c>
      <c r="J150" s="60">
        <v>0.7</v>
      </c>
      <c r="K150" s="60">
        <v>0.8</v>
      </c>
      <c r="L150" t="s">
        <v>878</v>
      </c>
    </row>
    <row r="151" spans="1:12" x14ac:dyDescent="0.3">
      <c r="A151">
        <v>2019</v>
      </c>
      <c r="B151" s="61">
        <v>17</v>
      </c>
      <c r="C151" s="61">
        <v>14</v>
      </c>
      <c r="D151" s="61">
        <v>12</v>
      </c>
      <c r="E151" s="61">
        <v>12</v>
      </c>
      <c r="F151" s="61">
        <v>37</v>
      </c>
      <c r="G151" s="60">
        <v>5.5</v>
      </c>
      <c r="H151" s="60">
        <v>0.9</v>
      </c>
      <c r="I151" s="60">
        <v>0.5</v>
      </c>
      <c r="J151" s="60">
        <v>0.5</v>
      </c>
      <c r="K151" s="60">
        <v>1.4</v>
      </c>
      <c r="L151" t="s">
        <v>878</v>
      </c>
    </row>
    <row r="152" spans="1:12" x14ac:dyDescent="0.3">
      <c r="A152">
        <v>1990</v>
      </c>
      <c r="B152" s="61">
        <v>229</v>
      </c>
      <c r="C152" s="61">
        <v>189</v>
      </c>
      <c r="D152" s="61">
        <v>158</v>
      </c>
      <c r="E152" s="61">
        <v>83</v>
      </c>
      <c r="F152" s="61">
        <v>102</v>
      </c>
      <c r="G152" s="60">
        <v>34.9</v>
      </c>
      <c r="H152" s="60">
        <v>7.4</v>
      </c>
      <c r="I152" s="60">
        <v>4.0999999999999996</v>
      </c>
      <c r="J152" s="60">
        <v>2.1</v>
      </c>
      <c r="K152" s="60">
        <v>2.2999999999999998</v>
      </c>
      <c r="L152" t="s">
        <v>879</v>
      </c>
    </row>
    <row r="153" spans="1:12" x14ac:dyDescent="0.3">
      <c r="A153">
        <v>1991</v>
      </c>
      <c r="B153" s="61">
        <v>159</v>
      </c>
      <c r="C153" s="61">
        <v>137</v>
      </c>
      <c r="D153" s="61">
        <v>67</v>
      </c>
      <c r="E153" s="61">
        <v>70</v>
      </c>
      <c r="F153" s="61">
        <v>78</v>
      </c>
      <c r="G153" s="60">
        <v>23.2</v>
      </c>
      <c r="H153" s="60">
        <v>5.4</v>
      </c>
      <c r="I153" s="60">
        <v>1.8</v>
      </c>
      <c r="J153" s="60">
        <v>1.8</v>
      </c>
      <c r="K153" s="60">
        <v>1.8</v>
      </c>
      <c r="L153" t="s">
        <v>879</v>
      </c>
    </row>
    <row r="154" spans="1:12" x14ac:dyDescent="0.3">
      <c r="A154">
        <v>1992</v>
      </c>
      <c r="B154" s="61">
        <v>178</v>
      </c>
      <c r="C154" s="61">
        <v>150</v>
      </c>
      <c r="D154" s="61">
        <v>76</v>
      </c>
      <c r="E154" s="61">
        <v>62</v>
      </c>
      <c r="F154" s="61">
        <v>97</v>
      </c>
      <c r="G154" s="60">
        <v>24.9</v>
      </c>
      <c r="H154" s="60">
        <v>5.8</v>
      </c>
      <c r="I154" s="60">
        <v>2.2000000000000002</v>
      </c>
      <c r="J154" s="60">
        <v>1.5</v>
      </c>
      <c r="K154" s="60">
        <v>2.2999999999999998</v>
      </c>
      <c r="L154" t="s">
        <v>879</v>
      </c>
    </row>
    <row r="155" spans="1:12" x14ac:dyDescent="0.3">
      <c r="A155">
        <v>1993</v>
      </c>
      <c r="B155" s="61">
        <v>157</v>
      </c>
      <c r="C155" s="61">
        <v>123</v>
      </c>
      <c r="D155" s="61">
        <v>71</v>
      </c>
      <c r="E155" s="61">
        <v>54</v>
      </c>
      <c r="F155" s="61">
        <v>58</v>
      </c>
      <c r="G155" s="60">
        <v>22.3</v>
      </c>
      <c r="H155" s="60">
        <v>4.5999999999999996</v>
      </c>
      <c r="I155" s="60">
        <v>2.2000000000000002</v>
      </c>
      <c r="J155" s="60">
        <v>1.3</v>
      </c>
      <c r="K155" s="60">
        <v>1.4</v>
      </c>
      <c r="L155" t="s">
        <v>879</v>
      </c>
    </row>
    <row r="156" spans="1:12" x14ac:dyDescent="0.3">
      <c r="A156">
        <v>1994</v>
      </c>
      <c r="B156" s="61">
        <v>164</v>
      </c>
      <c r="C156" s="61">
        <v>132</v>
      </c>
      <c r="D156" s="61">
        <v>56</v>
      </c>
      <c r="E156" s="61">
        <v>34</v>
      </c>
      <c r="F156" s="61">
        <v>47</v>
      </c>
      <c r="G156" s="60">
        <v>23.4</v>
      </c>
      <c r="H156" s="60">
        <v>4.8</v>
      </c>
      <c r="I156" s="60">
        <v>1.8</v>
      </c>
      <c r="J156" s="60">
        <v>0.8</v>
      </c>
      <c r="K156" s="60">
        <v>1.2</v>
      </c>
      <c r="L156" t="s">
        <v>879</v>
      </c>
    </row>
    <row r="157" spans="1:12" x14ac:dyDescent="0.3">
      <c r="A157">
        <v>1995</v>
      </c>
      <c r="B157" s="61">
        <v>125</v>
      </c>
      <c r="C157" s="61">
        <v>99</v>
      </c>
      <c r="D157" s="61">
        <v>46</v>
      </c>
      <c r="E157" s="61">
        <v>33</v>
      </c>
      <c r="F157" s="61">
        <v>36</v>
      </c>
      <c r="G157" s="60">
        <v>17.8</v>
      </c>
      <c r="H157" s="60">
        <v>3.5</v>
      </c>
      <c r="I157" s="60">
        <v>1.5</v>
      </c>
      <c r="J157" s="60">
        <v>0.9</v>
      </c>
      <c r="K157" s="60">
        <v>0.9</v>
      </c>
      <c r="L157" t="s">
        <v>879</v>
      </c>
    </row>
    <row r="158" spans="1:12" x14ac:dyDescent="0.3">
      <c r="A158">
        <v>1996</v>
      </c>
      <c r="B158" s="61">
        <v>116</v>
      </c>
      <c r="C158" s="61">
        <v>121</v>
      </c>
      <c r="D158" s="61">
        <v>28</v>
      </c>
      <c r="E158" s="61">
        <v>13</v>
      </c>
      <c r="F158" s="61">
        <v>40</v>
      </c>
      <c r="G158" s="60">
        <v>16.8</v>
      </c>
      <c r="H158" s="60">
        <v>4.2</v>
      </c>
      <c r="I158" s="60">
        <v>0.9</v>
      </c>
      <c r="J158" s="60">
        <v>0.4</v>
      </c>
      <c r="K158" s="60">
        <v>1</v>
      </c>
      <c r="L158" t="s">
        <v>879</v>
      </c>
    </row>
    <row r="159" spans="1:12" x14ac:dyDescent="0.3">
      <c r="A159">
        <v>1997</v>
      </c>
      <c r="B159" s="61">
        <v>103</v>
      </c>
      <c r="C159" s="61">
        <v>111</v>
      </c>
      <c r="D159" s="61">
        <v>42</v>
      </c>
      <c r="E159" s="61">
        <v>26</v>
      </c>
      <c r="F159" s="61">
        <v>33</v>
      </c>
      <c r="G159" s="60">
        <v>15.3</v>
      </c>
      <c r="H159" s="60">
        <v>3.9</v>
      </c>
      <c r="I159" s="60">
        <v>1.3</v>
      </c>
      <c r="J159" s="60">
        <v>0.8</v>
      </c>
      <c r="K159" s="60">
        <v>0.8</v>
      </c>
      <c r="L159" t="s">
        <v>879</v>
      </c>
    </row>
    <row r="160" spans="1:12" x14ac:dyDescent="0.3">
      <c r="A160">
        <v>1998</v>
      </c>
      <c r="B160" s="61">
        <v>109</v>
      </c>
      <c r="C160" s="61">
        <v>94</v>
      </c>
      <c r="D160" s="61">
        <v>34</v>
      </c>
      <c r="E160" s="61">
        <v>17</v>
      </c>
      <c r="F160" s="61">
        <v>44</v>
      </c>
      <c r="G160" s="60">
        <v>17.100000000000001</v>
      </c>
      <c r="H160" s="60">
        <v>3.4</v>
      </c>
      <c r="I160" s="60">
        <v>1</v>
      </c>
      <c r="J160" s="60">
        <v>0.5</v>
      </c>
      <c r="K160" s="60">
        <v>1.1000000000000001</v>
      </c>
      <c r="L160" t="s">
        <v>879</v>
      </c>
    </row>
    <row r="161" spans="1:12" x14ac:dyDescent="0.3">
      <c r="A161">
        <v>1999</v>
      </c>
      <c r="B161" s="61">
        <v>76</v>
      </c>
      <c r="C161" s="61">
        <v>57</v>
      </c>
      <c r="D161" s="61">
        <v>30</v>
      </c>
      <c r="E161" s="61">
        <v>14</v>
      </c>
      <c r="F161" s="61">
        <v>39</v>
      </c>
      <c r="G161" s="60">
        <v>12.7</v>
      </c>
      <c r="H161" s="60">
        <v>2.1</v>
      </c>
      <c r="I161" s="60">
        <v>0.9</v>
      </c>
      <c r="J161" s="60">
        <v>0.4</v>
      </c>
      <c r="K161" s="60">
        <v>1</v>
      </c>
      <c r="L161" t="s">
        <v>879</v>
      </c>
    </row>
    <row r="162" spans="1:12" x14ac:dyDescent="0.3">
      <c r="A162">
        <v>2000</v>
      </c>
      <c r="B162" s="61">
        <v>96</v>
      </c>
      <c r="C162" s="61">
        <v>94</v>
      </c>
      <c r="D162" s="61">
        <v>38</v>
      </c>
      <c r="E162" s="61">
        <v>17</v>
      </c>
      <c r="F162" s="61">
        <v>27</v>
      </c>
      <c r="G162" s="60">
        <v>16.100000000000001</v>
      </c>
      <c r="H162" s="60">
        <v>3.5</v>
      </c>
      <c r="I162" s="60">
        <v>1.1000000000000001</v>
      </c>
      <c r="J162" s="60">
        <v>0.5</v>
      </c>
      <c r="K162" s="60">
        <v>0.7</v>
      </c>
      <c r="L162" t="s">
        <v>879</v>
      </c>
    </row>
    <row r="163" spans="1:12" x14ac:dyDescent="0.3">
      <c r="A163">
        <v>2001</v>
      </c>
      <c r="B163" s="61">
        <v>66</v>
      </c>
      <c r="C163" s="61">
        <v>84</v>
      </c>
      <c r="D163" s="61">
        <v>29</v>
      </c>
      <c r="E163" s="61">
        <v>14</v>
      </c>
      <c r="F163" s="61">
        <v>24</v>
      </c>
      <c r="G163" s="60">
        <v>11.6</v>
      </c>
      <c r="H163" s="60">
        <v>3.2</v>
      </c>
      <c r="I163" s="60">
        <v>0.8</v>
      </c>
      <c r="J163" s="60">
        <v>0.4</v>
      </c>
      <c r="K163" s="60">
        <v>0.7</v>
      </c>
      <c r="L163" t="s">
        <v>879</v>
      </c>
    </row>
    <row r="164" spans="1:12" x14ac:dyDescent="0.3">
      <c r="A164">
        <v>2002</v>
      </c>
      <c r="B164" s="61">
        <v>73</v>
      </c>
      <c r="C164" s="61">
        <v>74</v>
      </c>
      <c r="D164" s="61">
        <v>26</v>
      </c>
      <c r="E164" s="61">
        <v>15</v>
      </c>
      <c r="F164" s="61">
        <v>18</v>
      </c>
      <c r="G164" s="60">
        <v>14.6</v>
      </c>
      <c r="H164" s="60">
        <v>2.9</v>
      </c>
      <c r="I164" s="60">
        <v>0.7</v>
      </c>
      <c r="J164" s="60">
        <v>0.5</v>
      </c>
      <c r="K164" s="60">
        <v>0.5</v>
      </c>
      <c r="L164" t="s">
        <v>879</v>
      </c>
    </row>
    <row r="165" spans="1:12" x14ac:dyDescent="0.3">
      <c r="A165">
        <v>2003</v>
      </c>
      <c r="B165" s="61">
        <v>61</v>
      </c>
      <c r="C165" s="61">
        <v>47</v>
      </c>
      <c r="D165" s="61">
        <v>13</v>
      </c>
      <c r="E165" s="61">
        <v>13</v>
      </c>
      <c r="F165" s="61">
        <v>7</v>
      </c>
      <c r="G165" s="60">
        <v>13</v>
      </c>
      <c r="H165" s="60">
        <v>2</v>
      </c>
      <c r="I165" s="60">
        <v>0.4</v>
      </c>
      <c r="J165" s="60">
        <v>0.4</v>
      </c>
      <c r="K165" s="60">
        <v>0.2</v>
      </c>
      <c r="L165" t="s">
        <v>879</v>
      </c>
    </row>
    <row r="166" spans="1:12" x14ac:dyDescent="0.3">
      <c r="A166">
        <v>2004</v>
      </c>
      <c r="B166" s="61">
        <v>36</v>
      </c>
      <c r="C166" s="61">
        <v>46</v>
      </c>
      <c r="D166" s="61">
        <v>8</v>
      </c>
      <c r="E166" s="61">
        <v>12</v>
      </c>
      <c r="F166" s="61">
        <v>14</v>
      </c>
      <c r="G166" s="60">
        <v>7.8</v>
      </c>
      <c r="H166" s="60">
        <v>2</v>
      </c>
      <c r="I166" s="60">
        <v>0.2</v>
      </c>
      <c r="J166" s="60">
        <v>0.3</v>
      </c>
      <c r="K166" s="60">
        <v>0.4</v>
      </c>
      <c r="L166" t="s">
        <v>879</v>
      </c>
    </row>
    <row r="167" spans="1:12" x14ac:dyDescent="0.3">
      <c r="A167">
        <v>2005</v>
      </c>
      <c r="B167" s="61">
        <v>27</v>
      </c>
      <c r="C167" s="61">
        <v>45</v>
      </c>
      <c r="D167" s="61">
        <v>11</v>
      </c>
      <c r="E167" s="61">
        <v>12</v>
      </c>
      <c r="F167" s="61">
        <v>10</v>
      </c>
      <c r="G167" s="60">
        <v>6.2</v>
      </c>
      <c r="H167" s="60">
        <v>2.1</v>
      </c>
      <c r="I167" s="60">
        <v>0.3</v>
      </c>
      <c r="J167" s="60">
        <v>0.3</v>
      </c>
      <c r="K167" s="60">
        <v>0.3</v>
      </c>
      <c r="L167" t="s">
        <v>879</v>
      </c>
    </row>
    <row r="168" spans="1:12" x14ac:dyDescent="0.3">
      <c r="A168">
        <v>2006</v>
      </c>
      <c r="B168" s="61">
        <v>20</v>
      </c>
      <c r="C168" s="61">
        <v>62</v>
      </c>
      <c r="D168" s="61">
        <v>10</v>
      </c>
      <c r="E168" s="61">
        <v>7</v>
      </c>
      <c r="F168" s="61">
        <v>11</v>
      </c>
      <c r="G168" s="60">
        <v>4.8</v>
      </c>
      <c r="H168" s="60">
        <v>3.2</v>
      </c>
      <c r="I168" s="60">
        <v>0.3</v>
      </c>
      <c r="J168" s="60">
        <v>0.2</v>
      </c>
      <c r="K168" s="60">
        <v>0.3</v>
      </c>
      <c r="L168" t="s">
        <v>879</v>
      </c>
    </row>
    <row r="169" spans="1:12" x14ac:dyDescent="0.3">
      <c r="A169">
        <v>2007</v>
      </c>
      <c r="B169" s="61">
        <v>28</v>
      </c>
      <c r="C169" s="61">
        <v>40</v>
      </c>
      <c r="D169" s="61">
        <v>9</v>
      </c>
      <c r="E169" s="61">
        <v>7</v>
      </c>
      <c r="F169" s="61">
        <v>17</v>
      </c>
      <c r="G169" s="60">
        <v>6.3</v>
      </c>
      <c r="H169" s="60">
        <v>2.1</v>
      </c>
      <c r="I169" s="60">
        <v>0.3</v>
      </c>
      <c r="J169" s="60">
        <v>0.2</v>
      </c>
      <c r="K169" s="60">
        <v>0.5</v>
      </c>
      <c r="L169" t="s">
        <v>879</v>
      </c>
    </row>
    <row r="170" spans="1:12" x14ac:dyDescent="0.3">
      <c r="A170">
        <v>2008</v>
      </c>
      <c r="B170" s="61">
        <v>28</v>
      </c>
      <c r="C170" s="61">
        <v>29</v>
      </c>
      <c r="D170" s="61">
        <v>10</v>
      </c>
      <c r="E170" s="61">
        <v>8</v>
      </c>
      <c r="F170" s="61">
        <v>13</v>
      </c>
      <c r="G170" s="60">
        <v>6.1</v>
      </c>
      <c r="H170" s="60">
        <v>1.6</v>
      </c>
      <c r="I170" s="60">
        <v>0.3</v>
      </c>
      <c r="J170" s="60">
        <v>0.2</v>
      </c>
      <c r="K170" s="60">
        <v>0.4</v>
      </c>
      <c r="L170" t="s">
        <v>879</v>
      </c>
    </row>
    <row r="171" spans="1:12" x14ac:dyDescent="0.3">
      <c r="A171">
        <v>2009</v>
      </c>
      <c r="B171" s="61">
        <v>24</v>
      </c>
      <c r="C171" s="61">
        <v>35</v>
      </c>
      <c r="D171" s="61">
        <v>12</v>
      </c>
      <c r="E171" s="61">
        <v>10</v>
      </c>
      <c r="F171" s="61">
        <v>14</v>
      </c>
      <c r="G171" s="60">
        <v>5.5</v>
      </c>
      <c r="H171" s="60">
        <v>1.9</v>
      </c>
      <c r="I171" s="60">
        <v>0.4</v>
      </c>
      <c r="J171" s="60">
        <v>0.3</v>
      </c>
      <c r="K171" s="60">
        <v>0.4</v>
      </c>
      <c r="L171" t="s">
        <v>879</v>
      </c>
    </row>
    <row r="172" spans="1:12" x14ac:dyDescent="0.3">
      <c r="A172">
        <v>2010</v>
      </c>
      <c r="B172" s="61">
        <v>25</v>
      </c>
      <c r="C172" s="61">
        <v>32</v>
      </c>
      <c r="D172" s="61">
        <v>8</v>
      </c>
      <c r="E172" s="61">
        <v>5</v>
      </c>
      <c r="F172" s="61">
        <v>13</v>
      </c>
      <c r="G172" s="60">
        <v>5.7</v>
      </c>
      <c r="H172" s="60">
        <v>1.7</v>
      </c>
      <c r="I172" s="60">
        <v>0.3</v>
      </c>
      <c r="J172" s="60">
        <v>0.2</v>
      </c>
      <c r="K172" s="60">
        <v>0.4</v>
      </c>
      <c r="L172" t="s">
        <v>879</v>
      </c>
    </row>
    <row r="173" spans="1:12" x14ac:dyDescent="0.3">
      <c r="A173">
        <v>2011</v>
      </c>
      <c r="B173" s="61">
        <v>28</v>
      </c>
      <c r="C173" s="61">
        <v>46</v>
      </c>
      <c r="D173" s="61">
        <v>11</v>
      </c>
      <c r="E173" s="61">
        <v>13</v>
      </c>
      <c r="F173" s="61">
        <v>10</v>
      </c>
      <c r="G173" s="60">
        <v>6.2</v>
      </c>
      <c r="H173" s="60">
        <v>2.5</v>
      </c>
      <c r="I173" s="60">
        <v>0.5</v>
      </c>
      <c r="J173" s="60">
        <v>0.4</v>
      </c>
      <c r="K173" s="60">
        <v>0.3</v>
      </c>
      <c r="L173" t="s">
        <v>879</v>
      </c>
    </row>
    <row r="174" spans="1:12" x14ac:dyDescent="0.3">
      <c r="A174">
        <v>2012</v>
      </c>
      <c r="B174" s="61">
        <v>14</v>
      </c>
      <c r="C174" s="61">
        <v>19</v>
      </c>
      <c r="D174" s="61">
        <v>4</v>
      </c>
      <c r="E174" s="61">
        <v>5</v>
      </c>
      <c r="F174" s="61">
        <v>21</v>
      </c>
      <c r="G174" s="60">
        <v>3.1</v>
      </c>
      <c r="H174" s="60">
        <v>1</v>
      </c>
      <c r="I174" s="60">
        <v>0.2</v>
      </c>
      <c r="J174" s="60">
        <v>0.2</v>
      </c>
      <c r="K174" s="60">
        <v>0.6</v>
      </c>
      <c r="L174" t="s">
        <v>879</v>
      </c>
    </row>
    <row r="175" spans="1:12" x14ac:dyDescent="0.3">
      <c r="A175">
        <v>2013</v>
      </c>
      <c r="B175" s="61">
        <v>18</v>
      </c>
      <c r="C175" s="61">
        <v>14</v>
      </c>
      <c r="D175" s="61">
        <v>2</v>
      </c>
      <c r="E175" s="61">
        <v>7</v>
      </c>
      <c r="F175" s="61">
        <v>10</v>
      </c>
      <c r="G175" s="60">
        <v>4.0999999999999996</v>
      </c>
      <c r="H175" s="60">
        <v>0.7</v>
      </c>
      <c r="I175" s="60">
        <v>0.1</v>
      </c>
      <c r="J175" s="60">
        <v>0.2</v>
      </c>
      <c r="K175" s="60">
        <v>0.3</v>
      </c>
      <c r="L175" t="s">
        <v>879</v>
      </c>
    </row>
    <row r="176" spans="1:12" x14ac:dyDescent="0.3">
      <c r="A176">
        <v>2014</v>
      </c>
      <c r="B176" s="61">
        <v>12</v>
      </c>
      <c r="C176" s="61">
        <v>10</v>
      </c>
      <c r="D176" s="61">
        <v>6</v>
      </c>
      <c r="E176" s="61">
        <v>6</v>
      </c>
      <c r="F176" s="61">
        <v>12</v>
      </c>
      <c r="G176" s="60">
        <v>2.9</v>
      </c>
      <c r="H176" s="60">
        <v>0.5</v>
      </c>
      <c r="I176" s="60">
        <v>0.3</v>
      </c>
      <c r="J176" s="60">
        <v>0.2</v>
      </c>
      <c r="K176" s="60">
        <v>0.4</v>
      </c>
      <c r="L176" t="s">
        <v>879</v>
      </c>
    </row>
    <row r="177" spans="1:12" x14ac:dyDescent="0.3">
      <c r="A177">
        <v>2015</v>
      </c>
      <c r="B177" s="61">
        <v>16</v>
      </c>
      <c r="C177" s="61">
        <v>11</v>
      </c>
      <c r="D177" s="61">
        <v>7</v>
      </c>
      <c r="E177" s="61">
        <v>3</v>
      </c>
      <c r="F177" s="61">
        <v>7</v>
      </c>
      <c r="G177" s="60">
        <v>3.8</v>
      </c>
      <c r="H177" s="60">
        <v>0.6</v>
      </c>
      <c r="I177" s="60">
        <v>0.3</v>
      </c>
      <c r="J177" s="60">
        <v>0.1</v>
      </c>
      <c r="K177" s="60">
        <v>0.2</v>
      </c>
      <c r="L177" t="s">
        <v>879</v>
      </c>
    </row>
    <row r="178" spans="1:12" x14ac:dyDescent="0.3">
      <c r="A178">
        <v>2016</v>
      </c>
      <c r="B178" s="61">
        <v>14</v>
      </c>
      <c r="C178" s="61">
        <v>19</v>
      </c>
      <c r="D178" s="61">
        <v>11</v>
      </c>
      <c r="E178" s="61">
        <v>9</v>
      </c>
      <c r="F178" s="61">
        <v>10</v>
      </c>
      <c r="G178" s="60">
        <v>3.4</v>
      </c>
      <c r="H178" s="60">
        <v>1</v>
      </c>
      <c r="I178" s="60">
        <v>0.5</v>
      </c>
      <c r="J178" s="60">
        <v>0.4</v>
      </c>
      <c r="K178" s="60">
        <v>0.3</v>
      </c>
      <c r="L178" t="s">
        <v>879</v>
      </c>
    </row>
    <row r="179" spans="1:12" x14ac:dyDescent="0.3">
      <c r="A179">
        <v>2017</v>
      </c>
      <c r="B179" s="61">
        <v>12</v>
      </c>
      <c r="C179" s="61">
        <v>10</v>
      </c>
      <c r="D179" s="61">
        <v>3</v>
      </c>
      <c r="E179" s="61">
        <v>7</v>
      </c>
      <c r="F179" s="61">
        <v>9</v>
      </c>
      <c r="G179" s="60">
        <v>3.2</v>
      </c>
      <c r="H179" s="60">
        <v>0.6</v>
      </c>
      <c r="I179" s="60">
        <v>0.1</v>
      </c>
      <c r="J179" s="60">
        <v>0.3</v>
      </c>
      <c r="K179" s="60">
        <v>0.3</v>
      </c>
      <c r="L179" t="s">
        <v>879</v>
      </c>
    </row>
    <row r="180" spans="1:12" x14ac:dyDescent="0.3">
      <c r="A180">
        <v>2018</v>
      </c>
      <c r="B180" s="61">
        <v>9</v>
      </c>
      <c r="C180" s="61">
        <v>7</v>
      </c>
      <c r="D180" s="61">
        <v>3</v>
      </c>
      <c r="E180" s="61">
        <v>7</v>
      </c>
      <c r="F180" s="61">
        <v>10</v>
      </c>
      <c r="G180" s="60">
        <v>2.7</v>
      </c>
      <c r="H180" s="60">
        <v>0.4</v>
      </c>
      <c r="I180" s="60">
        <v>0.1</v>
      </c>
      <c r="J180" s="60">
        <v>0.3</v>
      </c>
      <c r="K180" s="60">
        <v>0.3</v>
      </c>
      <c r="L180" t="s">
        <v>879</v>
      </c>
    </row>
    <row r="181" spans="1:12" x14ac:dyDescent="0.3">
      <c r="A181">
        <v>2019</v>
      </c>
      <c r="B181" s="61">
        <v>8</v>
      </c>
      <c r="C181" s="61">
        <v>6</v>
      </c>
      <c r="D181" s="61">
        <v>7</v>
      </c>
      <c r="E181" s="61">
        <v>7</v>
      </c>
      <c r="F181" s="61">
        <v>12</v>
      </c>
      <c r="G181" s="60">
        <v>2.6</v>
      </c>
      <c r="H181" s="60">
        <v>0.4</v>
      </c>
      <c r="I181" s="60">
        <v>0.3</v>
      </c>
      <c r="J181" s="60">
        <v>0.3</v>
      </c>
      <c r="K181" s="60">
        <v>0.4</v>
      </c>
      <c r="L181" t="s">
        <v>879</v>
      </c>
    </row>
    <row r="182" spans="1:12" x14ac:dyDescent="0.3">
      <c r="A182">
        <v>1990</v>
      </c>
      <c r="B182" s="61">
        <v>41</v>
      </c>
      <c r="C182" s="61">
        <v>24</v>
      </c>
      <c r="D182" s="61">
        <v>28</v>
      </c>
      <c r="E182" s="61">
        <v>33</v>
      </c>
      <c r="F182" s="61">
        <v>77</v>
      </c>
      <c r="G182" s="60">
        <v>6.2</v>
      </c>
      <c r="H182" s="60">
        <v>0.9</v>
      </c>
      <c r="I182" s="60">
        <v>0.7</v>
      </c>
      <c r="J182" s="60">
        <v>0.8</v>
      </c>
      <c r="K182" s="60">
        <v>1.7</v>
      </c>
      <c r="L182" t="s">
        <v>880</v>
      </c>
    </row>
    <row r="183" spans="1:12" x14ac:dyDescent="0.3">
      <c r="A183">
        <v>1991</v>
      </c>
      <c r="B183" s="61">
        <v>19</v>
      </c>
      <c r="C183" s="61">
        <v>25</v>
      </c>
      <c r="D183" s="61">
        <v>24</v>
      </c>
      <c r="E183" s="61">
        <v>34</v>
      </c>
      <c r="F183" s="61">
        <v>72</v>
      </c>
      <c r="G183" s="60">
        <v>2.8</v>
      </c>
      <c r="H183" s="60">
        <v>1</v>
      </c>
      <c r="I183" s="60">
        <v>0.7</v>
      </c>
      <c r="J183" s="60">
        <v>0.9</v>
      </c>
      <c r="K183" s="60">
        <v>1.7</v>
      </c>
      <c r="L183" t="s">
        <v>880</v>
      </c>
    </row>
    <row r="184" spans="1:12" x14ac:dyDescent="0.3">
      <c r="A184">
        <v>1992</v>
      </c>
      <c r="B184" s="61">
        <v>34</v>
      </c>
      <c r="C184" s="61">
        <v>18</v>
      </c>
      <c r="D184" s="61">
        <v>19</v>
      </c>
      <c r="E184" s="61">
        <v>26</v>
      </c>
      <c r="F184" s="61">
        <v>98</v>
      </c>
      <c r="G184" s="60">
        <v>4.8</v>
      </c>
      <c r="H184" s="60">
        <v>0.7</v>
      </c>
      <c r="I184" s="60">
        <v>0.6</v>
      </c>
      <c r="J184" s="60">
        <v>0.6</v>
      </c>
      <c r="K184" s="60">
        <v>2.4</v>
      </c>
      <c r="L184" t="s">
        <v>880</v>
      </c>
    </row>
    <row r="185" spans="1:12" x14ac:dyDescent="0.3">
      <c r="A185">
        <v>1993</v>
      </c>
      <c r="B185" s="61">
        <v>40</v>
      </c>
      <c r="C185" s="61">
        <v>18</v>
      </c>
      <c r="D185" s="61">
        <v>22</v>
      </c>
      <c r="E185" s="61">
        <v>25</v>
      </c>
      <c r="F185" s="61">
        <v>73</v>
      </c>
      <c r="G185" s="60">
        <v>5.7</v>
      </c>
      <c r="H185" s="60">
        <v>0.7</v>
      </c>
      <c r="I185" s="60">
        <v>0.7</v>
      </c>
      <c r="J185" s="60">
        <v>0.6</v>
      </c>
      <c r="K185" s="60">
        <v>1.8</v>
      </c>
      <c r="L185" t="s">
        <v>880</v>
      </c>
    </row>
    <row r="186" spans="1:12" x14ac:dyDescent="0.3">
      <c r="A186">
        <v>1994</v>
      </c>
      <c r="B186" s="61">
        <v>53</v>
      </c>
      <c r="C186" s="61">
        <v>32</v>
      </c>
      <c r="D186" s="61">
        <v>17</v>
      </c>
      <c r="E186" s="61">
        <v>32</v>
      </c>
      <c r="F186" s="61">
        <v>45</v>
      </c>
      <c r="G186" s="60">
        <v>7.6</v>
      </c>
      <c r="H186" s="60">
        <v>1.2</v>
      </c>
      <c r="I186" s="60">
        <v>0.5</v>
      </c>
      <c r="J186" s="60">
        <v>0.8</v>
      </c>
      <c r="K186" s="60">
        <v>1.1000000000000001</v>
      </c>
      <c r="L186" t="s">
        <v>880</v>
      </c>
    </row>
    <row r="187" spans="1:12" x14ac:dyDescent="0.3">
      <c r="A187">
        <v>1995</v>
      </c>
      <c r="B187" s="61">
        <v>46</v>
      </c>
      <c r="C187" s="61">
        <v>32</v>
      </c>
      <c r="D187" s="61">
        <v>8</v>
      </c>
      <c r="E187" s="61">
        <v>11</v>
      </c>
      <c r="F187" s="61">
        <v>46</v>
      </c>
      <c r="G187" s="60">
        <v>6.6</v>
      </c>
      <c r="H187" s="60">
        <v>1.1000000000000001</v>
      </c>
      <c r="I187" s="60">
        <v>0.3</v>
      </c>
      <c r="J187" s="60">
        <v>0.3</v>
      </c>
      <c r="K187" s="60">
        <v>1.2</v>
      </c>
      <c r="L187" t="s">
        <v>880</v>
      </c>
    </row>
    <row r="188" spans="1:12" x14ac:dyDescent="0.3">
      <c r="A188">
        <v>1996</v>
      </c>
      <c r="B188" s="61">
        <v>41</v>
      </c>
      <c r="C188" s="61">
        <v>28</v>
      </c>
      <c r="D188" s="61">
        <v>10</v>
      </c>
      <c r="E188" s="61">
        <v>14</v>
      </c>
      <c r="F188" s="61">
        <v>34</v>
      </c>
      <c r="G188" s="60">
        <v>5.9</v>
      </c>
      <c r="H188" s="60">
        <v>1</v>
      </c>
      <c r="I188" s="60">
        <v>0.3</v>
      </c>
      <c r="J188" s="60">
        <v>0.4</v>
      </c>
      <c r="K188" s="60">
        <v>0.8</v>
      </c>
      <c r="L188" t="s">
        <v>880</v>
      </c>
    </row>
    <row r="189" spans="1:12" x14ac:dyDescent="0.3">
      <c r="A189">
        <v>1997</v>
      </c>
      <c r="B189" s="61">
        <v>30</v>
      </c>
      <c r="C189" s="61">
        <v>25</v>
      </c>
      <c r="D189" s="61">
        <v>8</v>
      </c>
      <c r="E189" s="61">
        <v>12</v>
      </c>
      <c r="F189" s="61">
        <v>33</v>
      </c>
      <c r="G189" s="60">
        <v>4.5</v>
      </c>
      <c r="H189" s="60">
        <v>0.9</v>
      </c>
      <c r="I189" s="60">
        <v>0.2</v>
      </c>
      <c r="J189" s="60">
        <v>0.3</v>
      </c>
      <c r="K189" s="60">
        <v>0.8</v>
      </c>
      <c r="L189" t="s">
        <v>880</v>
      </c>
    </row>
    <row r="190" spans="1:12" x14ac:dyDescent="0.3">
      <c r="A190">
        <v>1998</v>
      </c>
      <c r="B190" s="61">
        <v>29</v>
      </c>
      <c r="C190" s="61">
        <v>21</v>
      </c>
      <c r="D190" s="61">
        <v>13</v>
      </c>
      <c r="E190" s="61">
        <v>7</v>
      </c>
      <c r="F190" s="61">
        <v>31</v>
      </c>
      <c r="G190" s="60">
        <v>4.5999999999999996</v>
      </c>
      <c r="H190" s="60">
        <v>0.7</v>
      </c>
      <c r="I190" s="60">
        <v>0.4</v>
      </c>
      <c r="J190" s="60">
        <v>0.2</v>
      </c>
      <c r="K190" s="60">
        <v>0.8</v>
      </c>
      <c r="L190" t="s">
        <v>880</v>
      </c>
    </row>
    <row r="191" spans="1:12" x14ac:dyDescent="0.3">
      <c r="A191">
        <v>1999</v>
      </c>
      <c r="B191" s="61">
        <v>25</v>
      </c>
      <c r="C191" s="61">
        <v>26</v>
      </c>
      <c r="D191" s="61">
        <v>8</v>
      </c>
      <c r="E191" s="61">
        <v>9</v>
      </c>
      <c r="F191" s="61">
        <v>23</v>
      </c>
      <c r="G191" s="60">
        <v>4.2</v>
      </c>
      <c r="H191" s="60">
        <v>0.9</v>
      </c>
      <c r="I191" s="60">
        <v>0.2</v>
      </c>
      <c r="J191" s="60">
        <v>0.3</v>
      </c>
      <c r="K191" s="60">
        <v>0.6</v>
      </c>
      <c r="L191" t="s">
        <v>880</v>
      </c>
    </row>
    <row r="192" spans="1:12" x14ac:dyDescent="0.3">
      <c r="A192">
        <v>2000</v>
      </c>
      <c r="B192" s="61">
        <v>22</v>
      </c>
      <c r="C192" s="61">
        <v>16</v>
      </c>
      <c r="D192" s="61">
        <v>11</v>
      </c>
      <c r="E192" s="61">
        <v>6</v>
      </c>
      <c r="F192" s="61">
        <v>19</v>
      </c>
      <c r="G192" s="60">
        <v>3.7</v>
      </c>
      <c r="H192" s="60">
        <v>0.6</v>
      </c>
      <c r="I192" s="60">
        <v>0.3</v>
      </c>
      <c r="J192" s="60">
        <v>0.2</v>
      </c>
      <c r="K192" s="60">
        <v>0.5</v>
      </c>
      <c r="L192" t="s">
        <v>880</v>
      </c>
    </row>
    <row r="193" spans="1:12" x14ac:dyDescent="0.3">
      <c r="A193">
        <v>2001</v>
      </c>
      <c r="B193" s="61">
        <v>17</v>
      </c>
      <c r="C193" s="61">
        <v>9</v>
      </c>
      <c r="D193" s="61">
        <v>11</v>
      </c>
      <c r="E193" s="61">
        <v>15</v>
      </c>
      <c r="F193" s="61">
        <v>16</v>
      </c>
      <c r="G193" s="60">
        <v>3</v>
      </c>
      <c r="H193" s="60">
        <v>0.3</v>
      </c>
      <c r="I193" s="60">
        <v>0.3</v>
      </c>
      <c r="J193" s="60">
        <v>0.5</v>
      </c>
      <c r="K193" s="60">
        <v>0.4</v>
      </c>
      <c r="L193" t="s">
        <v>880</v>
      </c>
    </row>
    <row r="194" spans="1:12" x14ac:dyDescent="0.3">
      <c r="A194">
        <v>2002</v>
      </c>
      <c r="B194" s="61">
        <v>14</v>
      </c>
      <c r="C194" s="61">
        <v>8</v>
      </c>
      <c r="D194" s="61">
        <v>9</v>
      </c>
      <c r="E194" s="61">
        <v>7</v>
      </c>
      <c r="F194" s="61">
        <v>8</v>
      </c>
      <c r="G194" s="60">
        <v>2.8</v>
      </c>
      <c r="H194" s="60">
        <v>0.3</v>
      </c>
      <c r="I194" s="60">
        <v>0.3</v>
      </c>
      <c r="J194" s="60">
        <v>0.2</v>
      </c>
      <c r="K194" s="60">
        <v>0.2</v>
      </c>
      <c r="L194" t="s">
        <v>880</v>
      </c>
    </row>
    <row r="195" spans="1:12" x14ac:dyDescent="0.3">
      <c r="A195">
        <v>2003</v>
      </c>
      <c r="B195" s="61">
        <v>10</v>
      </c>
      <c r="C195" s="61">
        <v>9</v>
      </c>
      <c r="D195" s="61">
        <v>4</v>
      </c>
      <c r="E195" s="61">
        <v>6</v>
      </c>
      <c r="F195" s="61">
        <v>8</v>
      </c>
      <c r="G195" s="60">
        <v>2.1</v>
      </c>
      <c r="H195" s="60">
        <v>0.4</v>
      </c>
      <c r="I195" s="60">
        <v>0.1</v>
      </c>
      <c r="J195" s="60">
        <v>0.2</v>
      </c>
      <c r="K195" s="60">
        <v>0.2</v>
      </c>
      <c r="L195" t="s">
        <v>880</v>
      </c>
    </row>
    <row r="196" spans="1:12" x14ac:dyDescent="0.3">
      <c r="A196">
        <v>2004</v>
      </c>
      <c r="B196" s="61">
        <v>11</v>
      </c>
      <c r="C196" s="61">
        <v>7</v>
      </c>
      <c r="D196" s="61">
        <v>7</v>
      </c>
      <c r="E196" s="61">
        <v>4</v>
      </c>
      <c r="F196" s="61">
        <v>4</v>
      </c>
      <c r="G196" s="60">
        <v>2.4</v>
      </c>
      <c r="H196" s="60">
        <v>0.3</v>
      </c>
      <c r="I196" s="60">
        <v>0.2</v>
      </c>
      <c r="J196" s="60">
        <v>0.1</v>
      </c>
      <c r="K196" s="60">
        <v>0.1</v>
      </c>
      <c r="L196" t="s">
        <v>880</v>
      </c>
    </row>
    <row r="197" spans="1:12" x14ac:dyDescent="0.3">
      <c r="A197">
        <v>2005</v>
      </c>
      <c r="B197" s="61">
        <v>9</v>
      </c>
      <c r="C197" s="61">
        <v>7</v>
      </c>
      <c r="D197" s="61">
        <v>3</v>
      </c>
      <c r="E197" s="61">
        <v>3</v>
      </c>
      <c r="F197" s="61">
        <v>4</v>
      </c>
      <c r="G197" s="60">
        <v>2.1</v>
      </c>
      <c r="H197" s="60">
        <v>0.3</v>
      </c>
      <c r="I197" s="60">
        <v>0.1</v>
      </c>
      <c r="J197" s="60">
        <v>0.1</v>
      </c>
      <c r="K197" s="60">
        <v>0.1</v>
      </c>
      <c r="L197" t="s">
        <v>880</v>
      </c>
    </row>
    <row r="198" spans="1:12" x14ac:dyDescent="0.3">
      <c r="A198">
        <v>2006</v>
      </c>
      <c r="B198" s="61">
        <v>10</v>
      </c>
      <c r="C198" s="61">
        <v>7</v>
      </c>
      <c r="D198" s="61">
        <v>3</v>
      </c>
      <c r="E198" s="61">
        <v>1</v>
      </c>
      <c r="F198" s="61">
        <v>6</v>
      </c>
      <c r="G198" s="60">
        <v>2.4</v>
      </c>
      <c r="H198" s="60">
        <v>0.4</v>
      </c>
      <c r="I198" s="60">
        <v>0.1</v>
      </c>
      <c r="J198" s="60">
        <v>0</v>
      </c>
      <c r="K198" s="60">
        <v>0.2</v>
      </c>
      <c r="L198" t="s">
        <v>880</v>
      </c>
    </row>
    <row r="199" spans="1:12" x14ac:dyDescent="0.3">
      <c r="A199">
        <v>2007</v>
      </c>
      <c r="B199" s="61">
        <v>5</v>
      </c>
      <c r="C199" s="61">
        <v>5</v>
      </c>
      <c r="D199" s="61">
        <v>4</v>
      </c>
      <c r="E199" s="61">
        <v>4</v>
      </c>
      <c r="F199" s="61">
        <v>14</v>
      </c>
      <c r="G199" s="60">
        <v>1.1000000000000001</v>
      </c>
      <c r="H199" s="60">
        <v>0.3</v>
      </c>
      <c r="I199" s="60">
        <v>0.1</v>
      </c>
      <c r="J199" s="60">
        <v>0.1</v>
      </c>
      <c r="K199" s="60">
        <v>0.4</v>
      </c>
      <c r="L199" t="s">
        <v>880</v>
      </c>
    </row>
    <row r="200" spans="1:12" x14ac:dyDescent="0.3">
      <c r="A200">
        <v>2008</v>
      </c>
      <c r="B200" s="61">
        <v>8</v>
      </c>
      <c r="C200" s="61">
        <v>7</v>
      </c>
      <c r="D200" s="61">
        <v>2</v>
      </c>
      <c r="E200" s="61">
        <v>3</v>
      </c>
      <c r="F200" s="61">
        <v>11</v>
      </c>
      <c r="G200" s="60">
        <v>1.7</v>
      </c>
      <c r="H200" s="60">
        <v>0.4</v>
      </c>
      <c r="I200" s="60">
        <v>0.1</v>
      </c>
      <c r="J200" s="60">
        <v>0.1</v>
      </c>
      <c r="K200" s="60">
        <v>0.3</v>
      </c>
      <c r="L200" t="s">
        <v>880</v>
      </c>
    </row>
    <row r="201" spans="1:12" x14ac:dyDescent="0.3">
      <c r="A201">
        <v>2009</v>
      </c>
      <c r="B201" s="61">
        <v>9</v>
      </c>
      <c r="C201" s="61">
        <v>8</v>
      </c>
      <c r="D201" s="61">
        <v>3</v>
      </c>
      <c r="E201" s="61">
        <v>6</v>
      </c>
      <c r="F201" s="61">
        <v>4</v>
      </c>
      <c r="G201" s="60">
        <v>2.1</v>
      </c>
      <c r="H201" s="60">
        <v>0.4</v>
      </c>
      <c r="I201" s="60">
        <v>0.1</v>
      </c>
      <c r="J201" s="60">
        <v>0.2</v>
      </c>
      <c r="K201" s="60">
        <v>0.1</v>
      </c>
      <c r="L201" t="s">
        <v>880</v>
      </c>
    </row>
    <row r="202" spans="1:12" x14ac:dyDescent="0.3">
      <c r="A202">
        <v>2010</v>
      </c>
      <c r="B202" s="61">
        <v>4</v>
      </c>
      <c r="C202" s="61">
        <v>9</v>
      </c>
      <c r="D202" s="61">
        <v>4</v>
      </c>
      <c r="E202" s="61">
        <v>7</v>
      </c>
      <c r="F202" s="61">
        <v>4</v>
      </c>
      <c r="G202" s="60">
        <v>0.9</v>
      </c>
      <c r="H202" s="60">
        <v>0.5</v>
      </c>
      <c r="I202" s="60">
        <v>0.2</v>
      </c>
      <c r="J202" s="60">
        <v>0.2</v>
      </c>
      <c r="K202" s="60">
        <v>0.1</v>
      </c>
      <c r="L202" t="s">
        <v>880</v>
      </c>
    </row>
    <row r="203" spans="1:12" x14ac:dyDescent="0.3">
      <c r="A203">
        <v>2011</v>
      </c>
      <c r="B203" s="61">
        <v>4</v>
      </c>
      <c r="C203" s="61">
        <v>5</v>
      </c>
      <c r="D203" s="61">
        <v>3</v>
      </c>
      <c r="E203" s="61">
        <v>3</v>
      </c>
      <c r="F203" s="61">
        <v>3</v>
      </c>
      <c r="G203" s="60">
        <v>0.9</v>
      </c>
      <c r="H203" s="60">
        <v>0.3</v>
      </c>
      <c r="I203" s="60">
        <v>0.1</v>
      </c>
      <c r="J203" s="60">
        <v>0.1</v>
      </c>
      <c r="K203" s="60">
        <v>0.1</v>
      </c>
      <c r="L203" t="s">
        <v>880</v>
      </c>
    </row>
    <row r="204" spans="1:12" x14ac:dyDescent="0.3">
      <c r="A204">
        <v>2012</v>
      </c>
      <c r="B204" s="61">
        <v>4</v>
      </c>
      <c r="C204" s="61">
        <v>6</v>
      </c>
      <c r="D204" s="61">
        <v>1</v>
      </c>
      <c r="E204" s="61">
        <v>2</v>
      </c>
      <c r="F204" s="61">
        <v>5</v>
      </c>
      <c r="G204" s="60">
        <v>0.9</v>
      </c>
      <c r="H204" s="60">
        <v>0.3</v>
      </c>
      <c r="I204" s="60">
        <v>0</v>
      </c>
      <c r="J204" s="60">
        <v>0.1</v>
      </c>
      <c r="K204" s="60">
        <v>0.1</v>
      </c>
      <c r="L204" t="s">
        <v>880</v>
      </c>
    </row>
    <row r="205" spans="1:12" x14ac:dyDescent="0.3">
      <c r="A205">
        <v>2013</v>
      </c>
      <c r="B205" s="61">
        <v>4</v>
      </c>
      <c r="C205" s="61">
        <v>2</v>
      </c>
      <c r="D205" s="61">
        <v>7</v>
      </c>
      <c r="E205" s="61">
        <v>1</v>
      </c>
      <c r="F205" s="61">
        <v>7</v>
      </c>
      <c r="G205" s="60">
        <v>0.9</v>
      </c>
      <c r="H205" s="60">
        <v>0.1</v>
      </c>
      <c r="I205" s="60">
        <v>0.3</v>
      </c>
      <c r="J205" s="60">
        <v>0</v>
      </c>
      <c r="K205" s="60">
        <v>0.2</v>
      </c>
      <c r="L205" t="s">
        <v>880</v>
      </c>
    </row>
    <row r="206" spans="1:12" x14ac:dyDescent="0.3">
      <c r="A206">
        <v>2014</v>
      </c>
      <c r="B206" s="61">
        <v>5</v>
      </c>
      <c r="C206" s="61">
        <v>3</v>
      </c>
      <c r="D206" s="61">
        <v>3</v>
      </c>
      <c r="E206" s="61">
        <v>2</v>
      </c>
      <c r="F206" s="61">
        <v>4</v>
      </c>
      <c r="G206" s="60">
        <v>1.2</v>
      </c>
      <c r="H206" s="60">
        <v>0.2</v>
      </c>
      <c r="I206" s="60">
        <v>0.1</v>
      </c>
      <c r="J206" s="60">
        <v>0.1</v>
      </c>
      <c r="K206" s="60">
        <v>0.1</v>
      </c>
      <c r="L206" t="s">
        <v>880</v>
      </c>
    </row>
    <row r="207" spans="1:12" x14ac:dyDescent="0.3">
      <c r="A207">
        <v>2015</v>
      </c>
      <c r="B207" s="61">
        <v>3</v>
      </c>
      <c r="C207" s="61">
        <v>5</v>
      </c>
      <c r="D207" s="61">
        <v>3</v>
      </c>
      <c r="E207" s="61">
        <v>2</v>
      </c>
      <c r="F207" s="61">
        <v>7</v>
      </c>
      <c r="G207" s="60">
        <v>0.7</v>
      </c>
      <c r="H207" s="60">
        <v>0.3</v>
      </c>
      <c r="I207" s="60">
        <v>0.1</v>
      </c>
      <c r="J207" s="60">
        <v>0.1</v>
      </c>
      <c r="K207" s="60">
        <v>0.2</v>
      </c>
      <c r="L207" t="s">
        <v>880</v>
      </c>
    </row>
    <row r="208" spans="1:12" x14ac:dyDescent="0.3">
      <c r="A208">
        <v>2016</v>
      </c>
      <c r="B208" s="61">
        <v>4</v>
      </c>
      <c r="C208" s="61">
        <v>5</v>
      </c>
      <c r="D208" s="61">
        <v>4</v>
      </c>
      <c r="E208" s="61">
        <v>2</v>
      </c>
      <c r="F208" s="61">
        <v>5</v>
      </c>
      <c r="G208" s="60">
        <v>1</v>
      </c>
      <c r="H208" s="60">
        <v>0.3</v>
      </c>
      <c r="I208" s="60">
        <v>0.2</v>
      </c>
      <c r="J208" s="60">
        <v>0.1</v>
      </c>
      <c r="K208" s="60">
        <v>0.2</v>
      </c>
      <c r="L208" t="s">
        <v>880</v>
      </c>
    </row>
    <row r="209" spans="1:12" x14ac:dyDescent="0.3">
      <c r="A209">
        <v>2017</v>
      </c>
      <c r="B209" s="61">
        <v>1</v>
      </c>
      <c r="C209" s="61">
        <v>2</v>
      </c>
      <c r="D209" s="61">
        <v>1</v>
      </c>
      <c r="E209" s="61">
        <v>4</v>
      </c>
      <c r="F209" s="61">
        <v>2</v>
      </c>
      <c r="G209" s="60">
        <v>0.3</v>
      </c>
      <c r="H209" s="60">
        <v>0.1</v>
      </c>
      <c r="I209" s="60">
        <v>0</v>
      </c>
      <c r="J209" s="60">
        <v>0.2</v>
      </c>
      <c r="K209" s="60">
        <v>0.1</v>
      </c>
      <c r="L209" t="s">
        <v>880</v>
      </c>
    </row>
    <row r="210" spans="1:12" x14ac:dyDescent="0.3">
      <c r="A210">
        <v>2018</v>
      </c>
      <c r="B210" s="61">
        <v>4</v>
      </c>
      <c r="C210" s="61">
        <v>2</v>
      </c>
      <c r="D210" s="61">
        <v>5</v>
      </c>
      <c r="E210" s="61">
        <v>1</v>
      </c>
      <c r="F210" s="61">
        <v>5</v>
      </c>
      <c r="G210" s="60">
        <v>1.2</v>
      </c>
      <c r="H210" s="60">
        <v>0.1</v>
      </c>
      <c r="I210" s="60">
        <v>0.2</v>
      </c>
      <c r="J210" s="60">
        <v>0</v>
      </c>
      <c r="K210" s="60">
        <v>0.2</v>
      </c>
      <c r="L210" t="s">
        <v>880</v>
      </c>
    </row>
    <row r="211" spans="1:12" x14ac:dyDescent="0.3">
      <c r="A211">
        <v>2019</v>
      </c>
      <c r="B211" s="61">
        <v>4</v>
      </c>
      <c r="C211" s="61">
        <v>1</v>
      </c>
      <c r="D211" s="61">
        <v>0</v>
      </c>
      <c r="E211" s="61">
        <v>2</v>
      </c>
      <c r="F211" s="61">
        <v>3</v>
      </c>
      <c r="G211" s="60">
        <v>1.3</v>
      </c>
      <c r="H211" s="60">
        <v>0.1</v>
      </c>
      <c r="I211" s="61" t="s">
        <v>602</v>
      </c>
      <c r="J211" s="60">
        <v>0.1</v>
      </c>
      <c r="K211" s="60">
        <v>0.1</v>
      </c>
      <c r="L211" t="s">
        <v>880</v>
      </c>
    </row>
  </sheetData>
  <phoneticPr fontId="18"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workbookViewId="0">
      <selection activeCell="P34" sqref="P34"/>
    </sheetView>
  </sheetViews>
  <sheetFormatPr defaultRowHeight="16.5" x14ac:dyDescent="0.3"/>
  <cols>
    <col min="2" max="2" width="18" bestFit="1" customWidth="1"/>
    <col min="3" max="3" width="17.875" bestFit="1" customWidth="1"/>
    <col min="4" max="4" width="12.875" customWidth="1"/>
    <col min="6" max="6" width="9.875" customWidth="1"/>
    <col min="7" max="7" width="12.75" customWidth="1"/>
  </cols>
  <sheetData>
    <row r="1" spans="1:12" x14ac:dyDescent="0.3">
      <c r="A1" t="s">
        <v>891</v>
      </c>
    </row>
    <row r="2" spans="1:12" x14ac:dyDescent="0.3">
      <c r="A2" t="s">
        <v>892</v>
      </c>
      <c r="B2" t="s">
        <v>893</v>
      </c>
    </row>
    <row r="3" spans="1:12" ht="17.25" thickBot="1" x14ac:dyDescent="0.35">
      <c r="A3" t="s">
        <v>894</v>
      </c>
      <c r="B3" t="s">
        <v>895</v>
      </c>
      <c r="E3" t="s">
        <v>920</v>
      </c>
    </row>
    <row r="4" spans="1:12" ht="17.25" thickTop="1" x14ac:dyDescent="0.3">
      <c r="A4" s="195"/>
      <c r="B4" s="198" t="s">
        <v>896</v>
      </c>
      <c r="C4" s="199"/>
      <c r="D4" s="76" t="s">
        <v>897</v>
      </c>
      <c r="E4" s="198" t="s">
        <v>900</v>
      </c>
      <c r="F4" s="200"/>
      <c r="G4" s="200"/>
      <c r="H4" s="200"/>
      <c r="I4" s="200"/>
      <c r="J4" s="200"/>
      <c r="K4" s="200"/>
      <c r="L4" s="199"/>
    </row>
    <row r="5" spans="1:12" x14ac:dyDescent="0.3">
      <c r="A5" s="196"/>
      <c r="B5" s="201" t="s">
        <v>901</v>
      </c>
      <c r="C5" s="79" t="s">
        <v>597</v>
      </c>
      <c r="D5" s="77" t="s">
        <v>898</v>
      </c>
      <c r="E5" s="203" t="s">
        <v>901</v>
      </c>
      <c r="F5" s="204"/>
      <c r="G5" s="205"/>
      <c r="H5" s="203" t="s">
        <v>903</v>
      </c>
      <c r="I5" s="204"/>
      <c r="J5" s="205"/>
      <c r="K5" s="206" t="s">
        <v>904</v>
      </c>
      <c r="L5" s="207"/>
    </row>
    <row r="6" spans="1:12" ht="17.25" thickBot="1" x14ac:dyDescent="0.35">
      <c r="A6" s="197"/>
      <c r="B6" s="202"/>
      <c r="C6" s="80" t="s">
        <v>902</v>
      </c>
      <c r="D6" s="78" t="s">
        <v>899</v>
      </c>
      <c r="E6" s="81" t="s">
        <v>905</v>
      </c>
      <c r="F6" s="81" t="s">
        <v>906</v>
      </c>
      <c r="G6" s="81" t="s">
        <v>907</v>
      </c>
      <c r="H6" s="81" t="s">
        <v>905</v>
      </c>
      <c r="I6" s="81" t="s">
        <v>906</v>
      </c>
      <c r="J6" s="81" t="s">
        <v>907</v>
      </c>
      <c r="K6" s="81" t="s">
        <v>906</v>
      </c>
      <c r="L6" s="81" t="s">
        <v>907</v>
      </c>
    </row>
    <row r="7" spans="1:12" ht="17.25" thickTop="1" x14ac:dyDescent="0.3">
      <c r="A7" s="76">
        <v>1993</v>
      </c>
      <c r="B7" s="82">
        <v>5.9</v>
      </c>
      <c r="C7" s="76">
        <v>5.5</v>
      </c>
      <c r="D7" s="76">
        <v>27</v>
      </c>
      <c r="E7" s="82">
        <v>70.400000000000006</v>
      </c>
      <c r="F7" s="82">
        <v>67</v>
      </c>
      <c r="G7" s="82">
        <v>74.099999999999994</v>
      </c>
      <c r="H7" s="82">
        <v>72.7</v>
      </c>
      <c r="I7" s="82">
        <v>68.400000000000006</v>
      </c>
      <c r="J7" s="82">
        <v>76</v>
      </c>
      <c r="K7" s="83"/>
      <c r="L7" s="83"/>
    </row>
    <row r="8" spans="1:12" x14ac:dyDescent="0.3">
      <c r="A8" s="85">
        <v>1994</v>
      </c>
      <c r="B8" s="84">
        <v>7</v>
      </c>
      <c r="C8" s="77"/>
      <c r="D8" s="85">
        <v>28</v>
      </c>
      <c r="E8" s="84">
        <v>70.2</v>
      </c>
      <c r="F8" s="84">
        <v>66.2</v>
      </c>
      <c r="G8" s="84">
        <v>73.3</v>
      </c>
      <c r="H8" s="86"/>
      <c r="I8" s="86"/>
      <c r="J8" s="86"/>
      <c r="K8" s="86"/>
      <c r="L8" s="86"/>
    </row>
    <row r="9" spans="1:12" x14ac:dyDescent="0.3">
      <c r="A9" s="85">
        <v>1995</v>
      </c>
      <c r="B9" s="84">
        <v>8</v>
      </c>
      <c r="C9" s="77"/>
      <c r="D9" s="85">
        <v>32</v>
      </c>
      <c r="E9" s="84">
        <v>68.7</v>
      </c>
      <c r="F9" s="84">
        <v>65.400000000000006</v>
      </c>
      <c r="G9" s="84">
        <v>72.5</v>
      </c>
      <c r="H9" s="86"/>
      <c r="I9" s="86"/>
      <c r="J9" s="86"/>
      <c r="K9" s="87"/>
      <c r="L9" s="88"/>
    </row>
    <row r="10" spans="1:12" x14ac:dyDescent="0.3">
      <c r="A10" s="85">
        <v>1996</v>
      </c>
      <c r="B10" s="84">
        <v>9.4</v>
      </c>
      <c r="C10" s="85">
        <v>6.8</v>
      </c>
      <c r="D10" s="85">
        <v>39</v>
      </c>
      <c r="E10" s="84">
        <v>66.7</v>
      </c>
      <c r="F10" s="84">
        <v>63.4</v>
      </c>
      <c r="G10" s="84">
        <v>70.5</v>
      </c>
      <c r="H10" s="84">
        <v>70.099999999999994</v>
      </c>
      <c r="I10" s="88"/>
      <c r="J10" s="88"/>
      <c r="K10" s="86"/>
      <c r="L10" s="86"/>
    </row>
    <row r="11" spans="1:12" x14ac:dyDescent="0.3">
      <c r="A11" s="85">
        <v>1997</v>
      </c>
      <c r="B11" s="84">
        <v>10.8</v>
      </c>
      <c r="C11" s="77"/>
      <c r="D11" s="85">
        <v>43</v>
      </c>
      <c r="E11" s="84">
        <v>64.5</v>
      </c>
      <c r="F11" s="84">
        <v>61.4</v>
      </c>
      <c r="G11" s="84">
        <v>68.5</v>
      </c>
      <c r="H11" s="86"/>
      <c r="I11" s="86"/>
      <c r="J11" s="86"/>
      <c r="K11" s="84">
        <v>66.099999999999994</v>
      </c>
      <c r="L11" s="84">
        <v>73.599999999999994</v>
      </c>
    </row>
    <row r="12" spans="1:12" x14ac:dyDescent="0.3">
      <c r="A12" s="85">
        <v>1998</v>
      </c>
      <c r="B12" s="84">
        <v>11.3</v>
      </c>
      <c r="C12" s="85">
        <v>9.3000000000000007</v>
      </c>
      <c r="D12" s="85">
        <v>50</v>
      </c>
      <c r="E12" s="84">
        <v>63.7</v>
      </c>
      <c r="F12" s="84">
        <v>59.5</v>
      </c>
      <c r="G12" s="84">
        <v>66.400000000000006</v>
      </c>
      <c r="H12" s="86"/>
      <c r="I12" s="86"/>
      <c r="J12" s="86"/>
      <c r="K12" s="86"/>
      <c r="L12" s="86"/>
    </row>
    <row r="13" spans="1:12" x14ac:dyDescent="0.3">
      <c r="A13" s="85">
        <v>1999</v>
      </c>
      <c r="B13" s="84">
        <v>11</v>
      </c>
      <c r="C13" s="85">
        <v>8.9</v>
      </c>
      <c r="D13" s="85">
        <v>48</v>
      </c>
      <c r="E13" s="84">
        <v>64.3</v>
      </c>
      <c r="F13" s="84">
        <v>60</v>
      </c>
      <c r="G13" s="84">
        <v>66.900000000000006</v>
      </c>
      <c r="H13" s="84">
        <v>66.8</v>
      </c>
      <c r="I13" s="88"/>
      <c r="J13" s="88"/>
      <c r="K13" s="86"/>
      <c r="L13" s="86"/>
    </row>
    <row r="14" spans="1:12" x14ac:dyDescent="0.3">
      <c r="A14" s="85">
        <v>2000</v>
      </c>
      <c r="B14" s="84">
        <v>10.7</v>
      </c>
      <c r="C14" s="85">
        <v>8.8000000000000007</v>
      </c>
      <c r="D14" s="85">
        <v>49</v>
      </c>
      <c r="E14" s="84">
        <v>64.8</v>
      </c>
      <c r="F14" s="84">
        <v>60.5</v>
      </c>
      <c r="G14" s="84">
        <v>67.400000000000006</v>
      </c>
      <c r="H14" s="84">
        <v>67.099999999999994</v>
      </c>
      <c r="I14" s="88"/>
      <c r="J14" s="88"/>
      <c r="K14" s="86"/>
      <c r="L14" s="86"/>
    </row>
    <row r="15" spans="1:12" x14ac:dyDescent="0.3">
      <c r="A15" s="85">
        <v>2001</v>
      </c>
      <c r="B15" s="84">
        <v>10.4</v>
      </c>
      <c r="C15" s="77"/>
      <c r="D15" s="77"/>
      <c r="E15" s="84">
        <v>65.3</v>
      </c>
      <c r="F15" s="84">
        <v>61</v>
      </c>
      <c r="G15" s="84">
        <v>67.900000000000006</v>
      </c>
      <c r="H15" s="86"/>
      <c r="I15" s="86"/>
      <c r="J15" s="86"/>
      <c r="K15" s="86"/>
      <c r="L15" s="86"/>
    </row>
    <row r="16" spans="1:12" x14ac:dyDescent="0.3">
      <c r="A16" s="85">
        <v>2002</v>
      </c>
      <c r="B16" s="84">
        <v>10.1</v>
      </c>
      <c r="C16" s="77"/>
      <c r="D16" s="85">
        <v>32</v>
      </c>
      <c r="E16" s="84">
        <v>65.7</v>
      </c>
      <c r="F16" s="84">
        <v>61.4</v>
      </c>
      <c r="G16" s="84">
        <v>68.400000000000006</v>
      </c>
      <c r="H16" s="86"/>
      <c r="I16" s="86"/>
      <c r="J16" s="86"/>
      <c r="K16" s="84">
        <v>64.2</v>
      </c>
      <c r="L16" s="84">
        <v>68.8</v>
      </c>
    </row>
    <row r="17" spans="1:12" x14ac:dyDescent="0.3">
      <c r="A17" s="85">
        <v>2003</v>
      </c>
      <c r="B17" s="84">
        <v>9.9</v>
      </c>
      <c r="C17" s="77"/>
      <c r="D17" s="77"/>
      <c r="E17" s="84">
        <v>66.2</v>
      </c>
      <c r="F17" s="84">
        <v>61.9</v>
      </c>
      <c r="G17" s="84">
        <v>68.8</v>
      </c>
      <c r="H17" s="86"/>
      <c r="I17" s="86"/>
      <c r="J17" s="86"/>
      <c r="K17" s="86"/>
      <c r="L17" s="86"/>
    </row>
    <row r="18" spans="1:12" x14ac:dyDescent="0.3">
      <c r="A18" s="85">
        <v>2004</v>
      </c>
      <c r="B18" s="84">
        <v>9.6999999999999993</v>
      </c>
      <c r="C18" s="77"/>
      <c r="D18" s="77"/>
      <c r="E18" s="84">
        <v>66.599999999999994</v>
      </c>
      <c r="F18" s="84">
        <v>62.4</v>
      </c>
      <c r="G18" s="84">
        <v>69.3</v>
      </c>
      <c r="H18" s="86"/>
      <c r="I18" s="86"/>
      <c r="J18" s="86"/>
      <c r="K18" s="86"/>
      <c r="L18" s="86"/>
    </row>
    <row r="19" spans="1:12" x14ac:dyDescent="0.3">
      <c r="A19" s="85">
        <v>2005</v>
      </c>
      <c r="B19" s="84">
        <v>9.6</v>
      </c>
      <c r="C19" s="77"/>
      <c r="D19" s="77"/>
      <c r="E19" s="84">
        <v>67.099999999999994</v>
      </c>
      <c r="F19" s="84">
        <v>62.8</v>
      </c>
      <c r="G19" s="84">
        <v>69.7</v>
      </c>
      <c r="H19" s="86"/>
      <c r="I19" s="86"/>
      <c r="J19" s="86"/>
      <c r="K19" s="86"/>
      <c r="L19" s="86"/>
    </row>
    <row r="20" spans="1:12" x14ac:dyDescent="0.3">
      <c r="A20" s="85">
        <v>2006</v>
      </c>
      <c r="B20" s="84">
        <v>9.5</v>
      </c>
      <c r="C20" s="77"/>
      <c r="D20" s="77"/>
      <c r="E20" s="84">
        <v>67.5</v>
      </c>
      <c r="F20" s="84">
        <v>63.3</v>
      </c>
      <c r="G20" s="84">
        <v>70.099999999999994</v>
      </c>
      <c r="H20" s="86"/>
      <c r="I20" s="86"/>
      <c r="J20" s="86"/>
      <c r="K20" s="86"/>
      <c r="L20" s="86"/>
    </row>
    <row r="21" spans="1:12" x14ac:dyDescent="0.3">
      <c r="A21" s="85">
        <v>2007</v>
      </c>
      <c r="B21" s="84">
        <v>9.4</v>
      </c>
      <c r="C21" s="77"/>
      <c r="D21" s="77"/>
      <c r="E21" s="84">
        <v>68</v>
      </c>
      <c r="F21" s="84">
        <v>63.7</v>
      </c>
      <c r="G21" s="84">
        <v>70.5</v>
      </c>
      <c r="H21" s="86"/>
      <c r="I21" s="86"/>
      <c r="J21" s="86"/>
      <c r="K21" s="84">
        <v>65.099999999999994</v>
      </c>
      <c r="L21" s="84">
        <v>69.3</v>
      </c>
    </row>
    <row r="22" spans="1:12" x14ac:dyDescent="0.3">
      <c r="A22" s="89">
        <v>2008</v>
      </c>
      <c r="B22" s="90">
        <v>9.1</v>
      </c>
      <c r="C22" s="89">
        <v>9</v>
      </c>
      <c r="D22" s="91"/>
      <c r="E22" s="90">
        <v>68.3</v>
      </c>
      <c r="F22" s="90">
        <v>64.099999999999994</v>
      </c>
      <c r="G22" s="90">
        <v>71</v>
      </c>
      <c r="H22" s="90">
        <v>69.3</v>
      </c>
      <c r="I22" s="90">
        <v>65.599999999999994</v>
      </c>
      <c r="J22" s="90">
        <v>72.7</v>
      </c>
      <c r="K22" s="92"/>
      <c r="L22" s="92"/>
    </row>
    <row r="24" spans="1:12" ht="17.25" thickBot="1" x14ac:dyDescent="0.35">
      <c r="A24" t="s">
        <v>918</v>
      </c>
      <c r="G24" t="s">
        <v>919</v>
      </c>
    </row>
    <row r="25" spans="1:12" ht="17.25" thickTop="1" x14ac:dyDescent="0.3">
      <c r="A25" s="187"/>
      <c r="B25" s="190" t="s">
        <v>908</v>
      </c>
      <c r="C25" s="193" t="s">
        <v>909</v>
      </c>
      <c r="D25" s="194"/>
      <c r="E25" s="190" t="s">
        <v>910</v>
      </c>
      <c r="F25" s="193" t="s">
        <v>911</v>
      </c>
      <c r="G25" s="194"/>
      <c r="J25" t="s">
        <v>922</v>
      </c>
    </row>
    <row r="26" spans="1:12" x14ac:dyDescent="0.3">
      <c r="A26" s="188"/>
      <c r="B26" s="191"/>
      <c r="C26" s="93" t="s">
        <v>912</v>
      </c>
      <c r="D26" s="93" t="s">
        <v>914</v>
      </c>
      <c r="E26" s="191"/>
      <c r="F26" s="93" t="s">
        <v>912</v>
      </c>
      <c r="G26" s="93" t="s">
        <v>914</v>
      </c>
      <c r="J26" t="s">
        <v>923</v>
      </c>
    </row>
    <row r="27" spans="1:12" ht="17.25" thickBot="1" x14ac:dyDescent="0.35">
      <c r="A27" s="189"/>
      <c r="B27" s="192"/>
      <c r="C27" s="94" t="s">
        <v>913</v>
      </c>
      <c r="D27" s="94" t="s">
        <v>915</v>
      </c>
      <c r="E27" s="192"/>
      <c r="F27" s="94" t="s">
        <v>916</v>
      </c>
      <c r="G27" s="94" t="s">
        <v>915</v>
      </c>
      <c r="J27" t="s">
        <v>921</v>
      </c>
      <c r="L27" t="s">
        <v>924</v>
      </c>
    </row>
    <row r="28" spans="1:12" ht="17.25" thickTop="1" x14ac:dyDescent="0.3">
      <c r="A28" s="95" t="s">
        <v>917</v>
      </c>
      <c r="B28" s="95"/>
      <c r="C28" s="96">
        <v>482</v>
      </c>
      <c r="D28" s="96">
        <v>336</v>
      </c>
      <c r="E28" s="97"/>
      <c r="F28" s="96">
        <v>128</v>
      </c>
      <c r="G28" s="96">
        <v>99</v>
      </c>
      <c r="J28">
        <v>2000</v>
      </c>
      <c r="K28">
        <v>51</v>
      </c>
      <c r="L28" t="s">
        <v>925</v>
      </c>
    </row>
    <row r="29" spans="1:12" x14ac:dyDescent="0.3">
      <c r="A29" s="98">
        <v>1994</v>
      </c>
      <c r="B29" s="98">
        <v>149</v>
      </c>
      <c r="C29" s="99">
        <v>8</v>
      </c>
      <c r="D29" s="100"/>
      <c r="E29" s="99">
        <v>442</v>
      </c>
      <c r="F29" s="100"/>
      <c r="G29" s="100"/>
      <c r="J29">
        <v>2001</v>
      </c>
    </row>
    <row r="30" spans="1:12" x14ac:dyDescent="0.3">
      <c r="A30" s="85">
        <v>1995</v>
      </c>
      <c r="B30" s="85">
        <v>173</v>
      </c>
      <c r="C30" s="84">
        <v>34</v>
      </c>
      <c r="D30" s="87"/>
      <c r="E30" s="84">
        <v>447</v>
      </c>
      <c r="F30" s="84">
        <v>2</v>
      </c>
      <c r="G30" s="87"/>
      <c r="J30">
        <v>2002</v>
      </c>
      <c r="K30">
        <v>44.7</v>
      </c>
      <c r="L30" t="s">
        <v>925</v>
      </c>
    </row>
    <row r="31" spans="1:12" x14ac:dyDescent="0.3">
      <c r="A31" s="85">
        <v>1996</v>
      </c>
      <c r="B31" s="85">
        <v>207</v>
      </c>
      <c r="C31" s="84">
        <v>61</v>
      </c>
      <c r="D31" s="84">
        <v>61</v>
      </c>
      <c r="E31" s="84">
        <v>447</v>
      </c>
      <c r="F31" s="84">
        <v>3</v>
      </c>
      <c r="G31" s="84">
        <v>3</v>
      </c>
      <c r="J31">
        <v>2003</v>
      </c>
    </row>
    <row r="32" spans="1:12" x14ac:dyDescent="0.3">
      <c r="A32" s="85">
        <v>1997</v>
      </c>
      <c r="B32" s="85">
        <v>240</v>
      </c>
      <c r="C32" s="84">
        <v>88</v>
      </c>
      <c r="D32" s="84">
        <v>88</v>
      </c>
      <c r="E32" s="84">
        <v>431</v>
      </c>
      <c r="F32" s="84">
        <v>17</v>
      </c>
      <c r="G32" s="84">
        <v>17</v>
      </c>
      <c r="J32">
        <v>2004</v>
      </c>
      <c r="K32">
        <v>43.1</v>
      </c>
      <c r="L32" t="s">
        <v>925</v>
      </c>
    </row>
    <row r="33" spans="1:12" x14ac:dyDescent="0.3">
      <c r="A33" s="85">
        <v>1998</v>
      </c>
      <c r="B33" s="85">
        <v>253</v>
      </c>
      <c r="C33" s="84">
        <v>74</v>
      </c>
      <c r="D33" s="84">
        <v>74</v>
      </c>
      <c r="E33" s="84">
        <v>408</v>
      </c>
      <c r="F33" s="84">
        <v>32</v>
      </c>
      <c r="G33" s="84">
        <v>32</v>
      </c>
      <c r="J33">
        <v>2005</v>
      </c>
    </row>
    <row r="34" spans="1:12" x14ac:dyDescent="0.3">
      <c r="A34" s="85">
        <v>1999</v>
      </c>
      <c r="B34" s="85">
        <v>247</v>
      </c>
      <c r="C34" s="84">
        <v>62</v>
      </c>
      <c r="D34" s="84">
        <v>62</v>
      </c>
      <c r="E34" s="84">
        <v>400</v>
      </c>
      <c r="F34" s="84">
        <v>29</v>
      </c>
      <c r="G34" s="84">
        <v>29</v>
      </c>
      <c r="J34">
        <v>2006</v>
      </c>
    </row>
    <row r="35" spans="1:12" x14ac:dyDescent="0.3">
      <c r="A35" s="85">
        <v>2000</v>
      </c>
      <c r="B35" s="85">
        <v>242</v>
      </c>
      <c r="C35" s="84">
        <v>51</v>
      </c>
      <c r="D35" s="84">
        <v>51</v>
      </c>
      <c r="E35" s="84">
        <v>397</v>
      </c>
      <c r="F35" s="84">
        <v>18</v>
      </c>
      <c r="G35" s="84">
        <v>18</v>
      </c>
      <c r="J35">
        <v>2007</v>
      </c>
    </row>
    <row r="36" spans="1:12" x14ac:dyDescent="0.3">
      <c r="A36" s="85">
        <v>2001</v>
      </c>
      <c r="B36" s="85">
        <v>238</v>
      </c>
      <c r="C36" s="84">
        <v>40</v>
      </c>
      <c r="D36" s="88"/>
      <c r="E36" s="84">
        <v>389</v>
      </c>
      <c r="F36" s="84">
        <v>12</v>
      </c>
      <c r="G36" s="88"/>
      <c r="J36">
        <v>2008</v>
      </c>
    </row>
    <row r="37" spans="1:12" x14ac:dyDescent="0.3">
      <c r="A37" s="85">
        <v>2002</v>
      </c>
      <c r="B37" s="85">
        <v>234</v>
      </c>
      <c r="C37" s="84">
        <v>30</v>
      </c>
      <c r="D37" s="88"/>
      <c r="E37" s="84">
        <v>379</v>
      </c>
      <c r="F37" s="84">
        <v>7</v>
      </c>
      <c r="G37" s="88"/>
      <c r="J37">
        <v>2009</v>
      </c>
      <c r="K37">
        <v>32.4</v>
      </c>
      <c r="L37" t="s">
        <v>925</v>
      </c>
    </row>
    <row r="38" spans="1:12" x14ac:dyDescent="0.3">
      <c r="A38" s="85">
        <v>2003</v>
      </c>
      <c r="B38" s="85">
        <v>231</v>
      </c>
      <c r="C38" s="84">
        <v>20</v>
      </c>
      <c r="D38" s="88"/>
      <c r="E38" s="84">
        <v>368</v>
      </c>
      <c r="F38" s="84">
        <v>5</v>
      </c>
      <c r="G38" s="88"/>
      <c r="J38">
        <v>2010</v>
      </c>
    </row>
    <row r="39" spans="1:12" x14ac:dyDescent="0.3">
      <c r="A39" s="85">
        <v>2004</v>
      </c>
      <c r="B39" s="85">
        <v>228</v>
      </c>
      <c r="C39" s="84">
        <v>11</v>
      </c>
      <c r="D39" s="88"/>
      <c r="E39" s="84">
        <v>360</v>
      </c>
      <c r="F39" s="84">
        <v>2</v>
      </c>
      <c r="G39" s="88"/>
      <c r="J39">
        <v>2011</v>
      </c>
    </row>
    <row r="40" spans="1:12" x14ac:dyDescent="0.3">
      <c r="A40" s="89">
        <v>2005</v>
      </c>
      <c r="B40" s="89">
        <v>226</v>
      </c>
      <c r="C40" s="90">
        <v>3</v>
      </c>
      <c r="D40" s="101"/>
      <c r="E40" s="90">
        <v>354</v>
      </c>
      <c r="F40" s="101"/>
      <c r="G40" s="101"/>
      <c r="J40">
        <v>2012</v>
      </c>
      <c r="K40">
        <v>27.9</v>
      </c>
      <c r="L40" t="s">
        <v>925</v>
      </c>
    </row>
    <row r="41" spans="1:12" x14ac:dyDescent="0.3">
      <c r="J41">
        <v>2013</v>
      </c>
    </row>
    <row r="42" spans="1:12" x14ac:dyDescent="0.3">
      <c r="A42" t="s">
        <v>927</v>
      </c>
      <c r="B42" t="s">
        <v>928</v>
      </c>
      <c r="C42" t="s">
        <v>929</v>
      </c>
      <c r="J42">
        <v>2014</v>
      </c>
    </row>
    <row r="43" spans="1:12" x14ac:dyDescent="0.3">
      <c r="A43">
        <v>2001</v>
      </c>
      <c r="B43">
        <v>2.5</v>
      </c>
      <c r="C43">
        <v>35.700000000000003</v>
      </c>
      <c r="D43" t="s">
        <v>1029</v>
      </c>
      <c r="J43">
        <v>2015</v>
      </c>
    </row>
    <row r="44" spans="1:12" x14ac:dyDescent="0.3">
      <c r="A44">
        <v>2002</v>
      </c>
      <c r="B44">
        <v>2.6</v>
      </c>
      <c r="C44">
        <v>34.9</v>
      </c>
      <c r="D44" t="s">
        <v>931</v>
      </c>
      <c r="J44">
        <v>2016</v>
      </c>
    </row>
    <row r="45" spans="1:12" x14ac:dyDescent="0.3">
      <c r="A45">
        <v>2003</v>
      </c>
      <c r="B45">
        <v>2.7</v>
      </c>
      <c r="C45">
        <v>32.4</v>
      </c>
      <c r="D45" t="s">
        <v>930</v>
      </c>
      <c r="J45">
        <v>2017</v>
      </c>
      <c r="K45">
        <v>19.100000000000001</v>
      </c>
      <c r="L45" s="102" t="s">
        <v>926</v>
      </c>
    </row>
    <row r="46" spans="1:12" x14ac:dyDescent="0.3">
      <c r="A46">
        <v>2004</v>
      </c>
      <c r="B46">
        <v>2.7</v>
      </c>
      <c r="C46">
        <v>32.6</v>
      </c>
      <c r="D46" t="s">
        <v>931</v>
      </c>
    </row>
    <row r="47" spans="1:12" x14ac:dyDescent="0.3">
      <c r="A47">
        <v>2005</v>
      </c>
      <c r="B47">
        <v>2.5</v>
      </c>
      <c r="C47">
        <v>33.9</v>
      </c>
      <c r="D47" t="s">
        <v>930</v>
      </c>
    </row>
    <row r="48" spans="1:12" x14ac:dyDescent="0.3">
      <c r="A48">
        <v>2006</v>
      </c>
      <c r="B48">
        <v>2.5</v>
      </c>
      <c r="C48">
        <v>36.200000000000003</v>
      </c>
      <c r="D48" t="s">
        <v>931</v>
      </c>
    </row>
    <row r="49" spans="1:4" x14ac:dyDescent="0.3">
      <c r="A49">
        <v>2007</v>
      </c>
      <c r="B49">
        <v>2.5</v>
      </c>
      <c r="C49">
        <v>38.299999999999997</v>
      </c>
      <c r="D49" t="s">
        <v>930</v>
      </c>
    </row>
    <row r="50" spans="1:4" x14ac:dyDescent="0.3">
      <c r="A50">
        <v>2008</v>
      </c>
      <c r="B50">
        <v>2.5</v>
      </c>
      <c r="C50">
        <v>39.799999999999997</v>
      </c>
      <c r="D50" t="s">
        <v>931</v>
      </c>
    </row>
    <row r="51" spans="1:4" x14ac:dyDescent="0.3">
      <c r="A51">
        <v>2009</v>
      </c>
      <c r="B51">
        <v>2.5</v>
      </c>
      <c r="C51">
        <v>40.5</v>
      </c>
      <c r="D51" t="s">
        <v>930</v>
      </c>
    </row>
    <row r="52" spans="1:4" x14ac:dyDescent="0.3">
      <c r="A52">
        <v>2010</v>
      </c>
      <c r="B52">
        <v>2.5</v>
      </c>
      <c r="C52">
        <v>40.700000000000003</v>
      </c>
      <c r="D52" t="s">
        <v>931</v>
      </c>
    </row>
    <row r="53" spans="1:4" x14ac:dyDescent="0.3">
      <c r="A53">
        <v>2011</v>
      </c>
      <c r="B53">
        <v>2.5</v>
      </c>
      <c r="C53">
        <v>40.5</v>
      </c>
      <c r="D53" t="s">
        <v>930</v>
      </c>
    </row>
    <row r="54" spans="1:4" x14ac:dyDescent="0.3">
      <c r="A54">
        <v>2012</v>
      </c>
      <c r="B54">
        <v>2.5</v>
      </c>
      <c r="C54">
        <v>40.5</v>
      </c>
      <c r="D54" t="s">
        <v>931</v>
      </c>
    </row>
    <row r="55" spans="1:4" x14ac:dyDescent="0.3">
      <c r="A55">
        <v>2013</v>
      </c>
      <c r="B55">
        <v>2.5</v>
      </c>
      <c r="C55">
        <v>41.4</v>
      </c>
      <c r="D55" t="s">
        <v>930</v>
      </c>
    </row>
    <row r="56" spans="1:4" x14ac:dyDescent="0.3">
      <c r="A56">
        <v>2014</v>
      </c>
      <c r="B56">
        <v>2.5</v>
      </c>
      <c r="C56">
        <v>43</v>
      </c>
      <c r="D56" t="s">
        <v>931</v>
      </c>
    </row>
    <row r="57" spans="1:4" x14ac:dyDescent="0.3">
      <c r="A57">
        <v>2015</v>
      </c>
      <c r="B57">
        <v>2.5</v>
      </c>
      <c r="C57">
        <v>44.5</v>
      </c>
      <c r="D57" t="s">
        <v>930</v>
      </c>
    </row>
    <row r="58" spans="1:4" x14ac:dyDescent="0.3">
      <c r="A58">
        <v>2016</v>
      </c>
      <c r="B58">
        <v>2.5</v>
      </c>
      <c r="C58">
        <v>46</v>
      </c>
      <c r="D58" t="s">
        <v>931</v>
      </c>
    </row>
    <row r="59" spans="1:4" x14ac:dyDescent="0.3">
      <c r="A59">
        <v>2017</v>
      </c>
      <c r="B59">
        <v>2.5</v>
      </c>
      <c r="C59">
        <v>47</v>
      </c>
      <c r="D59" t="s">
        <v>930</v>
      </c>
    </row>
    <row r="60" spans="1:4" x14ac:dyDescent="0.3">
      <c r="A60">
        <v>2018</v>
      </c>
      <c r="B60">
        <v>2.5</v>
      </c>
      <c r="C60">
        <v>47.6</v>
      </c>
      <c r="D60" t="s">
        <v>931</v>
      </c>
    </row>
  </sheetData>
  <mergeCells count="12">
    <mergeCell ref="A4:A6"/>
    <mergeCell ref="B4:C4"/>
    <mergeCell ref="E4:L4"/>
    <mergeCell ref="B5:B6"/>
    <mergeCell ref="E5:G5"/>
    <mergeCell ref="H5:J5"/>
    <mergeCell ref="K5:L5"/>
    <mergeCell ref="A25:A27"/>
    <mergeCell ref="B25:B27"/>
    <mergeCell ref="C25:D25"/>
    <mergeCell ref="E25:E27"/>
    <mergeCell ref="F25:G25"/>
  </mergeCells>
  <phoneticPr fontId="18"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activeCell="K29" sqref="K29"/>
    </sheetView>
  </sheetViews>
  <sheetFormatPr defaultRowHeight="16.5" x14ac:dyDescent="0.3"/>
  <cols>
    <col min="1" max="1" width="11" bestFit="1" customWidth="1"/>
    <col min="2" max="2" width="15.125" bestFit="1" customWidth="1"/>
    <col min="3" max="3" width="20.125" customWidth="1"/>
    <col min="4" max="4" width="19.375" style="103" customWidth="1"/>
    <col min="5" max="5" width="24.75" bestFit="1" customWidth="1"/>
    <col min="8" max="8" width="17.875" bestFit="1" customWidth="1"/>
  </cols>
  <sheetData>
    <row r="1" spans="1:11" ht="33" x14ac:dyDescent="0.3">
      <c r="A1" s="74" t="s">
        <v>932</v>
      </c>
      <c r="B1" s="74" t="s">
        <v>933</v>
      </c>
      <c r="C1" s="104" t="s">
        <v>1030</v>
      </c>
      <c r="D1" s="104" t="s">
        <v>1018</v>
      </c>
      <c r="E1" s="74" t="s">
        <v>1017</v>
      </c>
      <c r="H1" t="s">
        <v>1011</v>
      </c>
      <c r="I1" t="s">
        <v>1012</v>
      </c>
      <c r="J1" t="s">
        <v>1013</v>
      </c>
      <c r="K1" t="s">
        <v>1025</v>
      </c>
    </row>
    <row r="2" spans="1:11" x14ac:dyDescent="0.3">
      <c r="A2" s="74" t="s">
        <v>934</v>
      </c>
      <c r="B2" s="74" t="s">
        <v>974</v>
      </c>
      <c r="C2" s="74">
        <v>1.6</v>
      </c>
      <c r="D2" s="104">
        <v>3.5</v>
      </c>
      <c r="E2" s="74">
        <v>5.6</v>
      </c>
      <c r="H2">
        <v>2008</v>
      </c>
      <c r="I2">
        <v>5.0999999999999996</v>
      </c>
      <c r="J2">
        <v>3.4</v>
      </c>
      <c r="K2" s="5">
        <v>25.2</v>
      </c>
    </row>
    <row r="3" spans="1:11" x14ac:dyDescent="0.3">
      <c r="A3" s="74" t="s">
        <v>935</v>
      </c>
      <c r="B3" s="74" t="s">
        <v>991</v>
      </c>
      <c r="C3" s="74">
        <v>1.7</v>
      </c>
      <c r="D3" s="104">
        <v>3.9</v>
      </c>
      <c r="E3" s="74">
        <v>0</v>
      </c>
      <c r="H3">
        <v>2009</v>
      </c>
      <c r="I3">
        <v>4.8</v>
      </c>
      <c r="J3">
        <v>3.2</v>
      </c>
      <c r="K3" s="5">
        <v>24.4</v>
      </c>
    </row>
    <row r="4" spans="1:11" x14ac:dyDescent="0.3">
      <c r="A4" s="74" t="s">
        <v>936</v>
      </c>
      <c r="B4" s="74" t="s">
        <v>997</v>
      </c>
      <c r="C4" s="74">
        <v>1.7</v>
      </c>
      <c r="D4" s="104">
        <v>3.2</v>
      </c>
      <c r="E4" s="74">
        <v>6.6</v>
      </c>
      <c r="H4">
        <v>2010</v>
      </c>
      <c r="I4">
        <v>4.5999999999999996</v>
      </c>
      <c r="J4">
        <v>3.2</v>
      </c>
      <c r="K4" s="5">
        <v>23.1</v>
      </c>
    </row>
    <row r="5" spans="1:11" x14ac:dyDescent="0.3">
      <c r="A5" s="74" t="s">
        <v>937</v>
      </c>
      <c r="B5" s="74" t="s">
        <v>986</v>
      </c>
      <c r="C5" s="74">
        <v>1.9</v>
      </c>
      <c r="D5" s="104">
        <v>2.5</v>
      </c>
      <c r="E5" s="74" t="s">
        <v>1020</v>
      </c>
      <c r="H5">
        <v>2011</v>
      </c>
      <c r="I5">
        <v>4.5</v>
      </c>
      <c r="J5">
        <v>3</v>
      </c>
      <c r="K5" s="5">
        <v>21.5</v>
      </c>
    </row>
    <row r="6" spans="1:11" x14ac:dyDescent="0.3">
      <c r="A6" s="74" t="s">
        <v>938</v>
      </c>
      <c r="B6" s="74" t="s">
        <v>976</v>
      </c>
      <c r="C6" s="74">
        <v>2</v>
      </c>
      <c r="D6" s="104" t="s">
        <v>1015</v>
      </c>
      <c r="E6" s="74">
        <v>2.7</v>
      </c>
      <c r="H6">
        <v>2012</v>
      </c>
      <c r="I6">
        <v>4.5</v>
      </c>
      <c r="J6">
        <v>2.9</v>
      </c>
      <c r="K6" s="5">
        <v>19.8</v>
      </c>
    </row>
    <row r="7" spans="1:11" x14ac:dyDescent="0.3">
      <c r="A7" s="74" t="s">
        <v>939</v>
      </c>
      <c r="B7" s="74" t="s">
        <v>973</v>
      </c>
      <c r="C7" s="74">
        <v>2.1</v>
      </c>
      <c r="D7" s="104">
        <v>0</v>
      </c>
      <c r="E7" s="74">
        <v>4.4000000000000004</v>
      </c>
      <c r="H7">
        <v>2013</v>
      </c>
      <c r="I7">
        <v>4.4000000000000004</v>
      </c>
      <c r="J7">
        <v>3</v>
      </c>
      <c r="K7" s="5">
        <v>18.3</v>
      </c>
    </row>
    <row r="8" spans="1:11" x14ac:dyDescent="0.3">
      <c r="A8" s="74" t="s">
        <v>940</v>
      </c>
      <c r="B8" s="74" t="s">
        <v>977</v>
      </c>
      <c r="C8" s="74">
        <v>2.2999999999999998</v>
      </c>
      <c r="D8" s="104">
        <v>4.8</v>
      </c>
      <c r="E8" s="74">
        <v>4.5</v>
      </c>
      <c r="H8">
        <v>2014</v>
      </c>
      <c r="I8">
        <v>4.3</v>
      </c>
      <c r="J8">
        <v>3</v>
      </c>
      <c r="K8" s="5">
        <v>17</v>
      </c>
    </row>
    <row r="9" spans="1:11" x14ac:dyDescent="0.3">
      <c r="A9" s="74" t="s">
        <v>941</v>
      </c>
      <c r="B9" s="74" t="s">
        <v>992</v>
      </c>
      <c r="C9" s="74">
        <v>2.6</v>
      </c>
      <c r="D9" s="104">
        <v>4</v>
      </c>
      <c r="E9" s="74">
        <v>8.1999999999999993</v>
      </c>
      <c r="H9">
        <v>2015</v>
      </c>
      <c r="I9">
        <v>4.2</v>
      </c>
      <c r="J9">
        <v>2.7</v>
      </c>
      <c r="K9" s="5">
        <v>16</v>
      </c>
    </row>
    <row r="10" spans="1:11" x14ac:dyDescent="0.3">
      <c r="A10" s="74" t="s">
        <v>942</v>
      </c>
      <c r="B10" s="74" t="s">
        <v>993</v>
      </c>
      <c r="C10" s="74">
        <v>2.7</v>
      </c>
      <c r="D10" s="104">
        <v>5.2</v>
      </c>
      <c r="E10" s="74">
        <v>6.6</v>
      </c>
      <c r="H10">
        <v>2016</v>
      </c>
      <c r="I10">
        <v>4.2</v>
      </c>
      <c r="J10">
        <v>2.8</v>
      </c>
      <c r="K10" s="5">
        <v>15.1</v>
      </c>
    </row>
    <row r="11" spans="1:11" x14ac:dyDescent="0.3">
      <c r="A11" s="74" t="s">
        <v>943</v>
      </c>
      <c r="B11" s="74" t="s">
        <v>975</v>
      </c>
      <c r="C11" s="74">
        <v>2.7</v>
      </c>
      <c r="D11" s="104">
        <v>4</v>
      </c>
      <c r="E11" s="74" t="s">
        <v>1024</v>
      </c>
      <c r="H11">
        <v>2017</v>
      </c>
      <c r="I11">
        <v>4.2</v>
      </c>
      <c r="J11">
        <v>2.8</v>
      </c>
      <c r="K11" s="5">
        <v>14.4</v>
      </c>
    </row>
    <row r="12" spans="1:11" x14ac:dyDescent="0.3">
      <c r="A12" s="74" t="s">
        <v>944</v>
      </c>
      <c r="B12" s="74" t="s">
        <v>994</v>
      </c>
      <c r="C12" s="74">
        <v>2.8</v>
      </c>
      <c r="D12" s="104">
        <v>4</v>
      </c>
      <c r="E12" s="74">
        <v>0</v>
      </c>
      <c r="H12">
        <v>2018</v>
      </c>
      <c r="I12">
        <v>4.0999999999999996</v>
      </c>
      <c r="J12">
        <v>2.8</v>
      </c>
    </row>
    <row r="13" spans="1:11" x14ac:dyDescent="0.3">
      <c r="A13" s="74" t="s">
        <v>945</v>
      </c>
      <c r="B13" s="74" t="s">
        <v>978</v>
      </c>
      <c r="C13" s="74">
        <v>2.8</v>
      </c>
      <c r="D13" s="104">
        <v>2.4</v>
      </c>
      <c r="E13" s="74">
        <v>16.899999999999999</v>
      </c>
    </row>
    <row r="14" spans="1:11" x14ac:dyDescent="0.3">
      <c r="A14" s="74" t="s">
        <v>946</v>
      </c>
      <c r="B14" s="74" t="s">
        <v>990</v>
      </c>
      <c r="C14" s="74">
        <v>2.9</v>
      </c>
      <c r="D14" s="104">
        <v>3.3</v>
      </c>
      <c r="E14" s="74">
        <v>5</v>
      </c>
    </row>
    <row r="15" spans="1:11" x14ac:dyDescent="0.3">
      <c r="A15" s="74" t="s">
        <v>947</v>
      </c>
      <c r="B15" s="74" t="s">
        <v>1004</v>
      </c>
      <c r="C15" s="74">
        <v>3</v>
      </c>
      <c r="D15" s="104">
        <v>3.2</v>
      </c>
      <c r="E15" s="74">
        <v>0</v>
      </c>
    </row>
    <row r="16" spans="1:11" x14ac:dyDescent="0.3">
      <c r="A16" s="74" t="s">
        <v>948</v>
      </c>
      <c r="B16" s="74" t="s">
        <v>982</v>
      </c>
      <c r="C16" s="74">
        <v>3.1</v>
      </c>
      <c r="D16" s="104">
        <v>3.8</v>
      </c>
      <c r="E16" s="74">
        <v>7.8</v>
      </c>
    </row>
    <row r="17" spans="1:5" x14ac:dyDescent="0.3">
      <c r="A17" s="74" t="s">
        <v>949</v>
      </c>
      <c r="B17" s="74" t="s">
        <v>981</v>
      </c>
      <c r="C17" s="74">
        <v>3.2</v>
      </c>
      <c r="D17" s="104">
        <v>4.3</v>
      </c>
      <c r="E17" s="74">
        <v>9.9</v>
      </c>
    </row>
    <row r="18" spans="1:5" x14ac:dyDescent="0.3">
      <c r="A18" s="74" t="s">
        <v>950</v>
      </c>
      <c r="B18" s="74" t="s">
        <v>985</v>
      </c>
      <c r="C18" s="74">
        <v>3.2</v>
      </c>
      <c r="D18" s="104">
        <v>3.3</v>
      </c>
      <c r="E18" s="74">
        <v>6</v>
      </c>
    </row>
    <row r="19" spans="1:5" x14ac:dyDescent="0.3">
      <c r="A19" s="74" t="s">
        <v>951</v>
      </c>
      <c r="B19" s="74" t="s">
        <v>989</v>
      </c>
      <c r="C19" s="74">
        <v>3.3</v>
      </c>
      <c r="D19" s="104">
        <v>3.4</v>
      </c>
      <c r="E19" s="74">
        <v>10.7</v>
      </c>
    </row>
    <row r="20" spans="1:5" x14ac:dyDescent="0.3">
      <c r="A20" s="74" t="s">
        <v>952</v>
      </c>
      <c r="B20" s="74" t="s">
        <v>988</v>
      </c>
      <c r="C20" s="74">
        <v>3.3</v>
      </c>
      <c r="D20" s="104">
        <v>0</v>
      </c>
      <c r="E20" s="74">
        <v>0</v>
      </c>
    </row>
    <row r="21" spans="1:5" x14ac:dyDescent="0.3">
      <c r="A21" s="74" t="s">
        <v>953</v>
      </c>
      <c r="B21" s="74" t="s">
        <v>1003</v>
      </c>
      <c r="C21" s="74">
        <v>3.3</v>
      </c>
      <c r="D21" s="104">
        <v>4.3</v>
      </c>
      <c r="E21" s="74" t="s">
        <v>1019</v>
      </c>
    </row>
    <row r="22" spans="1:5" x14ac:dyDescent="0.3">
      <c r="A22" s="74" t="s">
        <v>954</v>
      </c>
      <c r="B22" s="74" t="s">
        <v>984</v>
      </c>
      <c r="C22" s="74">
        <v>3.4</v>
      </c>
      <c r="D22" s="104">
        <v>4.5999999999999996</v>
      </c>
      <c r="E22" s="74">
        <v>9.9</v>
      </c>
    </row>
    <row r="23" spans="1:5" x14ac:dyDescent="0.3">
      <c r="A23" s="74" t="s">
        <v>955</v>
      </c>
      <c r="B23" s="74" t="s">
        <v>995</v>
      </c>
      <c r="C23" s="74">
        <v>3.5</v>
      </c>
      <c r="D23" s="104">
        <v>0</v>
      </c>
      <c r="E23" s="74">
        <v>3.3</v>
      </c>
    </row>
    <row r="24" spans="1:5" x14ac:dyDescent="0.3">
      <c r="A24" s="74" t="s">
        <v>956</v>
      </c>
      <c r="B24" s="74" t="s">
        <v>996</v>
      </c>
      <c r="C24" s="74">
        <v>3.5</v>
      </c>
      <c r="D24" s="104">
        <v>3.7</v>
      </c>
      <c r="E24" s="74">
        <v>9</v>
      </c>
    </row>
    <row r="25" spans="1:5" x14ac:dyDescent="0.3">
      <c r="A25" s="74" t="s">
        <v>957</v>
      </c>
      <c r="B25" s="74" t="s">
        <v>979</v>
      </c>
      <c r="C25" s="74">
        <v>3.7</v>
      </c>
      <c r="D25" s="104">
        <v>4.2</v>
      </c>
      <c r="E25" s="74">
        <v>3.8</v>
      </c>
    </row>
    <row r="26" spans="1:5" x14ac:dyDescent="0.3">
      <c r="A26" s="74" t="s">
        <v>958</v>
      </c>
      <c r="B26" s="74" t="s">
        <v>983</v>
      </c>
      <c r="C26" s="74">
        <v>3.8</v>
      </c>
      <c r="D26" s="104">
        <v>3.1</v>
      </c>
      <c r="E26" s="74">
        <v>7.2</v>
      </c>
    </row>
    <row r="27" spans="1:5" x14ac:dyDescent="0.3">
      <c r="A27" s="74" t="s">
        <v>959</v>
      </c>
      <c r="B27" s="74" t="s">
        <v>980</v>
      </c>
      <c r="C27" s="74">
        <v>3.8</v>
      </c>
      <c r="D27" s="104">
        <v>3.2</v>
      </c>
      <c r="E27" s="74" t="s">
        <v>1023</v>
      </c>
    </row>
    <row r="28" spans="1:5" x14ac:dyDescent="0.3">
      <c r="A28" s="74" t="s">
        <v>960</v>
      </c>
      <c r="B28" s="74" t="s">
        <v>987</v>
      </c>
      <c r="C28" s="74">
        <v>3.8</v>
      </c>
      <c r="D28" s="104" t="s">
        <v>1016</v>
      </c>
      <c r="E28" s="74">
        <v>7.6</v>
      </c>
    </row>
    <row r="29" spans="1:5" x14ac:dyDescent="0.3">
      <c r="A29" s="74" t="s">
        <v>961</v>
      </c>
      <c r="B29" s="74" t="s">
        <v>1001</v>
      </c>
      <c r="C29" s="74">
        <v>3.9</v>
      </c>
      <c r="D29" s="104">
        <v>2.8</v>
      </c>
      <c r="E29" s="74">
        <v>0</v>
      </c>
    </row>
    <row r="30" spans="1:5" x14ac:dyDescent="0.3">
      <c r="A30" s="74" t="s">
        <v>962</v>
      </c>
      <c r="B30" s="74" t="s">
        <v>1009</v>
      </c>
      <c r="C30" s="74">
        <v>4.0999999999999996</v>
      </c>
      <c r="D30" s="104">
        <v>3.5</v>
      </c>
      <c r="E30" s="74">
        <v>6.8</v>
      </c>
    </row>
    <row r="31" spans="1:5" x14ac:dyDescent="0.3">
      <c r="A31" s="74" t="s">
        <v>963</v>
      </c>
      <c r="B31" s="74" t="s">
        <v>1000</v>
      </c>
      <c r="C31" s="74">
        <v>4.2</v>
      </c>
      <c r="D31" s="104">
        <v>3.4</v>
      </c>
      <c r="E31" s="74" t="s">
        <v>1022</v>
      </c>
    </row>
    <row r="32" spans="1:5" x14ac:dyDescent="0.3">
      <c r="A32" s="74" t="s">
        <v>964</v>
      </c>
      <c r="B32" s="74" t="s">
        <v>1002</v>
      </c>
      <c r="C32" s="74">
        <v>4.3</v>
      </c>
      <c r="D32" s="104" t="s">
        <v>1014</v>
      </c>
      <c r="E32" s="74">
        <v>5.8</v>
      </c>
    </row>
    <row r="33" spans="1:5" x14ac:dyDescent="0.3">
      <c r="A33" s="74" t="s">
        <v>965</v>
      </c>
      <c r="B33" s="74" t="s">
        <v>972</v>
      </c>
      <c r="C33" s="74">
        <v>4.7</v>
      </c>
      <c r="D33" s="104">
        <v>2.7</v>
      </c>
      <c r="E33" s="74">
        <v>6.7</v>
      </c>
    </row>
    <row r="34" spans="1:5" x14ac:dyDescent="0.3">
      <c r="A34" s="74" t="s">
        <v>966</v>
      </c>
      <c r="B34" s="74" t="s">
        <v>998</v>
      </c>
      <c r="C34" s="74">
        <v>5</v>
      </c>
      <c r="D34" s="104">
        <v>0</v>
      </c>
      <c r="E34" s="74">
        <v>10.9</v>
      </c>
    </row>
    <row r="35" spans="1:5" x14ac:dyDescent="0.3">
      <c r="A35" s="74" t="s">
        <v>967</v>
      </c>
      <c r="B35" s="74" t="s">
        <v>999</v>
      </c>
      <c r="C35" s="74">
        <v>5.8</v>
      </c>
      <c r="D35" s="104">
        <v>2.6</v>
      </c>
      <c r="E35" s="74">
        <v>0</v>
      </c>
    </row>
    <row r="36" spans="1:5" x14ac:dyDescent="0.3">
      <c r="A36" s="74" t="s">
        <v>968</v>
      </c>
      <c r="B36" s="74" t="s">
        <v>1005</v>
      </c>
      <c r="C36" s="74">
        <v>6.6</v>
      </c>
      <c r="D36" s="104">
        <v>0</v>
      </c>
      <c r="E36" s="74" t="s">
        <v>1021</v>
      </c>
    </row>
    <row r="37" spans="1:5" x14ac:dyDescent="0.3">
      <c r="A37" s="74" t="s">
        <v>969</v>
      </c>
      <c r="B37" s="74" t="s">
        <v>1006</v>
      </c>
      <c r="C37" s="74">
        <v>9.1999999999999993</v>
      </c>
      <c r="D37" s="104">
        <v>0</v>
      </c>
      <c r="E37" s="74">
        <v>9.5</v>
      </c>
    </row>
    <row r="38" spans="1:5" x14ac:dyDescent="0.3">
      <c r="A38" s="74" t="s">
        <v>970</v>
      </c>
      <c r="B38" s="74" t="s">
        <v>1007</v>
      </c>
      <c r="C38" s="74">
        <v>12.9</v>
      </c>
      <c r="D38" s="104">
        <v>2.4</v>
      </c>
      <c r="E38" s="74">
        <v>2.8</v>
      </c>
    </row>
    <row r="39" spans="1:5" x14ac:dyDescent="0.3">
      <c r="A39" s="74" t="s">
        <v>971</v>
      </c>
      <c r="B39" s="74" t="s">
        <v>1008</v>
      </c>
      <c r="C39" s="74">
        <v>16.8</v>
      </c>
      <c r="D39" s="104">
        <v>2.2000000000000002</v>
      </c>
      <c r="E39" s="74">
        <v>1.9</v>
      </c>
    </row>
    <row r="40" spans="1:5" x14ac:dyDescent="0.3">
      <c r="A40" s="23" t="s">
        <v>1010</v>
      </c>
      <c r="B40" s="74"/>
      <c r="C40" s="74"/>
      <c r="D40" s="104"/>
      <c r="E40" s="74"/>
    </row>
  </sheetData>
  <phoneticPr fontId="18" type="noConversion"/>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workbookViewId="0">
      <selection activeCell="K26" sqref="K26"/>
    </sheetView>
  </sheetViews>
  <sheetFormatPr defaultRowHeight="16.5" x14ac:dyDescent="0.3"/>
  <cols>
    <col min="1" max="1" width="17.125" bestFit="1" customWidth="1"/>
  </cols>
  <sheetData>
    <row r="1" spans="1:15" x14ac:dyDescent="0.3">
      <c r="A1" t="s">
        <v>1215</v>
      </c>
    </row>
    <row r="2" spans="1:15" x14ac:dyDescent="0.3">
      <c r="A2" t="s">
        <v>1196</v>
      </c>
      <c r="B2">
        <v>1990</v>
      </c>
      <c r="C2">
        <v>1995</v>
      </c>
      <c r="D2">
        <v>2000</v>
      </c>
      <c r="E2">
        <v>2005</v>
      </c>
      <c r="F2">
        <v>2010</v>
      </c>
      <c r="G2">
        <v>2011</v>
      </c>
      <c r="H2">
        <v>2012</v>
      </c>
      <c r="I2">
        <v>2013</v>
      </c>
      <c r="J2">
        <v>2014</v>
      </c>
      <c r="K2">
        <v>2015</v>
      </c>
      <c r="L2">
        <v>2016</v>
      </c>
      <c r="M2">
        <v>2017</v>
      </c>
      <c r="N2">
        <v>2018</v>
      </c>
      <c r="O2">
        <v>2019</v>
      </c>
    </row>
    <row r="3" spans="1:15" x14ac:dyDescent="0.3">
      <c r="A3" t="s">
        <v>1191</v>
      </c>
      <c r="B3">
        <v>48.667400000000001</v>
      </c>
      <c r="C3">
        <v>46.611600000000003</v>
      </c>
      <c r="D3">
        <v>47.934800000000003</v>
      </c>
      <c r="E3">
        <v>48.740900000000003</v>
      </c>
      <c r="F3">
        <v>44.961799999999997</v>
      </c>
      <c r="G3">
        <v>53.752099999999999</v>
      </c>
      <c r="H3">
        <v>53.504100000000001</v>
      </c>
      <c r="I3">
        <v>60.061700000000002</v>
      </c>
      <c r="J3">
        <v>58.690399999999997</v>
      </c>
      <c r="K3">
        <v>55.441499999999998</v>
      </c>
      <c r="L3">
        <v>50.503</v>
      </c>
      <c r="M3">
        <v>49.678400000000003</v>
      </c>
      <c r="N3">
        <v>52.325800000000001</v>
      </c>
      <c r="O3">
        <v>52.328800000000001</v>
      </c>
    </row>
    <row r="4" spans="1:15" x14ac:dyDescent="0.3">
      <c r="A4" t="s">
        <v>1192</v>
      </c>
      <c r="B4">
        <v>44.964500000000001</v>
      </c>
      <c r="C4">
        <v>42.955800000000004</v>
      </c>
      <c r="D4">
        <v>43.9544</v>
      </c>
      <c r="E4">
        <v>46.579900000000002</v>
      </c>
      <c r="F4">
        <v>42.903500000000001</v>
      </c>
      <c r="G4">
        <v>49.539900000000003</v>
      </c>
      <c r="H4">
        <v>50.288400000000003</v>
      </c>
      <c r="I4">
        <v>56.683799999999998</v>
      </c>
      <c r="J4">
        <v>54.584200000000003</v>
      </c>
      <c r="K4">
        <v>51.956099999999999</v>
      </c>
      <c r="L4">
        <v>48.229500000000002</v>
      </c>
      <c r="M4">
        <v>47.591700000000003</v>
      </c>
      <c r="N4">
        <v>49.5182</v>
      </c>
      <c r="O4">
        <v>49.558300000000003</v>
      </c>
    </row>
    <row r="5" spans="1:15" x14ac:dyDescent="0.3">
      <c r="A5" t="s">
        <v>1193</v>
      </c>
      <c r="B5">
        <v>40.517499999999998</v>
      </c>
      <c r="C5">
        <v>39.164900000000003</v>
      </c>
      <c r="D5">
        <v>40.209899999999998</v>
      </c>
      <c r="E5">
        <v>38.875</v>
      </c>
      <c r="F5">
        <v>39.165700000000001</v>
      </c>
      <c r="G5">
        <v>42.3673</v>
      </c>
      <c r="H5">
        <v>44.963700000000003</v>
      </c>
      <c r="I5">
        <v>46.989899999999999</v>
      </c>
      <c r="J5">
        <v>48.040199999999999</v>
      </c>
      <c r="K5">
        <v>45.875100000000003</v>
      </c>
      <c r="L5">
        <v>41.909399999999998</v>
      </c>
      <c r="M5">
        <v>41.822099999999999</v>
      </c>
      <c r="N5">
        <v>43.298200000000001</v>
      </c>
      <c r="O5">
        <v>43.382800000000003</v>
      </c>
    </row>
    <row r="6" spans="1:15" x14ac:dyDescent="0.3">
      <c r="A6" t="s">
        <v>1194</v>
      </c>
      <c r="B6">
        <v>33.581800000000001</v>
      </c>
      <c r="C6">
        <v>32.621600000000001</v>
      </c>
      <c r="D6">
        <v>34.643999999999998</v>
      </c>
      <c r="E6">
        <v>34.720300000000002</v>
      </c>
      <c r="F6">
        <v>35.495699999999999</v>
      </c>
      <c r="G6">
        <v>39.732999999999997</v>
      </c>
      <c r="H6">
        <v>41.047600000000003</v>
      </c>
      <c r="I6">
        <v>44.166600000000003</v>
      </c>
      <c r="J6">
        <v>44.502299999999998</v>
      </c>
      <c r="K6">
        <v>43.555799999999998</v>
      </c>
      <c r="L6">
        <v>39.629300000000001</v>
      </c>
      <c r="M6">
        <v>40.281599999999997</v>
      </c>
      <c r="N6">
        <v>41.0886</v>
      </c>
      <c r="O6">
        <v>41.252699999999997</v>
      </c>
    </row>
    <row r="7" spans="1:15" x14ac:dyDescent="0.3">
      <c r="A7" t="s">
        <v>1195</v>
      </c>
      <c r="B7">
        <v>41.183700000000002</v>
      </c>
      <c r="C7">
        <v>39.546799999999998</v>
      </c>
      <c r="D7">
        <v>40.877400000000002</v>
      </c>
      <c r="E7">
        <v>41.0623</v>
      </c>
      <c r="F7">
        <v>38.782299999999999</v>
      </c>
      <c r="G7">
        <v>45.960500000000003</v>
      </c>
      <c r="H7">
        <v>46.458399999999997</v>
      </c>
      <c r="I7">
        <v>51.178899999999999</v>
      </c>
      <c r="J7">
        <v>50.442599999999999</v>
      </c>
      <c r="K7">
        <v>48.9724</v>
      </c>
      <c r="L7">
        <v>42.869</v>
      </c>
      <c r="M7">
        <v>42.956000000000003</v>
      </c>
      <c r="N7">
        <v>44.942399999999999</v>
      </c>
      <c r="O7">
        <v>44.890500000000003</v>
      </c>
    </row>
    <row r="8" spans="1:15" x14ac:dyDescent="0.3">
      <c r="A8" t="s">
        <v>1197</v>
      </c>
      <c r="B8">
        <v>34.249000000000002</v>
      </c>
      <c r="C8">
        <v>33.331299999999999</v>
      </c>
      <c r="D8">
        <v>34.485999999999997</v>
      </c>
      <c r="E8">
        <v>34.872399999999999</v>
      </c>
      <c r="F8">
        <v>34.063600000000001</v>
      </c>
      <c r="G8">
        <v>37.763399999999997</v>
      </c>
      <c r="H8">
        <v>39.435200000000002</v>
      </c>
      <c r="I8">
        <v>41.581400000000002</v>
      </c>
      <c r="J8">
        <v>41.125300000000003</v>
      </c>
      <c r="K8">
        <v>40.248600000000003</v>
      </c>
      <c r="L8">
        <v>37.421599999999998</v>
      </c>
      <c r="M8">
        <v>39.296999999999997</v>
      </c>
      <c r="N8">
        <v>38.904699999999998</v>
      </c>
      <c r="O8">
        <v>39.051200000000001</v>
      </c>
    </row>
    <row r="9" spans="1:15" x14ac:dyDescent="0.3">
      <c r="A9" t="s">
        <v>1198</v>
      </c>
      <c r="B9">
        <v>37.3446</v>
      </c>
      <c r="C9">
        <v>36.268300000000004</v>
      </c>
      <c r="D9">
        <v>37.028399999999998</v>
      </c>
      <c r="E9">
        <v>34.851700000000001</v>
      </c>
      <c r="F9">
        <v>33.342300000000002</v>
      </c>
      <c r="G9">
        <v>37.424500000000002</v>
      </c>
      <c r="H9">
        <v>38.398299999999999</v>
      </c>
      <c r="I9">
        <v>41.165399999999998</v>
      </c>
      <c r="J9">
        <v>41.906300000000002</v>
      </c>
      <c r="K9">
        <v>39.664499999999997</v>
      </c>
      <c r="L9">
        <v>36.2044</v>
      </c>
      <c r="M9">
        <v>37.3367</v>
      </c>
      <c r="N9">
        <v>37.706099999999999</v>
      </c>
      <c r="O9">
        <v>37.779699999999998</v>
      </c>
    </row>
    <row r="10" spans="1:15" x14ac:dyDescent="0.3">
      <c r="A10" t="s">
        <v>1199</v>
      </c>
      <c r="B10">
        <v>37.1755</v>
      </c>
      <c r="C10">
        <v>35.812199999999997</v>
      </c>
      <c r="D10">
        <v>37.529200000000003</v>
      </c>
      <c r="E10">
        <v>36.971200000000003</v>
      </c>
      <c r="F10">
        <v>36.0471</v>
      </c>
      <c r="G10">
        <v>42.846400000000003</v>
      </c>
      <c r="H10">
        <v>42.524299999999997</v>
      </c>
      <c r="I10">
        <v>46.271599999999999</v>
      </c>
      <c r="J10">
        <v>45.5107</v>
      </c>
      <c r="K10">
        <v>46.3247</v>
      </c>
      <c r="L10">
        <v>40.144399999999997</v>
      </c>
      <c r="M10">
        <v>39.985999999999997</v>
      </c>
      <c r="N10">
        <v>42.152099999999997</v>
      </c>
      <c r="O10">
        <v>42.259</v>
      </c>
    </row>
    <row r="11" spans="1:15" x14ac:dyDescent="0.3">
      <c r="A11" t="s">
        <v>1200</v>
      </c>
      <c r="B11">
        <v>43.415399999999998</v>
      </c>
      <c r="C11">
        <v>41.392400000000002</v>
      </c>
      <c r="D11">
        <v>42.613799999999998</v>
      </c>
      <c r="E11">
        <v>44.343000000000004</v>
      </c>
      <c r="F11">
        <v>40.858800000000002</v>
      </c>
      <c r="G11">
        <v>47.543300000000002</v>
      </c>
      <c r="H11">
        <v>47.922199999999997</v>
      </c>
      <c r="I11">
        <v>54.132800000000003</v>
      </c>
      <c r="J11">
        <v>52.403300000000002</v>
      </c>
      <c r="K11">
        <v>49.623399999999997</v>
      </c>
      <c r="L11">
        <v>45.552300000000002</v>
      </c>
      <c r="M11">
        <v>45.467500000000001</v>
      </c>
      <c r="N11">
        <v>46.973799999999997</v>
      </c>
      <c r="O11">
        <v>46.925800000000002</v>
      </c>
    </row>
    <row r="12" spans="1:15" x14ac:dyDescent="0.3">
      <c r="A12" t="s">
        <v>1201</v>
      </c>
      <c r="B12">
        <v>51.478099999999998</v>
      </c>
      <c r="C12">
        <v>49.050899999999999</v>
      </c>
      <c r="D12">
        <v>48.431100000000001</v>
      </c>
      <c r="E12">
        <v>50.475299999999997</v>
      </c>
      <c r="F12">
        <v>47.153199999999998</v>
      </c>
      <c r="G12">
        <v>53.683999999999997</v>
      </c>
      <c r="H12">
        <v>55.176000000000002</v>
      </c>
      <c r="I12">
        <v>62.804000000000002</v>
      </c>
      <c r="J12">
        <v>59.882899999999999</v>
      </c>
      <c r="K12">
        <v>55.119900000000001</v>
      </c>
      <c r="L12">
        <v>53.993899999999996</v>
      </c>
      <c r="M12">
        <v>51.646999999999998</v>
      </c>
      <c r="N12">
        <v>54.402299999999997</v>
      </c>
      <c r="O12">
        <v>54.536700000000003</v>
      </c>
    </row>
    <row r="13" spans="1:15" x14ac:dyDescent="0.3">
      <c r="A13" t="s">
        <v>1202</v>
      </c>
      <c r="B13">
        <v>44.443399999999997</v>
      </c>
      <c r="C13">
        <v>42.6935</v>
      </c>
      <c r="D13">
        <v>43.5822</v>
      </c>
      <c r="E13">
        <v>43.470300000000002</v>
      </c>
      <c r="F13">
        <v>42.3887</v>
      </c>
      <c r="G13">
        <v>46.629800000000003</v>
      </c>
      <c r="H13">
        <v>49.184100000000001</v>
      </c>
      <c r="I13">
        <v>52.7545</v>
      </c>
      <c r="J13">
        <v>52.663400000000003</v>
      </c>
      <c r="K13">
        <v>48.437800000000003</v>
      </c>
      <c r="L13">
        <v>45.539000000000001</v>
      </c>
      <c r="M13">
        <v>45.6753</v>
      </c>
      <c r="N13">
        <v>47.043900000000001</v>
      </c>
      <c r="O13">
        <v>47.0899</v>
      </c>
    </row>
    <row r="14" spans="1:15" x14ac:dyDescent="0.3">
      <c r="A14" t="s">
        <v>1203</v>
      </c>
      <c r="B14">
        <v>41.821379999999998</v>
      </c>
      <c r="C14">
        <v>40.201390000000004</v>
      </c>
      <c r="D14">
        <v>41.298079999999999</v>
      </c>
      <c r="E14">
        <v>41.444859999999998</v>
      </c>
      <c r="F14">
        <v>39.386539999999997</v>
      </c>
      <c r="G14">
        <v>45.330440000000003</v>
      </c>
      <c r="H14">
        <v>46.176349999999999</v>
      </c>
      <c r="I14">
        <v>50.611020000000003</v>
      </c>
      <c r="J14">
        <v>50.002479999999998</v>
      </c>
      <c r="K14">
        <v>47.967939999999999</v>
      </c>
      <c r="L14">
        <v>43.521239999999999</v>
      </c>
      <c r="M14">
        <v>43.51352</v>
      </c>
      <c r="N14">
        <v>45.141979999999997</v>
      </c>
      <c r="O14">
        <v>45.18309</v>
      </c>
    </row>
    <row r="17" spans="1:15" x14ac:dyDescent="0.3">
      <c r="A17" t="s">
        <v>1204</v>
      </c>
      <c r="B17">
        <v>25.352399999999999</v>
      </c>
      <c r="C17">
        <v>24.594999999999999</v>
      </c>
      <c r="D17">
        <v>24.6403</v>
      </c>
      <c r="E17">
        <v>23.995000000000001</v>
      </c>
      <c r="F17">
        <v>23.101099999999999</v>
      </c>
      <c r="G17">
        <v>25.886399999999998</v>
      </c>
      <c r="H17">
        <v>26.137499999999999</v>
      </c>
      <c r="I17">
        <v>28.1388</v>
      </c>
      <c r="J17">
        <v>28.483899999999998</v>
      </c>
      <c r="K17">
        <v>27.540700000000001</v>
      </c>
      <c r="L17">
        <v>28.387599999999999</v>
      </c>
      <c r="M17">
        <v>27.363199999999999</v>
      </c>
      <c r="N17">
        <v>27.924499999999998</v>
      </c>
      <c r="O17">
        <v>27.9437</v>
      </c>
    </row>
    <row r="18" spans="1:15" x14ac:dyDescent="0.3">
      <c r="A18" t="s">
        <v>1205</v>
      </c>
      <c r="B18">
        <v>23.933800000000002</v>
      </c>
      <c r="C18">
        <v>23.1784</v>
      </c>
      <c r="D18">
        <v>22.748100000000001</v>
      </c>
      <c r="E18">
        <v>21.886500000000002</v>
      </c>
      <c r="F18">
        <v>21.371400000000001</v>
      </c>
      <c r="G18">
        <v>23.795400000000001</v>
      </c>
      <c r="H18">
        <v>24.041599999999999</v>
      </c>
      <c r="I18">
        <v>25.329599999999999</v>
      </c>
      <c r="J18">
        <v>26.1251</v>
      </c>
      <c r="K18">
        <v>24.686599999999999</v>
      </c>
      <c r="L18">
        <v>25.303000000000001</v>
      </c>
      <c r="M18">
        <v>24.7362</v>
      </c>
      <c r="N18">
        <v>25.2437</v>
      </c>
      <c r="O18">
        <v>25.251799999999999</v>
      </c>
    </row>
    <row r="19" spans="1:15" x14ac:dyDescent="0.3">
      <c r="A19" t="s">
        <v>1206</v>
      </c>
      <c r="B19">
        <v>21.9712</v>
      </c>
      <c r="C19">
        <v>21.576000000000001</v>
      </c>
      <c r="D19">
        <v>20.445499999999999</v>
      </c>
      <c r="E19">
        <v>19.6556</v>
      </c>
      <c r="F19">
        <v>19.117899999999999</v>
      </c>
      <c r="G19">
        <v>20.777100000000001</v>
      </c>
      <c r="H19">
        <v>21.121200000000002</v>
      </c>
      <c r="I19">
        <v>22.255800000000001</v>
      </c>
      <c r="J19">
        <v>23.409199999999998</v>
      </c>
      <c r="K19">
        <v>22.251799999999999</v>
      </c>
      <c r="L19">
        <v>22.710699999999999</v>
      </c>
      <c r="M19">
        <v>22.529</v>
      </c>
      <c r="N19">
        <v>22.649699999999999</v>
      </c>
      <c r="O19">
        <v>22.666899999999998</v>
      </c>
    </row>
    <row r="20" spans="1:15" x14ac:dyDescent="0.3">
      <c r="A20" t="s">
        <v>1207</v>
      </c>
      <c r="B20">
        <v>25.567</v>
      </c>
      <c r="C20">
        <v>24.897099999999998</v>
      </c>
      <c r="D20">
        <v>24.541899999999998</v>
      </c>
      <c r="E20">
        <v>23.377099999999999</v>
      </c>
      <c r="F20">
        <v>23.326699999999999</v>
      </c>
      <c r="G20">
        <v>25.587700000000002</v>
      </c>
      <c r="H20">
        <v>26.051600000000001</v>
      </c>
      <c r="I20">
        <v>27.373999999999999</v>
      </c>
      <c r="J20">
        <v>28.7804</v>
      </c>
      <c r="K20">
        <v>27.410499999999999</v>
      </c>
      <c r="L20">
        <v>28.2898</v>
      </c>
      <c r="M20">
        <v>26.985800000000001</v>
      </c>
      <c r="N20">
        <v>27.6478</v>
      </c>
      <c r="O20">
        <v>27.584399999999999</v>
      </c>
    </row>
    <row r="21" spans="1:15" x14ac:dyDescent="0.3">
      <c r="A21" t="s">
        <v>1208</v>
      </c>
      <c r="B21">
        <v>25.472000000000001</v>
      </c>
      <c r="C21">
        <v>24.693000000000001</v>
      </c>
      <c r="D21">
        <v>24.525400000000001</v>
      </c>
      <c r="E21">
        <v>24.212199999999999</v>
      </c>
      <c r="F21">
        <v>23.357900000000001</v>
      </c>
      <c r="G21">
        <v>25.6235</v>
      </c>
      <c r="H21">
        <v>26.451899999999998</v>
      </c>
      <c r="I21">
        <v>27.974799999999998</v>
      </c>
      <c r="J21">
        <v>28.846499999999999</v>
      </c>
      <c r="K21">
        <v>27.724699999999999</v>
      </c>
      <c r="L21">
        <v>28.511500000000002</v>
      </c>
      <c r="M21">
        <v>27.4802</v>
      </c>
      <c r="N21">
        <v>27.958300000000001</v>
      </c>
      <c r="O21">
        <v>27.910499999999999</v>
      </c>
    </row>
    <row r="22" spans="1:15" x14ac:dyDescent="0.3">
      <c r="A22" t="s">
        <v>1209</v>
      </c>
      <c r="B22">
        <v>26.484300000000001</v>
      </c>
      <c r="C22">
        <v>25.700399999999998</v>
      </c>
      <c r="D22">
        <v>25.513999999999999</v>
      </c>
      <c r="E22">
        <v>25.311399999999999</v>
      </c>
      <c r="F22">
        <v>24.578299999999999</v>
      </c>
      <c r="G22">
        <v>27.4312</v>
      </c>
      <c r="H22">
        <v>28.2014</v>
      </c>
      <c r="I22">
        <v>29.843900000000001</v>
      </c>
      <c r="J22">
        <v>30.510400000000001</v>
      </c>
      <c r="K22">
        <v>28.802</v>
      </c>
      <c r="L22">
        <v>29.767900000000001</v>
      </c>
      <c r="M22">
        <v>29.125599999999999</v>
      </c>
      <c r="N22">
        <v>29.613099999999999</v>
      </c>
      <c r="O22">
        <v>29.628399999999999</v>
      </c>
    </row>
    <row r="23" spans="1:15" x14ac:dyDescent="0.3">
      <c r="A23" t="s">
        <v>1210</v>
      </c>
      <c r="B23">
        <v>25.352599999999999</v>
      </c>
      <c r="C23">
        <v>24.545200000000001</v>
      </c>
      <c r="D23">
        <v>24.342600000000001</v>
      </c>
      <c r="E23">
        <v>23.839200000000002</v>
      </c>
      <c r="F23">
        <v>23.2879</v>
      </c>
      <c r="G23">
        <v>26.067499999999999</v>
      </c>
      <c r="H23">
        <v>26.100300000000001</v>
      </c>
      <c r="I23">
        <v>27.819800000000001</v>
      </c>
      <c r="J23">
        <v>28.654499999999999</v>
      </c>
      <c r="K23">
        <v>26.6983</v>
      </c>
      <c r="L23">
        <v>27.7057</v>
      </c>
      <c r="M23">
        <v>27.032</v>
      </c>
      <c r="N23">
        <v>27.588000000000001</v>
      </c>
      <c r="O23">
        <v>27.581900000000001</v>
      </c>
    </row>
    <row r="24" spans="1:15" x14ac:dyDescent="0.3">
      <c r="A24" t="s">
        <v>1211</v>
      </c>
      <c r="B24">
        <v>25.14537</v>
      </c>
      <c r="C24">
        <v>24.393910000000002</v>
      </c>
      <c r="D24">
        <v>24.25141</v>
      </c>
      <c r="E24">
        <v>23.574400000000001</v>
      </c>
      <c r="F24">
        <v>22.902550000000002</v>
      </c>
      <c r="G24">
        <v>25.516069999999999</v>
      </c>
      <c r="H24">
        <v>25.842199999999998</v>
      </c>
      <c r="I24">
        <v>27.569800000000001</v>
      </c>
      <c r="J24">
        <v>28.209199999999999</v>
      </c>
      <c r="K24">
        <v>27.004259999999999</v>
      </c>
      <c r="L24">
        <v>27.827760000000001</v>
      </c>
      <c r="M24">
        <v>26.901109999999999</v>
      </c>
      <c r="N24">
        <v>27.447690000000001</v>
      </c>
      <c r="O24">
        <v>27.447489999999998</v>
      </c>
    </row>
    <row r="28" spans="1:15" x14ac:dyDescent="0.3">
      <c r="A28" t="s">
        <v>1214</v>
      </c>
    </row>
    <row r="29" spans="1:15" x14ac:dyDescent="0.3">
      <c r="B29">
        <v>1990</v>
      </c>
      <c r="C29">
        <v>1995</v>
      </c>
      <c r="D29">
        <v>2000</v>
      </c>
      <c r="E29">
        <v>2005</v>
      </c>
      <c r="F29">
        <v>2010</v>
      </c>
      <c r="G29">
        <v>2011</v>
      </c>
      <c r="H29">
        <v>2012</v>
      </c>
      <c r="I29">
        <v>2013</v>
      </c>
      <c r="J29">
        <v>2014</v>
      </c>
      <c r="K29">
        <v>2015</v>
      </c>
      <c r="L29">
        <v>2016</v>
      </c>
    </row>
    <row r="30" spans="1:15" x14ac:dyDescent="0.3">
      <c r="A30" t="s">
        <v>1212</v>
      </c>
      <c r="B30" s="130">
        <v>25.559180236544901</v>
      </c>
      <c r="C30" s="130">
        <v>25.611517641363601</v>
      </c>
      <c r="D30" s="130">
        <v>25.752442258232001</v>
      </c>
      <c r="E30" s="130">
        <v>25.9412723704827</v>
      </c>
      <c r="F30" s="130">
        <v>25.160066090498599</v>
      </c>
      <c r="G30" s="130">
        <v>23.803786771210198</v>
      </c>
      <c r="H30" s="130">
        <v>24.8880314358723</v>
      </c>
      <c r="I30" s="130">
        <v>26.1001999702411</v>
      </c>
      <c r="J30" s="130">
        <v>27.502582785271599</v>
      </c>
      <c r="K30" s="130">
        <v>28.675518037464901</v>
      </c>
      <c r="L30" s="130">
        <v>28.681823527270101</v>
      </c>
    </row>
    <row r="31" spans="1:15" x14ac:dyDescent="0.3">
      <c r="A31" t="s">
        <v>1213</v>
      </c>
      <c r="B31" s="131">
        <v>30.611057120680101</v>
      </c>
      <c r="C31" s="131">
        <v>30.415365337889401</v>
      </c>
      <c r="D31" s="131">
        <v>30.8137613159134</v>
      </c>
      <c r="E31" s="131">
        <v>31.7578005074011</v>
      </c>
      <c r="F31" s="131">
        <v>31.1603649237105</v>
      </c>
      <c r="G31" s="131">
        <v>29.519804777697601</v>
      </c>
      <c r="H31" s="131">
        <v>30.254555732481801</v>
      </c>
      <c r="I31" s="131">
        <v>31.5762286569948</v>
      </c>
      <c r="J31" s="131">
        <v>32.814632148427698</v>
      </c>
      <c r="K31" s="131">
        <v>35.869061929844101</v>
      </c>
      <c r="L31" s="131">
        <v>36.015275729365101</v>
      </c>
    </row>
    <row r="32" spans="1:15" x14ac:dyDescent="0.3">
      <c r="B32" s="132"/>
      <c r="C32" s="132"/>
      <c r="D32" s="132"/>
      <c r="E32" s="132"/>
      <c r="F32" s="132"/>
      <c r="G32" s="132"/>
      <c r="H32" s="132"/>
      <c r="I32" s="132"/>
      <c r="J32" s="132"/>
      <c r="K32" s="132"/>
      <c r="L32" s="132"/>
    </row>
    <row r="33" spans="2:12" x14ac:dyDescent="0.3">
      <c r="B33" s="132"/>
      <c r="C33" s="132"/>
      <c r="D33" s="132"/>
      <c r="E33" s="132"/>
      <c r="F33" s="132"/>
      <c r="G33" s="132"/>
      <c r="H33" s="132"/>
      <c r="I33" s="132"/>
      <c r="J33" s="132"/>
      <c r="K33" s="132"/>
      <c r="L33" s="132"/>
    </row>
    <row r="34" spans="2:12" x14ac:dyDescent="0.3">
      <c r="B34" s="132"/>
      <c r="C34" s="132"/>
      <c r="D34" s="132"/>
      <c r="E34" s="132"/>
      <c r="F34" s="132"/>
      <c r="G34" s="132"/>
      <c r="H34" s="132"/>
      <c r="I34" s="132"/>
      <c r="J34" s="132"/>
      <c r="K34" s="132"/>
      <c r="L34" s="132"/>
    </row>
    <row r="35" spans="2:12" x14ac:dyDescent="0.3">
      <c r="B35" s="132"/>
      <c r="C35" s="132"/>
      <c r="D35" s="132"/>
      <c r="E35" s="132"/>
      <c r="F35" s="132"/>
      <c r="G35" s="132"/>
      <c r="H35" s="132"/>
      <c r="I35" s="132"/>
      <c r="J35" s="132"/>
      <c r="K35" s="132"/>
      <c r="L35" s="132"/>
    </row>
    <row r="36" spans="2:12" x14ac:dyDescent="0.3">
      <c r="B36" s="132"/>
      <c r="C36" s="132"/>
      <c r="D36" s="132"/>
      <c r="E36" s="132"/>
      <c r="F36" s="132"/>
      <c r="G36" s="132"/>
      <c r="H36" s="132"/>
      <c r="I36" s="132"/>
      <c r="J36" s="132"/>
      <c r="K36" s="132"/>
      <c r="L36" s="132"/>
    </row>
    <row r="37" spans="2:12" x14ac:dyDescent="0.3">
      <c r="B37" s="132"/>
      <c r="C37" s="132"/>
      <c r="D37" s="132"/>
      <c r="E37" s="132"/>
      <c r="F37" s="132"/>
      <c r="G37" s="132"/>
      <c r="H37" s="132"/>
      <c r="I37" s="132"/>
      <c r="J37" s="132"/>
      <c r="K37" s="132"/>
      <c r="L37" s="132"/>
    </row>
    <row r="38" spans="2:12" x14ac:dyDescent="0.3">
      <c r="B38" s="132"/>
      <c r="C38" s="132"/>
      <c r="D38" s="132"/>
      <c r="E38" s="132"/>
      <c r="F38" s="132"/>
      <c r="G38" s="132"/>
      <c r="H38" s="132"/>
      <c r="I38" s="132"/>
      <c r="J38" s="132"/>
      <c r="K38" s="132"/>
      <c r="L38" s="132"/>
    </row>
    <row r="39" spans="2:12" x14ac:dyDescent="0.3">
      <c r="B39" s="132"/>
      <c r="C39" s="132"/>
      <c r="D39" s="132"/>
      <c r="E39" s="132"/>
      <c r="F39" s="132"/>
      <c r="G39" s="132"/>
      <c r="H39" s="132"/>
      <c r="I39" s="132"/>
      <c r="J39" s="132"/>
      <c r="K39" s="132"/>
      <c r="L39" s="132"/>
    </row>
    <row r="40" spans="2:12" x14ac:dyDescent="0.3">
      <c r="B40" s="132"/>
      <c r="C40" s="132"/>
      <c r="D40" s="132"/>
      <c r="E40" s="132"/>
      <c r="F40" s="132"/>
      <c r="G40" s="132"/>
      <c r="H40" s="132"/>
      <c r="I40" s="132"/>
      <c r="J40" s="132"/>
      <c r="K40" s="132"/>
      <c r="L40" s="132"/>
    </row>
    <row r="41" spans="2:12" x14ac:dyDescent="0.3">
      <c r="B41" s="132"/>
      <c r="C41" s="132"/>
      <c r="D41" s="132"/>
      <c r="E41" s="132"/>
      <c r="F41" s="132"/>
      <c r="G41" s="132"/>
      <c r="H41" s="132"/>
      <c r="I41" s="132"/>
      <c r="J41" s="132"/>
      <c r="K41" s="132"/>
      <c r="L41" s="132"/>
    </row>
    <row r="42" spans="2:12" x14ac:dyDescent="0.3">
      <c r="B42" s="132"/>
      <c r="C42" s="132"/>
      <c r="D42" s="132"/>
      <c r="E42" s="132"/>
      <c r="F42" s="132"/>
      <c r="G42" s="132"/>
      <c r="H42" s="132"/>
      <c r="I42" s="132"/>
      <c r="J42" s="132"/>
      <c r="K42" s="132"/>
      <c r="L42" s="132"/>
    </row>
    <row r="43" spans="2:12" x14ac:dyDescent="0.3">
      <c r="B43" s="132"/>
      <c r="C43" s="132"/>
      <c r="D43" s="132"/>
      <c r="E43" s="132"/>
      <c r="F43" s="132"/>
      <c r="G43" s="132"/>
      <c r="H43" s="132"/>
      <c r="I43" s="132"/>
      <c r="J43" s="132"/>
      <c r="K43" s="132"/>
      <c r="L43" s="132"/>
    </row>
  </sheetData>
  <phoneticPr fontId="18" type="noConversion"/>
  <pageMargins left="0.7" right="0.7" top="0.75" bottom="0.75" header="0.3" footer="0.3"/>
  <pageSetup paperSize="9"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42"/>
  <sheetViews>
    <sheetView topLeftCell="I10" workbookViewId="0">
      <selection activeCell="T40" sqref="T40"/>
    </sheetView>
  </sheetViews>
  <sheetFormatPr defaultRowHeight="16.5" x14ac:dyDescent="0.3"/>
  <cols>
    <col min="1" max="1" width="13.875" bestFit="1" customWidth="1"/>
    <col min="2" max="2" width="61.875" customWidth="1"/>
    <col min="3" max="3" width="10.375" bestFit="1" customWidth="1"/>
    <col min="4" max="4" width="19.75" bestFit="1" customWidth="1"/>
    <col min="5" max="5" width="21.875" bestFit="1" customWidth="1"/>
    <col min="6" max="6" width="13.375" bestFit="1" customWidth="1"/>
    <col min="7" max="7" width="21.25" bestFit="1" customWidth="1"/>
    <col min="8" max="8" width="52.125" bestFit="1" customWidth="1"/>
    <col min="9" max="9" width="11.375" bestFit="1" customWidth="1"/>
    <col min="10" max="10" width="7" bestFit="1" customWidth="1"/>
    <col min="11" max="11" width="10.25" bestFit="1" customWidth="1"/>
    <col min="12" max="12" width="10.5" bestFit="1" customWidth="1"/>
    <col min="13" max="13" width="10.25" bestFit="1" customWidth="1"/>
    <col min="14" max="14" width="26.5" bestFit="1" customWidth="1"/>
    <col min="17" max="17" width="28.5" customWidth="1"/>
    <col min="18" max="18" width="17.375" bestFit="1" customWidth="1"/>
    <col min="19" max="23" width="18" bestFit="1" customWidth="1"/>
    <col min="26" max="26" width="34.75" customWidth="1"/>
  </cols>
  <sheetData>
    <row r="1" spans="1:26" ht="25.5" x14ac:dyDescent="0.3">
      <c r="A1" s="208" t="s">
        <v>1216</v>
      </c>
      <c r="B1" s="208"/>
      <c r="C1" s="208"/>
      <c r="D1" s="208"/>
      <c r="E1" s="208"/>
      <c r="F1" s="208"/>
      <c r="G1" s="208"/>
      <c r="H1" s="208"/>
      <c r="I1" s="208"/>
      <c r="J1" s="208"/>
      <c r="K1" s="208"/>
      <c r="L1" s="208"/>
      <c r="M1" s="208"/>
      <c r="N1" s="208"/>
      <c r="O1" s="208"/>
      <c r="P1" s="208"/>
    </row>
    <row r="2" spans="1:26" x14ac:dyDescent="0.3">
      <c r="A2" s="133" t="s">
        <v>1217</v>
      </c>
      <c r="B2" s="133" t="s">
        <v>1218</v>
      </c>
      <c r="C2" s="133" t="s">
        <v>1219</v>
      </c>
      <c r="D2" s="133" t="s">
        <v>1220</v>
      </c>
      <c r="E2" s="133" t="s">
        <v>1221</v>
      </c>
      <c r="F2" s="133" t="s">
        <v>1222</v>
      </c>
      <c r="G2" s="133" t="s">
        <v>1223</v>
      </c>
      <c r="H2" s="133" t="s">
        <v>1224</v>
      </c>
      <c r="I2" s="133" t="s">
        <v>1225</v>
      </c>
      <c r="J2" s="133" t="s">
        <v>1226</v>
      </c>
      <c r="K2" s="133" t="s">
        <v>1227</v>
      </c>
      <c r="L2" s="133" t="s">
        <v>1228</v>
      </c>
      <c r="M2" s="133" t="s">
        <v>1229</v>
      </c>
      <c r="N2" s="133" t="s">
        <v>1230</v>
      </c>
      <c r="O2" s="133"/>
      <c r="P2" s="209" t="s">
        <v>1583</v>
      </c>
      <c r="Q2" s="210"/>
      <c r="R2" s="210"/>
      <c r="S2" s="210"/>
      <c r="T2" s="210"/>
      <c r="U2" s="210"/>
      <c r="V2" s="210"/>
      <c r="W2" s="210"/>
      <c r="X2" s="210"/>
      <c r="Y2" s="210"/>
      <c r="Z2" s="210"/>
    </row>
    <row r="3" spans="1:26" x14ac:dyDescent="0.3">
      <c r="A3" s="133" t="s">
        <v>1231</v>
      </c>
      <c r="B3" s="133" t="s">
        <v>1216</v>
      </c>
      <c r="C3" s="133" t="s">
        <v>1232</v>
      </c>
      <c r="D3" s="133" t="s">
        <v>1233</v>
      </c>
      <c r="E3" s="133" t="s">
        <v>1234</v>
      </c>
      <c r="F3" s="133" t="s">
        <v>1235</v>
      </c>
      <c r="G3" s="133" t="s">
        <v>1236</v>
      </c>
      <c r="H3" s="133" t="s">
        <v>832</v>
      </c>
      <c r="I3" s="133" t="s">
        <v>1237</v>
      </c>
      <c r="J3" s="133">
        <v>2016</v>
      </c>
      <c r="K3" s="133" t="s">
        <v>1238</v>
      </c>
      <c r="L3" s="133" t="s">
        <v>1239</v>
      </c>
      <c r="M3" s="133" t="s">
        <v>1240</v>
      </c>
      <c r="N3" s="133" t="s">
        <v>1241</v>
      </c>
      <c r="O3" s="133"/>
      <c r="P3" s="210"/>
      <c r="Q3" s="210"/>
      <c r="R3" s="210"/>
      <c r="S3" s="210"/>
      <c r="T3" s="210"/>
      <c r="U3" s="210"/>
      <c r="V3" s="210"/>
      <c r="W3" s="210"/>
      <c r="X3" s="210"/>
      <c r="Y3" s="210"/>
      <c r="Z3" s="210"/>
    </row>
    <row r="4" spans="1:26" x14ac:dyDescent="0.3">
      <c r="A4" s="133" t="s">
        <v>1231</v>
      </c>
      <c r="B4" s="133" t="s">
        <v>1216</v>
      </c>
      <c r="C4" s="133" t="s">
        <v>1232</v>
      </c>
      <c r="D4" s="133" t="s">
        <v>1233</v>
      </c>
      <c r="E4" s="133" t="s">
        <v>1234</v>
      </c>
      <c r="F4" s="133" t="s">
        <v>1235</v>
      </c>
      <c r="G4" s="133" t="s">
        <v>1236</v>
      </c>
      <c r="H4" s="133" t="s">
        <v>832</v>
      </c>
      <c r="I4" s="133" t="s">
        <v>1237</v>
      </c>
      <c r="J4" s="133">
        <v>2016</v>
      </c>
      <c r="K4" s="133" t="s">
        <v>1238</v>
      </c>
      <c r="L4" s="133" t="s">
        <v>1242</v>
      </c>
      <c r="M4" s="133" t="s">
        <v>1240</v>
      </c>
      <c r="N4" s="133" t="s">
        <v>1241</v>
      </c>
      <c r="O4" s="133"/>
      <c r="P4" s="210"/>
      <c r="Q4" s="210"/>
      <c r="R4" s="210"/>
      <c r="S4" s="210"/>
      <c r="T4" s="210"/>
      <c r="U4" s="210"/>
      <c r="V4" s="210"/>
      <c r="W4" s="210"/>
      <c r="X4" s="210"/>
      <c r="Y4" s="210"/>
      <c r="Z4" s="210"/>
    </row>
    <row r="5" spans="1:26" x14ac:dyDescent="0.3">
      <c r="A5" s="133" t="s">
        <v>1231</v>
      </c>
      <c r="B5" s="133" t="s">
        <v>1216</v>
      </c>
      <c r="C5" s="133" t="s">
        <v>1232</v>
      </c>
      <c r="D5" s="133" t="s">
        <v>1233</v>
      </c>
      <c r="E5" s="133" t="s">
        <v>1234</v>
      </c>
      <c r="F5" s="133" t="s">
        <v>1235</v>
      </c>
      <c r="G5" s="133" t="s">
        <v>1236</v>
      </c>
      <c r="H5" s="133" t="s">
        <v>832</v>
      </c>
      <c r="I5" s="133" t="s">
        <v>1237</v>
      </c>
      <c r="J5" s="133">
        <v>2016</v>
      </c>
      <c r="K5" s="133" t="s">
        <v>1238</v>
      </c>
      <c r="L5" s="133" t="s">
        <v>1243</v>
      </c>
      <c r="M5" s="133" t="s">
        <v>1240</v>
      </c>
      <c r="N5" s="133" t="s">
        <v>1241</v>
      </c>
      <c r="O5" s="133"/>
      <c r="P5" s="210"/>
      <c r="Q5" s="210"/>
      <c r="R5" s="210"/>
      <c r="S5" s="210"/>
      <c r="T5" s="210"/>
      <c r="U5" s="210"/>
      <c r="V5" s="210"/>
      <c r="W5" s="210"/>
      <c r="X5" s="210"/>
      <c r="Y5" s="210"/>
      <c r="Z5" s="210"/>
    </row>
    <row r="6" spans="1:26" x14ac:dyDescent="0.3">
      <c r="A6" s="133" t="s">
        <v>1231</v>
      </c>
      <c r="B6" s="133" t="s">
        <v>1216</v>
      </c>
      <c r="C6" s="133" t="s">
        <v>1232</v>
      </c>
      <c r="D6" s="133" t="s">
        <v>1244</v>
      </c>
      <c r="E6" s="133" t="s">
        <v>1245</v>
      </c>
      <c r="F6" s="133" t="s">
        <v>1235</v>
      </c>
      <c r="G6" s="133" t="s">
        <v>1246</v>
      </c>
      <c r="H6" s="133" t="s">
        <v>833</v>
      </c>
      <c r="I6" s="133" t="s">
        <v>1237</v>
      </c>
      <c r="J6" s="133">
        <v>2016</v>
      </c>
      <c r="K6" s="133" t="s">
        <v>1238</v>
      </c>
      <c r="L6" s="133" t="s">
        <v>1239</v>
      </c>
      <c r="M6" s="133" t="s">
        <v>1240</v>
      </c>
      <c r="N6" s="133" t="s">
        <v>1241</v>
      </c>
      <c r="O6" s="133"/>
      <c r="P6" s="210"/>
      <c r="Q6" s="210"/>
      <c r="R6" s="210"/>
      <c r="S6" s="210"/>
      <c r="T6" s="210"/>
      <c r="U6" s="210"/>
      <c r="V6" s="210"/>
      <c r="W6" s="210"/>
      <c r="X6" s="210"/>
      <c r="Y6" s="210"/>
      <c r="Z6" s="210"/>
    </row>
    <row r="7" spans="1:26" x14ac:dyDescent="0.3">
      <c r="A7" s="133" t="s">
        <v>1231</v>
      </c>
      <c r="B7" s="133" t="s">
        <v>1216</v>
      </c>
      <c r="C7" s="133" t="s">
        <v>1232</v>
      </c>
      <c r="D7" s="133" t="s">
        <v>1244</v>
      </c>
      <c r="E7" s="133" t="s">
        <v>1245</v>
      </c>
      <c r="F7" s="133" t="s">
        <v>1235</v>
      </c>
      <c r="G7" s="133" t="s">
        <v>1246</v>
      </c>
      <c r="H7" s="133" t="s">
        <v>833</v>
      </c>
      <c r="I7" s="133" t="s">
        <v>1237</v>
      </c>
      <c r="J7" s="133">
        <v>2016</v>
      </c>
      <c r="K7" s="133" t="s">
        <v>1238</v>
      </c>
      <c r="L7" s="133" t="s">
        <v>1242</v>
      </c>
      <c r="M7" s="133" t="s">
        <v>1240</v>
      </c>
      <c r="N7" s="133" t="s">
        <v>1241</v>
      </c>
      <c r="O7" s="133"/>
      <c r="P7" s="210"/>
      <c r="Q7" s="210"/>
      <c r="R7" s="210"/>
      <c r="S7" s="210"/>
      <c r="T7" s="210"/>
      <c r="U7" s="210"/>
      <c r="V7" s="210"/>
      <c r="W7" s="210"/>
      <c r="X7" s="210"/>
      <c r="Y7" s="210"/>
      <c r="Z7" s="210"/>
    </row>
    <row r="8" spans="1:26" x14ac:dyDescent="0.3">
      <c r="A8" s="133" t="s">
        <v>1231</v>
      </c>
      <c r="B8" s="133" t="s">
        <v>1216</v>
      </c>
      <c r="C8" s="133" t="s">
        <v>1232</v>
      </c>
      <c r="D8" s="133" t="s">
        <v>1244</v>
      </c>
      <c r="E8" s="133" t="s">
        <v>1245</v>
      </c>
      <c r="F8" s="133" t="s">
        <v>1235</v>
      </c>
      <c r="G8" s="133" t="s">
        <v>1246</v>
      </c>
      <c r="H8" s="133" t="s">
        <v>833</v>
      </c>
      <c r="I8" s="133" t="s">
        <v>1237</v>
      </c>
      <c r="J8" s="133">
        <v>2016</v>
      </c>
      <c r="K8" s="133" t="s">
        <v>1238</v>
      </c>
      <c r="L8" s="133" t="s">
        <v>1243</v>
      </c>
      <c r="M8" s="133" t="s">
        <v>1240</v>
      </c>
      <c r="N8" s="133" t="s">
        <v>1241</v>
      </c>
      <c r="O8" s="133"/>
      <c r="P8" s="210"/>
      <c r="Q8" s="210"/>
      <c r="R8" s="210"/>
      <c r="S8" s="210"/>
      <c r="T8" s="210"/>
      <c r="U8" s="210"/>
      <c r="V8" s="210"/>
      <c r="W8" s="210"/>
      <c r="X8" s="210"/>
      <c r="Y8" s="210"/>
      <c r="Z8" s="210"/>
    </row>
    <row r="9" spans="1:26" x14ac:dyDescent="0.3">
      <c r="A9" s="133" t="s">
        <v>1231</v>
      </c>
      <c r="B9" s="133" t="s">
        <v>1216</v>
      </c>
      <c r="C9" s="133" t="s">
        <v>1232</v>
      </c>
      <c r="D9" s="133" t="s">
        <v>1247</v>
      </c>
      <c r="E9" s="133" t="s">
        <v>1248</v>
      </c>
      <c r="F9" s="133" t="s">
        <v>1235</v>
      </c>
      <c r="G9" s="133" t="s">
        <v>1249</v>
      </c>
      <c r="H9" s="133" t="s">
        <v>1250</v>
      </c>
      <c r="I9" s="133" t="s">
        <v>1237</v>
      </c>
      <c r="J9" s="133">
        <v>2016</v>
      </c>
      <c r="K9" s="133" t="s">
        <v>1238</v>
      </c>
      <c r="L9" s="133" t="s">
        <v>1239</v>
      </c>
      <c r="M9" s="133" t="s">
        <v>1240</v>
      </c>
      <c r="N9" s="133" t="s">
        <v>1241</v>
      </c>
      <c r="O9" s="133"/>
      <c r="P9" s="210"/>
      <c r="Q9" s="210"/>
      <c r="R9" s="210"/>
      <c r="S9" s="210"/>
      <c r="T9" s="210"/>
      <c r="U9" s="210"/>
      <c r="V9" s="210"/>
      <c r="W9" s="210"/>
      <c r="X9" s="210"/>
      <c r="Y9" s="210"/>
      <c r="Z9" s="210"/>
    </row>
    <row r="10" spans="1:26" x14ac:dyDescent="0.3">
      <c r="A10" s="133" t="s">
        <v>1231</v>
      </c>
      <c r="B10" s="133" t="s">
        <v>1216</v>
      </c>
      <c r="C10" s="133" t="s">
        <v>1232</v>
      </c>
      <c r="D10" s="133" t="s">
        <v>1247</v>
      </c>
      <c r="E10" s="133" t="s">
        <v>1248</v>
      </c>
      <c r="F10" s="133" t="s">
        <v>1235</v>
      </c>
      <c r="G10" s="133" t="s">
        <v>1249</v>
      </c>
      <c r="H10" s="133" t="s">
        <v>1250</v>
      </c>
      <c r="I10" s="133" t="s">
        <v>1237</v>
      </c>
      <c r="J10" s="133">
        <v>2016</v>
      </c>
      <c r="K10" s="133" t="s">
        <v>1238</v>
      </c>
      <c r="L10" s="133" t="s">
        <v>1242</v>
      </c>
      <c r="M10" s="133" t="s">
        <v>1240</v>
      </c>
      <c r="N10" s="133" t="s">
        <v>1241</v>
      </c>
      <c r="O10" s="133"/>
      <c r="P10" s="210"/>
      <c r="Q10" s="210"/>
      <c r="R10" s="210"/>
      <c r="S10" s="210"/>
      <c r="T10" s="210"/>
      <c r="U10" s="210"/>
      <c r="V10" s="210"/>
      <c r="W10" s="210"/>
      <c r="X10" s="210"/>
      <c r="Y10" s="210"/>
      <c r="Z10" s="210"/>
    </row>
    <row r="11" spans="1:26" x14ac:dyDescent="0.3">
      <c r="A11" s="133" t="s">
        <v>1231</v>
      </c>
      <c r="B11" s="133" t="s">
        <v>1216</v>
      </c>
      <c r="C11" s="133" t="s">
        <v>1232</v>
      </c>
      <c r="D11" s="133" t="s">
        <v>1247</v>
      </c>
      <c r="E11" s="133" t="s">
        <v>1248</v>
      </c>
      <c r="F11" s="133" t="s">
        <v>1235</v>
      </c>
      <c r="G11" s="133" t="s">
        <v>1249</v>
      </c>
      <c r="H11" s="133" t="s">
        <v>1250</v>
      </c>
      <c r="I11" s="133" t="s">
        <v>1237</v>
      </c>
      <c r="J11" s="133">
        <v>2016</v>
      </c>
      <c r="K11" s="133" t="s">
        <v>1238</v>
      </c>
      <c r="L11" s="133" t="s">
        <v>1243</v>
      </c>
      <c r="M11" s="133" t="s">
        <v>1240</v>
      </c>
      <c r="N11" s="133" t="s">
        <v>1241</v>
      </c>
      <c r="O11" s="133"/>
      <c r="P11" s="210"/>
      <c r="Q11" s="210"/>
      <c r="R11" s="210"/>
      <c r="S11" s="210"/>
      <c r="T11" s="210"/>
      <c r="U11" s="210"/>
      <c r="V11" s="210"/>
      <c r="W11" s="210"/>
      <c r="X11" s="210"/>
      <c r="Y11" s="210"/>
      <c r="Z11" s="210"/>
    </row>
    <row r="12" spans="1:26" x14ac:dyDescent="0.3">
      <c r="A12" s="133" t="s">
        <v>1231</v>
      </c>
      <c r="B12" s="133" t="s">
        <v>1216</v>
      </c>
      <c r="C12" s="133" t="s">
        <v>1232</v>
      </c>
      <c r="D12" s="133" t="s">
        <v>1251</v>
      </c>
      <c r="E12" s="133" t="s">
        <v>1252</v>
      </c>
      <c r="F12" s="133" t="s">
        <v>1235</v>
      </c>
      <c r="G12" s="133" t="s">
        <v>1253</v>
      </c>
      <c r="H12" s="133" t="s">
        <v>1254</v>
      </c>
      <c r="I12" s="133" t="s">
        <v>1237</v>
      </c>
      <c r="J12" s="133">
        <v>2016</v>
      </c>
      <c r="K12" s="133" t="s">
        <v>1238</v>
      </c>
      <c r="L12" s="133" t="s">
        <v>1239</v>
      </c>
      <c r="M12" s="133" t="s">
        <v>1240</v>
      </c>
      <c r="N12" s="133" t="s">
        <v>1241</v>
      </c>
      <c r="O12" s="133"/>
      <c r="P12" s="210"/>
      <c r="Q12" s="210"/>
      <c r="R12" s="210"/>
      <c r="S12" s="210"/>
      <c r="T12" s="210"/>
      <c r="U12" s="210"/>
      <c r="V12" s="210"/>
      <c r="W12" s="210"/>
      <c r="X12" s="210"/>
      <c r="Y12" s="210"/>
      <c r="Z12" s="210"/>
    </row>
    <row r="13" spans="1:26" x14ac:dyDescent="0.3">
      <c r="A13" s="133" t="s">
        <v>1231</v>
      </c>
      <c r="B13" s="133" t="s">
        <v>1216</v>
      </c>
      <c r="C13" s="133" t="s">
        <v>1232</v>
      </c>
      <c r="D13" s="133" t="s">
        <v>1251</v>
      </c>
      <c r="E13" s="133" t="s">
        <v>1252</v>
      </c>
      <c r="F13" s="133" t="s">
        <v>1235</v>
      </c>
      <c r="G13" s="133" t="s">
        <v>1253</v>
      </c>
      <c r="H13" s="133" t="s">
        <v>1254</v>
      </c>
      <c r="I13" s="133" t="s">
        <v>1237</v>
      </c>
      <c r="J13" s="133">
        <v>2016</v>
      </c>
      <c r="K13" s="133" t="s">
        <v>1238</v>
      </c>
      <c r="L13" s="133" t="s">
        <v>1242</v>
      </c>
      <c r="M13" s="133" t="s">
        <v>1240</v>
      </c>
      <c r="N13" s="133" t="s">
        <v>1241</v>
      </c>
      <c r="O13" s="133"/>
      <c r="P13" s="210"/>
      <c r="Q13" s="210"/>
      <c r="R13" s="210"/>
      <c r="S13" s="210"/>
      <c r="T13" s="210"/>
      <c r="U13" s="210"/>
      <c r="V13" s="210"/>
      <c r="W13" s="210"/>
      <c r="X13" s="210"/>
      <c r="Y13" s="210"/>
      <c r="Z13" s="210"/>
    </row>
    <row r="14" spans="1:26" x14ac:dyDescent="0.3">
      <c r="A14" s="133" t="s">
        <v>1231</v>
      </c>
      <c r="B14" s="133" t="s">
        <v>1216</v>
      </c>
      <c r="C14" s="133" t="s">
        <v>1232</v>
      </c>
      <c r="D14" s="133" t="s">
        <v>1251</v>
      </c>
      <c r="E14" s="133" t="s">
        <v>1252</v>
      </c>
      <c r="F14" s="133" t="s">
        <v>1235</v>
      </c>
      <c r="G14" s="133" t="s">
        <v>1253</v>
      </c>
      <c r="H14" s="133" t="s">
        <v>1254</v>
      </c>
      <c r="I14" s="133" t="s">
        <v>1237</v>
      </c>
      <c r="J14" s="133">
        <v>2016</v>
      </c>
      <c r="K14" s="133" t="s">
        <v>1238</v>
      </c>
      <c r="L14" s="133" t="s">
        <v>1243</v>
      </c>
      <c r="M14" s="133" t="s">
        <v>1240</v>
      </c>
      <c r="N14" s="133" t="s">
        <v>1241</v>
      </c>
      <c r="O14" s="133"/>
      <c r="P14" s="210"/>
      <c r="Q14" s="210"/>
      <c r="R14" s="210"/>
      <c r="S14" s="210"/>
      <c r="T14" s="210"/>
      <c r="U14" s="210"/>
      <c r="V14" s="210"/>
      <c r="W14" s="210"/>
      <c r="X14" s="210"/>
      <c r="Y14" s="210"/>
      <c r="Z14" s="210"/>
    </row>
    <row r="15" spans="1:26" x14ac:dyDescent="0.3">
      <c r="A15" s="133" t="s">
        <v>1231</v>
      </c>
      <c r="B15" s="133" t="s">
        <v>1216</v>
      </c>
      <c r="C15" s="133" t="s">
        <v>1232</v>
      </c>
      <c r="D15" s="133" t="s">
        <v>1244</v>
      </c>
      <c r="E15" s="133" t="s">
        <v>1245</v>
      </c>
      <c r="F15" s="133" t="s">
        <v>1235</v>
      </c>
      <c r="G15" s="133" t="s">
        <v>1255</v>
      </c>
      <c r="H15" s="133" t="s">
        <v>834</v>
      </c>
      <c r="I15" s="133" t="s">
        <v>1237</v>
      </c>
      <c r="J15" s="133">
        <v>2016</v>
      </c>
      <c r="K15" s="133" t="s">
        <v>1238</v>
      </c>
      <c r="L15" s="133" t="s">
        <v>1239</v>
      </c>
      <c r="M15" s="133" t="s">
        <v>1240</v>
      </c>
      <c r="N15" s="133" t="s">
        <v>1241</v>
      </c>
      <c r="O15" s="133"/>
      <c r="P15" s="210"/>
      <c r="Q15" s="210"/>
      <c r="R15" s="210"/>
      <c r="S15" s="210"/>
      <c r="T15" s="210"/>
      <c r="U15" s="210"/>
      <c r="V15" s="210"/>
      <c r="W15" s="210"/>
      <c r="X15" s="210"/>
      <c r="Y15" s="210"/>
      <c r="Z15" s="210"/>
    </row>
    <row r="16" spans="1:26" x14ac:dyDescent="0.3">
      <c r="A16" s="133" t="s">
        <v>1231</v>
      </c>
      <c r="B16" s="133" t="s">
        <v>1216</v>
      </c>
      <c r="C16" s="133" t="s">
        <v>1232</v>
      </c>
      <c r="D16" s="133" t="s">
        <v>1244</v>
      </c>
      <c r="E16" s="133" t="s">
        <v>1245</v>
      </c>
      <c r="F16" s="133" t="s">
        <v>1235</v>
      </c>
      <c r="G16" s="133" t="s">
        <v>1255</v>
      </c>
      <c r="H16" s="133" t="s">
        <v>834</v>
      </c>
      <c r="I16" s="133" t="s">
        <v>1237</v>
      </c>
      <c r="J16" s="133">
        <v>2016</v>
      </c>
      <c r="K16" s="133" t="s">
        <v>1238</v>
      </c>
      <c r="L16" s="133" t="s">
        <v>1242</v>
      </c>
      <c r="M16" s="133" t="s">
        <v>1240</v>
      </c>
      <c r="N16" s="133" t="s">
        <v>1241</v>
      </c>
      <c r="O16" s="133"/>
      <c r="P16" s="210"/>
      <c r="Q16" s="210"/>
      <c r="R16" s="210"/>
      <c r="S16" s="210"/>
      <c r="T16" s="210"/>
      <c r="U16" s="210"/>
      <c r="V16" s="210"/>
      <c r="W16" s="210"/>
      <c r="X16" s="210"/>
      <c r="Y16" s="210"/>
      <c r="Z16" s="210"/>
    </row>
    <row r="17" spans="1:26" x14ac:dyDescent="0.3">
      <c r="A17" s="133" t="s">
        <v>1231</v>
      </c>
      <c r="B17" s="133" t="s">
        <v>1216</v>
      </c>
      <c r="C17" s="133" t="s">
        <v>1232</v>
      </c>
      <c r="D17" s="133" t="s">
        <v>1244</v>
      </c>
      <c r="E17" s="133" t="s">
        <v>1245</v>
      </c>
      <c r="F17" s="133" t="s">
        <v>1235</v>
      </c>
      <c r="G17" s="133" t="s">
        <v>1255</v>
      </c>
      <c r="H17" s="133" t="s">
        <v>834</v>
      </c>
      <c r="I17" s="133" t="s">
        <v>1237</v>
      </c>
      <c r="J17" s="133">
        <v>2016</v>
      </c>
      <c r="K17" s="133" t="s">
        <v>1238</v>
      </c>
      <c r="L17" s="133" t="s">
        <v>1243</v>
      </c>
      <c r="M17" s="133" t="s">
        <v>1240</v>
      </c>
      <c r="N17" s="133" t="s">
        <v>1241</v>
      </c>
      <c r="O17" s="133"/>
      <c r="P17" s="210"/>
      <c r="Q17" s="210"/>
      <c r="R17" s="210"/>
      <c r="S17" s="210"/>
      <c r="T17" s="210"/>
      <c r="U17" s="210"/>
      <c r="V17" s="210"/>
      <c r="W17" s="210"/>
      <c r="X17" s="210"/>
      <c r="Y17" s="210"/>
      <c r="Z17" s="210"/>
    </row>
    <row r="18" spans="1:26" x14ac:dyDescent="0.3">
      <c r="A18" s="133" t="s">
        <v>1231</v>
      </c>
      <c r="B18" s="133" t="s">
        <v>1216</v>
      </c>
      <c r="C18" s="133" t="s">
        <v>1232</v>
      </c>
      <c r="D18" s="133" t="s">
        <v>1233</v>
      </c>
      <c r="E18" s="133" t="s">
        <v>1234</v>
      </c>
      <c r="F18" s="133" t="s">
        <v>1235</v>
      </c>
      <c r="G18" s="133" t="s">
        <v>1256</v>
      </c>
      <c r="H18" s="133" t="s">
        <v>1257</v>
      </c>
      <c r="I18" s="133" t="s">
        <v>1237</v>
      </c>
      <c r="J18" s="133">
        <v>2016</v>
      </c>
      <c r="K18" s="133" t="s">
        <v>1238</v>
      </c>
      <c r="L18" s="133" t="s">
        <v>1239</v>
      </c>
      <c r="M18" s="133" t="s">
        <v>1240</v>
      </c>
      <c r="N18" s="133" t="s">
        <v>1241</v>
      </c>
      <c r="O18" s="133"/>
      <c r="P18" s="210"/>
      <c r="Q18" s="210"/>
      <c r="R18" s="210"/>
      <c r="S18" s="210"/>
      <c r="T18" s="210"/>
      <c r="U18" s="210"/>
      <c r="V18" s="210"/>
      <c r="W18" s="210"/>
      <c r="X18" s="210"/>
      <c r="Y18" s="210"/>
      <c r="Z18" s="210"/>
    </row>
    <row r="19" spans="1:26" x14ac:dyDescent="0.3">
      <c r="A19" s="133" t="s">
        <v>1231</v>
      </c>
      <c r="B19" s="133" t="s">
        <v>1216</v>
      </c>
      <c r="C19" s="133" t="s">
        <v>1232</v>
      </c>
      <c r="D19" s="133" t="s">
        <v>1233</v>
      </c>
      <c r="E19" s="133" t="s">
        <v>1234</v>
      </c>
      <c r="F19" s="133" t="s">
        <v>1235</v>
      </c>
      <c r="G19" s="133" t="s">
        <v>1256</v>
      </c>
      <c r="H19" s="133" t="s">
        <v>1257</v>
      </c>
      <c r="I19" s="133" t="s">
        <v>1237</v>
      </c>
      <c r="J19" s="133">
        <v>2016</v>
      </c>
      <c r="K19" s="133" t="s">
        <v>1238</v>
      </c>
      <c r="L19" s="133" t="s">
        <v>1242</v>
      </c>
      <c r="M19" s="133" t="s">
        <v>1240</v>
      </c>
      <c r="N19" s="133" t="s">
        <v>1241</v>
      </c>
      <c r="O19" s="133"/>
      <c r="P19" s="210"/>
      <c r="Q19" s="210"/>
      <c r="R19" s="210"/>
      <c r="S19" s="210"/>
      <c r="T19" s="210"/>
      <c r="U19" s="210"/>
      <c r="V19" s="210"/>
      <c r="W19" s="210"/>
      <c r="X19" s="210"/>
      <c r="Y19" s="210"/>
      <c r="Z19" s="210"/>
    </row>
    <row r="20" spans="1:26" x14ac:dyDescent="0.3">
      <c r="A20" s="133" t="s">
        <v>1231</v>
      </c>
      <c r="B20" s="133" t="s">
        <v>1216</v>
      </c>
      <c r="C20" s="133" t="s">
        <v>1232</v>
      </c>
      <c r="D20" s="133" t="s">
        <v>1233</v>
      </c>
      <c r="E20" s="133" t="s">
        <v>1234</v>
      </c>
      <c r="F20" s="133" t="s">
        <v>1235</v>
      </c>
      <c r="G20" s="133" t="s">
        <v>1256</v>
      </c>
      <c r="H20" s="133" t="s">
        <v>1257</v>
      </c>
      <c r="I20" s="133" t="s">
        <v>1237</v>
      </c>
      <c r="J20" s="133">
        <v>2016</v>
      </c>
      <c r="K20" s="133" t="s">
        <v>1238</v>
      </c>
      <c r="L20" s="133" t="s">
        <v>1243</v>
      </c>
      <c r="M20" s="133" t="s">
        <v>1240</v>
      </c>
      <c r="N20" s="133" t="s">
        <v>1241</v>
      </c>
      <c r="O20" s="133"/>
      <c r="P20" s="210"/>
      <c r="Q20" s="210"/>
      <c r="R20" s="210"/>
      <c r="S20" s="210"/>
      <c r="T20" s="210"/>
      <c r="U20" s="210"/>
      <c r="V20" s="210"/>
      <c r="W20" s="210"/>
      <c r="X20" s="210"/>
      <c r="Y20" s="210"/>
      <c r="Z20" s="210"/>
    </row>
    <row r="21" spans="1:26" x14ac:dyDescent="0.3">
      <c r="A21" s="133" t="s">
        <v>1231</v>
      </c>
      <c r="B21" s="133" t="s">
        <v>1216</v>
      </c>
      <c r="C21" s="133" t="s">
        <v>1232</v>
      </c>
      <c r="D21" s="133" t="s">
        <v>1247</v>
      </c>
      <c r="E21" s="133" t="s">
        <v>1248</v>
      </c>
      <c r="F21" s="133" t="s">
        <v>1235</v>
      </c>
      <c r="G21" s="133" t="s">
        <v>1258</v>
      </c>
      <c r="H21" s="133" t="s">
        <v>835</v>
      </c>
      <c r="I21" s="133" t="s">
        <v>1237</v>
      </c>
      <c r="J21" s="133">
        <v>2016</v>
      </c>
      <c r="K21" s="133" t="s">
        <v>1238</v>
      </c>
      <c r="L21" s="133" t="s">
        <v>1239</v>
      </c>
      <c r="M21" s="133" t="s">
        <v>1240</v>
      </c>
      <c r="N21" s="133" t="s">
        <v>1241</v>
      </c>
      <c r="O21" s="133"/>
      <c r="P21" s="210"/>
      <c r="Q21" s="210"/>
      <c r="R21" s="210"/>
      <c r="S21" s="210"/>
      <c r="T21" s="210"/>
      <c r="U21" s="210"/>
      <c r="V21" s="210"/>
      <c r="W21" s="210"/>
      <c r="X21" s="210"/>
      <c r="Y21" s="210"/>
      <c r="Z21" s="210"/>
    </row>
    <row r="22" spans="1:26" x14ac:dyDescent="0.3">
      <c r="A22" s="133" t="s">
        <v>1231</v>
      </c>
      <c r="B22" s="133" t="s">
        <v>1216</v>
      </c>
      <c r="C22" s="133" t="s">
        <v>1232</v>
      </c>
      <c r="D22" s="133" t="s">
        <v>1247</v>
      </c>
      <c r="E22" s="133" t="s">
        <v>1248</v>
      </c>
      <c r="F22" s="133" t="s">
        <v>1235</v>
      </c>
      <c r="G22" s="133" t="s">
        <v>1258</v>
      </c>
      <c r="H22" s="133" t="s">
        <v>835</v>
      </c>
      <c r="I22" s="133" t="s">
        <v>1237</v>
      </c>
      <c r="J22" s="133">
        <v>2016</v>
      </c>
      <c r="K22" s="133" t="s">
        <v>1238</v>
      </c>
      <c r="L22" s="133" t="s">
        <v>1242</v>
      </c>
      <c r="M22" s="133" t="s">
        <v>1240</v>
      </c>
      <c r="N22" s="133" t="s">
        <v>1241</v>
      </c>
      <c r="O22" s="133"/>
      <c r="P22" s="210"/>
      <c r="Q22" s="210"/>
      <c r="R22" s="210"/>
      <c r="S22" s="210"/>
      <c r="T22" s="210"/>
      <c r="U22" s="210"/>
      <c r="V22" s="210"/>
      <c r="W22" s="210"/>
      <c r="X22" s="210"/>
      <c r="Y22" s="210"/>
      <c r="Z22" s="210"/>
    </row>
    <row r="23" spans="1:26" x14ac:dyDescent="0.3">
      <c r="A23" s="133" t="s">
        <v>1231</v>
      </c>
      <c r="B23" s="133" t="s">
        <v>1216</v>
      </c>
      <c r="C23" s="133" t="s">
        <v>1232</v>
      </c>
      <c r="D23" s="133" t="s">
        <v>1247</v>
      </c>
      <c r="E23" s="133" t="s">
        <v>1248</v>
      </c>
      <c r="F23" s="133" t="s">
        <v>1235</v>
      </c>
      <c r="G23" s="133" t="s">
        <v>1258</v>
      </c>
      <c r="H23" s="133" t="s">
        <v>835</v>
      </c>
      <c r="I23" s="133" t="s">
        <v>1237</v>
      </c>
      <c r="J23" s="133">
        <v>2016</v>
      </c>
      <c r="K23" s="133" t="s">
        <v>1238</v>
      </c>
      <c r="L23" s="133" t="s">
        <v>1243</v>
      </c>
      <c r="M23" s="133" t="s">
        <v>1240</v>
      </c>
      <c r="N23" s="133" t="s">
        <v>1241</v>
      </c>
      <c r="O23" s="133"/>
      <c r="P23" s="210"/>
      <c r="Q23" s="210"/>
      <c r="R23" s="210"/>
      <c r="S23" s="210"/>
      <c r="T23" s="210"/>
      <c r="U23" s="210"/>
      <c r="V23" s="210"/>
      <c r="W23" s="210"/>
      <c r="X23" s="210"/>
      <c r="Y23" s="210"/>
      <c r="Z23" s="210"/>
    </row>
    <row r="24" spans="1:26" x14ac:dyDescent="0.3">
      <c r="A24" s="133" t="s">
        <v>1231</v>
      </c>
      <c r="B24" s="133" t="s">
        <v>1216</v>
      </c>
      <c r="C24" s="133" t="s">
        <v>1232</v>
      </c>
      <c r="D24" s="133" t="s">
        <v>1244</v>
      </c>
      <c r="E24" s="133" t="s">
        <v>1245</v>
      </c>
      <c r="F24" s="133" t="s">
        <v>1235</v>
      </c>
      <c r="G24" s="133" t="s">
        <v>1259</v>
      </c>
      <c r="H24" s="133" t="s">
        <v>1260</v>
      </c>
      <c r="I24" s="133" t="s">
        <v>1237</v>
      </c>
      <c r="J24" s="133">
        <v>2016</v>
      </c>
      <c r="K24" s="133" t="s">
        <v>1238</v>
      </c>
      <c r="L24" s="133" t="s">
        <v>1239</v>
      </c>
      <c r="M24" s="133" t="s">
        <v>1240</v>
      </c>
      <c r="N24" s="133" t="s">
        <v>1241</v>
      </c>
      <c r="O24" s="133"/>
      <c r="P24" s="210"/>
      <c r="Q24" s="210"/>
      <c r="R24" s="210"/>
      <c r="S24" s="210"/>
      <c r="T24" s="210"/>
      <c r="U24" s="210"/>
      <c r="V24" s="210"/>
      <c r="W24" s="210"/>
      <c r="X24" s="210"/>
      <c r="Y24" s="210"/>
      <c r="Z24" s="210"/>
    </row>
    <row r="25" spans="1:26" x14ac:dyDescent="0.3">
      <c r="A25" s="133" t="s">
        <v>1231</v>
      </c>
      <c r="B25" s="133" t="s">
        <v>1216</v>
      </c>
      <c r="C25" s="133" t="s">
        <v>1232</v>
      </c>
      <c r="D25" s="133" t="s">
        <v>1244</v>
      </c>
      <c r="E25" s="133" t="s">
        <v>1245</v>
      </c>
      <c r="F25" s="133" t="s">
        <v>1235</v>
      </c>
      <c r="G25" s="133" t="s">
        <v>1259</v>
      </c>
      <c r="H25" s="133" t="s">
        <v>1260</v>
      </c>
      <c r="I25" s="133" t="s">
        <v>1237</v>
      </c>
      <c r="J25" s="133">
        <v>2016</v>
      </c>
      <c r="K25" s="133" t="s">
        <v>1238</v>
      </c>
      <c r="L25" s="133" t="s">
        <v>1242</v>
      </c>
      <c r="M25" s="133" t="s">
        <v>1240</v>
      </c>
      <c r="N25" s="133" t="s">
        <v>1241</v>
      </c>
      <c r="O25" s="133"/>
      <c r="P25" s="133"/>
    </row>
    <row r="26" spans="1:26" x14ac:dyDescent="0.3">
      <c r="A26" s="133" t="s">
        <v>1231</v>
      </c>
      <c r="B26" s="133" t="s">
        <v>1216</v>
      </c>
      <c r="C26" s="133" t="s">
        <v>1232</v>
      </c>
      <c r="D26" s="133" t="s">
        <v>1244</v>
      </c>
      <c r="E26" s="133" t="s">
        <v>1245</v>
      </c>
      <c r="F26" s="133" t="s">
        <v>1235</v>
      </c>
      <c r="G26" s="133" t="s">
        <v>1259</v>
      </c>
      <c r="H26" s="133" t="s">
        <v>1260</v>
      </c>
      <c r="I26" s="133" t="s">
        <v>1237</v>
      </c>
      <c r="J26" s="133">
        <v>2016</v>
      </c>
      <c r="K26" s="133" t="s">
        <v>1238</v>
      </c>
      <c r="L26" s="133" t="s">
        <v>1243</v>
      </c>
      <c r="M26" s="133" t="s">
        <v>1240</v>
      </c>
      <c r="N26" s="133" t="s">
        <v>1241</v>
      </c>
      <c r="O26" s="133"/>
      <c r="P26" s="133"/>
    </row>
    <row r="27" spans="1:26" x14ac:dyDescent="0.3">
      <c r="A27" s="133" t="s">
        <v>1231</v>
      </c>
      <c r="B27" s="133" t="s">
        <v>1216</v>
      </c>
      <c r="C27" s="133" t="s">
        <v>1232</v>
      </c>
      <c r="D27" s="133" t="s">
        <v>1244</v>
      </c>
      <c r="E27" s="133" t="s">
        <v>1245</v>
      </c>
      <c r="F27" s="133" t="s">
        <v>1235</v>
      </c>
      <c r="G27" s="133" t="s">
        <v>1261</v>
      </c>
      <c r="H27" s="133" t="s">
        <v>839</v>
      </c>
      <c r="I27" s="133" t="s">
        <v>1237</v>
      </c>
      <c r="J27" s="133">
        <v>2016</v>
      </c>
      <c r="K27" s="133" t="s">
        <v>1238</v>
      </c>
      <c r="L27" s="133" t="s">
        <v>1239</v>
      </c>
      <c r="M27" s="133" t="s">
        <v>1240</v>
      </c>
      <c r="N27" s="133" t="s">
        <v>1241</v>
      </c>
      <c r="O27" s="133"/>
      <c r="P27" s="133"/>
    </row>
    <row r="28" spans="1:26" x14ac:dyDescent="0.3">
      <c r="A28" s="133" t="s">
        <v>1231</v>
      </c>
      <c r="B28" s="133" t="s">
        <v>1216</v>
      </c>
      <c r="C28" s="133" t="s">
        <v>1232</v>
      </c>
      <c r="D28" s="133" t="s">
        <v>1244</v>
      </c>
      <c r="E28" s="133" t="s">
        <v>1245</v>
      </c>
      <c r="F28" s="133" t="s">
        <v>1235</v>
      </c>
      <c r="G28" s="133" t="s">
        <v>1261</v>
      </c>
      <c r="H28" s="133" t="s">
        <v>839</v>
      </c>
      <c r="I28" s="133" t="s">
        <v>1237</v>
      </c>
      <c r="J28" s="133">
        <v>2016</v>
      </c>
      <c r="K28" s="133" t="s">
        <v>1238</v>
      </c>
      <c r="L28" s="133" t="s">
        <v>1242</v>
      </c>
      <c r="M28" s="133" t="s">
        <v>1240</v>
      </c>
      <c r="N28" s="133" t="s">
        <v>1241</v>
      </c>
      <c r="O28" s="133"/>
      <c r="P28" s="133"/>
      <c r="R28" s="180" t="s">
        <v>1845</v>
      </c>
      <c r="S28" s="180"/>
      <c r="T28" s="180"/>
      <c r="U28" s="180" t="s">
        <v>1871</v>
      </c>
      <c r="V28" s="180"/>
      <c r="W28" s="180"/>
    </row>
    <row r="29" spans="1:26" x14ac:dyDescent="0.3">
      <c r="A29" s="133" t="s">
        <v>1231</v>
      </c>
      <c r="B29" s="133" t="s">
        <v>1216</v>
      </c>
      <c r="C29" s="133" t="s">
        <v>1232</v>
      </c>
      <c r="D29" s="133" t="s">
        <v>1244</v>
      </c>
      <c r="E29" s="133" t="s">
        <v>1245</v>
      </c>
      <c r="F29" s="133" t="s">
        <v>1235</v>
      </c>
      <c r="G29" s="133" t="s">
        <v>1261</v>
      </c>
      <c r="H29" s="133" t="s">
        <v>839</v>
      </c>
      <c r="I29" s="133" t="s">
        <v>1237</v>
      </c>
      <c r="J29" s="133">
        <v>2016</v>
      </c>
      <c r="K29" s="133" t="s">
        <v>1238</v>
      </c>
      <c r="L29" s="133" t="s">
        <v>1243</v>
      </c>
      <c r="M29" s="133" t="s">
        <v>1240</v>
      </c>
      <c r="N29" s="133" t="s">
        <v>1241</v>
      </c>
      <c r="O29" s="133"/>
      <c r="P29" s="133" t="s">
        <v>1846</v>
      </c>
      <c r="R29" s="135" t="s">
        <v>1842</v>
      </c>
      <c r="S29" s="135" t="s">
        <v>1844</v>
      </c>
      <c r="T29" s="135" t="s">
        <v>1843</v>
      </c>
      <c r="U29" s="135" t="s">
        <v>1842</v>
      </c>
      <c r="V29" s="135" t="s">
        <v>1844</v>
      </c>
      <c r="W29" s="135" t="s">
        <v>1843</v>
      </c>
    </row>
    <row r="30" spans="1:26" x14ac:dyDescent="0.3">
      <c r="A30" s="133" t="s">
        <v>1231</v>
      </c>
      <c r="B30" s="133" t="s">
        <v>1216</v>
      </c>
      <c r="C30" s="133" t="s">
        <v>1232</v>
      </c>
      <c r="D30" s="133" t="s">
        <v>1244</v>
      </c>
      <c r="E30" s="133" t="s">
        <v>1245</v>
      </c>
      <c r="F30" s="133" t="s">
        <v>1235</v>
      </c>
      <c r="G30" s="133" t="s">
        <v>1262</v>
      </c>
      <c r="H30" s="133" t="s">
        <v>841</v>
      </c>
      <c r="I30" s="133" t="s">
        <v>1237</v>
      </c>
      <c r="J30" s="133">
        <v>2016</v>
      </c>
      <c r="K30" s="133" t="s">
        <v>1238</v>
      </c>
      <c r="L30" s="133" t="s">
        <v>1239</v>
      </c>
      <c r="M30" s="133" t="s">
        <v>1240</v>
      </c>
      <c r="N30" s="133" t="s">
        <v>1241</v>
      </c>
      <c r="O30" s="133"/>
      <c r="P30" s="133"/>
      <c r="Q30" s="135" t="s">
        <v>1847</v>
      </c>
      <c r="R30" s="135" t="s">
        <v>1858</v>
      </c>
      <c r="S30" s="135" t="s">
        <v>1859</v>
      </c>
      <c r="T30" s="135" t="s">
        <v>1860</v>
      </c>
      <c r="U30" s="135" t="s">
        <v>1872</v>
      </c>
      <c r="V30" s="135"/>
      <c r="W30" s="135"/>
    </row>
    <row r="31" spans="1:26" x14ac:dyDescent="0.3">
      <c r="A31" s="133" t="s">
        <v>1231</v>
      </c>
      <c r="B31" s="133" t="s">
        <v>1216</v>
      </c>
      <c r="C31" s="133" t="s">
        <v>1232</v>
      </c>
      <c r="D31" s="133" t="s">
        <v>1244</v>
      </c>
      <c r="E31" s="133" t="s">
        <v>1245</v>
      </c>
      <c r="F31" s="133" t="s">
        <v>1235</v>
      </c>
      <c r="G31" s="133" t="s">
        <v>1262</v>
      </c>
      <c r="H31" s="133" t="s">
        <v>841</v>
      </c>
      <c r="I31" s="133" t="s">
        <v>1237</v>
      </c>
      <c r="J31" s="133">
        <v>2016</v>
      </c>
      <c r="K31" s="133" t="s">
        <v>1238</v>
      </c>
      <c r="L31" s="133" t="s">
        <v>1242</v>
      </c>
      <c r="M31" s="133" t="s">
        <v>1240</v>
      </c>
      <c r="N31" s="133" t="s">
        <v>1241</v>
      </c>
      <c r="O31" s="133"/>
      <c r="P31" s="133"/>
      <c r="Q31" s="135" t="s">
        <v>1848</v>
      </c>
      <c r="R31" s="135" t="s">
        <v>1853</v>
      </c>
      <c r="S31" s="135" t="s">
        <v>1861</v>
      </c>
      <c r="T31" s="135" t="s">
        <v>1866</v>
      </c>
      <c r="U31" s="135" t="s">
        <v>1873</v>
      </c>
      <c r="V31" s="135"/>
      <c r="W31" s="135"/>
    </row>
    <row r="32" spans="1:26" x14ac:dyDescent="0.3">
      <c r="A32" s="133" t="s">
        <v>1231</v>
      </c>
      <c r="B32" s="133" t="s">
        <v>1216</v>
      </c>
      <c r="C32" s="133" t="s">
        <v>1232</v>
      </c>
      <c r="D32" s="133" t="s">
        <v>1244</v>
      </c>
      <c r="E32" s="133" t="s">
        <v>1245</v>
      </c>
      <c r="F32" s="133" t="s">
        <v>1235</v>
      </c>
      <c r="G32" s="133" t="s">
        <v>1262</v>
      </c>
      <c r="H32" s="133" t="s">
        <v>841</v>
      </c>
      <c r="I32" s="133" t="s">
        <v>1237</v>
      </c>
      <c r="J32" s="133">
        <v>2016</v>
      </c>
      <c r="K32" s="133" t="s">
        <v>1238</v>
      </c>
      <c r="L32" s="133" t="s">
        <v>1243</v>
      </c>
      <c r="M32" s="133" t="s">
        <v>1240</v>
      </c>
      <c r="N32" s="133" t="s">
        <v>1241</v>
      </c>
      <c r="O32" s="133"/>
      <c r="P32" s="133"/>
      <c r="Q32" s="135" t="s">
        <v>1849</v>
      </c>
      <c r="R32" s="135" t="s">
        <v>1854</v>
      </c>
      <c r="S32" s="135" t="s">
        <v>1862</v>
      </c>
      <c r="T32" s="135" t="s">
        <v>1867</v>
      </c>
      <c r="U32" s="135" t="s">
        <v>1874</v>
      </c>
      <c r="V32" s="135"/>
      <c r="W32" s="135"/>
    </row>
    <row r="33" spans="1:23" x14ac:dyDescent="0.3">
      <c r="A33" s="133" t="s">
        <v>1231</v>
      </c>
      <c r="B33" s="133" t="s">
        <v>1216</v>
      </c>
      <c r="C33" s="133" t="s">
        <v>1232</v>
      </c>
      <c r="D33" s="133" t="s">
        <v>1244</v>
      </c>
      <c r="E33" s="133" t="s">
        <v>1245</v>
      </c>
      <c r="F33" s="133" t="s">
        <v>1235</v>
      </c>
      <c r="G33" s="133" t="s">
        <v>1263</v>
      </c>
      <c r="H33" s="133" t="s">
        <v>842</v>
      </c>
      <c r="I33" s="133" t="s">
        <v>1237</v>
      </c>
      <c r="J33" s="133">
        <v>2016</v>
      </c>
      <c r="K33" s="133" t="s">
        <v>1238</v>
      </c>
      <c r="L33" s="133" t="s">
        <v>1239</v>
      </c>
      <c r="M33" s="133" t="s">
        <v>1240</v>
      </c>
      <c r="N33" s="133" t="s">
        <v>1241</v>
      </c>
      <c r="O33" s="133"/>
      <c r="P33" s="133"/>
      <c r="Q33" s="135" t="s">
        <v>1850</v>
      </c>
      <c r="R33" s="135" t="s">
        <v>1855</v>
      </c>
      <c r="S33" s="135" t="s">
        <v>1863</v>
      </c>
      <c r="T33" s="135" t="s">
        <v>1868</v>
      </c>
      <c r="U33" s="135" t="s">
        <v>1875</v>
      </c>
      <c r="V33" s="135"/>
      <c r="W33" s="135"/>
    </row>
    <row r="34" spans="1:23" x14ac:dyDescent="0.3">
      <c r="A34" s="133" t="s">
        <v>1231</v>
      </c>
      <c r="B34" s="133" t="s">
        <v>1216</v>
      </c>
      <c r="C34" s="133" t="s">
        <v>1232</v>
      </c>
      <c r="D34" s="133" t="s">
        <v>1244</v>
      </c>
      <c r="E34" s="133" t="s">
        <v>1245</v>
      </c>
      <c r="F34" s="133" t="s">
        <v>1235</v>
      </c>
      <c r="G34" s="133" t="s">
        <v>1263</v>
      </c>
      <c r="H34" s="133" t="s">
        <v>842</v>
      </c>
      <c r="I34" s="133" t="s">
        <v>1237</v>
      </c>
      <c r="J34" s="133">
        <v>2016</v>
      </c>
      <c r="K34" s="133" t="s">
        <v>1238</v>
      </c>
      <c r="L34" s="133" t="s">
        <v>1242</v>
      </c>
      <c r="M34" s="133" t="s">
        <v>1240</v>
      </c>
      <c r="N34" s="133" t="s">
        <v>1241</v>
      </c>
      <c r="O34" s="133"/>
      <c r="P34" s="133"/>
      <c r="Q34" s="135" t="s">
        <v>1851</v>
      </c>
      <c r="R34" s="135" t="s">
        <v>1857</v>
      </c>
      <c r="S34" s="135" t="s">
        <v>1864</v>
      </c>
      <c r="T34" s="135" t="s">
        <v>1869</v>
      </c>
      <c r="U34" s="135" t="s">
        <v>1876</v>
      </c>
      <c r="V34" s="135"/>
      <c r="W34" s="135"/>
    </row>
    <row r="35" spans="1:23" x14ac:dyDescent="0.3">
      <c r="A35" s="133" t="s">
        <v>1231</v>
      </c>
      <c r="B35" s="133" t="s">
        <v>1216</v>
      </c>
      <c r="C35" s="133" t="s">
        <v>1232</v>
      </c>
      <c r="D35" s="133" t="s">
        <v>1244</v>
      </c>
      <c r="E35" s="133" t="s">
        <v>1245</v>
      </c>
      <c r="F35" s="133" t="s">
        <v>1235</v>
      </c>
      <c r="G35" s="133" t="s">
        <v>1263</v>
      </c>
      <c r="H35" s="133" t="s">
        <v>842</v>
      </c>
      <c r="I35" s="133" t="s">
        <v>1237</v>
      </c>
      <c r="J35" s="133">
        <v>2016</v>
      </c>
      <c r="K35" s="133" t="s">
        <v>1238</v>
      </c>
      <c r="L35" s="133" t="s">
        <v>1243</v>
      </c>
      <c r="M35" s="133" t="s">
        <v>1240</v>
      </c>
      <c r="N35" s="133" t="s">
        <v>1241</v>
      </c>
      <c r="O35" s="133"/>
      <c r="P35" s="133"/>
      <c r="Q35" s="135" t="s">
        <v>1852</v>
      </c>
      <c r="R35" s="135" t="s">
        <v>1856</v>
      </c>
      <c r="S35" s="135" t="s">
        <v>1865</v>
      </c>
      <c r="T35" s="135" t="s">
        <v>1870</v>
      </c>
      <c r="U35" s="135" t="s">
        <v>1877</v>
      </c>
      <c r="V35" s="135"/>
      <c r="W35" s="135"/>
    </row>
    <row r="36" spans="1:23" x14ac:dyDescent="0.3">
      <c r="A36" s="133" t="s">
        <v>1231</v>
      </c>
      <c r="B36" s="133" t="s">
        <v>1216</v>
      </c>
      <c r="C36" s="133" t="s">
        <v>1232</v>
      </c>
      <c r="D36" s="133" t="s">
        <v>1244</v>
      </c>
      <c r="E36" s="133" t="s">
        <v>1245</v>
      </c>
      <c r="F36" s="133" t="s">
        <v>1235</v>
      </c>
      <c r="G36" s="133" t="s">
        <v>1264</v>
      </c>
      <c r="H36" s="133" t="s">
        <v>843</v>
      </c>
      <c r="I36" s="133" t="s">
        <v>1237</v>
      </c>
      <c r="J36" s="133">
        <v>2016</v>
      </c>
      <c r="K36" s="133" t="s">
        <v>1238</v>
      </c>
      <c r="L36" s="133" t="s">
        <v>1239</v>
      </c>
      <c r="M36" s="133" t="s">
        <v>1240</v>
      </c>
      <c r="N36" s="133" t="s">
        <v>1241</v>
      </c>
      <c r="O36" s="133"/>
      <c r="P36" s="133"/>
    </row>
    <row r="37" spans="1:23" x14ac:dyDescent="0.3">
      <c r="A37" s="133" t="s">
        <v>1231</v>
      </c>
      <c r="B37" s="133" t="s">
        <v>1216</v>
      </c>
      <c r="C37" s="133" t="s">
        <v>1232</v>
      </c>
      <c r="D37" s="133" t="s">
        <v>1244</v>
      </c>
      <c r="E37" s="133" t="s">
        <v>1245</v>
      </c>
      <c r="F37" s="133" t="s">
        <v>1235</v>
      </c>
      <c r="G37" s="133" t="s">
        <v>1264</v>
      </c>
      <c r="H37" s="133" t="s">
        <v>843</v>
      </c>
      <c r="I37" s="133" t="s">
        <v>1237</v>
      </c>
      <c r="J37" s="133">
        <v>2016</v>
      </c>
      <c r="K37" s="133" t="s">
        <v>1238</v>
      </c>
      <c r="L37" s="133" t="s">
        <v>1242</v>
      </c>
      <c r="M37" s="133" t="s">
        <v>1240</v>
      </c>
      <c r="N37" s="133" t="s">
        <v>1241</v>
      </c>
      <c r="O37" s="133"/>
      <c r="P37" s="133"/>
    </row>
    <row r="38" spans="1:23" x14ac:dyDescent="0.3">
      <c r="A38" s="133" t="s">
        <v>1231</v>
      </c>
      <c r="B38" s="133" t="s">
        <v>1216</v>
      </c>
      <c r="C38" s="133" t="s">
        <v>1232</v>
      </c>
      <c r="D38" s="133" t="s">
        <v>1244</v>
      </c>
      <c r="E38" s="133" t="s">
        <v>1245</v>
      </c>
      <c r="F38" s="133" t="s">
        <v>1235</v>
      </c>
      <c r="G38" s="133" t="s">
        <v>1264</v>
      </c>
      <c r="H38" s="133" t="s">
        <v>843</v>
      </c>
      <c r="I38" s="133" t="s">
        <v>1237</v>
      </c>
      <c r="J38" s="133">
        <v>2016</v>
      </c>
      <c r="K38" s="133" t="s">
        <v>1238</v>
      </c>
      <c r="L38" s="133" t="s">
        <v>1243</v>
      </c>
      <c r="M38" s="133" t="s">
        <v>1240</v>
      </c>
      <c r="N38" s="133" t="s">
        <v>1241</v>
      </c>
      <c r="O38" s="133"/>
      <c r="P38" s="133"/>
    </row>
    <row r="39" spans="1:23" x14ac:dyDescent="0.3">
      <c r="A39" s="133" t="s">
        <v>1231</v>
      </c>
      <c r="B39" s="133" t="s">
        <v>1216</v>
      </c>
      <c r="C39" s="133" t="s">
        <v>1232</v>
      </c>
      <c r="D39" s="133" t="s">
        <v>1244</v>
      </c>
      <c r="E39" s="133" t="s">
        <v>1245</v>
      </c>
      <c r="F39" s="133" t="s">
        <v>1235</v>
      </c>
      <c r="G39" s="133" t="s">
        <v>1265</v>
      </c>
      <c r="H39" s="133" t="s">
        <v>845</v>
      </c>
      <c r="I39" s="133" t="s">
        <v>1237</v>
      </c>
      <c r="J39" s="133">
        <v>2016</v>
      </c>
      <c r="K39" s="133" t="s">
        <v>1238</v>
      </c>
      <c r="L39" s="133" t="s">
        <v>1239</v>
      </c>
      <c r="M39" s="133" t="s">
        <v>1240</v>
      </c>
      <c r="N39" s="133" t="s">
        <v>1241</v>
      </c>
      <c r="O39" s="133"/>
      <c r="P39" s="133"/>
    </row>
    <row r="40" spans="1:23" x14ac:dyDescent="0.3">
      <c r="A40" s="133" t="s">
        <v>1231</v>
      </c>
      <c r="B40" s="133" t="s">
        <v>1216</v>
      </c>
      <c r="C40" s="133" t="s">
        <v>1232</v>
      </c>
      <c r="D40" s="133" t="s">
        <v>1244</v>
      </c>
      <c r="E40" s="133" t="s">
        <v>1245</v>
      </c>
      <c r="F40" s="133" t="s">
        <v>1235</v>
      </c>
      <c r="G40" s="133" t="s">
        <v>1265</v>
      </c>
      <c r="H40" s="133" t="s">
        <v>845</v>
      </c>
      <c r="I40" s="133" t="s">
        <v>1237</v>
      </c>
      <c r="J40" s="133">
        <v>2016</v>
      </c>
      <c r="K40" s="133" t="s">
        <v>1238</v>
      </c>
      <c r="L40" s="133" t="s">
        <v>1242</v>
      </c>
      <c r="M40" s="133" t="s">
        <v>1240</v>
      </c>
      <c r="N40" s="133" t="s">
        <v>1241</v>
      </c>
      <c r="O40" s="133"/>
      <c r="P40" s="133"/>
    </row>
    <row r="41" spans="1:23" x14ac:dyDescent="0.3">
      <c r="A41" s="133" t="s">
        <v>1231</v>
      </c>
      <c r="B41" s="133" t="s">
        <v>1216</v>
      </c>
      <c r="C41" s="133" t="s">
        <v>1232</v>
      </c>
      <c r="D41" s="133" t="s">
        <v>1244</v>
      </c>
      <c r="E41" s="133" t="s">
        <v>1245</v>
      </c>
      <c r="F41" s="133" t="s">
        <v>1235</v>
      </c>
      <c r="G41" s="133" t="s">
        <v>1265</v>
      </c>
      <c r="H41" s="133" t="s">
        <v>845</v>
      </c>
      <c r="I41" s="133" t="s">
        <v>1237</v>
      </c>
      <c r="J41" s="133">
        <v>2016</v>
      </c>
      <c r="K41" s="133" t="s">
        <v>1238</v>
      </c>
      <c r="L41" s="133" t="s">
        <v>1243</v>
      </c>
      <c r="M41" s="133" t="s">
        <v>1240</v>
      </c>
      <c r="N41" s="133" t="s">
        <v>1241</v>
      </c>
      <c r="O41" s="133"/>
      <c r="P41" s="133"/>
    </row>
    <row r="42" spans="1:23" x14ac:dyDescent="0.3">
      <c r="A42" s="133" t="s">
        <v>1231</v>
      </c>
      <c r="B42" s="133" t="s">
        <v>1216</v>
      </c>
      <c r="C42" s="133" t="s">
        <v>1232</v>
      </c>
      <c r="D42" s="133" t="s">
        <v>1244</v>
      </c>
      <c r="E42" s="133" t="s">
        <v>1245</v>
      </c>
      <c r="F42" s="133" t="s">
        <v>1235</v>
      </c>
      <c r="G42" s="133" t="s">
        <v>1266</v>
      </c>
      <c r="H42" s="133" t="s">
        <v>846</v>
      </c>
      <c r="I42" s="133" t="s">
        <v>1237</v>
      </c>
      <c r="J42" s="133">
        <v>2016</v>
      </c>
      <c r="K42" s="133" t="s">
        <v>1238</v>
      </c>
      <c r="L42" s="133" t="s">
        <v>1239</v>
      </c>
      <c r="M42" s="133" t="s">
        <v>1240</v>
      </c>
      <c r="N42" s="133" t="s">
        <v>1241</v>
      </c>
      <c r="O42" s="133"/>
      <c r="P42" s="133"/>
    </row>
    <row r="43" spans="1:23" x14ac:dyDescent="0.3">
      <c r="A43" s="133" t="s">
        <v>1231</v>
      </c>
      <c r="B43" s="133" t="s">
        <v>1216</v>
      </c>
      <c r="C43" s="133" t="s">
        <v>1232</v>
      </c>
      <c r="D43" s="133" t="s">
        <v>1244</v>
      </c>
      <c r="E43" s="133" t="s">
        <v>1245</v>
      </c>
      <c r="F43" s="133" t="s">
        <v>1235</v>
      </c>
      <c r="G43" s="133" t="s">
        <v>1266</v>
      </c>
      <c r="H43" s="133" t="s">
        <v>846</v>
      </c>
      <c r="I43" s="133" t="s">
        <v>1237</v>
      </c>
      <c r="J43" s="133">
        <v>2016</v>
      </c>
      <c r="K43" s="133" t="s">
        <v>1238</v>
      </c>
      <c r="L43" s="133" t="s">
        <v>1242</v>
      </c>
      <c r="M43" s="133" t="s">
        <v>1240</v>
      </c>
      <c r="N43" s="133" t="s">
        <v>1241</v>
      </c>
      <c r="O43" s="133"/>
      <c r="P43" s="133"/>
    </row>
    <row r="44" spans="1:23" x14ac:dyDescent="0.3">
      <c r="A44" s="133" t="s">
        <v>1231</v>
      </c>
      <c r="B44" s="133" t="s">
        <v>1216</v>
      </c>
      <c r="C44" s="133" t="s">
        <v>1232</v>
      </c>
      <c r="D44" s="133" t="s">
        <v>1244</v>
      </c>
      <c r="E44" s="133" t="s">
        <v>1245</v>
      </c>
      <c r="F44" s="133" t="s">
        <v>1235</v>
      </c>
      <c r="G44" s="133" t="s">
        <v>1266</v>
      </c>
      <c r="H44" s="133" t="s">
        <v>846</v>
      </c>
      <c r="I44" s="133" t="s">
        <v>1237</v>
      </c>
      <c r="J44" s="133">
        <v>2016</v>
      </c>
      <c r="K44" s="133" t="s">
        <v>1238</v>
      </c>
      <c r="L44" s="133" t="s">
        <v>1243</v>
      </c>
      <c r="M44" s="133" t="s">
        <v>1240</v>
      </c>
      <c r="N44" s="133" t="s">
        <v>1241</v>
      </c>
      <c r="O44" s="133"/>
      <c r="P44" s="133"/>
    </row>
    <row r="45" spans="1:23" x14ac:dyDescent="0.3">
      <c r="A45" s="133" t="s">
        <v>1231</v>
      </c>
      <c r="B45" s="133" t="s">
        <v>1216</v>
      </c>
      <c r="C45" s="133" t="s">
        <v>1232</v>
      </c>
      <c r="D45" s="133" t="s">
        <v>1244</v>
      </c>
      <c r="E45" s="133" t="s">
        <v>1245</v>
      </c>
      <c r="F45" s="133" t="s">
        <v>1235</v>
      </c>
      <c r="G45" s="133" t="s">
        <v>1267</v>
      </c>
      <c r="H45" s="133" t="s">
        <v>847</v>
      </c>
      <c r="I45" s="133" t="s">
        <v>1237</v>
      </c>
      <c r="J45" s="133">
        <v>2016</v>
      </c>
      <c r="K45" s="133" t="s">
        <v>1238</v>
      </c>
      <c r="L45" s="133" t="s">
        <v>1239</v>
      </c>
      <c r="M45" s="133" t="s">
        <v>1240</v>
      </c>
      <c r="N45" s="133" t="s">
        <v>1241</v>
      </c>
      <c r="O45" s="133"/>
      <c r="P45" s="133"/>
    </row>
    <row r="46" spans="1:23" x14ac:dyDescent="0.3">
      <c r="A46" s="133" t="s">
        <v>1231</v>
      </c>
      <c r="B46" s="133" t="s">
        <v>1216</v>
      </c>
      <c r="C46" s="133" t="s">
        <v>1232</v>
      </c>
      <c r="D46" s="133" t="s">
        <v>1244</v>
      </c>
      <c r="E46" s="133" t="s">
        <v>1245</v>
      </c>
      <c r="F46" s="133" t="s">
        <v>1235</v>
      </c>
      <c r="G46" s="133" t="s">
        <v>1267</v>
      </c>
      <c r="H46" s="133" t="s">
        <v>847</v>
      </c>
      <c r="I46" s="133" t="s">
        <v>1237</v>
      </c>
      <c r="J46" s="133">
        <v>2016</v>
      </c>
      <c r="K46" s="133" t="s">
        <v>1238</v>
      </c>
      <c r="L46" s="133" t="s">
        <v>1242</v>
      </c>
      <c r="M46" s="133" t="s">
        <v>1240</v>
      </c>
      <c r="N46" s="133" t="s">
        <v>1241</v>
      </c>
      <c r="O46" s="133"/>
      <c r="P46" s="133"/>
    </row>
    <row r="47" spans="1:23" x14ac:dyDescent="0.3">
      <c r="A47" s="133" t="s">
        <v>1231</v>
      </c>
      <c r="B47" s="133" t="s">
        <v>1216</v>
      </c>
      <c r="C47" s="133" t="s">
        <v>1232</v>
      </c>
      <c r="D47" s="133" t="s">
        <v>1244</v>
      </c>
      <c r="E47" s="133" t="s">
        <v>1245</v>
      </c>
      <c r="F47" s="133" t="s">
        <v>1235</v>
      </c>
      <c r="G47" s="133" t="s">
        <v>1267</v>
      </c>
      <c r="H47" s="133" t="s">
        <v>847</v>
      </c>
      <c r="I47" s="133" t="s">
        <v>1237</v>
      </c>
      <c r="J47" s="133">
        <v>2016</v>
      </c>
      <c r="K47" s="133" t="s">
        <v>1238</v>
      </c>
      <c r="L47" s="133" t="s">
        <v>1243</v>
      </c>
      <c r="M47" s="133" t="s">
        <v>1240</v>
      </c>
      <c r="N47" s="133" t="s">
        <v>1241</v>
      </c>
      <c r="O47" s="133"/>
      <c r="P47" s="133"/>
    </row>
    <row r="48" spans="1:23" x14ac:dyDescent="0.3">
      <c r="A48" s="133" t="s">
        <v>1231</v>
      </c>
      <c r="B48" s="133" t="s">
        <v>1216</v>
      </c>
      <c r="C48" s="133" t="s">
        <v>1232</v>
      </c>
      <c r="D48" s="133" t="s">
        <v>1244</v>
      </c>
      <c r="E48" s="133" t="s">
        <v>1245</v>
      </c>
      <c r="F48" s="133" t="s">
        <v>1235</v>
      </c>
      <c r="G48" s="133" t="s">
        <v>1268</v>
      </c>
      <c r="H48" s="133" t="s">
        <v>848</v>
      </c>
      <c r="I48" s="133" t="s">
        <v>1237</v>
      </c>
      <c r="J48" s="133">
        <v>2016</v>
      </c>
      <c r="K48" s="133" t="s">
        <v>1238</v>
      </c>
      <c r="L48" s="133" t="s">
        <v>1239</v>
      </c>
      <c r="M48" s="133" t="s">
        <v>1240</v>
      </c>
      <c r="N48" s="133" t="s">
        <v>1241</v>
      </c>
      <c r="O48" s="133"/>
      <c r="P48" s="133"/>
    </row>
    <row r="49" spans="1:16" x14ac:dyDescent="0.3">
      <c r="A49" s="133" t="s">
        <v>1231</v>
      </c>
      <c r="B49" s="133" t="s">
        <v>1216</v>
      </c>
      <c r="C49" s="133" t="s">
        <v>1232</v>
      </c>
      <c r="D49" s="133" t="s">
        <v>1244</v>
      </c>
      <c r="E49" s="133" t="s">
        <v>1245</v>
      </c>
      <c r="F49" s="133" t="s">
        <v>1235</v>
      </c>
      <c r="G49" s="133" t="s">
        <v>1268</v>
      </c>
      <c r="H49" s="133" t="s">
        <v>848</v>
      </c>
      <c r="I49" s="133" t="s">
        <v>1237</v>
      </c>
      <c r="J49" s="133">
        <v>2016</v>
      </c>
      <c r="K49" s="133" t="s">
        <v>1238</v>
      </c>
      <c r="L49" s="133" t="s">
        <v>1242</v>
      </c>
      <c r="M49" s="133" t="s">
        <v>1240</v>
      </c>
      <c r="N49" s="133" t="s">
        <v>1241</v>
      </c>
      <c r="O49" s="133"/>
      <c r="P49" s="133"/>
    </row>
    <row r="50" spans="1:16" x14ac:dyDescent="0.3">
      <c r="A50" s="133" t="s">
        <v>1231</v>
      </c>
      <c r="B50" s="133" t="s">
        <v>1216</v>
      </c>
      <c r="C50" s="133" t="s">
        <v>1232</v>
      </c>
      <c r="D50" s="133" t="s">
        <v>1244</v>
      </c>
      <c r="E50" s="133" t="s">
        <v>1245</v>
      </c>
      <c r="F50" s="133" t="s">
        <v>1235</v>
      </c>
      <c r="G50" s="133" t="s">
        <v>1268</v>
      </c>
      <c r="H50" s="133" t="s">
        <v>848</v>
      </c>
      <c r="I50" s="133" t="s">
        <v>1237</v>
      </c>
      <c r="J50" s="133">
        <v>2016</v>
      </c>
      <c r="K50" s="133" t="s">
        <v>1238</v>
      </c>
      <c r="L50" s="133" t="s">
        <v>1243</v>
      </c>
      <c r="M50" s="133" t="s">
        <v>1240</v>
      </c>
      <c r="N50" s="133" t="s">
        <v>1241</v>
      </c>
      <c r="O50" s="133"/>
      <c r="P50" s="133"/>
    </row>
    <row r="51" spans="1:16" x14ac:dyDescent="0.3">
      <c r="A51" s="133" t="s">
        <v>1231</v>
      </c>
      <c r="B51" s="133" t="s">
        <v>1216</v>
      </c>
      <c r="C51" s="133" t="s">
        <v>1232</v>
      </c>
      <c r="D51" s="133" t="s">
        <v>1244</v>
      </c>
      <c r="E51" s="133" t="s">
        <v>1245</v>
      </c>
      <c r="F51" s="133" t="s">
        <v>1235</v>
      </c>
      <c r="G51" s="133" t="s">
        <v>1269</v>
      </c>
      <c r="H51" s="133" t="s">
        <v>849</v>
      </c>
      <c r="I51" s="133" t="s">
        <v>1237</v>
      </c>
      <c r="J51" s="133">
        <v>2016</v>
      </c>
      <c r="K51" s="133" t="s">
        <v>1238</v>
      </c>
      <c r="L51" s="133" t="s">
        <v>1239</v>
      </c>
      <c r="M51" s="133" t="s">
        <v>1240</v>
      </c>
      <c r="N51" s="133" t="s">
        <v>1241</v>
      </c>
      <c r="O51" s="133"/>
      <c r="P51" s="133"/>
    </row>
    <row r="52" spans="1:16" x14ac:dyDescent="0.3">
      <c r="A52" s="133" t="s">
        <v>1231</v>
      </c>
      <c r="B52" s="133" t="s">
        <v>1216</v>
      </c>
      <c r="C52" s="133" t="s">
        <v>1232</v>
      </c>
      <c r="D52" s="133" t="s">
        <v>1244</v>
      </c>
      <c r="E52" s="133" t="s">
        <v>1245</v>
      </c>
      <c r="F52" s="133" t="s">
        <v>1235</v>
      </c>
      <c r="G52" s="133" t="s">
        <v>1269</v>
      </c>
      <c r="H52" s="133" t="s">
        <v>849</v>
      </c>
      <c r="I52" s="133" t="s">
        <v>1237</v>
      </c>
      <c r="J52" s="133">
        <v>2016</v>
      </c>
      <c r="K52" s="133" t="s">
        <v>1238</v>
      </c>
      <c r="L52" s="133" t="s">
        <v>1242</v>
      </c>
      <c r="M52" s="133" t="s">
        <v>1240</v>
      </c>
      <c r="N52" s="133" t="s">
        <v>1241</v>
      </c>
      <c r="O52" s="133"/>
      <c r="P52" s="133"/>
    </row>
    <row r="53" spans="1:16" x14ac:dyDescent="0.3">
      <c r="A53" s="133" t="s">
        <v>1231</v>
      </c>
      <c r="B53" s="133" t="s">
        <v>1216</v>
      </c>
      <c r="C53" s="133" t="s">
        <v>1232</v>
      </c>
      <c r="D53" s="133" t="s">
        <v>1244</v>
      </c>
      <c r="E53" s="133" t="s">
        <v>1245</v>
      </c>
      <c r="F53" s="133" t="s">
        <v>1235</v>
      </c>
      <c r="G53" s="133" t="s">
        <v>1269</v>
      </c>
      <c r="H53" s="133" t="s">
        <v>849</v>
      </c>
      <c r="I53" s="133" t="s">
        <v>1237</v>
      </c>
      <c r="J53" s="133">
        <v>2016</v>
      </c>
      <c r="K53" s="133" t="s">
        <v>1238</v>
      </c>
      <c r="L53" s="133" t="s">
        <v>1243</v>
      </c>
      <c r="M53" s="133" t="s">
        <v>1240</v>
      </c>
      <c r="N53" s="133" t="s">
        <v>1241</v>
      </c>
      <c r="O53" s="133"/>
      <c r="P53" s="133"/>
    </row>
    <row r="54" spans="1:16" x14ac:dyDescent="0.3">
      <c r="A54" s="133" t="s">
        <v>1231</v>
      </c>
      <c r="B54" s="133" t="s">
        <v>1216</v>
      </c>
      <c r="C54" s="133" t="s">
        <v>1232</v>
      </c>
      <c r="D54" s="133" t="s">
        <v>1233</v>
      </c>
      <c r="E54" s="133" t="s">
        <v>1234</v>
      </c>
      <c r="F54" s="133" t="s">
        <v>1235</v>
      </c>
      <c r="G54" s="133" t="s">
        <v>1270</v>
      </c>
      <c r="H54" s="133" t="s">
        <v>850</v>
      </c>
      <c r="I54" s="133" t="s">
        <v>1237</v>
      </c>
      <c r="J54" s="133">
        <v>2016</v>
      </c>
      <c r="K54" s="133" t="s">
        <v>1238</v>
      </c>
      <c r="L54" s="133" t="s">
        <v>1239</v>
      </c>
      <c r="M54" s="133" t="s">
        <v>1240</v>
      </c>
      <c r="N54" s="133" t="s">
        <v>1241</v>
      </c>
      <c r="O54" s="133"/>
      <c r="P54" s="133"/>
    </row>
    <row r="55" spans="1:16" x14ac:dyDescent="0.3">
      <c r="A55" s="133" t="s">
        <v>1231</v>
      </c>
      <c r="B55" s="133" t="s">
        <v>1216</v>
      </c>
      <c r="C55" s="133" t="s">
        <v>1232</v>
      </c>
      <c r="D55" s="133" t="s">
        <v>1233</v>
      </c>
      <c r="E55" s="133" t="s">
        <v>1234</v>
      </c>
      <c r="F55" s="133" t="s">
        <v>1235</v>
      </c>
      <c r="G55" s="133" t="s">
        <v>1270</v>
      </c>
      <c r="H55" s="133" t="s">
        <v>850</v>
      </c>
      <c r="I55" s="133" t="s">
        <v>1237</v>
      </c>
      <c r="J55" s="133">
        <v>2016</v>
      </c>
      <c r="K55" s="133" t="s">
        <v>1238</v>
      </c>
      <c r="L55" s="133" t="s">
        <v>1242</v>
      </c>
      <c r="M55" s="133" t="s">
        <v>1240</v>
      </c>
      <c r="N55" s="133" t="s">
        <v>1241</v>
      </c>
      <c r="O55" s="133"/>
      <c r="P55" s="133"/>
    </row>
    <row r="56" spans="1:16" x14ac:dyDescent="0.3">
      <c r="A56" s="133" t="s">
        <v>1231</v>
      </c>
      <c r="B56" s="133" t="s">
        <v>1216</v>
      </c>
      <c r="C56" s="133" t="s">
        <v>1232</v>
      </c>
      <c r="D56" s="133" t="s">
        <v>1233</v>
      </c>
      <c r="E56" s="133" t="s">
        <v>1234</v>
      </c>
      <c r="F56" s="133" t="s">
        <v>1235</v>
      </c>
      <c r="G56" s="133" t="s">
        <v>1270</v>
      </c>
      <c r="H56" s="133" t="s">
        <v>850</v>
      </c>
      <c r="I56" s="133" t="s">
        <v>1237</v>
      </c>
      <c r="J56" s="133">
        <v>2016</v>
      </c>
      <c r="K56" s="133" t="s">
        <v>1238</v>
      </c>
      <c r="L56" s="133" t="s">
        <v>1243</v>
      </c>
      <c r="M56" s="133" t="s">
        <v>1240</v>
      </c>
      <c r="N56" s="133" t="s">
        <v>1241</v>
      </c>
      <c r="O56" s="133"/>
      <c r="P56" s="133"/>
    </row>
    <row r="57" spans="1:16" x14ac:dyDescent="0.3">
      <c r="A57" s="133" t="s">
        <v>1231</v>
      </c>
      <c r="B57" s="133" t="s">
        <v>1216</v>
      </c>
      <c r="C57" s="133" t="s">
        <v>1232</v>
      </c>
      <c r="D57" s="133" t="s">
        <v>1251</v>
      </c>
      <c r="E57" s="133" t="s">
        <v>1252</v>
      </c>
      <c r="F57" s="133" t="s">
        <v>1235</v>
      </c>
      <c r="G57" s="133" t="s">
        <v>1271</v>
      </c>
      <c r="H57" s="133" t="s">
        <v>1272</v>
      </c>
      <c r="I57" s="133" t="s">
        <v>1237</v>
      </c>
      <c r="J57" s="133">
        <v>2016</v>
      </c>
      <c r="K57" s="133" t="s">
        <v>1238</v>
      </c>
      <c r="L57" s="133" t="s">
        <v>1239</v>
      </c>
      <c r="M57" s="133" t="s">
        <v>1240</v>
      </c>
      <c r="N57" s="133" t="s">
        <v>1241</v>
      </c>
      <c r="O57" s="133"/>
      <c r="P57" s="133"/>
    </row>
    <row r="58" spans="1:16" x14ac:dyDescent="0.3">
      <c r="A58" s="133" t="s">
        <v>1231</v>
      </c>
      <c r="B58" s="133" t="s">
        <v>1216</v>
      </c>
      <c r="C58" s="133" t="s">
        <v>1232</v>
      </c>
      <c r="D58" s="133" t="s">
        <v>1251</v>
      </c>
      <c r="E58" s="133" t="s">
        <v>1252</v>
      </c>
      <c r="F58" s="133" t="s">
        <v>1235</v>
      </c>
      <c r="G58" s="133" t="s">
        <v>1271</v>
      </c>
      <c r="H58" s="133" t="s">
        <v>1272</v>
      </c>
      <c r="I58" s="133" t="s">
        <v>1237</v>
      </c>
      <c r="J58" s="133">
        <v>2016</v>
      </c>
      <c r="K58" s="133" t="s">
        <v>1238</v>
      </c>
      <c r="L58" s="133" t="s">
        <v>1242</v>
      </c>
      <c r="M58" s="133" t="s">
        <v>1240</v>
      </c>
      <c r="N58" s="133" t="s">
        <v>1241</v>
      </c>
      <c r="O58" s="133"/>
      <c r="P58" s="133"/>
    </row>
    <row r="59" spans="1:16" x14ac:dyDescent="0.3">
      <c r="A59" s="133" t="s">
        <v>1231</v>
      </c>
      <c r="B59" s="133" t="s">
        <v>1216</v>
      </c>
      <c r="C59" s="133" t="s">
        <v>1232</v>
      </c>
      <c r="D59" s="133" t="s">
        <v>1251</v>
      </c>
      <c r="E59" s="133" t="s">
        <v>1252</v>
      </c>
      <c r="F59" s="133" t="s">
        <v>1235</v>
      </c>
      <c r="G59" s="133" t="s">
        <v>1271</v>
      </c>
      <c r="H59" s="133" t="s">
        <v>1272</v>
      </c>
      <c r="I59" s="133" t="s">
        <v>1237</v>
      </c>
      <c r="J59" s="133">
        <v>2016</v>
      </c>
      <c r="K59" s="133" t="s">
        <v>1238</v>
      </c>
      <c r="L59" s="133" t="s">
        <v>1243</v>
      </c>
      <c r="M59" s="133" t="s">
        <v>1240</v>
      </c>
      <c r="N59" s="133" t="s">
        <v>1241</v>
      </c>
      <c r="O59" s="133"/>
      <c r="P59" s="133"/>
    </row>
    <row r="60" spans="1:16" x14ac:dyDescent="0.3">
      <c r="A60" s="133" t="s">
        <v>1231</v>
      </c>
      <c r="B60" s="133" t="s">
        <v>1216</v>
      </c>
      <c r="C60" s="133" t="s">
        <v>1232</v>
      </c>
      <c r="D60" s="133" t="s">
        <v>1244</v>
      </c>
      <c r="E60" s="133" t="s">
        <v>1245</v>
      </c>
      <c r="F60" s="133" t="s">
        <v>1235</v>
      </c>
      <c r="G60" s="133" t="s">
        <v>1273</v>
      </c>
      <c r="H60" s="133" t="s">
        <v>853</v>
      </c>
      <c r="I60" s="133" t="s">
        <v>1237</v>
      </c>
      <c r="J60" s="133">
        <v>2016</v>
      </c>
      <c r="K60" s="133" t="s">
        <v>1238</v>
      </c>
      <c r="L60" s="133" t="s">
        <v>1239</v>
      </c>
      <c r="M60" s="133" t="s">
        <v>1240</v>
      </c>
      <c r="N60" s="133" t="s">
        <v>1241</v>
      </c>
      <c r="O60" s="133"/>
      <c r="P60" s="133"/>
    </row>
    <row r="61" spans="1:16" x14ac:dyDescent="0.3">
      <c r="A61" s="133" t="s">
        <v>1231</v>
      </c>
      <c r="B61" s="133" t="s">
        <v>1216</v>
      </c>
      <c r="C61" s="133" t="s">
        <v>1232</v>
      </c>
      <c r="D61" s="133" t="s">
        <v>1244</v>
      </c>
      <c r="E61" s="133" t="s">
        <v>1245</v>
      </c>
      <c r="F61" s="133" t="s">
        <v>1235</v>
      </c>
      <c r="G61" s="133" t="s">
        <v>1273</v>
      </c>
      <c r="H61" s="133" t="s">
        <v>853</v>
      </c>
      <c r="I61" s="133" t="s">
        <v>1237</v>
      </c>
      <c r="J61" s="133">
        <v>2016</v>
      </c>
      <c r="K61" s="133" t="s">
        <v>1238</v>
      </c>
      <c r="L61" s="133" t="s">
        <v>1242</v>
      </c>
      <c r="M61" s="133" t="s">
        <v>1240</v>
      </c>
      <c r="N61" s="133" t="s">
        <v>1241</v>
      </c>
      <c r="O61" s="133"/>
      <c r="P61" s="133"/>
    </row>
    <row r="62" spans="1:16" x14ac:dyDescent="0.3">
      <c r="A62" s="133" t="s">
        <v>1231</v>
      </c>
      <c r="B62" s="133" t="s">
        <v>1216</v>
      </c>
      <c r="C62" s="133" t="s">
        <v>1232</v>
      </c>
      <c r="D62" s="133" t="s">
        <v>1244</v>
      </c>
      <c r="E62" s="133" t="s">
        <v>1245</v>
      </c>
      <c r="F62" s="133" t="s">
        <v>1235</v>
      </c>
      <c r="G62" s="133" t="s">
        <v>1273</v>
      </c>
      <c r="H62" s="133" t="s">
        <v>853</v>
      </c>
      <c r="I62" s="133" t="s">
        <v>1237</v>
      </c>
      <c r="J62" s="133">
        <v>2016</v>
      </c>
      <c r="K62" s="133" t="s">
        <v>1238</v>
      </c>
      <c r="L62" s="133" t="s">
        <v>1243</v>
      </c>
      <c r="M62" s="133" t="s">
        <v>1240</v>
      </c>
      <c r="N62" s="133" t="s">
        <v>1241</v>
      </c>
      <c r="O62" s="133"/>
      <c r="P62" s="133"/>
    </row>
    <row r="63" spans="1:16" x14ac:dyDescent="0.3">
      <c r="A63" s="133" t="s">
        <v>1231</v>
      </c>
      <c r="B63" s="133" t="s">
        <v>1216</v>
      </c>
      <c r="C63" s="133" t="s">
        <v>1232</v>
      </c>
      <c r="D63" s="133" t="s">
        <v>1244</v>
      </c>
      <c r="E63" s="133" t="s">
        <v>1245</v>
      </c>
      <c r="F63" s="133" t="s">
        <v>1235</v>
      </c>
      <c r="G63" s="133" t="s">
        <v>1274</v>
      </c>
      <c r="H63" s="133" t="s">
        <v>854</v>
      </c>
      <c r="I63" s="133" t="s">
        <v>1237</v>
      </c>
      <c r="J63" s="133">
        <v>2016</v>
      </c>
      <c r="K63" s="133" t="s">
        <v>1238</v>
      </c>
      <c r="L63" s="133" t="s">
        <v>1239</v>
      </c>
      <c r="M63" s="133" t="s">
        <v>1240</v>
      </c>
      <c r="N63" s="133" t="s">
        <v>1241</v>
      </c>
      <c r="O63" s="133"/>
      <c r="P63" s="133"/>
    </row>
    <row r="64" spans="1:16" x14ac:dyDescent="0.3">
      <c r="A64" s="133" t="s">
        <v>1231</v>
      </c>
      <c r="B64" s="133" t="s">
        <v>1216</v>
      </c>
      <c r="C64" s="133" t="s">
        <v>1232</v>
      </c>
      <c r="D64" s="133" t="s">
        <v>1244</v>
      </c>
      <c r="E64" s="133" t="s">
        <v>1245</v>
      </c>
      <c r="F64" s="133" t="s">
        <v>1235</v>
      </c>
      <c r="G64" s="133" t="s">
        <v>1274</v>
      </c>
      <c r="H64" s="133" t="s">
        <v>854</v>
      </c>
      <c r="I64" s="133" t="s">
        <v>1237</v>
      </c>
      <c r="J64" s="133">
        <v>2016</v>
      </c>
      <c r="K64" s="133" t="s">
        <v>1238</v>
      </c>
      <c r="L64" s="133" t="s">
        <v>1242</v>
      </c>
      <c r="M64" s="133" t="s">
        <v>1240</v>
      </c>
      <c r="N64" s="133" t="s">
        <v>1241</v>
      </c>
      <c r="O64" s="133"/>
      <c r="P64" s="133"/>
    </row>
    <row r="65" spans="1:16" x14ac:dyDescent="0.3">
      <c r="A65" s="133" t="s">
        <v>1231</v>
      </c>
      <c r="B65" s="133" t="s">
        <v>1216</v>
      </c>
      <c r="C65" s="133" t="s">
        <v>1232</v>
      </c>
      <c r="D65" s="133" t="s">
        <v>1244</v>
      </c>
      <c r="E65" s="133" t="s">
        <v>1245</v>
      </c>
      <c r="F65" s="133" t="s">
        <v>1235</v>
      </c>
      <c r="G65" s="133" t="s">
        <v>1274</v>
      </c>
      <c r="H65" s="133" t="s">
        <v>854</v>
      </c>
      <c r="I65" s="133" t="s">
        <v>1237</v>
      </c>
      <c r="J65" s="133">
        <v>2016</v>
      </c>
      <c r="K65" s="133" t="s">
        <v>1238</v>
      </c>
      <c r="L65" s="133" t="s">
        <v>1243</v>
      </c>
      <c r="M65" s="133" t="s">
        <v>1240</v>
      </c>
      <c r="N65" s="133" t="s">
        <v>1241</v>
      </c>
      <c r="O65" s="133"/>
      <c r="P65" s="133"/>
    </row>
    <row r="66" spans="1:16" x14ac:dyDescent="0.3">
      <c r="A66" s="133" t="s">
        <v>1231</v>
      </c>
      <c r="B66" s="133" t="s">
        <v>1216</v>
      </c>
      <c r="C66" s="133" t="s">
        <v>1232</v>
      </c>
      <c r="D66" s="133" t="s">
        <v>1244</v>
      </c>
      <c r="E66" s="133" t="s">
        <v>1245</v>
      </c>
      <c r="F66" s="133" t="s">
        <v>1235</v>
      </c>
      <c r="G66" s="133" t="s">
        <v>1275</v>
      </c>
      <c r="H66" s="133" t="s">
        <v>1276</v>
      </c>
      <c r="I66" s="133" t="s">
        <v>1237</v>
      </c>
      <c r="J66" s="133">
        <v>2016</v>
      </c>
      <c r="K66" s="133" t="s">
        <v>1238</v>
      </c>
      <c r="L66" s="133" t="s">
        <v>1239</v>
      </c>
      <c r="M66" s="133" t="s">
        <v>1240</v>
      </c>
      <c r="N66" s="133" t="s">
        <v>1241</v>
      </c>
      <c r="O66" s="133"/>
      <c r="P66" s="133"/>
    </row>
    <row r="67" spans="1:16" x14ac:dyDescent="0.3">
      <c r="A67" s="133" t="s">
        <v>1231</v>
      </c>
      <c r="B67" s="133" t="s">
        <v>1216</v>
      </c>
      <c r="C67" s="133" t="s">
        <v>1232</v>
      </c>
      <c r="D67" s="133" t="s">
        <v>1244</v>
      </c>
      <c r="E67" s="133" t="s">
        <v>1245</v>
      </c>
      <c r="F67" s="133" t="s">
        <v>1235</v>
      </c>
      <c r="G67" s="133" t="s">
        <v>1275</v>
      </c>
      <c r="H67" s="133" t="s">
        <v>1276</v>
      </c>
      <c r="I67" s="133" t="s">
        <v>1237</v>
      </c>
      <c r="J67" s="133">
        <v>2016</v>
      </c>
      <c r="K67" s="133" t="s">
        <v>1238</v>
      </c>
      <c r="L67" s="133" t="s">
        <v>1242</v>
      </c>
      <c r="M67" s="133" t="s">
        <v>1240</v>
      </c>
      <c r="N67" s="133" t="s">
        <v>1241</v>
      </c>
      <c r="O67" s="133"/>
      <c r="P67" s="133"/>
    </row>
    <row r="68" spans="1:16" x14ac:dyDescent="0.3">
      <c r="A68" s="133" t="s">
        <v>1231</v>
      </c>
      <c r="B68" s="133" t="s">
        <v>1216</v>
      </c>
      <c r="C68" s="133" t="s">
        <v>1232</v>
      </c>
      <c r="D68" s="133" t="s">
        <v>1244</v>
      </c>
      <c r="E68" s="133" t="s">
        <v>1245</v>
      </c>
      <c r="F68" s="133" t="s">
        <v>1235</v>
      </c>
      <c r="G68" s="133" t="s">
        <v>1275</v>
      </c>
      <c r="H68" s="133" t="s">
        <v>1276</v>
      </c>
      <c r="I68" s="133" t="s">
        <v>1237</v>
      </c>
      <c r="J68" s="133">
        <v>2016</v>
      </c>
      <c r="K68" s="133" t="s">
        <v>1238</v>
      </c>
      <c r="L68" s="133" t="s">
        <v>1243</v>
      </c>
      <c r="M68" s="133" t="s">
        <v>1240</v>
      </c>
      <c r="N68" s="133" t="s">
        <v>1241</v>
      </c>
      <c r="O68" s="133"/>
      <c r="P68" s="133"/>
    </row>
    <row r="69" spans="1:16" x14ac:dyDescent="0.3">
      <c r="A69" s="133" t="s">
        <v>1231</v>
      </c>
      <c r="B69" s="133" t="s">
        <v>1216</v>
      </c>
      <c r="C69" s="133" t="s">
        <v>1232</v>
      </c>
      <c r="D69" s="133" t="s">
        <v>1244</v>
      </c>
      <c r="E69" s="133" t="s">
        <v>1245</v>
      </c>
      <c r="F69" s="133" t="s">
        <v>1235</v>
      </c>
      <c r="G69" s="133" t="s">
        <v>1277</v>
      </c>
      <c r="H69" s="133" t="s">
        <v>856</v>
      </c>
      <c r="I69" s="133" t="s">
        <v>1237</v>
      </c>
      <c r="J69" s="133">
        <v>2016</v>
      </c>
      <c r="K69" s="133" t="s">
        <v>1238</v>
      </c>
      <c r="L69" s="133" t="s">
        <v>1239</v>
      </c>
      <c r="M69" s="133" t="s">
        <v>1240</v>
      </c>
      <c r="N69" s="133" t="s">
        <v>1241</v>
      </c>
      <c r="O69" s="133"/>
      <c r="P69" s="133"/>
    </row>
    <row r="70" spans="1:16" x14ac:dyDescent="0.3">
      <c r="A70" s="133" t="s">
        <v>1231</v>
      </c>
      <c r="B70" s="133" t="s">
        <v>1216</v>
      </c>
      <c r="C70" s="133" t="s">
        <v>1232</v>
      </c>
      <c r="D70" s="133" t="s">
        <v>1244</v>
      </c>
      <c r="E70" s="133" t="s">
        <v>1245</v>
      </c>
      <c r="F70" s="133" t="s">
        <v>1235</v>
      </c>
      <c r="G70" s="133" t="s">
        <v>1277</v>
      </c>
      <c r="H70" s="133" t="s">
        <v>856</v>
      </c>
      <c r="I70" s="133" t="s">
        <v>1237</v>
      </c>
      <c r="J70" s="133">
        <v>2016</v>
      </c>
      <c r="K70" s="133" t="s">
        <v>1238</v>
      </c>
      <c r="L70" s="133" t="s">
        <v>1242</v>
      </c>
      <c r="M70" s="133" t="s">
        <v>1240</v>
      </c>
      <c r="N70" s="133" t="s">
        <v>1241</v>
      </c>
      <c r="O70" s="133"/>
      <c r="P70" s="133"/>
    </row>
    <row r="71" spans="1:16" x14ac:dyDescent="0.3">
      <c r="A71" s="133" t="s">
        <v>1231</v>
      </c>
      <c r="B71" s="133" t="s">
        <v>1216</v>
      </c>
      <c r="C71" s="133" t="s">
        <v>1232</v>
      </c>
      <c r="D71" s="133" t="s">
        <v>1244</v>
      </c>
      <c r="E71" s="133" t="s">
        <v>1245</v>
      </c>
      <c r="F71" s="133" t="s">
        <v>1235</v>
      </c>
      <c r="G71" s="133" t="s">
        <v>1277</v>
      </c>
      <c r="H71" s="133" t="s">
        <v>856</v>
      </c>
      <c r="I71" s="133" t="s">
        <v>1237</v>
      </c>
      <c r="J71" s="133">
        <v>2016</v>
      </c>
      <c r="K71" s="133" t="s">
        <v>1238</v>
      </c>
      <c r="L71" s="133" t="s">
        <v>1243</v>
      </c>
      <c r="M71" s="133" t="s">
        <v>1240</v>
      </c>
      <c r="N71" s="133" t="s">
        <v>1241</v>
      </c>
      <c r="O71" s="133"/>
      <c r="P71" s="133"/>
    </row>
    <row r="72" spans="1:16" x14ac:dyDescent="0.3">
      <c r="A72" s="133" t="s">
        <v>1231</v>
      </c>
      <c r="B72" s="133" t="s">
        <v>1216</v>
      </c>
      <c r="C72" s="133" t="s">
        <v>1232</v>
      </c>
      <c r="D72" s="133" t="s">
        <v>1233</v>
      </c>
      <c r="E72" s="133" t="s">
        <v>1234</v>
      </c>
      <c r="F72" s="133" t="s">
        <v>1235</v>
      </c>
      <c r="G72" s="133" t="s">
        <v>1278</v>
      </c>
      <c r="H72" s="133" t="s">
        <v>1279</v>
      </c>
      <c r="I72" s="133" t="s">
        <v>1237</v>
      </c>
      <c r="J72" s="133">
        <v>2016</v>
      </c>
      <c r="K72" s="133" t="s">
        <v>1238</v>
      </c>
      <c r="L72" s="133" t="s">
        <v>1239</v>
      </c>
      <c r="M72" s="133" t="s">
        <v>1240</v>
      </c>
      <c r="N72" s="133" t="s">
        <v>1241</v>
      </c>
      <c r="O72" s="133"/>
      <c r="P72" s="133"/>
    </row>
    <row r="73" spans="1:16" x14ac:dyDescent="0.3">
      <c r="A73" s="133" t="s">
        <v>1231</v>
      </c>
      <c r="B73" s="133" t="s">
        <v>1216</v>
      </c>
      <c r="C73" s="133" t="s">
        <v>1232</v>
      </c>
      <c r="D73" s="133" t="s">
        <v>1233</v>
      </c>
      <c r="E73" s="133" t="s">
        <v>1234</v>
      </c>
      <c r="F73" s="133" t="s">
        <v>1235</v>
      </c>
      <c r="G73" s="133" t="s">
        <v>1278</v>
      </c>
      <c r="H73" s="133" t="s">
        <v>1279</v>
      </c>
      <c r="I73" s="133" t="s">
        <v>1237</v>
      </c>
      <c r="J73" s="133">
        <v>2016</v>
      </c>
      <c r="K73" s="133" t="s">
        <v>1238</v>
      </c>
      <c r="L73" s="133" t="s">
        <v>1242</v>
      </c>
      <c r="M73" s="133" t="s">
        <v>1240</v>
      </c>
      <c r="N73" s="133" t="s">
        <v>1241</v>
      </c>
      <c r="O73" s="133"/>
      <c r="P73" s="133"/>
    </row>
    <row r="74" spans="1:16" x14ac:dyDescent="0.3">
      <c r="A74" s="133" t="s">
        <v>1231</v>
      </c>
      <c r="B74" s="133" t="s">
        <v>1216</v>
      </c>
      <c r="C74" s="133" t="s">
        <v>1232</v>
      </c>
      <c r="D74" s="133" t="s">
        <v>1233</v>
      </c>
      <c r="E74" s="133" t="s">
        <v>1234</v>
      </c>
      <c r="F74" s="133" t="s">
        <v>1235</v>
      </c>
      <c r="G74" s="133" t="s">
        <v>1278</v>
      </c>
      <c r="H74" s="133" t="s">
        <v>1279</v>
      </c>
      <c r="I74" s="133" t="s">
        <v>1237</v>
      </c>
      <c r="J74" s="133">
        <v>2016</v>
      </c>
      <c r="K74" s="133" t="s">
        <v>1238</v>
      </c>
      <c r="L74" s="133" t="s">
        <v>1243</v>
      </c>
      <c r="M74" s="133" t="s">
        <v>1240</v>
      </c>
      <c r="N74" s="133" t="s">
        <v>1241</v>
      </c>
      <c r="O74" s="133"/>
      <c r="P74" s="133"/>
    </row>
    <row r="75" spans="1:16" x14ac:dyDescent="0.3">
      <c r="A75" s="133" t="s">
        <v>1231</v>
      </c>
      <c r="B75" s="133" t="s">
        <v>1216</v>
      </c>
      <c r="C75" s="133" t="s">
        <v>1232</v>
      </c>
      <c r="D75" s="133" t="s">
        <v>1244</v>
      </c>
      <c r="E75" s="133" t="s">
        <v>1245</v>
      </c>
      <c r="F75" s="133" t="s">
        <v>1235</v>
      </c>
      <c r="G75" s="133" t="s">
        <v>1280</v>
      </c>
      <c r="H75" s="133" t="s">
        <v>858</v>
      </c>
      <c r="I75" s="133" t="s">
        <v>1237</v>
      </c>
      <c r="J75" s="133">
        <v>2016</v>
      </c>
      <c r="K75" s="133" t="s">
        <v>1238</v>
      </c>
      <c r="L75" s="133" t="s">
        <v>1239</v>
      </c>
      <c r="M75" s="133" t="s">
        <v>1240</v>
      </c>
      <c r="N75" s="133" t="s">
        <v>1241</v>
      </c>
      <c r="O75" s="133"/>
      <c r="P75" s="133"/>
    </row>
    <row r="76" spans="1:16" x14ac:dyDescent="0.3">
      <c r="A76" s="133" t="s">
        <v>1231</v>
      </c>
      <c r="B76" s="133" t="s">
        <v>1216</v>
      </c>
      <c r="C76" s="133" t="s">
        <v>1232</v>
      </c>
      <c r="D76" s="133" t="s">
        <v>1244</v>
      </c>
      <c r="E76" s="133" t="s">
        <v>1245</v>
      </c>
      <c r="F76" s="133" t="s">
        <v>1235</v>
      </c>
      <c r="G76" s="133" t="s">
        <v>1280</v>
      </c>
      <c r="H76" s="133" t="s">
        <v>858</v>
      </c>
      <c r="I76" s="133" t="s">
        <v>1237</v>
      </c>
      <c r="J76" s="133">
        <v>2016</v>
      </c>
      <c r="K76" s="133" t="s">
        <v>1238</v>
      </c>
      <c r="L76" s="133" t="s">
        <v>1242</v>
      </c>
      <c r="M76" s="133" t="s">
        <v>1240</v>
      </c>
      <c r="N76" s="133" t="s">
        <v>1241</v>
      </c>
      <c r="O76" s="133"/>
      <c r="P76" s="133"/>
    </row>
    <row r="77" spans="1:16" x14ac:dyDescent="0.3">
      <c r="A77" s="133" t="s">
        <v>1231</v>
      </c>
      <c r="B77" s="133" t="s">
        <v>1216</v>
      </c>
      <c r="C77" s="133" t="s">
        <v>1232</v>
      </c>
      <c r="D77" s="133" t="s">
        <v>1244</v>
      </c>
      <c r="E77" s="133" t="s">
        <v>1245</v>
      </c>
      <c r="F77" s="133" t="s">
        <v>1235</v>
      </c>
      <c r="G77" s="133" t="s">
        <v>1280</v>
      </c>
      <c r="H77" s="133" t="s">
        <v>858</v>
      </c>
      <c r="I77" s="133" t="s">
        <v>1237</v>
      </c>
      <c r="J77" s="133">
        <v>2016</v>
      </c>
      <c r="K77" s="133" t="s">
        <v>1238</v>
      </c>
      <c r="L77" s="133" t="s">
        <v>1243</v>
      </c>
      <c r="M77" s="133" t="s">
        <v>1240</v>
      </c>
      <c r="N77" s="133" t="s">
        <v>1241</v>
      </c>
      <c r="O77" s="133"/>
      <c r="P77" s="133"/>
    </row>
    <row r="78" spans="1:16" x14ac:dyDescent="0.3">
      <c r="A78" s="133" t="s">
        <v>1231</v>
      </c>
      <c r="B78" s="133" t="s">
        <v>1216</v>
      </c>
      <c r="C78" s="133" t="s">
        <v>1232</v>
      </c>
      <c r="D78" s="133" t="s">
        <v>1244</v>
      </c>
      <c r="E78" s="133" t="s">
        <v>1245</v>
      </c>
      <c r="F78" s="133" t="s">
        <v>1235</v>
      </c>
      <c r="G78" s="133" t="s">
        <v>1281</v>
      </c>
      <c r="H78" s="133" t="s">
        <v>859</v>
      </c>
      <c r="I78" s="133" t="s">
        <v>1237</v>
      </c>
      <c r="J78" s="133">
        <v>2016</v>
      </c>
      <c r="K78" s="133" t="s">
        <v>1238</v>
      </c>
      <c r="L78" s="133" t="s">
        <v>1239</v>
      </c>
      <c r="M78" s="133" t="s">
        <v>1240</v>
      </c>
      <c r="N78" s="133" t="s">
        <v>1241</v>
      </c>
      <c r="O78" s="133"/>
      <c r="P78" s="133"/>
    </row>
    <row r="79" spans="1:16" x14ac:dyDescent="0.3">
      <c r="A79" s="133" t="s">
        <v>1231</v>
      </c>
      <c r="B79" s="133" t="s">
        <v>1216</v>
      </c>
      <c r="C79" s="133" t="s">
        <v>1232</v>
      </c>
      <c r="D79" s="133" t="s">
        <v>1244</v>
      </c>
      <c r="E79" s="133" t="s">
        <v>1245</v>
      </c>
      <c r="F79" s="133" t="s">
        <v>1235</v>
      </c>
      <c r="G79" s="133" t="s">
        <v>1281</v>
      </c>
      <c r="H79" s="133" t="s">
        <v>859</v>
      </c>
      <c r="I79" s="133" t="s">
        <v>1237</v>
      </c>
      <c r="J79" s="133">
        <v>2016</v>
      </c>
      <c r="K79" s="133" t="s">
        <v>1238</v>
      </c>
      <c r="L79" s="133" t="s">
        <v>1242</v>
      </c>
      <c r="M79" s="133" t="s">
        <v>1240</v>
      </c>
      <c r="N79" s="133" t="s">
        <v>1241</v>
      </c>
      <c r="O79" s="133"/>
      <c r="P79" s="133"/>
    </row>
    <row r="80" spans="1:16" x14ac:dyDescent="0.3">
      <c r="A80" s="133" t="s">
        <v>1231</v>
      </c>
      <c r="B80" s="133" t="s">
        <v>1216</v>
      </c>
      <c r="C80" s="133" t="s">
        <v>1232</v>
      </c>
      <c r="D80" s="133" t="s">
        <v>1244</v>
      </c>
      <c r="E80" s="133" t="s">
        <v>1245</v>
      </c>
      <c r="F80" s="133" t="s">
        <v>1235</v>
      </c>
      <c r="G80" s="133" t="s">
        <v>1281</v>
      </c>
      <c r="H80" s="133" t="s">
        <v>859</v>
      </c>
      <c r="I80" s="133" t="s">
        <v>1237</v>
      </c>
      <c r="J80" s="133">
        <v>2016</v>
      </c>
      <c r="K80" s="133" t="s">
        <v>1238</v>
      </c>
      <c r="L80" s="133" t="s">
        <v>1243</v>
      </c>
      <c r="M80" s="133" t="s">
        <v>1240</v>
      </c>
      <c r="N80" s="133" t="s">
        <v>1241</v>
      </c>
      <c r="O80" s="133"/>
      <c r="P80" s="133"/>
    </row>
    <row r="81" spans="1:16" x14ac:dyDescent="0.3">
      <c r="A81" s="133" t="s">
        <v>1231</v>
      </c>
      <c r="B81" s="133" t="s">
        <v>1216</v>
      </c>
      <c r="C81" s="133" t="s">
        <v>1232</v>
      </c>
      <c r="D81" s="133" t="s">
        <v>1244</v>
      </c>
      <c r="E81" s="133" t="s">
        <v>1245</v>
      </c>
      <c r="F81" s="133" t="s">
        <v>1235</v>
      </c>
      <c r="G81" s="133" t="s">
        <v>1282</v>
      </c>
      <c r="H81" s="133" t="s">
        <v>860</v>
      </c>
      <c r="I81" s="133" t="s">
        <v>1237</v>
      </c>
      <c r="J81" s="133">
        <v>2016</v>
      </c>
      <c r="K81" s="133" t="s">
        <v>1238</v>
      </c>
      <c r="L81" s="133" t="s">
        <v>1239</v>
      </c>
      <c r="M81" s="133" t="s">
        <v>1240</v>
      </c>
      <c r="N81" s="133" t="s">
        <v>1241</v>
      </c>
      <c r="O81" s="133"/>
      <c r="P81" s="133"/>
    </row>
    <row r="82" spans="1:16" x14ac:dyDescent="0.3">
      <c r="A82" s="133" t="s">
        <v>1231</v>
      </c>
      <c r="B82" s="133" t="s">
        <v>1216</v>
      </c>
      <c r="C82" s="133" t="s">
        <v>1232</v>
      </c>
      <c r="D82" s="133" t="s">
        <v>1244</v>
      </c>
      <c r="E82" s="133" t="s">
        <v>1245</v>
      </c>
      <c r="F82" s="133" t="s">
        <v>1235</v>
      </c>
      <c r="G82" s="133" t="s">
        <v>1282</v>
      </c>
      <c r="H82" s="133" t="s">
        <v>860</v>
      </c>
      <c r="I82" s="133" t="s">
        <v>1237</v>
      </c>
      <c r="J82" s="133">
        <v>2016</v>
      </c>
      <c r="K82" s="133" t="s">
        <v>1238</v>
      </c>
      <c r="L82" s="133" t="s">
        <v>1242</v>
      </c>
      <c r="M82" s="133" t="s">
        <v>1240</v>
      </c>
      <c r="N82" s="133" t="s">
        <v>1241</v>
      </c>
      <c r="O82" s="133"/>
      <c r="P82" s="133"/>
    </row>
    <row r="83" spans="1:16" x14ac:dyDescent="0.3">
      <c r="A83" s="133" t="s">
        <v>1231</v>
      </c>
      <c r="B83" s="133" t="s">
        <v>1216</v>
      </c>
      <c r="C83" s="133" t="s">
        <v>1232</v>
      </c>
      <c r="D83" s="133" t="s">
        <v>1244</v>
      </c>
      <c r="E83" s="133" t="s">
        <v>1245</v>
      </c>
      <c r="F83" s="133" t="s">
        <v>1235</v>
      </c>
      <c r="G83" s="133" t="s">
        <v>1282</v>
      </c>
      <c r="H83" s="133" t="s">
        <v>860</v>
      </c>
      <c r="I83" s="133" t="s">
        <v>1237</v>
      </c>
      <c r="J83" s="133">
        <v>2016</v>
      </c>
      <c r="K83" s="133" t="s">
        <v>1238</v>
      </c>
      <c r="L83" s="133" t="s">
        <v>1243</v>
      </c>
      <c r="M83" s="133" t="s">
        <v>1240</v>
      </c>
      <c r="N83" s="133" t="s">
        <v>1241</v>
      </c>
      <c r="O83" s="133"/>
      <c r="P83" s="133"/>
    </row>
    <row r="84" spans="1:16" x14ac:dyDescent="0.3">
      <c r="A84" s="133" t="s">
        <v>1231</v>
      </c>
      <c r="B84" s="133" t="s">
        <v>1216</v>
      </c>
      <c r="C84" s="133" t="s">
        <v>1232</v>
      </c>
      <c r="D84" s="133" t="s">
        <v>1233</v>
      </c>
      <c r="E84" s="133" t="s">
        <v>1234</v>
      </c>
      <c r="F84" s="133" t="s">
        <v>1235</v>
      </c>
      <c r="G84" s="133" t="s">
        <v>1283</v>
      </c>
      <c r="H84" s="133" t="s">
        <v>1284</v>
      </c>
      <c r="I84" s="133" t="s">
        <v>1237</v>
      </c>
      <c r="J84" s="133">
        <v>2016</v>
      </c>
      <c r="K84" s="133" t="s">
        <v>1238</v>
      </c>
      <c r="L84" s="133" t="s">
        <v>1239</v>
      </c>
      <c r="M84" s="133" t="s">
        <v>1240</v>
      </c>
      <c r="N84" s="133" t="s">
        <v>1241</v>
      </c>
      <c r="O84" s="133"/>
      <c r="P84" s="133"/>
    </row>
    <row r="85" spans="1:16" x14ac:dyDescent="0.3">
      <c r="A85" s="133" t="s">
        <v>1231</v>
      </c>
      <c r="B85" s="133" t="s">
        <v>1216</v>
      </c>
      <c r="C85" s="133" t="s">
        <v>1232</v>
      </c>
      <c r="D85" s="133" t="s">
        <v>1233</v>
      </c>
      <c r="E85" s="133" t="s">
        <v>1234</v>
      </c>
      <c r="F85" s="133" t="s">
        <v>1235</v>
      </c>
      <c r="G85" s="133" t="s">
        <v>1283</v>
      </c>
      <c r="H85" s="133" t="s">
        <v>1284</v>
      </c>
      <c r="I85" s="133" t="s">
        <v>1237</v>
      </c>
      <c r="J85" s="133">
        <v>2016</v>
      </c>
      <c r="K85" s="133" t="s">
        <v>1238</v>
      </c>
      <c r="L85" s="133" t="s">
        <v>1242</v>
      </c>
      <c r="M85" s="133" t="s">
        <v>1240</v>
      </c>
      <c r="N85" s="133" t="s">
        <v>1241</v>
      </c>
      <c r="O85" s="133"/>
      <c r="P85" s="133"/>
    </row>
    <row r="86" spans="1:16" x14ac:dyDescent="0.3">
      <c r="A86" s="133" t="s">
        <v>1231</v>
      </c>
      <c r="B86" s="133" t="s">
        <v>1216</v>
      </c>
      <c r="C86" s="133" t="s">
        <v>1232</v>
      </c>
      <c r="D86" s="133" t="s">
        <v>1233</v>
      </c>
      <c r="E86" s="133" t="s">
        <v>1234</v>
      </c>
      <c r="F86" s="133" t="s">
        <v>1235</v>
      </c>
      <c r="G86" s="133" t="s">
        <v>1283</v>
      </c>
      <c r="H86" s="133" t="s">
        <v>1284</v>
      </c>
      <c r="I86" s="133" t="s">
        <v>1237</v>
      </c>
      <c r="J86" s="133">
        <v>2016</v>
      </c>
      <c r="K86" s="133" t="s">
        <v>1238</v>
      </c>
      <c r="L86" s="133" t="s">
        <v>1243</v>
      </c>
      <c r="M86" s="133" t="s">
        <v>1240</v>
      </c>
      <c r="N86" s="133" t="s">
        <v>1241</v>
      </c>
      <c r="O86" s="133"/>
      <c r="P86" s="133"/>
    </row>
    <row r="87" spans="1:16" x14ac:dyDescent="0.3">
      <c r="A87" s="133" t="s">
        <v>1231</v>
      </c>
      <c r="B87" s="133" t="s">
        <v>1216</v>
      </c>
      <c r="C87" s="133" t="s">
        <v>1232</v>
      </c>
      <c r="D87" s="133" t="s">
        <v>1244</v>
      </c>
      <c r="E87" s="133" t="s">
        <v>1245</v>
      </c>
      <c r="F87" s="133" t="s">
        <v>1235</v>
      </c>
      <c r="G87" s="133" t="s">
        <v>1285</v>
      </c>
      <c r="H87" s="133" t="s">
        <v>863</v>
      </c>
      <c r="I87" s="133" t="s">
        <v>1237</v>
      </c>
      <c r="J87" s="133">
        <v>2016</v>
      </c>
      <c r="K87" s="133" t="s">
        <v>1238</v>
      </c>
      <c r="L87" s="133" t="s">
        <v>1239</v>
      </c>
      <c r="M87" s="133" t="s">
        <v>1240</v>
      </c>
      <c r="N87" s="133" t="s">
        <v>1241</v>
      </c>
      <c r="O87" s="133"/>
      <c r="P87" s="133"/>
    </row>
    <row r="88" spans="1:16" x14ac:dyDescent="0.3">
      <c r="A88" s="133" t="s">
        <v>1231</v>
      </c>
      <c r="B88" s="133" t="s">
        <v>1216</v>
      </c>
      <c r="C88" s="133" t="s">
        <v>1232</v>
      </c>
      <c r="D88" s="133" t="s">
        <v>1244</v>
      </c>
      <c r="E88" s="133" t="s">
        <v>1245</v>
      </c>
      <c r="F88" s="133" t="s">
        <v>1235</v>
      </c>
      <c r="G88" s="133" t="s">
        <v>1285</v>
      </c>
      <c r="H88" s="133" t="s">
        <v>863</v>
      </c>
      <c r="I88" s="133" t="s">
        <v>1237</v>
      </c>
      <c r="J88" s="133">
        <v>2016</v>
      </c>
      <c r="K88" s="133" t="s">
        <v>1238</v>
      </c>
      <c r="L88" s="133" t="s">
        <v>1242</v>
      </c>
      <c r="M88" s="133" t="s">
        <v>1240</v>
      </c>
      <c r="N88" s="133" t="s">
        <v>1241</v>
      </c>
      <c r="O88" s="133"/>
      <c r="P88" s="133"/>
    </row>
    <row r="89" spans="1:16" x14ac:dyDescent="0.3">
      <c r="A89" s="133" t="s">
        <v>1231</v>
      </c>
      <c r="B89" s="133" t="s">
        <v>1216</v>
      </c>
      <c r="C89" s="133" t="s">
        <v>1232</v>
      </c>
      <c r="D89" s="133" t="s">
        <v>1244</v>
      </c>
      <c r="E89" s="133" t="s">
        <v>1245</v>
      </c>
      <c r="F89" s="133" t="s">
        <v>1235</v>
      </c>
      <c r="G89" s="133" t="s">
        <v>1285</v>
      </c>
      <c r="H89" s="133" t="s">
        <v>863</v>
      </c>
      <c r="I89" s="133" t="s">
        <v>1237</v>
      </c>
      <c r="J89" s="133">
        <v>2016</v>
      </c>
      <c r="K89" s="133" t="s">
        <v>1238</v>
      </c>
      <c r="L89" s="133" t="s">
        <v>1243</v>
      </c>
      <c r="M89" s="133" t="s">
        <v>1240</v>
      </c>
      <c r="N89" s="133" t="s">
        <v>1241</v>
      </c>
      <c r="O89" s="133"/>
      <c r="P89" s="133"/>
    </row>
    <row r="90" spans="1:16" x14ac:dyDescent="0.3">
      <c r="A90" s="133" t="s">
        <v>1231</v>
      </c>
      <c r="B90" s="133" t="s">
        <v>1216</v>
      </c>
      <c r="C90" s="133" t="s">
        <v>1232</v>
      </c>
      <c r="D90" s="133" t="s">
        <v>1244</v>
      </c>
      <c r="E90" s="133" t="s">
        <v>1245</v>
      </c>
      <c r="F90" s="133" t="s">
        <v>1235</v>
      </c>
      <c r="G90" s="133" t="s">
        <v>1286</v>
      </c>
      <c r="H90" s="133" t="s">
        <v>864</v>
      </c>
      <c r="I90" s="133" t="s">
        <v>1237</v>
      </c>
      <c r="J90" s="133">
        <v>2016</v>
      </c>
      <c r="K90" s="133" t="s">
        <v>1238</v>
      </c>
      <c r="L90" s="133" t="s">
        <v>1239</v>
      </c>
      <c r="M90" s="133" t="s">
        <v>1240</v>
      </c>
      <c r="N90" s="133" t="s">
        <v>1241</v>
      </c>
      <c r="O90" s="133"/>
      <c r="P90" s="133"/>
    </row>
    <row r="91" spans="1:16" x14ac:dyDescent="0.3">
      <c r="A91" s="133" t="s">
        <v>1231</v>
      </c>
      <c r="B91" s="133" t="s">
        <v>1216</v>
      </c>
      <c r="C91" s="133" t="s">
        <v>1232</v>
      </c>
      <c r="D91" s="133" t="s">
        <v>1244</v>
      </c>
      <c r="E91" s="133" t="s">
        <v>1245</v>
      </c>
      <c r="F91" s="133" t="s">
        <v>1235</v>
      </c>
      <c r="G91" s="133" t="s">
        <v>1286</v>
      </c>
      <c r="H91" s="133" t="s">
        <v>864</v>
      </c>
      <c r="I91" s="133" t="s">
        <v>1237</v>
      </c>
      <c r="J91" s="133">
        <v>2016</v>
      </c>
      <c r="K91" s="133" t="s">
        <v>1238</v>
      </c>
      <c r="L91" s="133" t="s">
        <v>1242</v>
      </c>
      <c r="M91" s="133" t="s">
        <v>1240</v>
      </c>
      <c r="N91" s="133" t="s">
        <v>1241</v>
      </c>
      <c r="O91" s="133"/>
      <c r="P91" s="133"/>
    </row>
    <row r="92" spans="1:16" x14ac:dyDescent="0.3">
      <c r="A92" s="133" t="s">
        <v>1231</v>
      </c>
      <c r="B92" s="133" t="s">
        <v>1216</v>
      </c>
      <c r="C92" s="133" t="s">
        <v>1232</v>
      </c>
      <c r="D92" s="133" t="s">
        <v>1244</v>
      </c>
      <c r="E92" s="133" t="s">
        <v>1245</v>
      </c>
      <c r="F92" s="133" t="s">
        <v>1235</v>
      </c>
      <c r="G92" s="133" t="s">
        <v>1286</v>
      </c>
      <c r="H92" s="133" t="s">
        <v>864</v>
      </c>
      <c r="I92" s="133" t="s">
        <v>1237</v>
      </c>
      <c r="J92" s="133">
        <v>2016</v>
      </c>
      <c r="K92" s="133" t="s">
        <v>1238</v>
      </c>
      <c r="L92" s="133" t="s">
        <v>1243</v>
      </c>
      <c r="M92" s="133" t="s">
        <v>1240</v>
      </c>
      <c r="N92" s="133" t="s">
        <v>1241</v>
      </c>
      <c r="O92" s="133"/>
      <c r="P92" s="133"/>
    </row>
    <row r="93" spans="1:16" x14ac:dyDescent="0.3">
      <c r="A93" s="133" t="s">
        <v>1231</v>
      </c>
      <c r="B93" s="133" t="s">
        <v>1216</v>
      </c>
      <c r="C93" s="133" t="s">
        <v>1232</v>
      </c>
      <c r="D93" s="133" t="s">
        <v>1244</v>
      </c>
      <c r="E93" s="133" t="s">
        <v>1245</v>
      </c>
      <c r="F93" s="133" t="s">
        <v>1235</v>
      </c>
      <c r="G93" s="133" t="s">
        <v>1287</v>
      </c>
      <c r="H93" s="133" t="s">
        <v>865</v>
      </c>
      <c r="I93" s="133" t="s">
        <v>1237</v>
      </c>
      <c r="J93" s="133">
        <v>2016</v>
      </c>
      <c r="K93" s="133" t="s">
        <v>1238</v>
      </c>
      <c r="L93" s="133" t="s">
        <v>1239</v>
      </c>
      <c r="M93" s="133" t="s">
        <v>1240</v>
      </c>
      <c r="N93" s="133" t="s">
        <v>1241</v>
      </c>
      <c r="O93" s="133"/>
      <c r="P93" s="133"/>
    </row>
    <row r="94" spans="1:16" x14ac:dyDescent="0.3">
      <c r="A94" s="133" t="s">
        <v>1231</v>
      </c>
      <c r="B94" s="133" t="s">
        <v>1216</v>
      </c>
      <c r="C94" s="133" t="s">
        <v>1232</v>
      </c>
      <c r="D94" s="133" t="s">
        <v>1244</v>
      </c>
      <c r="E94" s="133" t="s">
        <v>1245</v>
      </c>
      <c r="F94" s="133" t="s">
        <v>1235</v>
      </c>
      <c r="G94" s="133" t="s">
        <v>1287</v>
      </c>
      <c r="H94" s="133" t="s">
        <v>865</v>
      </c>
      <c r="I94" s="133" t="s">
        <v>1237</v>
      </c>
      <c r="J94" s="133">
        <v>2016</v>
      </c>
      <c r="K94" s="133" t="s">
        <v>1238</v>
      </c>
      <c r="L94" s="133" t="s">
        <v>1242</v>
      </c>
      <c r="M94" s="133" t="s">
        <v>1240</v>
      </c>
      <c r="N94" s="133" t="s">
        <v>1241</v>
      </c>
      <c r="O94" s="133"/>
      <c r="P94" s="133"/>
    </row>
    <row r="95" spans="1:16" x14ac:dyDescent="0.3">
      <c r="A95" s="133" t="s">
        <v>1231</v>
      </c>
      <c r="B95" s="133" t="s">
        <v>1216</v>
      </c>
      <c r="C95" s="133" t="s">
        <v>1232</v>
      </c>
      <c r="D95" s="133" t="s">
        <v>1244</v>
      </c>
      <c r="E95" s="133" t="s">
        <v>1245</v>
      </c>
      <c r="F95" s="133" t="s">
        <v>1235</v>
      </c>
      <c r="G95" s="133" t="s">
        <v>1287</v>
      </c>
      <c r="H95" s="133" t="s">
        <v>865</v>
      </c>
      <c r="I95" s="133" t="s">
        <v>1237</v>
      </c>
      <c r="J95" s="133">
        <v>2016</v>
      </c>
      <c r="K95" s="133" t="s">
        <v>1238</v>
      </c>
      <c r="L95" s="133" t="s">
        <v>1243</v>
      </c>
      <c r="M95" s="133" t="s">
        <v>1240</v>
      </c>
      <c r="N95" s="133" t="s">
        <v>1241</v>
      </c>
      <c r="O95" s="133"/>
      <c r="P95" s="133"/>
    </row>
    <row r="96" spans="1:16" x14ac:dyDescent="0.3">
      <c r="A96" s="133" t="s">
        <v>1231</v>
      </c>
      <c r="B96" s="133" t="s">
        <v>1216</v>
      </c>
      <c r="C96" s="133" t="s">
        <v>1232</v>
      </c>
      <c r="D96" s="133" t="s">
        <v>1244</v>
      </c>
      <c r="E96" s="133" t="s">
        <v>1245</v>
      </c>
      <c r="F96" s="133" t="s">
        <v>1235</v>
      </c>
      <c r="G96" s="133" t="s">
        <v>1288</v>
      </c>
      <c r="H96" s="133" t="s">
        <v>1289</v>
      </c>
      <c r="I96" s="133" t="s">
        <v>1237</v>
      </c>
      <c r="J96" s="133">
        <v>2016</v>
      </c>
      <c r="K96" s="133" t="s">
        <v>1238</v>
      </c>
      <c r="L96" s="133" t="s">
        <v>1239</v>
      </c>
      <c r="M96" s="133" t="s">
        <v>1240</v>
      </c>
      <c r="N96" s="133" t="s">
        <v>1241</v>
      </c>
      <c r="O96" s="133"/>
      <c r="P96" s="133"/>
    </row>
    <row r="97" spans="1:16" x14ac:dyDescent="0.3">
      <c r="A97" s="133" t="s">
        <v>1231</v>
      </c>
      <c r="B97" s="133" t="s">
        <v>1216</v>
      </c>
      <c r="C97" s="133" t="s">
        <v>1232</v>
      </c>
      <c r="D97" s="133" t="s">
        <v>1244</v>
      </c>
      <c r="E97" s="133" t="s">
        <v>1245</v>
      </c>
      <c r="F97" s="133" t="s">
        <v>1235</v>
      </c>
      <c r="G97" s="133" t="s">
        <v>1288</v>
      </c>
      <c r="H97" s="133" t="s">
        <v>1289</v>
      </c>
      <c r="I97" s="133" t="s">
        <v>1237</v>
      </c>
      <c r="J97" s="133">
        <v>2016</v>
      </c>
      <c r="K97" s="133" t="s">
        <v>1238</v>
      </c>
      <c r="L97" s="133" t="s">
        <v>1242</v>
      </c>
      <c r="M97" s="133" t="s">
        <v>1240</v>
      </c>
      <c r="N97" s="133" t="s">
        <v>1241</v>
      </c>
      <c r="O97" s="133"/>
      <c r="P97" s="133"/>
    </row>
    <row r="98" spans="1:16" x14ac:dyDescent="0.3">
      <c r="A98" s="133" t="s">
        <v>1231</v>
      </c>
      <c r="B98" s="133" t="s">
        <v>1216</v>
      </c>
      <c r="C98" s="133" t="s">
        <v>1232</v>
      </c>
      <c r="D98" s="133" t="s">
        <v>1244</v>
      </c>
      <c r="E98" s="133" t="s">
        <v>1245</v>
      </c>
      <c r="F98" s="133" t="s">
        <v>1235</v>
      </c>
      <c r="G98" s="133" t="s">
        <v>1288</v>
      </c>
      <c r="H98" s="133" t="s">
        <v>1289</v>
      </c>
      <c r="I98" s="133" t="s">
        <v>1237</v>
      </c>
      <c r="J98" s="133">
        <v>2016</v>
      </c>
      <c r="K98" s="133" t="s">
        <v>1238</v>
      </c>
      <c r="L98" s="133" t="s">
        <v>1243</v>
      </c>
      <c r="M98" s="133" t="s">
        <v>1240</v>
      </c>
      <c r="N98" s="133" t="s">
        <v>1241</v>
      </c>
      <c r="O98" s="133"/>
      <c r="P98" s="133"/>
    </row>
    <row r="99" spans="1:16" x14ac:dyDescent="0.3">
      <c r="A99" s="133" t="s">
        <v>1231</v>
      </c>
      <c r="B99" s="133" t="s">
        <v>1216</v>
      </c>
      <c r="C99" s="133" t="s">
        <v>1232</v>
      </c>
      <c r="D99" s="133" t="s">
        <v>1247</v>
      </c>
      <c r="E99" s="133" t="s">
        <v>1248</v>
      </c>
      <c r="F99" s="133" t="s">
        <v>1235</v>
      </c>
      <c r="G99" s="133" t="s">
        <v>1290</v>
      </c>
      <c r="H99" s="133" t="s">
        <v>1291</v>
      </c>
      <c r="I99" s="133" t="s">
        <v>1237</v>
      </c>
      <c r="J99" s="133">
        <v>2016</v>
      </c>
      <c r="K99" s="133" t="s">
        <v>1238</v>
      </c>
      <c r="L99" s="133" t="s">
        <v>1239</v>
      </c>
      <c r="M99" s="133" t="s">
        <v>1240</v>
      </c>
      <c r="N99" s="133" t="s">
        <v>1241</v>
      </c>
      <c r="O99" s="133"/>
      <c r="P99" s="133"/>
    </row>
    <row r="100" spans="1:16" x14ac:dyDescent="0.3">
      <c r="A100" s="133" t="s">
        <v>1231</v>
      </c>
      <c r="B100" s="133" t="s">
        <v>1216</v>
      </c>
      <c r="C100" s="133" t="s">
        <v>1232</v>
      </c>
      <c r="D100" s="133" t="s">
        <v>1247</v>
      </c>
      <c r="E100" s="133" t="s">
        <v>1248</v>
      </c>
      <c r="F100" s="133" t="s">
        <v>1235</v>
      </c>
      <c r="G100" s="133" t="s">
        <v>1290</v>
      </c>
      <c r="H100" s="133" t="s">
        <v>1291</v>
      </c>
      <c r="I100" s="133" t="s">
        <v>1237</v>
      </c>
      <c r="J100" s="133">
        <v>2016</v>
      </c>
      <c r="K100" s="133" t="s">
        <v>1238</v>
      </c>
      <c r="L100" s="133" t="s">
        <v>1242</v>
      </c>
      <c r="M100" s="133" t="s">
        <v>1240</v>
      </c>
      <c r="N100" s="133" t="s">
        <v>1241</v>
      </c>
      <c r="O100" s="133"/>
      <c r="P100" s="133"/>
    </row>
    <row r="101" spans="1:16" x14ac:dyDescent="0.3">
      <c r="A101" s="133" t="s">
        <v>1231</v>
      </c>
      <c r="B101" s="133" t="s">
        <v>1216</v>
      </c>
      <c r="C101" s="133" t="s">
        <v>1232</v>
      </c>
      <c r="D101" s="133" t="s">
        <v>1247</v>
      </c>
      <c r="E101" s="133" t="s">
        <v>1248</v>
      </c>
      <c r="F101" s="133" t="s">
        <v>1235</v>
      </c>
      <c r="G101" s="133" t="s">
        <v>1290</v>
      </c>
      <c r="H101" s="133" t="s">
        <v>1291</v>
      </c>
      <c r="I101" s="133" t="s">
        <v>1237</v>
      </c>
      <c r="J101" s="133">
        <v>2016</v>
      </c>
      <c r="K101" s="133" t="s">
        <v>1238</v>
      </c>
      <c r="L101" s="133" t="s">
        <v>1243</v>
      </c>
      <c r="M101" s="133" t="s">
        <v>1240</v>
      </c>
      <c r="N101" s="133" t="s">
        <v>1241</v>
      </c>
      <c r="O101" s="133"/>
      <c r="P101" s="133"/>
    </row>
    <row r="102" spans="1:16" x14ac:dyDescent="0.3">
      <c r="A102" s="133" t="s">
        <v>1231</v>
      </c>
      <c r="B102" s="133" t="s">
        <v>1216</v>
      </c>
      <c r="C102" s="133" t="s">
        <v>1232</v>
      </c>
      <c r="D102" s="133" t="s">
        <v>1247</v>
      </c>
      <c r="E102" s="133" t="s">
        <v>1248</v>
      </c>
      <c r="F102" s="133" t="s">
        <v>1235</v>
      </c>
      <c r="G102" s="133" t="s">
        <v>1292</v>
      </c>
      <c r="H102" s="133" t="s">
        <v>1293</v>
      </c>
      <c r="I102" s="133" t="s">
        <v>1237</v>
      </c>
      <c r="J102" s="133">
        <v>2016</v>
      </c>
      <c r="K102" s="133" t="s">
        <v>1238</v>
      </c>
      <c r="L102" s="133" t="s">
        <v>1242</v>
      </c>
      <c r="M102" s="133" t="s">
        <v>1240</v>
      </c>
      <c r="N102" s="133" t="s">
        <v>1241</v>
      </c>
      <c r="O102" s="133"/>
      <c r="P102" s="133"/>
    </row>
    <row r="103" spans="1:16" x14ac:dyDescent="0.3">
      <c r="A103" s="133" t="s">
        <v>1231</v>
      </c>
      <c r="B103" s="133" t="s">
        <v>1216</v>
      </c>
      <c r="C103" s="133" t="s">
        <v>1232</v>
      </c>
      <c r="D103" s="133" t="s">
        <v>1247</v>
      </c>
      <c r="E103" s="133" t="s">
        <v>1248</v>
      </c>
      <c r="F103" s="133" t="s">
        <v>1235</v>
      </c>
      <c r="G103" s="133" t="s">
        <v>1294</v>
      </c>
      <c r="H103" s="133" t="s">
        <v>1295</v>
      </c>
      <c r="I103" s="133" t="s">
        <v>1237</v>
      </c>
      <c r="J103" s="133">
        <v>2016</v>
      </c>
      <c r="K103" s="133" t="s">
        <v>1238</v>
      </c>
      <c r="L103" s="133" t="s">
        <v>1242</v>
      </c>
      <c r="M103" s="133" t="s">
        <v>1240</v>
      </c>
      <c r="N103" s="133" t="s">
        <v>1241</v>
      </c>
      <c r="O103" s="133"/>
      <c r="P103" s="133"/>
    </row>
    <row r="104" spans="1:16" x14ac:dyDescent="0.3">
      <c r="A104" s="133" t="s">
        <v>1231</v>
      </c>
      <c r="B104" s="133" t="s">
        <v>1216</v>
      </c>
      <c r="C104" s="133" t="s">
        <v>1232</v>
      </c>
      <c r="D104" s="133" t="s">
        <v>1247</v>
      </c>
      <c r="E104" s="133" t="s">
        <v>1248</v>
      </c>
      <c r="F104" s="133" t="s">
        <v>1235</v>
      </c>
      <c r="G104" s="133" t="s">
        <v>1292</v>
      </c>
      <c r="H104" s="133" t="s">
        <v>1293</v>
      </c>
      <c r="I104" s="133" t="s">
        <v>1237</v>
      </c>
      <c r="J104" s="133">
        <v>2016</v>
      </c>
      <c r="K104" s="133" t="s">
        <v>1238</v>
      </c>
      <c r="L104" s="133" t="s">
        <v>1243</v>
      </c>
      <c r="M104" s="133" t="s">
        <v>1240</v>
      </c>
      <c r="N104" s="133" t="s">
        <v>1241</v>
      </c>
      <c r="O104" s="133"/>
      <c r="P104" s="133"/>
    </row>
    <row r="105" spans="1:16" x14ac:dyDescent="0.3">
      <c r="A105" s="133" t="s">
        <v>1231</v>
      </c>
      <c r="B105" s="133" t="s">
        <v>1216</v>
      </c>
      <c r="C105" s="133" t="s">
        <v>1232</v>
      </c>
      <c r="D105" s="133" t="s">
        <v>1247</v>
      </c>
      <c r="E105" s="133" t="s">
        <v>1248</v>
      </c>
      <c r="F105" s="133" t="s">
        <v>1235</v>
      </c>
      <c r="G105" s="133" t="s">
        <v>1294</v>
      </c>
      <c r="H105" s="133" t="s">
        <v>1295</v>
      </c>
      <c r="I105" s="133" t="s">
        <v>1237</v>
      </c>
      <c r="J105" s="133">
        <v>2016</v>
      </c>
      <c r="K105" s="133" t="s">
        <v>1238</v>
      </c>
      <c r="L105" s="133" t="s">
        <v>1243</v>
      </c>
      <c r="M105" s="133" t="s">
        <v>1240</v>
      </c>
      <c r="N105" s="133" t="s">
        <v>1241</v>
      </c>
      <c r="O105" s="133"/>
      <c r="P105" s="133"/>
    </row>
    <row r="106" spans="1:16" x14ac:dyDescent="0.3">
      <c r="A106" s="133" t="s">
        <v>1231</v>
      </c>
      <c r="B106" s="133" t="s">
        <v>1216</v>
      </c>
      <c r="C106" s="133" t="s">
        <v>1232</v>
      </c>
      <c r="D106" s="133" t="s">
        <v>1247</v>
      </c>
      <c r="E106" s="133" t="s">
        <v>1248</v>
      </c>
      <c r="F106" s="133" t="s">
        <v>1235</v>
      </c>
      <c r="G106" s="133" t="s">
        <v>1292</v>
      </c>
      <c r="H106" s="133" t="s">
        <v>1293</v>
      </c>
      <c r="I106" s="133" t="s">
        <v>1237</v>
      </c>
      <c r="J106" s="133">
        <v>2016</v>
      </c>
      <c r="K106" s="133" t="s">
        <v>1238</v>
      </c>
      <c r="L106" s="133" t="s">
        <v>1239</v>
      </c>
      <c r="M106" s="133" t="s">
        <v>1240</v>
      </c>
      <c r="N106" s="133" t="s">
        <v>1241</v>
      </c>
      <c r="O106" s="133"/>
      <c r="P106" s="133"/>
    </row>
    <row r="107" spans="1:16" x14ac:dyDescent="0.3">
      <c r="A107" s="133" t="s">
        <v>1231</v>
      </c>
      <c r="B107" s="133" t="s">
        <v>1216</v>
      </c>
      <c r="C107" s="133" t="s">
        <v>1232</v>
      </c>
      <c r="D107" s="133" t="s">
        <v>1247</v>
      </c>
      <c r="E107" s="133" t="s">
        <v>1248</v>
      </c>
      <c r="F107" s="133" t="s">
        <v>1235</v>
      </c>
      <c r="G107" s="133" t="s">
        <v>1294</v>
      </c>
      <c r="H107" s="133" t="s">
        <v>1295</v>
      </c>
      <c r="I107" s="133" t="s">
        <v>1237</v>
      </c>
      <c r="J107" s="133">
        <v>2016</v>
      </c>
      <c r="K107" s="133" t="s">
        <v>1238</v>
      </c>
      <c r="L107" s="133" t="s">
        <v>1239</v>
      </c>
      <c r="M107" s="133" t="s">
        <v>1240</v>
      </c>
      <c r="N107" s="133" t="s">
        <v>1241</v>
      </c>
      <c r="O107" s="133"/>
      <c r="P107" s="133"/>
    </row>
    <row r="108" spans="1:16" x14ac:dyDescent="0.3">
      <c r="A108" s="133" t="s">
        <v>1231</v>
      </c>
      <c r="B108" s="133" t="s">
        <v>1216</v>
      </c>
      <c r="C108" s="133" t="s">
        <v>1232</v>
      </c>
      <c r="D108" s="133" t="s">
        <v>1244</v>
      </c>
      <c r="E108" s="133" t="s">
        <v>1245</v>
      </c>
      <c r="F108" s="133" t="s">
        <v>1235</v>
      </c>
      <c r="G108" s="133" t="s">
        <v>1296</v>
      </c>
      <c r="H108" s="133" t="s">
        <v>862</v>
      </c>
      <c r="I108" s="133" t="s">
        <v>1237</v>
      </c>
      <c r="J108" s="133">
        <v>2016</v>
      </c>
      <c r="K108" s="133" t="s">
        <v>1238</v>
      </c>
      <c r="L108" s="133" t="s">
        <v>1243</v>
      </c>
      <c r="M108" s="133" t="s">
        <v>1240</v>
      </c>
      <c r="N108" s="133" t="s">
        <v>1241</v>
      </c>
      <c r="O108" s="133"/>
      <c r="P108" s="133"/>
    </row>
    <row r="109" spans="1:16" x14ac:dyDescent="0.3">
      <c r="A109" s="133" t="s">
        <v>1231</v>
      </c>
      <c r="B109" s="133" t="s">
        <v>1216</v>
      </c>
      <c r="C109" s="133" t="s">
        <v>1232</v>
      </c>
      <c r="D109" s="133" t="s">
        <v>1244</v>
      </c>
      <c r="E109" s="133" t="s">
        <v>1245</v>
      </c>
      <c r="F109" s="133" t="s">
        <v>1235</v>
      </c>
      <c r="G109" s="133" t="s">
        <v>1296</v>
      </c>
      <c r="H109" s="133" t="s">
        <v>862</v>
      </c>
      <c r="I109" s="133" t="s">
        <v>1237</v>
      </c>
      <c r="J109" s="133">
        <v>2016</v>
      </c>
      <c r="K109" s="133" t="s">
        <v>1238</v>
      </c>
      <c r="L109" s="133" t="s">
        <v>1242</v>
      </c>
      <c r="M109" s="133" t="s">
        <v>1240</v>
      </c>
      <c r="N109" s="133" t="s">
        <v>1241</v>
      </c>
      <c r="O109" s="133"/>
      <c r="P109" s="133"/>
    </row>
    <row r="110" spans="1:16" x14ac:dyDescent="0.3">
      <c r="A110" s="133" t="s">
        <v>1231</v>
      </c>
      <c r="B110" s="133" t="s">
        <v>1216</v>
      </c>
      <c r="C110" s="133" t="s">
        <v>1232</v>
      </c>
      <c r="D110" s="133" t="s">
        <v>1244</v>
      </c>
      <c r="E110" s="133" t="s">
        <v>1245</v>
      </c>
      <c r="F110" s="133" t="s">
        <v>1235</v>
      </c>
      <c r="G110" s="133" t="s">
        <v>1296</v>
      </c>
      <c r="H110" s="133" t="s">
        <v>862</v>
      </c>
      <c r="I110" s="133" t="s">
        <v>1237</v>
      </c>
      <c r="J110" s="133">
        <v>2016</v>
      </c>
      <c r="K110" s="133" t="s">
        <v>1238</v>
      </c>
      <c r="L110" s="133" t="s">
        <v>1239</v>
      </c>
      <c r="M110" s="133" t="s">
        <v>1240</v>
      </c>
      <c r="N110" s="133" t="s">
        <v>1241</v>
      </c>
      <c r="O110" s="133"/>
      <c r="P110" s="133"/>
    </row>
    <row r="111" spans="1:16" x14ac:dyDescent="0.3">
      <c r="A111" s="133" t="s">
        <v>1231</v>
      </c>
      <c r="B111" s="133" t="s">
        <v>1216</v>
      </c>
      <c r="C111" s="133" t="s">
        <v>1232</v>
      </c>
      <c r="D111" s="133" t="s">
        <v>1247</v>
      </c>
      <c r="E111" s="133" t="s">
        <v>1248</v>
      </c>
      <c r="F111" s="133" t="s">
        <v>1235</v>
      </c>
      <c r="G111" s="133" t="s">
        <v>1297</v>
      </c>
      <c r="H111" s="133" t="s">
        <v>1298</v>
      </c>
      <c r="I111" s="133" t="s">
        <v>1237</v>
      </c>
      <c r="J111" s="133">
        <v>2016</v>
      </c>
      <c r="K111" s="133" t="s">
        <v>1238</v>
      </c>
      <c r="L111" s="133" t="s">
        <v>1242</v>
      </c>
      <c r="M111" s="133" t="s">
        <v>1240</v>
      </c>
      <c r="N111" s="133" t="s">
        <v>1241</v>
      </c>
      <c r="O111" s="133"/>
      <c r="P111" s="133"/>
    </row>
    <row r="112" spans="1:16" x14ac:dyDescent="0.3">
      <c r="A112" s="133" t="s">
        <v>1231</v>
      </c>
      <c r="B112" s="133" t="s">
        <v>1216</v>
      </c>
      <c r="C112" s="133" t="s">
        <v>1232</v>
      </c>
      <c r="D112" s="133" t="s">
        <v>1247</v>
      </c>
      <c r="E112" s="133" t="s">
        <v>1248</v>
      </c>
      <c r="F112" s="133" t="s">
        <v>1235</v>
      </c>
      <c r="G112" s="133" t="s">
        <v>1297</v>
      </c>
      <c r="H112" s="133" t="s">
        <v>1298</v>
      </c>
      <c r="I112" s="133" t="s">
        <v>1237</v>
      </c>
      <c r="J112" s="133">
        <v>2016</v>
      </c>
      <c r="K112" s="133" t="s">
        <v>1238</v>
      </c>
      <c r="L112" s="133" t="s">
        <v>1243</v>
      </c>
      <c r="M112" s="133" t="s">
        <v>1240</v>
      </c>
      <c r="N112" s="133" t="s">
        <v>1241</v>
      </c>
      <c r="O112" s="133"/>
      <c r="P112" s="133"/>
    </row>
    <row r="113" spans="1:16" x14ac:dyDescent="0.3">
      <c r="A113" s="133" t="s">
        <v>1231</v>
      </c>
      <c r="B113" s="133" t="s">
        <v>1216</v>
      </c>
      <c r="C113" s="133" t="s">
        <v>1232</v>
      </c>
      <c r="D113" s="133" t="s">
        <v>1299</v>
      </c>
      <c r="E113" s="133" t="s">
        <v>1300</v>
      </c>
      <c r="F113" s="133" t="s">
        <v>1235</v>
      </c>
      <c r="G113" s="133" t="s">
        <v>1301</v>
      </c>
      <c r="H113" s="133" t="s">
        <v>1302</v>
      </c>
      <c r="I113" s="133" t="s">
        <v>1237</v>
      </c>
      <c r="J113" s="133">
        <v>2016</v>
      </c>
      <c r="K113" s="133" t="s">
        <v>1238</v>
      </c>
      <c r="L113" s="133" t="s">
        <v>1242</v>
      </c>
      <c r="M113" s="133" t="s">
        <v>1240</v>
      </c>
      <c r="N113" s="133" t="s">
        <v>1241</v>
      </c>
      <c r="O113" s="133"/>
      <c r="P113" s="133"/>
    </row>
    <row r="114" spans="1:16" x14ac:dyDescent="0.3">
      <c r="A114" s="133" t="s">
        <v>1231</v>
      </c>
      <c r="B114" s="133" t="s">
        <v>1216</v>
      </c>
      <c r="C114" s="133" t="s">
        <v>1232</v>
      </c>
      <c r="D114" s="133" t="s">
        <v>1244</v>
      </c>
      <c r="E114" s="133" t="s">
        <v>1245</v>
      </c>
      <c r="F114" s="133" t="s">
        <v>1235</v>
      </c>
      <c r="G114" s="133" t="s">
        <v>1303</v>
      </c>
      <c r="H114" s="133" t="s">
        <v>840</v>
      </c>
      <c r="I114" s="133" t="s">
        <v>1237</v>
      </c>
      <c r="J114" s="133">
        <v>2016</v>
      </c>
      <c r="K114" s="133" t="s">
        <v>1238</v>
      </c>
      <c r="L114" s="133" t="s">
        <v>1242</v>
      </c>
      <c r="M114" s="133" t="s">
        <v>1240</v>
      </c>
      <c r="N114" s="133" t="s">
        <v>1241</v>
      </c>
      <c r="O114" s="133"/>
      <c r="P114" s="133"/>
    </row>
    <row r="115" spans="1:16" x14ac:dyDescent="0.3">
      <c r="A115" s="133" t="s">
        <v>1231</v>
      </c>
      <c r="B115" s="133" t="s">
        <v>1216</v>
      </c>
      <c r="C115" s="133" t="s">
        <v>1232</v>
      </c>
      <c r="D115" s="133" t="s">
        <v>1247</v>
      </c>
      <c r="E115" s="133" t="s">
        <v>1248</v>
      </c>
      <c r="F115" s="133" t="s">
        <v>1235</v>
      </c>
      <c r="G115" s="133" t="s">
        <v>1304</v>
      </c>
      <c r="H115" s="133" t="s">
        <v>1305</v>
      </c>
      <c r="I115" s="133" t="s">
        <v>1237</v>
      </c>
      <c r="J115" s="133">
        <v>2016</v>
      </c>
      <c r="K115" s="133" t="s">
        <v>1238</v>
      </c>
      <c r="L115" s="133" t="s">
        <v>1242</v>
      </c>
      <c r="M115" s="133" t="s">
        <v>1240</v>
      </c>
      <c r="N115" s="133" t="s">
        <v>1241</v>
      </c>
      <c r="O115" s="133"/>
      <c r="P115" s="133"/>
    </row>
    <row r="116" spans="1:16" x14ac:dyDescent="0.3">
      <c r="A116" s="133" t="s">
        <v>1231</v>
      </c>
      <c r="B116" s="133" t="s">
        <v>1216</v>
      </c>
      <c r="C116" s="133" t="s">
        <v>1232</v>
      </c>
      <c r="D116" s="133" t="s">
        <v>1251</v>
      </c>
      <c r="E116" s="133" t="s">
        <v>1252</v>
      </c>
      <c r="F116" s="133" t="s">
        <v>1235</v>
      </c>
      <c r="G116" s="133" t="s">
        <v>1306</v>
      </c>
      <c r="H116" s="133" t="s">
        <v>1307</v>
      </c>
      <c r="I116" s="133" t="s">
        <v>1237</v>
      </c>
      <c r="J116" s="133">
        <v>2016</v>
      </c>
      <c r="K116" s="133" t="s">
        <v>1238</v>
      </c>
      <c r="L116" s="133" t="s">
        <v>1242</v>
      </c>
      <c r="M116" s="133" t="s">
        <v>1240</v>
      </c>
      <c r="N116" s="133" t="s">
        <v>1241</v>
      </c>
      <c r="O116" s="133"/>
      <c r="P116" s="133"/>
    </row>
    <row r="117" spans="1:16" x14ac:dyDescent="0.3">
      <c r="A117" s="133" t="s">
        <v>1231</v>
      </c>
      <c r="B117" s="133" t="s">
        <v>1216</v>
      </c>
      <c r="C117" s="133" t="s">
        <v>1232</v>
      </c>
      <c r="D117" s="133" t="s">
        <v>1244</v>
      </c>
      <c r="E117" s="133" t="s">
        <v>1245</v>
      </c>
      <c r="F117" s="133" t="s">
        <v>1235</v>
      </c>
      <c r="G117" s="133" t="s">
        <v>1303</v>
      </c>
      <c r="H117" s="133" t="s">
        <v>840</v>
      </c>
      <c r="I117" s="133" t="s">
        <v>1237</v>
      </c>
      <c r="J117" s="133">
        <v>2016</v>
      </c>
      <c r="K117" s="133" t="s">
        <v>1238</v>
      </c>
      <c r="L117" s="133" t="s">
        <v>1243</v>
      </c>
      <c r="M117" s="133" t="s">
        <v>1240</v>
      </c>
      <c r="N117" s="133" t="s">
        <v>1241</v>
      </c>
      <c r="O117" s="133"/>
      <c r="P117" s="133"/>
    </row>
    <row r="118" spans="1:16" x14ac:dyDescent="0.3">
      <c r="A118" s="133" t="s">
        <v>1231</v>
      </c>
      <c r="B118" s="133" t="s">
        <v>1216</v>
      </c>
      <c r="C118" s="133" t="s">
        <v>1232</v>
      </c>
      <c r="D118" s="133" t="s">
        <v>1299</v>
      </c>
      <c r="E118" s="133" t="s">
        <v>1300</v>
      </c>
      <c r="F118" s="133" t="s">
        <v>1235</v>
      </c>
      <c r="G118" s="133" t="s">
        <v>1301</v>
      </c>
      <c r="H118" s="133" t="s">
        <v>1302</v>
      </c>
      <c r="I118" s="133" t="s">
        <v>1237</v>
      </c>
      <c r="J118" s="133">
        <v>2016</v>
      </c>
      <c r="K118" s="133" t="s">
        <v>1238</v>
      </c>
      <c r="L118" s="133" t="s">
        <v>1243</v>
      </c>
      <c r="M118" s="133" t="s">
        <v>1240</v>
      </c>
      <c r="N118" s="133" t="s">
        <v>1241</v>
      </c>
      <c r="O118" s="133"/>
      <c r="P118" s="133"/>
    </row>
    <row r="119" spans="1:16" x14ac:dyDescent="0.3">
      <c r="A119" s="133" t="s">
        <v>1231</v>
      </c>
      <c r="B119" s="133" t="s">
        <v>1216</v>
      </c>
      <c r="C119" s="133" t="s">
        <v>1232</v>
      </c>
      <c r="D119" s="133" t="s">
        <v>1247</v>
      </c>
      <c r="E119" s="133" t="s">
        <v>1248</v>
      </c>
      <c r="F119" s="133" t="s">
        <v>1235</v>
      </c>
      <c r="G119" s="133" t="s">
        <v>1297</v>
      </c>
      <c r="H119" s="133" t="s">
        <v>1298</v>
      </c>
      <c r="I119" s="133" t="s">
        <v>1237</v>
      </c>
      <c r="J119" s="133">
        <v>2016</v>
      </c>
      <c r="K119" s="133" t="s">
        <v>1238</v>
      </c>
      <c r="L119" s="133" t="s">
        <v>1239</v>
      </c>
      <c r="M119" s="133" t="s">
        <v>1240</v>
      </c>
      <c r="N119" s="133" t="s">
        <v>1241</v>
      </c>
      <c r="O119" s="133"/>
      <c r="P119" s="133"/>
    </row>
    <row r="120" spans="1:16" x14ac:dyDescent="0.3">
      <c r="A120" s="133" t="s">
        <v>1231</v>
      </c>
      <c r="B120" s="133" t="s">
        <v>1216</v>
      </c>
      <c r="C120" s="133" t="s">
        <v>1232</v>
      </c>
      <c r="D120" s="133" t="s">
        <v>1247</v>
      </c>
      <c r="E120" s="133" t="s">
        <v>1248</v>
      </c>
      <c r="F120" s="133" t="s">
        <v>1235</v>
      </c>
      <c r="G120" s="133" t="s">
        <v>1308</v>
      </c>
      <c r="H120" s="133" t="s">
        <v>1309</v>
      </c>
      <c r="I120" s="133" t="s">
        <v>1237</v>
      </c>
      <c r="J120" s="133">
        <v>2016</v>
      </c>
      <c r="K120" s="133" t="s">
        <v>1238</v>
      </c>
      <c r="L120" s="133" t="s">
        <v>1242</v>
      </c>
      <c r="M120" s="133" t="s">
        <v>1240</v>
      </c>
      <c r="N120" s="133" t="s">
        <v>1241</v>
      </c>
      <c r="O120" s="133"/>
      <c r="P120" s="133"/>
    </row>
    <row r="121" spans="1:16" x14ac:dyDescent="0.3">
      <c r="A121" s="133" t="s">
        <v>1231</v>
      </c>
      <c r="B121" s="133" t="s">
        <v>1216</v>
      </c>
      <c r="C121" s="133" t="s">
        <v>1232</v>
      </c>
      <c r="D121" s="133" t="s">
        <v>1247</v>
      </c>
      <c r="E121" s="133" t="s">
        <v>1248</v>
      </c>
      <c r="F121" s="133" t="s">
        <v>1235</v>
      </c>
      <c r="G121" s="133" t="s">
        <v>1304</v>
      </c>
      <c r="H121" s="133" t="s">
        <v>1305</v>
      </c>
      <c r="I121" s="133" t="s">
        <v>1237</v>
      </c>
      <c r="J121" s="133">
        <v>2016</v>
      </c>
      <c r="K121" s="133" t="s">
        <v>1238</v>
      </c>
      <c r="L121" s="133" t="s">
        <v>1243</v>
      </c>
      <c r="M121" s="133" t="s">
        <v>1240</v>
      </c>
      <c r="N121" s="133" t="s">
        <v>1241</v>
      </c>
      <c r="O121" s="133"/>
      <c r="P121" s="133"/>
    </row>
    <row r="122" spans="1:16" x14ac:dyDescent="0.3">
      <c r="A122" s="133" t="s">
        <v>1231</v>
      </c>
      <c r="B122" s="133" t="s">
        <v>1216</v>
      </c>
      <c r="C122" s="133" t="s">
        <v>1232</v>
      </c>
      <c r="D122" s="133" t="s">
        <v>1247</v>
      </c>
      <c r="E122" s="133" t="s">
        <v>1248</v>
      </c>
      <c r="F122" s="133" t="s">
        <v>1235</v>
      </c>
      <c r="G122" s="133" t="s">
        <v>1308</v>
      </c>
      <c r="H122" s="133" t="s">
        <v>1309</v>
      </c>
      <c r="I122" s="133" t="s">
        <v>1237</v>
      </c>
      <c r="J122" s="133">
        <v>2016</v>
      </c>
      <c r="K122" s="133" t="s">
        <v>1238</v>
      </c>
      <c r="L122" s="133" t="s">
        <v>1243</v>
      </c>
      <c r="M122" s="133" t="s">
        <v>1240</v>
      </c>
      <c r="N122" s="133" t="s">
        <v>1241</v>
      </c>
      <c r="O122" s="133"/>
      <c r="P122" s="133"/>
    </row>
    <row r="123" spans="1:16" x14ac:dyDescent="0.3">
      <c r="A123" s="133" t="s">
        <v>1231</v>
      </c>
      <c r="B123" s="133" t="s">
        <v>1216</v>
      </c>
      <c r="C123" s="133" t="s">
        <v>1232</v>
      </c>
      <c r="D123" s="133" t="s">
        <v>1251</v>
      </c>
      <c r="E123" s="133" t="s">
        <v>1252</v>
      </c>
      <c r="F123" s="133" t="s">
        <v>1235</v>
      </c>
      <c r="G123" s="133" t="s">
        <v>1306</v>
      </c>
      <c r="H123" s="133" t="s">
        <v>1307</v>
      </c>
      <c r="I123" s="133" t="s">
        <v>1237</v>
      </c>
      <c r="J123" s="133">
        <v>2016</v>
      </c>
      <c r="K123" s="133" t="s">
        <v>1238</v>
      </c>
      <c r="L123" s="133" t="s">
        <v>1243</v>
      </c>
      <c r="M123" s="133" t="s">
        <v>1240</v>
      </c>
      <c r="N123" s="133" t="s">
        <v>1241</v>
      </c>
      <c r="O123" s="133"/>
      <c r="P123" s="133"/>
    </row>
    <row r="124" spans="1:16" x14ac:dyDescent="0.3">
      <c r="A124" s="133" t="s">
        <v>1231</v>
      </c>
      <c r="B124" s="133" t="s">
        <v>1216</v>
      </c>
      <c r="C124" s="133" t="s">
        <v>1232</v>
      </c>
      <c r="D124" s="133" t="s">
        <v>1247</v>
      </c>
      <c r="E124" s="133" t="s">
        <v>1248</v>
      </c>
      <c r="F124" s="133" t="s">
        <v>1235</v>
      </c>
      <c r="G124" s="133" t="s">
        <v>1310</v>
      </c>
      <c r="H124" s="133" t="s">
        <v>1311</v>
      </c>
      <c r="I124" s="133" t="s">
        <v>1237</v>
      </c>
      <c r="J124" s="133">
        <v>2016</v>
      </c>
      <c r="K124" s="133" t="s">
        <v>1238</v>
      </c>
      <c r="L124" s="133" t="s">
        <v>1242</v>
      </c>
      <c r="M124" s="133" t="s">
        <v>1240</v>
      </c>
      <c r="N124" s="133" t="s">
        <v>1241</v>
      </c>
      <c r="O124" s="133"/>
      <c r="P124" s="133"/>
    </row>
    <row r="125" spans="1:16" x14ac:dyDescent="0.3">
      <c r="A125" s="133" t="s">
        <v>1231</v>
      </c>
      <c r="B125" s="133" t="s">
        <v>1216</v>
      </c>
      <c r="C125" s="133" t="s">
        <v>1232</v>
      </c>
      <c r="D125" s="133" t="s">
        <v>1299</v>
      </c>
      <c r="E125" s="133" t="s">
        <v>1300</v>
      </c>
      <c r="F125" s="133" t="s">
        <v>1235</v>
      </c>
      <c r="G125" s="133" t="s">
        <v>1301</v>
      </c>
      <c r="H125" s="133" t="s">
        <v>1302</v>
      </c>
      <c r="I125" s="133" t="s">
        <v>1237</v>
      </c>
      <c r="J125" s="133">
        <v>2016</v>
      </c>
      <c r="K125" s="133" t="s">
        <v>1238</v>
      </c>
      <c r="L125" s="133" t="s">
        <v>1239</v>
      </c>
      <c r="M125" s="133" t="s">
        <v>1240</v>
      </c>
      <c r="N125" s="133" t="s">
        <v>1241</v>
      </c>
      <c r="O125" s="133"/>
      <c r="P125" s="133"/>
    </row>
    <row r="126" spans="1:16" x14ac:dyDescent="0.3">
      <c r="A126" s="133" t="s">
        <v>1231</v>
      </c>
      <c r="B126" s="133" t="s">
        <v>1216</v>
      </c>
      <c r="C126" s="133" t="s">
        <v>1232</v>
      </c>
      <c r="D126" s="133" t="s">
        <v>1247</v>
      </c>
      <c r="E126" s="133" t="s">
        <v>1248</v>
      </c>
      <c r="F126" s="133" t="s">
        <v>1235</v>
      </c>
      <c r="G126" s="133" t="s">
        <v>1310</v>
      </c>
      <c r="H126" s="133" t="s">
        <v>1311</v>
      </c>
      <c r="I126" s="133" t="s">
        <v>1237</v>
      </c>
      <c r="J126" s="133">
        <v>2016</v>
      </c>
      <c r="K126" s="133" t="s">
        <v>1238</v>
      </c>
      <c r="L126" s="133" t="s">
        <v>1243</v>
      </c>
      <c r="M126" s="133" t="s">
        <v>1240</v>
      </c>
      <c r="N126" s="133" t="s">
        <v>1241</v>
      </c>
      <c r="O126" s="133"/>
      <c r="P126" s="133"/>
    </row>
    <row r="127" spans="1:16" x14ac:dyDescent="0.3">
      <c r="A127" s="133" t="s">
        <v>1231</v>
      </c>
      <c r="B127" s="133" t="s">
        <v>1216</v>
      </c>
      <c r="C127" s="133" t="s">
        <v>1232</v>
      </c>
      <c r="D127" s="133" t="s">
        <v>1244</v>
      </c>
      <c r="E127" s="133" t="s">
        <v>1245</v>
      </c>
      <c r="F127" s="133" t="s">
        <v>1235</v>
      </c>
      <c r="G127" s="133" t="s">
        <v>1303</v>
      </c>
      <c r="H127" s="133" t="s">
        <v>840</v>
      </c>
      <c r="I127" s="133" t="s">
        <v>1237</v>
      </c>
      <c r="J127" s="133">
        <v>2016</v>
      </c>
      <c r="K127" s="133" t="s">
        <v>1238</v>
      </c>
      <c r="L127" s="133" t="s">
        <v>1239</v>
      </c>
      <c r="M127" s="133" t="s">
        <v>1240</v>
      </c>
      <c r="N127" s="133" t="s">
        <v>1241</v>
      </c>
      <c r="O127" s="133"/>
      <c r="P127" s="133"/>
    </row>
    <row r="128" spans="1:16" x14ac:dyDescent="0.3">
      <c r="A128" s="133" t="s">
        <v>1231</v>
      </c>
      <c r="B128" s="133" t="s">
        <v>1216</v>
      </c>
      <c r="C128" s="133" t="s">
        <v>1232</v>
      </c>
      <c r="D128" s="133" t="s">
        <v>1244</v>
      </c>
      <c r="E128" s="133" t="s">
        <v>1245</v>
      </c>
      <c r="F128" s="133" t="s">
        <v>1235</v>
      </c>
      <c r="G128" s="133" t="s">
        <v>1312</v>
      </c>
      <c r="H128" s="133" t="s">
        <v>1313</v>
      </c>
      <c r="I128" s="133" t="s">
        <v>1237</v>
      </c>
      <c r="J128" s="133">
        <v>2016</v>
      </c>
      <c r="K128" s="133" t="s">
        <v>1238</v>
      </c>
      <c r="L128" s="133" t="s">
        <v>1242</v>
      </c>
      <c r="M128" s="133" t="s">
        <v>1240</v>
      </c>
      <c r="N128" s="133" t="s">
        <v>1241</v>
      </c>
      <c r="O128" s="133"/>
      <c r="P128" s="133"/>
    </row>
    <row r="129" spans="1:16" x14ac:dyDescent="0.3">
      <c r="A129" s="133" t="s">
        <v>1231</v>
      </c>
      <c r="B129" s="133" t="s">
        <v>1216</v>
      </c>
      <c r="C129" s="133" t="s">
        <v>1232</v>
      </c>
      <c r="D129" s="133" t="s">
        <v>1244</v>
      </c>
      <c r="E129" s="133" t="s">
        <v>1245</v>
      </c>
      <c r="F129" s="133" t="s">
        <v>1235</v>
      </c>
      <c r="G129" s="133" t="s">
        <v>1314</v>
      </c>
      <c r="H129" s="133" t="s">
        <v>852</v>
      </c>
      <c r="I129" s="133" t="s">
        <v>1237</v>
      </c>
      <c r="J129" s="133">
        <v>2016</v>
      </c>
      <c r="K129" s="133" t="s">
        <v>1238</v>
      </c>
      <c r="L129" s="133" t="s">
        <v>1242</v>
      </c>
      <c r="M129" s="133" t="s">
        <v>1240</v>
      </c>
      <c r="N129" s="133" t="s">
        <v>1241</v>
      </c>
      <c r="O129" s="133"/>
      <c r="P129" s="133"/>
    </row>
    <row r="130" spans="1:16" x14ac:dyDescent="0.3">
      <c r="A130" s="133" t="s">
        <v>1231</v>
      </c>
      <c r="B130" s="133" t="s">
        <v>1216</v>
      </c>
      <c r="C130" s="133" t="s">
        <v>1232</v>
      </c>
      <c r="D130" s="133" t="s">
        <v>1315</v>
      </c>
      <c r="E130" s="133" t="s">
        <v>1316</v>
      </c>
      <c r="F130" s="133" t="s">
        <v>1235</v>
      </c>
      <c r="G130" s="133" t="s">
        <v>1317</v>
      </c>
      <c r="H130" s="133" t="s">
        <v>1318</v>
      </c>
      <c r="I130" s="133" t="s">
        <v>1237</v>
      </c>
      <c r="J130" s="133">
        <v>2016</v>
      </c>
      <c r="K130" s="133" t="s">
        <v>1238</v>
      </c>
      <c r="L130" s="133" t="s">
        <v>1243</v>
      </c>
      <c r="M130" s="133" t="s">
        <v>1240</v>
      </c>
      <c r="N130" s="133" t="s">
        <v>1241</v>
      </c>
      <c r="O130" s="133"/>
      <c r="P130" s="133"/>
    </row>
    <row r="131" spans="1:16" x14ac:dyDescent="0.3">
      <c r="A131" s="133" t="s">
        <v>1231</v>
      </c>
      <c r="B131" s="133" t="s">
        <v>1216</v>
      </c>
      <c r="C131" s="133" t="s">
        <v>1232</v>
      </c>
      <c r="D131" s="133" t="s">
        <v>1247</v>
      </c>
      <c r="E131" s="133" t="s">
        <v>1248</v>
      </c>
      <c r="F131" s="133" t="s">
        <v>1235</v>
      </c>
      <c r="G131" s="133" t="s">
        <v>1304</v>
      </c>
      <c r="H131" s="133" t="s">
        <v>1305</v>
      </c>
      <c r="I131" s="133" t="s">
        <v>1237</v>
      </c>
      <c r="J131" s="133">
        <v>2016</v>
      </c>
      <c r="K131" s="133" t="s">
        <v>1238</v>
      </c>
      <c r="L131" s="133" t="s">
        <v>1239</v>
      </c>
      <c r="M131" s="133" t="s">
        <v>1240</v>
      </c>
      <c r="N131" s="133" t="s">
        <v>1241</v>
      </c>
      <c r="O131" s="133"/>
      <c r="P131" s="133"/>
    </row>
    <row r="132" spans="1:16" x14ac:dyDescent="0.3">
      <c r="A132" s="133" t="s">
        <v>1231</v>
      </c>
      <c r="B132" s="133" t="s">
        <v>1216</v>
      </c>
      <c r="C132" s="133" t="s">
        <v>1232</v>
      </c>
      <c r="D132" s="133" t="s">
        <v>1247</v>
      </c>
      <c r="E132" s="133" t="s">
        <v>1248</v>
      </c>
      <c r="F132" s="133" t="s">
        <v>1235</v>
      </c>
      <c r="G132" s="133" t="s">
        <v>1308</v>
      </c>
      <c r="H132" s="133" t="s">
        <v>1309</v>
      </c>
      <c r="I132" s="133" t="s">
        <v>1237</v>
      </c>
      <c r="J132" s="133">
        <v>2016</v>
      </c>
      <c r="K132" s="133" t="s">
        <v>1238</v>
      </c>
      <c r="L132" s="133" t="s">
        <v>1239</v>
      </c>
      <c r="M132" s="133" t="s">
        <v>1240</v>
      </c>
      <c r="N132" s="133" t="s">
        <v>1241</v>
      </c>
      <c r="O132" s="133"/>
      <c r="P132" s="133"/>
    </row>
    <row r="133" spans="1:16" x14ac:dyDescent="0.3">
      <c r="A133" s="133" t="s">
        <v>1231</v>
      </c>
      <c r="B133" s="133" t="s">
        <v>1216</v>
      </c>
      <c r="C133" s="133" t="s">
        <v>1232</v>
      </c>
      <c r="D133" s="133" t="s">
        <v>1244</v>
      </c>
      <c r="E133" s="133" t="s">
        <v>1245</v>
      </c>
      <c r="F133" s="133" t="s">
        <v>1235</v>
      </c>
      <c r="G133" s="133" t="s">
        <v>1312</v>
      </c>
      <c r="H133" s="133" t="s">
        <v>1313</v>
      </c>
      <c r="I133" s="133" t="s">
        <v>1237</v>
      </c>
      <c r="J133" s="133">
        <v>2016</v>
      </c>
      <c r="K133" s="133" t="s">
        <v>1238</v>
      </c>
      <c r="L133" s="133" t="s">
        <v>1243</v>
      </c>
      <c r="M133" s="133" t="s">
        <v>1240</v>
      </c>
      <c r="N133" s="133" t="s">
        <v>1241</v>
      </c>
      <c r="O133" s="133"/>
      <c r="P133" s="133"/>
    </row>
    <row r="134" spans="1:16" x14ac:dyDescent="0.3">
      <c r="A134" s="133" t="s">
        <v>1231</v>
      </c>
      <c r="B134" s="133" t="s">
        <v>1216</v>
      </c>
      <c r="C134" s="133" t="s">
        <v>1232</v>
      </c>
      <c r="D134" s="133" t="s">
        <v>1244</v>
      </c>
      <c r="E134" s="133" t="s">
        <v>1245</v>
      </c>
      <c r="F134" s="133" t="s">
        <v>1235</v>
      </c>
      <c r="G134" s="133" t="s">
        <v>1314</v>
      </c>
      <c r="H134" s="133" t="s">
        <v>852</v>
      </c>
      <c r="I134" s="133" t="s">
        <v>1237</v>
      </c>
      <c r="J134" s="133">
        <v>2016</v>
      </c>
      <c r="K134" s="133" t="s">
        <v>1238</v>
      </c>
      <c r="L134" s="133" t="s">
        <v>1243</v>
      </c>
      <c r="M134" s="133" t="s">
        <v>1240</v>
      </c>
      <c r="N134" s="133" t="s">
        <v>1241</v>
      </c>
      <c r="O134" s="133"/>
      <c r="P134" s="133"/>
    </row>
    <row r="135" spans="1:16" x14ac:dyDescent="0.3">
      <c r="A135" s="133" t="s">
        <v>1231</v>
      </c>
      <c r="B135" s="133" t="s">
        <v>1216</v>
      </c>
      <c r="C135" s="133" t="s">
        <v>1232</v>
      </c>
      <c r="D135" s="133" t="s">
        <v>1315</v>
      </c>
      <c r="E135" s="133" t="s">
        <v>1316</v>
      </c>
      <c r="F135" s="133" t="s">
        <v>1235</v>
      </c>
      <c r="G135" s="133" t="s">
        <v>1317</v>
      </c>
      <c r="H135" s="133" t="s">
        <v>1318</v>
      </c>
      <c r="I135" s="133" t="s">
        <v>1237</v>
      </c>
      <c r="J135" s="133">
        <v>2016</v>
      </c>
      <c r="K135" s="133" t="s">
        <v>1238</v>
      </c>
      <c r="L135" s="133" t="s">
        <v>1242</v>
      </c>
      <c r="M135" s="133" t="s">
        <v>1240</v>
      </c>
      <c r="N135" s="133" t="s">
        <v>1241</v>
      </c>
      <c r="O135" s="133"/>
      <c r="P135" s="133"/>
    </row>
    <row r="136" spans="1:16" x14ac:dyDescent="0.3">
      <c r="A136" s="133" t="s">
        <v>1231</v>
      </c>
      <c r="B136" s="133" t="s">
        <v>1216</v>
      </c>
      <c r="C136" s="133" t="s">
        <v>1232</v>
      </c>
      <c r="D136" s="133" t="s">
        <v>1251</v>
      </c>
      <c r="E136" s="133" t="s">
        <v>1252</v>
      </c>
      <c r="F136" s="133" t="s">
        <v>1235</v>
      </c>
      <c r="G136" s="133" t="s">
        <v>1306</v>
      </c>
      <c r="H136" s="133" t="s">
        <v>1307</v>
      </c>
      <c r="I136" s="133" t="s">
        <v>1237</v>
      </c>
      <c r="J136" s="133">
        <v>2016</v>
      </c>
      <c r="K136" s="133" t="s">
        <v>1238</v>
      </c>
      <c r="L136" s="133" t="s">
        <v>1239</v>
      </c>
      <c r="M136" s="133" t="s">
        <v>1240</v>
      </c>
      <c r="N136" s="133" t="s">
        <v>1241</v>
      </c>
      <c r="O136" s="133"/>
      <c r="P136" s="133"/>
    </row>
    <row r="137" spans="1:16" x14ac:dyDescent="0.3">
      <c r="A137" s="133" t="s">
        <v>1231</v>
      </c>
      <c r="B137" s="133" t="s">
        <v>1216</v>
      </c>
      <c r="C137" s="133" t="s">
        <v>1232</v>
      </c>
      <c r="D137" s="133" t="s">
        <v>1247</v>
      </c>
      <c r="E137" s="133" t="s">
        <v>1248</v>
      </c>
      <c r="F137" s="133" t="s">
        <v>1235</v>
      </c>
      <c r="G137" s="133" t="s">
        <v>1319</v>
      </c>
      <c r="H137" s="133" t="s">
        <v>1320</v>
      </c>
      <c r="I137" s="133" t="s">
        <v>1237</v>
      </c>
      <c r="J137" s="133">
        <v>2016</v>
      </c>
      <c r="K137" s="133" t="s">
        <v>1238</v>
      </c>
      <c r="L137" s="133" t="s">
        <v>1242</v>
      </c>
      <c r="M137" s="133" t="s">
        <v>1240</v>
      </c>
      <c r="N137" s="133" t="s">
        <v>1241</v>
      </c>
      <c r="O137" s="133"/>
      <c r="P137" s="133"/>
    </row>
    <row r="138" spans="1:16" x14ac:dyDescent="0.3">
      <c r="A138" s="133" t="s">
        <v>1231</v>
      </c>
      <c r="B138" s="133" t="s">
        <v>1216</v>
      </c>
      <c r="C138" s="133" t="s">
        <v>1232</v>
      </c>
      <c r="D138" s="133" t="s">
        <v>1244</v>
      </c>
      <c r="E138" s="133" t="s">
        <v>1245</v>
      </c>
      <c r="F138" s="133" t="s">
        <v>1235</v>
      </c>
      <c r="G138" s="133" t="s">
        <v>1321</v>
      </c>
      <c r="H138" s="133" t="s">
        <v>1322</v>
      </c>
      <c r="I138" s="133" t="s">
        <v>1237</v>
      </c>
      <c r="J138" s="133">
        <v>2016</v>
      </c>
      <c r="K138" s="133" t="s">
        <v>1238</v>
      </c>
      <c r="L138" s="133" t="s">
        <v>1242</v>
      </c>
      <c r="M138" s="133" t="s">
        <v>1240</v>
      </c>
      <c r="N138" s="133" t="s">
        <v>1241</v>
      </c>
      <c r="O138" s="133"/>
      <c r="P138" s="133"/>
    </row>
    <row r="139" spans="1:16" x14ac:dyDescent="0.3">
      <c r="A139" s="133" t="s">
        <v>1231</v>
      </c>
      <c r="B139" s="133" t="s">
        <v>1216</v>
      </c>
      <c r="C139" s="133" t="s">
        <v>1232</v>
      </c>
      <c r="D139" s="133" t="s">
        <v>1244</v>
      </c>
      <c r="E139" s="133" t="s">
        <v>1245</v>
      </c>
      <c r="F139" s="133" t="s">
        <v>1235</v>
      </c>
      <c r="G139" s="133" t="s">
        <v>1323</v>
      </c>
      <c r="H139" s="133" t="s">
        <v>1324</v>
      </c>
      <c r="I139" s="133" t="s">
        <v>1237</v>
      </c>
      <c r="J139" s="133">
        <v>2016</v>
      </c>
      <c r="K139" s="133" t="s">
        <v>1238</v>
      </c>
      <c r="L139" s="133" t="s">
        <v>1242</v>
      </c>
      <c r="M139" s="133" t="s">
        <v>1240</v>
      </c>
      <c r="N139" s="133" t="s">
        <v>1241</v>
      </c>
      <c r="O139" s="133"/>
      <c r="P139" s="133"/>
    </row>
    <row r="140" spans="1:16" x14ac:dyDescent="0.3">
      <c r="A140" s="133" t="s">
        <v>1231</v>
      </c>
      <c r="B140" s="133" t="s">
        <v>1216</v>
      </c>
      <c r="C140" s="133" t="s">
        <v>1232</v>
      </c>
      <c r="D140" s="133" t="s">
        <v>1251</v>
      </c>
      <c r="E140" s="133" t="s">
        <v>1252</v>
      </c>
      <c r="F140" s="133" t="s">
        <v>1235</v>
      </c>
      <c r="G140" s="133" t="s">
        <v>1325</v>
      </c>
      <c r="H140" s="133" t="s">
        <v>1326</v>
      </c>
      <c r="I140" s="133" t="s">
        <v>1237</v>
      </c>
      <c r="J140" s="133">
        <v>2016</v>
      </c>
      <c r="K140" s="133" t="s">
        <v>1238</v>
      </c>
      <c r="L140" s="133" t="s">
        <v>1243</v>
      </c>
      <c r="M140" s="133" t="s">
        <v>1240</v>
      </c>
      <c r="N140" s="133" t="s">
        <v>1241</v>
      </c>
      <c r="O140" s="133"/>
      <c r="P140" s="133"/>
    </row>
    <row r="141" spans="1:16" x14ac:dyDescent="0.3">
      <c r="A141" s="133" t="s">
        <v>1231</v>
      </c>
      <c r="B141" s="133" t="s">
        <v>1216</v>
      </c>
      <c r="C141" s="133" t="s">
        <v>1232</v>
      </c>
      <c r="D141" s="133" t="s">
        <v>1247</v>
      </c>
      <c r="E141" s="133" t="s">
        <v>1248</v>
      </c>
      <c r="F141" s="133" t="s">
        <v>1235</v>
      </c>
      <c r="G141" s="133" t="s">
        <v>1310</v>
      </c>
      <c r="H141" s="133" t="s">
        <v>1311</v>
      </c>
      <c r="I141" s="133" t="s">
        <v>1237</v>
      </c>
      <c r="J141" s="133">
        <v>2016</v>
      </c>
      <c r="K141" s="133" t="s">
        <v>1238</v>
      </c>
      <c r="L141" s="133" t="s">
        <v>1239</v>
      </c>
      <c r="M141" s="133" t="s">
        <v>1240</v>
      </c>
      <c r="N141" s="133" t="s">
        <v>1241</v>
      </c>
      <c r="O141" s="133"/>
      <c r="P141" s="133"/>
    </row>
    <row r="142" spans="1:16" x14ac:dyDescent="0.3">
      <c r="A142" s="133" t="s">
        <v>1231</v>
      </c>
      <c r="B142" s="133" t="s">
        <v>1216</v>
      </c>
      <c r="C142" s="133" t="s">
        <v>1232</v>
      </c>
      <c r="D142" s="133" t="s">
        <v>1244</v>
      </c>
      <c r="E142" s="133" t="s">
        <v>1245</v>
      </c>
      <c r="F142" s="133" t="s">
        <v>1235</v>
      </c>
      <c r="G142" s="133" t="s">
        <v>1327</v>
      </c>
      <c r="H142" s="133" t="s">
        <v>1328</v>
      </c>
      <c r="I142" s="133" t="s">
        <v>1237</v>
      </c>
      <c r="J142" s="133">
        <v>2016</v>
      </c>
      <c r="K142" s="133" t="s">
        <v>1238</v>
      </c>
      <c r="L142" s="133" t="s">
        <v>1242</v>
      </c>
      <c r="M142" s="133" t="s">
        <v>1240</v>
      </c>
      <c r="N142" s="133" t="s">
        <v>1241</v>
      </c>
      <c r="O142" s="133"/>
      <c r="P142" s="133"/>
    </row>
    <row r="143" spans="1:16" x14ac:dyDescent="0.3">
      <c r="A143" s="133" t="s">
        <v>1231</v>
      </c>
      <c r="B143" s="133" t="s">
        <v>1216</v>
      </c>
      <c r="C143" s="133" t="s">
        <v>1232</v>
      </c>
      <c r="D143" s="133" t="s">
        <v>1247</v>
      </c>
      <c r="E143" s="133" t="s">
        <v>1248</v>
      </c>
      <c r="F143" s="133" t="s">
        <v>1235</v>
      </c>
      <c r="G143" s="133" t="s">
        <v>1319</v>
      </c>
      <c r="H143" s="133" t="s">
        <v>1320</v>
      </c>
      <c r="I143" s="133" t="s">
        <v>1237</v>
      </c>
      <c r="J143" s="133">
        <v>2016</v>
      </c>
      <c r="K143" s="133" t="s">
        <v>1238</v>
      </c>
      <c r="L143" s="133" t="s">
        <v>1243</v>
      </c>
      <c r="M143" s="133" t="s">
        <v>1240</v>
      </c>
      <c r="N143" s="133" t="s">
        <v>1241</v>
      </c>
      <c r="O143" s="133"/>
      <c r="P143" s="133"/>
    </row>
    <row r="144" spans="1:16" x14ac:dyDescent="0.3">
      <c r="A144" s="133" t="s">
        <v>1231</v>
      </c>
      <c r="B144" s="133" t="s">
        <v>1216</v>
      </c>
      <c r="C144" s="133" t="s">
        <v>1232</v>
      </c>
      <c r="D144" s="133" t="s">
        <v>1244</v>
      </c>
      <c r="E144" s="133" t="s">
        <v>1245</v>
      </c>
      <c r="F144" s="133" t="s">
        <v>1235</v>
      </c>
      <c r="G144" s="133" t="s">
        <v>1312</v>
      </c>
      <c r="H144" s="133" t="s">
        <v>1313</v>
      </c>
      <c r="I144" s="133" t="s">
        <v>1237</v>
      </c>
      <c r="J144" s="133">
        <v>2016</v>
      </c>
      <c r="K144" s="133" t="s">
        <v>1238</v>
      </c>
      <c r="L144" s="133" t="s">
        <v>1239</v>
      </c>
      <c r="M144" s="133" t="s">
        <v>1240</v>
      </c>
      <c r="N144" s="133" t="s">
        <v>1241</v>
      </c>
      <c r="O144" s="133"/>
      <c r="P144" s="133"/>
    </row>
    <row r="145" spans="1:16" x14ac:dyDescent="0.3">
      <c r="A145" s="133" t="s">
        <v>1231</v>
      </c>
      <c r="B145" s="133" t="s">
        <v>1216</v>
      </c>
      <c r="C145" s="133" t="s">
        <v>1232</v>
      </c>
      <c r="D145" s="133" t="s">
        <v>1244</v>
      </c>
      <c r="E145" s="133" t="s">
        <v>1245</v>
      </c>
      <c r="F145" s="133" t="s">
        <v>1235</v>
      </c>
      <c r="G145" s="133" t="s">
        <v>1323</v>
      </c>
      <c r="H145" s="133" t="s">
        <v>1324</v>
      </c>
      <c r="I145" s="133" t="s">
        <v>1237</v>
      </c>
      <c r="J145" s="133">
        <v>2016</v>
      </c>
      <c r="K145" s="133" t="s">
        <v>1238</v>
      </c>
      <c r="L145" s="133" t="s">
        <v>1243</v>
      </c>
      <c r="M145" s="133" t="s">
        <v>1240</v>
      </c>
      <c r="N145" s="133" t="s">
        <v>1241</v>
      </c>
      <c r="O145" s="133"/>
      <c r="P145" s="133"/>
    </row>
    <row r="146" spans="1:16" x14ac:dyDescent="0.3">
      <c r="A146" s="133" t="s">
        <v>1231</v>
      </c>
      <c r="B146" s="133" t="s">
        <v>1216</v>
      </c>
      <c r="C146" s="133" t="s">
        <v>1232</v>
      </c>
      <c r="D146" s="133" t="s">
        <v>1251</v>
      </c>
      <c r="E146" s="133" t="s">
        <v>1252</v>
      </c>
      <c r="F146" s="133" t="s">
        <v>1235</v>
      </c>
      <c r="G146" s="133" t="s">
        <v>1325</v>
      </c>
      <c r="H146" s="133" t="s">
        <v>1326</v>
      </c>
      <c r="I146" s="133" t="s">
        <v>1237</v>
      </c>
      <c r="J146" s="133">
        <v>2016</v>
      </c>
      <c r="K146" s="133" t="s">
        <v>1238</v>
      </c>
      <c r="L146" s="133" t="s">
        <v>1242</v>
      </c>
      <c r="M146" s="133" t="s">
        <v>1240</v>
      </c>
      <c r="N146" s="133" t="s">
        <v>1241</v>
      </c>
      <c r="O146" s="133"/>
      <c r="P146" s="133"/>
    </row>
    <row r="147" spans="1:16" x14ac:dyDescent="0.3">
      <c r="A147" s="133" t="s">
        <v>1231</v>
      </c>
      <c r="B147" s="133" t="s">
        <v>1216</v>
      </c>
      <c r="C147" s="133" t="s">
        <v>1232</v>
      </c>
      <c r="D147" s="133" t="s">
        <v>1244</v>
      </c>
      <c r="E147" s="133" t="s">
        <v>1245</v>
      </c>
      <c r="F147" s="133" t="s">
        <v>1235</v>
      </c>
      <c r="G147" s="133" t="s">
        <v>1314</v>
      </c>
      <c r="H147" s="133" t="s">
        <v>852</v>
      </c>
      <c r="I147" s="133" t="s">
        <v>1237</v>
      </c>
      <c r="J147" s="133">
        <v>2016</v>
      </c>
      <c r="K147" s="133" t="s">
        <v>1238</v>
      </c>
      <c r="L147" s="133" t="s">
        <v>1239</v>
      </c>
      <c r="M147" s="133" t="s">
        <v>1240</v>
      </c>
      <c r="N147" s="133" t="s">
        <v>1241</v>
      </c>
      <c r="O147" s="133"/>
      <c r="P147" s="133"/>
    </row>
    <row r="148" spans="1:16" x14ac:dyDescent="0.3">
      <c r="A148" s="133" t="s">
        <v>1231</v>
      </c>
      <c r="B148" s="133" t="s">
        <v>1216</v>
      </c>
      <c r="C148" s="133" t="s">
        <v>1232</v>
      </c>
      <c r="D148" s="133" t="s">
        <v>1315</v>
      </c>
      <c r="E148" s="133" t="s">
        <v>1316</v>
      </c>
      <c r="F148" s="133" t="s">
        <v>1235</v>
      </c>
      <c r="G148" s="133" t="s">
        <v>1317</v>
      </c>
      <c r="H148" s="133" t="s">
        <v>1318</v>
      </c>
      <c r="I148" s="133" t="s">
        <v>1237</v>
      </c>
      <c r="J148" s="133">
        <v>2016</v>
      </c>
      <c r="K148" s="133" t="s">
        <v>1238</v>
      </c>
      <c r="L148" s="133" t="s">
        <v>1239</v>
      </c>
      <c r="M148" s="133" t="s">
        <v>1240</v>
      </c>
      <c r="N148" s="133" t="s">
        <v>1241</v>
      </c>
      <c r="O148" s="133"/>
      <c r="P148" s="133"/>
    </row>
    <row r="149" spans="1:16" x14ac:dyDescent="0.3">
      <c r="A149" s="133" t="s">
        <v>1231</v>
      </c>
      <c r="B149" s="133" t="s">
        <v>1216</v>
      </c>
      <c r="C149" s="133" t="s">
        <v>1232</v>
      </c>
      <c r="D149" s="133" t="s">
        <v>1244</v>
      </c>
      <c r="E149" s="133" t="s">
        <v>1245</v>
      </c>
      <c r="F149" s="133" t="s">
        <v>1235</v>
      </c>
      <c r="G149" s="133" t="s">
        <v>1321</v>
      </c>
      <c r="H149" s="133" t="s">
        <v>1322</v>
      </c>
      <c r="I149" s="133" t="s">
        <v>1237</v>
      </c>
      <c r="J149" s="133">
        <v>2016</v>
      </c>
      <c r="K149" s="133" t="s">
        <v>1238</v>
      </c>
      <c r="L149" s="133" t="s">
        <v>1243</v>
      </c>
      <c r="M149" s="133" t="s">
        <v>1240</v>
      </c>
      <c r="N149" s="133" t="s">
        <v>1241</v>
      </c>
      <c r="O149" s="133"/>
      <c r="P149" s="133"/>
    </row>
    <row r="150" spans="1:16" x14ac:dyDescent="0.3">
      <c r="A150" s="133" t="s">
        <v>1231</v>
      </c>
      <c r="B150" s="133" t="s">
        <v>1216</v>
      </c>
      <c r="C150" s="133" t="s">
        <v>1232</v>
      </c>
      <c r="D150" s="133" t="s">
        <v>1244</v>
      </c>
      <c r="E150" s="133" t="s">
        <v>1245</v>
      </c>
      <c r="F150" s="133" t="s">
        <v>1235</v>
      </c>
      <c r="G150" s="133" t="s">
        <v>1327</v>
      </c>
      <c r="H150" s="133" t="s">
        <v>1328</v>
      </c>
      <c r="I150" s="133" t="s">
        <v>1237</v>
      </c>
      <c r="J150" s="133">
        <v>2016</v>
      </c>
      <c r="K150" s="133" t="s">
        <v>1238</v>
      </c>
      <c r="L150" s="133" t="s">
        <v>1243</v>
      </c>
      <c r="M150" s="133" t="s">
        <v>1240</v>
      </c>
      <c r="N150" s="133" t="s">
        <v>1241</v>
      </c>
      <c r="O150" s="133"/>
      <c r="P150" s="133"/>
    </row>
    <row r="151" spans="1:16" x14ac:dyDescent="0.3">
      <c r="A151" s="133" t="s">
        <v>1231</v>
      </c>
      <c r="B151" s="133" t="s">
        <v>1216</v>
      </c>
      <c r="C151" s="133" t="s">
        <v>1232</v>
      </c>
      <c r="D151" s="133" t="s">
        <v>1299</v>
      </c>
      <c r="E151" s="133" t="s">
        <v>1300</v>
      </c>
      <c r="F151" s="133" t="s">
        <v>1235</v>
      </c>
      <c r="G151" s="133" t="s">
        <v>1329</v>
      </c>
      <c r="H151" s="133" t="s">
        <v>1330</v>
      </c>
      <c r="I151" s="133" t="s">
        <v>1237</v>
      </c>
      <c r="J151" s="133">
        <v>2016</v>
      </c>
      <c r="K151" s="133" t="s">
        <v>1238</v>
      </c>
      <c r="L151" s="133" t="s">
        <v>1242</v>
      </c>
      <c r="M151" s="133" t="s">
        <v>1240</v>
      </c>
      <c r="N151" s="133" t="s">
        <v>1241</v>
      </c>
      <c r="O151" s="133"/>
      <c r="P151" s="133"/>
    </row>
    <row r="152" spans="1:16" x14ac:dyDescent="0.3">
      <c r="A152" s="133" t="s">
        <v>1231</v>
      </c>
      <c r="B152" s="133" t="s">
        <v>1216</v>
      </c>
      <c r="C152" s="133" t="s">
        <v>1232</v>
      </c>
      <c r="D152" s="133" t="s">
        <v>1244</v>
      </c>
      <c r="E152" s="133" t="s">
        <v>1245</v>
      </c>
      <c r="F152" s="133" t="s">
        <v>1235</v>
      </c>
      <c r="G152" s="133" t="s">
        <v>1331</v>
      </c>
      <c r="H152" s="133" t="s">
        <v>844</v>
      </c>
      <c r="I152" s="133" t="s">
        <v>1237</v>
      </c>
      <c r="J152" s="133">
        <v>2016</v>
      </c>
      <c r="K152" s="133" t="s">
        <v>1238</v>
      </c>
      <c r="L152" s="133" t="s">
        <v>1242</v>
      </c>
      <c r="M152" s="133" t="s">
        <v>1240</v>
      </c>
      <c r="N152" s="133" t="s">
        <v>1241</v>
      </c>
      <c r="O152" s="133"/>
      <c r="P152" s="133"/>
    </row>
    <row r="153" spans="1:16" x14ac:dyDescent="0.3">
      <c r="A153" s="133" t="s">
        <v>1231</v>
      </c>
      <c r="B153" s="133" t="s">
        <v>1216</v>
      </c>
      <c r="C153" s="133" t="s">
        <v>1232</v>
      </c>
      <c r="D153" s="133" t="s">
        <v>1244</v>
      </c>
      <c r="E153" s="133" t="s">
        <v>1245</v>
      </c>
      <c r="F153" s="133" t="s">
        <v>1235</v>
      </c>
      <c r="G153" s="133" t="s">
        <v>1332</v>
      </c>
      <c r="H153" s="133" t="s">
        <v>1333</v>
      </c>
      <c r="I153" s="133" t="s">
        <v>1237</v>
      </c>
      <c r="J153" s="133">
        <v>2016</v>
      </c>
      <c r="K153" s="133" t="s">
        <v>1238</v>
      </c>
      <c r="L153" s="133" t="s">
        <v>1242</v>
      </c>
      <c r="M153" s="133" t="s">
        <v>1240</v>
      </c>
      <c r="N153" s="133" t="s">
        <v>1241</v>
      </c>
      <c r="O153" s="133"/>
      <c r="P153" s="133"/>
    </row>
    <row r="154" spans="1:16" x14ac:dyDescent="0.3">
      <c r="A154" s="133" t="s">
        <v>1231</v>
      </c>
      <c r="B154" s="133" t="s">
        <v>1216</v>
      </c>
      <c r="C154" s="133" t="s">
        <v>1232</v>
      </c>
      <c r="D154" s="133" t="s">
        <v>1247</v>
      </c>
      <c r="E154" s="133" t="s">
        <v>1248</v>
      </c>
      <c r="F154" s="133" t="s">
        <v>1235</v>
      </c>
      <c r="G154" s="133" t="s">
        <v>1319</v>
      </c>
      <c r="H154" s="133" t="s">
        <v>1320</v>
      </c>
      <c r="I154" s="133" t="s">
        <v>1237</v>
      </c>
      <c r="J154" s="133">
        <v>2016</v>
      </c>
      <c r="K154" s="133" t="s">
        <v>1238</v>
      </c>
      <c r="L154" s="133" t="s">
        <v>1239</v>
      </c>
      <c r="M154" s="133" t="s">
        <v>1240</v>
      </c>
      <c r="N154" s="133" t="s">
        <v>1241</v>
      </c>
      <c r="O154" s="133"/>
      <c r="P154" s="133"/>
    </row>
    <row r="155" spans="1:16" x14ac:dyDescent="0.3">
      <c r="A155" s="133" t="s">
        <v>1231</v>
      </c>
      <c r="B155" s="133" t="s">
        <v>1216</v>
      </c>
      <c r="C155" s="133" t="s">
        <v>1232</v>
      </c>
      <c r="D155" s="133" t="s">
        <v>1244</v>
      </c>
      <c r="E155" s="133" t="s">
        <v>1245</v>
      </c>
      <c r="F155" s="133" t="s">
        <v>1235</v>
      </c>
      <c r="G155" s="133" t="s">
        <v>1332</v>
      </c>
      <c r="H155" s="133" t="s">
        <v>1333</v>
      </c>
      <c r="I155" s="133" t="s">
        <v>1237</v>
      </c>
      <c r="J155" s="133">
        <v>2016</v>
      </c>
      <c r="K155" s="133" t="s">
        <v>1238</v>
      </c>
      <c r="L155" s="133" t="s">
        <v>1243</v>
      </c>
      <c r="M155" s="133" t="s">
        <v>1240</v>
      </c>
      <c r="N155" s="133" t="s">
        <v>1241</v>
      </c>
      <c r="O155" s="133"/>
      <c r="P155" s="133"/>
    </row>
    <row r="156" spans="1:16" x14ac:dyDescent="0.3">
      <c r="A156" s="133" t="s">
        <v>1231</v>
      </c>
      <c r="B156" s="133" t="s">
        <v>1216</v>
      </c>
      <c r="C156" s="133" t="s">
        <v>1232</v>
      </c>
      <c r="D156" s="133" t="s">
        <v>1244</v>
      </c>
      <c r="E156" s="133" t="s">
        <v>1245</v>
      </c>
      <c r="F156" s="133" t="s">
        <v>1235</v>
      </c>
      <c r="G156" s="133" t="s">
        <v>1331</v>
      </c>
      <c r="H156" s="133" t="s">
        <v>844</v>
      </c>
      <c r="I156" s="133" t="s">
        <v>1237</v>
      </c>
      <c r="J156" s="133">
        <v>2016</v>
      </c>
      <c r="K156" s="133" t="s">
        <v>1238</v>
      </c>
      <c r="L156" s="133" t="s">
        <v>1243</v>
      </c>
      <c r="M156" s="133" t="s">
        <v>1240</v>
      </c>
      <c r="N156" s="133" t="s">
        <v>1241</v>
      </c>
      <c r="O156" s="133"/>
      <c r="P156" s="133"/>
    </row>
    <row r="157" spans="1:16" x14ac:dyDescent="0.3">
      <c r="A157" s="133" t="s">
        <v>1231</v>
      </c>
      <c r="B157" s="133" t="s">
        <v>1216</v>
      </c>
      <c r="C157" s="133" t="s">
        <v>1232</v>
      </c>
      <c r="D157" s="133" t="s">
        <v>1244</v>
      </c>
      <c r="E157" s="133" t="s">
        <v>1245</v>
      </c>
      <c r="F157" s="133" t="s">
        <v>1235</v>
      </c>
      <c r="G157" s="133" t="s">
        <v>1323</v>
      </c>
      <c r="H157" s="133" t="s">
        <v>1324</v>
      </c>
      <c r="I157" s="133" t="s">
        <v>1237</v>
      </c>
      <c r="J157" s="133">
        <v>2016</v>
      </c>
      <c r="K157" s="133" t="s">
        <v>1238</v>
      </c>
      <c r="L157" s="133" t="s">
        <v>1239</v>
      </c>
      <c r="M157" s="133" t="s">
        <v>1240</v>
      </c>
      <c r="N157" s="133" t="s">
        <v>1241</v>
      </c>
      <c r="O157" s="133"/>
      <c r="P157" s="133"/>
    </row>
    <row r="158" spans="1:16" x14ac:dyDescent="0.3">
      <c r="A158" s="133" t="s">
        <v>1231</v>
      </c>
      <c r="B158" s="133" t="s">
        <v>1216</v>
      </c>
      <c r="C158" s="133" t="s">
        <v>1232</v>
      </c>
      <c r="D158" s="133" t="s">
        <v>1299</v>
      </c>
      <c r="E158" s="133" t="s">
        <v>1300</v>
      </c>
      <c r="F158" s="133" t="s">
        <v>1235</v>
      </c>
      <c r="G158" s="133" t="s">
        <v>1329</v>
      </c>
      <c r="H158" s="133" t="s">
        <v>1330</v>
      </c>
      <c r="I158" s="133" t="s">
        <v>1237</v>
      </c>
      <c r="J158" s="133">
        <v>2016</v>
      </c>
      <c r="K158" s="133" t="s">
        <v>1238</v>
      </c>
      <c r="L158" s="133" t="s">
        <v>1243</v>
      </c>
      <c r="M158" s="133" t="s">
        <v>1240</v>
      </c>
      <c r="N158" s="133" t="s">
        <v>1241</v>
      </c>
      <c r="O158" s="133"/>
      <c r="P158" s="133"/>
    </row>
    <row r="159" spans="1:16" x14ac:dyDescent="0.3">
      <c r="A159" s="133" t="s">
        <v>1231</v>
      </c>
      <c r="B159" s="133" t="s">
        <v>1216</v>
      </c>
      <c r="C159" s="133" t="s">
        <v>1232</v>
      </c>
      <c r="D159" s="133" t="s">
        <v>1251</v>
      </c>
      <c r="E159" s="133" t="s">
        <v>1252</v>
      </c>
      <c r="F159" s="133" t="s">
        <v>1235</v>
      </c>
      <c r="G159" s="133" t="s">
        <v>1325</v>
      </c>
      <c r="H159" s="133" t="s">
        <v>1326</v>
      </c>
      <c r="I159" s="133" t="s">
        <v>1237</v>
      </c>
      <c r="J159" s="133">
        <v>2016</v>
      </c>
      <c r="K159" s="133" t="s">
        <v>1238</v>
      </c>
      <c r="L159" s="133" t="s">
        <v>1239</v>
      </c>
      <c r="M159" s="133" t="s">
        <v>1240</v>
      </c>
      <c r="N159" s="133" t="s">
        <v>1241</v>
      </c>
      <c r="O159" s="133"/>
      <c r="P159" s="133"/>
    </row>
    <row r="160" spans="1:16" x14ac:dyDescent="0.3">
      <c r="A160" s="133" t="s">
        <v>1231</v>
      </c>
      <c r="B160" s="133" t="s">
        <v>1216</v>
      </c>
      <c r="C160" s="133" t="s">
        <v>1232</v>
      </c>
      <c r="D160" s="133" t="s">
        <v>1244</v>
      </c>
      <c r="E160" s="133" t="s">
        <v>1245</v>
      </c>
      <c r="F160" s="133" t="s">
        <v>1235</v>
      </c>
      <c r="G160" s="133" t="s">
        <v>1321</v>
      </c>
      <c r="H160" s="133" t="s">
        <v>1322</v>
      </c>
      <c r="I160" s="133" t="s">
        <v>1237</v>
      </c>
      <c r="J160" s="133">
        <v>2016</v>
      </c>
      <c r="K160" s="133" t="s">
        <v>1238</v>
      </c>
      <c r="L160" s="133" t="s">
        <v>1239</v>
      </c>
      <c r="M160" s="133" t="s">
        <v>1240</v>
      </c>
      <c r="N160" s="133" t="s">
        <v>1241</v>
      </c>
      <c r="O160" s="133"/>
      <c r="P160" s="133"/>
    </row>
    <row r="161" spans="1:16" x14ac:dyDescent="0.3">
      <c r="A161" s="133" t="s">
        <v>1231</v>
      </c>
      <c r="B161" s="133" t="s">
        <v>1216</v>
      </c>
      <c r="C161" s="133" t="s">
        <v>1232</v>
      </c>
      <c r="D161" s="133" t="s">
        <v>1233</v>
      </c>
      <c r="E161" s="133" t="s">
        <v>1234</v>
      </c>
      <c r="F161" s="133" t="s">
        <v>1235</v>
      </c>
      <c r="G161" s="133" t="s">
        <v>1334</v>
      </c>
      <c r="H161" s="133" t="s">
        <v>1335</v>
      </c>
      <c r="I161" s="133" t="s">
        <v>1237</v>
      </c>
      <c r="J161" s="133">
        <v>2016</v>
      </c>
      <c r="K161" s="133" t="s">
        <v>1238</v>
      </c>
      <c r="L161" s="133" t="s">
        <v>1242</v>
      </c>
      <c r="M161" s="133" t="s">
        <v>1240</v>
      </c>
      <c r="N161" s="133" t="s">
        <v>1241</v>
      </c>
      <c r="O161" s="133"/>
      <c r="P161" s="133"/>
    </row>
    <row r="162" spans="1:16" x14ac:dyDescent="0.3">
      <c r="A162" s="133" t="s">
        <v>1231</v>
      </c>
      <c r="B162" s="133" t="s">
        <v>1216</v>
      </c>
      <c r="C162" s="133" t="s">
        <v>1232</v>
      </c>
      <c r="D162" s="133" t="s">
        <v>1244</v>
      </c>
      <c r="E162" s="133" t="s">
        <v>1245</v>
      </c>
      <c r="F162" s="133" t="s">
        <v>1235</v>
      </c>
      <c r="G162" s="133" t="s">
        <v>1327</v>
      </c>
      <c r="H162" s="133" t="s">
        <v>1328</v>
      </c>
      <c r="I162" s="133" t="s">
        <v>1237</v>
      </c>
      <c r="J162" s="133">
        <v>2016</v>
      </c>
      <c r="K162" s="133" t="s">
        <v>1238</v>
      </c>
      <c r="L162" s="133" t="s">
        <v>1239</v>
      </c>
      <c r="M162" s="133" t="s">
        <v>1240</v>
      </c>
      <c r="N162" s="133" t="s">
        <v>1241</v>
      </c>
      <c r="O162" s="133"/>
      <c r="P162" s="133"/>
    </row>
    <row r="163" spans="1:16" x14ac:dyDescent="0.3">
      <c r="A163" s="133" t="s">
        <v>1231</v>
      </c>
      <c r="B163" s="133" t="s">
        <v>1216</v>
      </c>
      <c r="C163" s="133" t="s">
        <v>1232</v>
      </c>
      <c r="D163" s="133" t="s">
        <v>1233</v>
      </c>
      <c r="E163" s="133" t="s">
        <v>1234</v>
      </c>
      <c r="F163" s="133" t="s">
        <v>1235</v>
      </c>
      <c r="G163" s="133" t="s">
        <v>1334</v>
      </c>
      <c r="H163" s="133" t="s">
        <v>1335</v>
      </c>
      <c r="I163" s="133" t="s">
        <v>1237</v>
      </c>
      <c r="J163" s="133">
        <v>2016</v>
      </c>
      <c r="K163" s="133" t="s">
        <v>1238</v>
      </c>
      <c r="L163" s="133" t="s">
        <v>1243</v>
      </c>
      <c r="M163" s="133" t="s">
        <v>1240</v>
      </c>
      <c r="N163" s="133" t="s">
        <v>1241</v>
      </c>
      <c r="O163" s="133"/>
      <c r="P163" s="133"/>
    </row>
    <row r="164" spans="1:16" x14ac:dyDescent="0.3">
      <c r="A164" s="133" t="s">
        <v>1231</v>
      </c>
      <c r="B164" s="133" t="s">
        <v>1216</v>
      </c>
      <c r="C164" s="133" t="s">
        <v>1232</v>
      </c>
      <c r="D164" s="133" t="s">
        <v>1233</v>
      </c>
      <c r="E164" s="133" t="s">
        <v>1234</v>
      </c>
      <c r="F164" s="133" t="s">
        <v>1235</v>
      </c>
      <c r="G164" s="133" t="s">
        <v>1336</v>
      </c>
      <c r="H164" s="133" t="s">
        <v>1337</v>
      </c>
      <c r="I164" s="133" t="s">
        <v>1237</v>
      </c>
      <c r="J164" s="133">
        <v>2016</v>
      </c>
      <c r="K164" s="133" t="s">
        <v>1238</v>
      </c>
      <c r="L164" s="133" t="s">
        <v>1243</v>
      </c>
      <c r="M164" s="133" t="s">
        <v>1240</v>
      </c>
      <c r="N164" s="133" t="s">
        <v>1241</v>
      </c>
      <c r="O164" s="133"/>
      <c r="P164" s="133"/>
    </row>
    <row r="165" spans="1:16" x14ac:dyDescent="0.3">
      <c r="A165" s="133" t="s">
        <v>1231</v>
      </c>
      <c r="B165" s="133" t="s">
        <v>1216</v>
      </c>
      <c r="C165" s="133" t="s">
        <v>1232</v>
      </c>
      <c r="D165" s="133" t="s">
        <v>1247</v>
      </c>
      <c r="E165" s="133" t="s">
        <v>1248</v>
      </c>
      <c r="F165" s="133" t="s">
        <v>1235</v>
      </c>
      <c r="G165" s="133" t="s">
        <v>1338</v>
      </c>
      <c r="H165" s="133" t="s">
        <v>1339</v>
      </c>
      <c r="I165" s="133" t="s">
        <v>1237</v>
      </c>
      <c r="J165" s="133">
        <v>2016</v>
      </c>
      <c r="K165" s="133" t="s">
        <v>1238</v>
      </c>
      <c r="L165" s="133" t="s">
        <v>1242</v>
      </c>
      <c r="M165" s="133" t="s">
        <v>1240</v>
      </c>
      <c r="N165" s="133" t="s">
        <v>1241</v>
      </c>
      <c r="O165" s="133"/>
      <c r="P165" s="133"/>
    </row>
    <row r="166" spans="1:16" x14ac:dyDescent="0.3">
      <c r="A166" s="133" t="s">
        <v>1231</v>
      </c>
      <c r="B166" s="133" t="s">
        <v>1216</v>
      </c>
      <c r="C166" s="133" t="s">
        <v>1232</v>
      </c>
      <c r="D166" s="133" t="s">
        <v>1247</v>
      </c>
      <c r="E166" s="133" t="s">
        <v>1248</v>
      </c>
      <c r="F166" s="133" t="s">
        <v>1235</v>
      </c>
      <c r="G166" s="133" t="s">
        <v>1338</v>
      </c>
      <c r="H166" s="133" t="s">
        <v>1339</v>
      </c>
      <c r="I166" s="133" t="s">
        <v>1237</v>
      </c>
      <c r="J166" s="133">
        <v>2016</v>
      </c>
      <c r="K166" s="133" t="s">
        <v>1238</v>
      </c>
      <c r="L166" s="133" t="s">
        <v>1243</v>
      </c>
      <c r="M166" s="133" t="s">
        <v>1240</v>
      </c>
      <c r="N166" s="133" t="s">
        <v>1241</v>
      </c>
      <c r="O166" s="133"/>
      <c r="P166" s="133"/>
    </row>
    <row r="167" spans="1:16" x14ac:dyDescent="0.3">
      <c r="A167" s="133" t="s">
        <v>1231</v>
      </c>
      <c r="B167" s="133" t="s">
        <v>1216</v>
      </c>
      <c r="C167" s="133" t="s">
        <v>1232</v>
      </c>
      <c r="D167" s="133" t="s">
        <v>1247</v>
      </c>
      <c r="E167" s="133" t="s">
        <v>1248</v>
      </c>
      <c r="F167" s="133" t="s">
        <v>1235</v>
      </c>
      <c r="G167" s="133" t="s">
        <v>1340</v>
      </c>
      <c r="H167" s="133" t="s">
        <v>1341</v>
      </c>
      <c r="I167" s="133" t="s">
        <v>1237</v>
      </c>
      <c r="J167" s="133">
        <v>2016</v>
      </c>
      <c r="K167" s="133" t="s">
        <v>1238</v>
      </c>
      <c r="L167" s="133" t="s">
        <v>1242</v>
      </c>
      <c r="M167" s="133" t="s">
        <v>1240</v>
      </c>
      <c r="N167" s="133" t="s">
        <v>1241</v>
      </c>
      <c r="O167" s="133"/>
      <c r="P167" s="133"/>
    </row>
    <row r="168" spans="1:16" x14ac:dyDescent="0.3">
      <c r="A168" s="133" t="s">
        <v>1231</v>
      </c>
      <c r="B168" s="133" t="s">
        <v>1216</v>
      </c>
      <c r="C168" s="133" t="s">
        <v>1232</v>
      </c>
      <c r="D168" s="133" t="s">
        <v>1233</v>
      </c>
      <c r="E168" s="133" t="s">
        <v>1234</v>
      </c>
      <c r="F168" s="133" t="s">
        <v>1235</v>
      </c>
      <c r="G168" s="133" t="s">
        <v>1336</v>
      </c>
      <c r="H168" s="133" t="s">
        <v>1337</v>
      </c>
      <c r="I168" s="133" t="s">
        <v>1237</v>
      </c>
      <c r="J168" s="133">
        <v>2016</v>
      </c>
      <c r="K168" s="133" t="s">
        <v>1238</v>
      </c>
      <c r="L168" s="133" t="s">
        <v>1242</v>
      </c>
      <c r="M168" s="133" t="s">
        <v>1240</v>
      </c>
      <c r="N168" s="133" t="s">
        <v>1241</v>
      </c>
      <c r="O168" s="133"/>
      <c r="P168" s="133"/>
    </row>
    <row r="169" spans="1:16" x14ac:dyDescent="0.3">
      <c r="A169" s="133" t="s">
        <v>1231</v>
      </c>
      <c r="B169" s="133" t="s">
        <v>1216</v>
      </c>
      <c r="C169" s="133" t="s">
        <v>1232</v>
      </c>
      <c r="D169" s="133" t="s">
        <v>1244</v>
      </c>
      <c r="E169" s="133" t="s">
        <v>1245</v>
      </c>
      <c r="F169" s="133" t="s">
        <v>1235</v>
      </c>
      <c r="G169" s="133" t="s">
        <v>1342</v>
      </c>
      <c r="H169" s="133" t="s">
        <v>1343</v>
      </c>
      <c r="I169" s="133" t="s">
        <v>1237</v>
      </c>
      <c r="J169" s="133">
        <v>2016</v>
      </c>
      <c r="K169" s="133" t="s">
        <v>1238</v>
      </c>
      <c r="L169" s="133" t="s">
        <v>1242</v>
      </c>
      <c r="M169" s="133" t="s">
        <v>1240</v>
      </c>
      <c r="N169" s="133" t="s">
        <v>1241</v>
      </c>
      <c r="O169" s="133"/>
      <c r="P169" s="133"/>
    </row>
    <row r="170" spans="1:16" x14ac:dyDescent="0.3">
      <c r="A170" s="133" t="s">
        <v>1231</v>
      </c>
      <c r="B170" s="133" t="s">
        <v>1216</v>
      </c>
      <c r="C170" s="133" t="s">
        <v>1232</v>
      </c>
      <c r="D170" s="133" t="s">
        <v>1247</v>
      </c>
      <c r="E170" s="133" t="s">
        <v>1248</v>
      </c>
      <c r="F170" s="133" t="s">
        <v>1235</v>
      </c>
      <c r="G170" s="133" t="s">
        <v>1340</v>
      </c>
      <c r="H170" s="133" t="s">
        <v>1341</v>
      </c>
      <c r="I170" s="133" t="s">
        <v>1237</v>
      </c>
      <c r="J170" s="133">
        <v>2016</v>
      </c>
      <c r="K170" s="133" t="s">
        <v>1238</v>
      </c>
      <c r="L170" s="133" t="s">
        <v>1243</v>
      </c>
      <c r="M170" s="133" t="s">
        <v>1240</v>
      </c>
      <c r="N170" s="133" t="s">
        <v>1241</v>
      </c>
      <c r="O170" s="133"/>
      <c r="P170" s="133"/>
    </row>
    <row r="171" spans="1:16" x14ac:dyDescent="0.3">
      <c r="A171" s="133" t="s">
        <v>1231</v>
      </c>
      <c r="B171" s="133" t="s">
        <v>1216</v>
      </c>
      <c r="C171" s="133" t="s">
        <v>1232</v>
      </c>
      <c r="D171" s="133" t="s">
        <v>1244</v>
      </c>
      <c r="E171" s="133" t="s">
        <v>1245</v>
      </c>
      <c r="F171" s="133" t="s">
        <v>1235</v>
      </c>
      <c r="G171" s="133" t="s">
        <v>1332</v>
      </c>
      <c r="H171" s="133" t="s">
        <v>1333</v>
      </c>
      <c r="I171" s="133" t="s">
        <v>1237</v>
      </c>
      <c r="J171" s="133">
        <v>2016</v>
      </c>
      <c r="K171" s="133" t="s">
        <v>1238</v>
      </c>
      <c r="L171" s="133" t="s">
        <v>1239</v>
      </c>
      <c r="M171" s="133" t="s">
        <v>1240</v>
      </c>
      <c r="N171" s="133" t="s">
        <v>1241</v>
      </c>
      <c r="O171" s="133"/>
      <c r="P171" s="133"/>
    </row>
    <row r="172" spans="1:16" x14ac:dyDescent="0.3">
      <c r="A172" s="133" t="s">
        <v>1231</v>
      </c>
      <c r="B172" s="133" t="s">
        <v>1216</v>
      </c>
      <c r="C172" s="133" t="s">
        <v>1232</v>
      </c>
      <c r="D172" s="133" t="s">
        <v>1244</v>
      </c>
      <c r="E172" s="133" t="s">
        <v>1245</v>
      </c>
      <c r="F172" s="133" t="s">
        <v>1235</v>
      </c>
      <c r="G172" s="133" t="s">
        <v>1331</v>
      </c>
      <c r="H172" s="133" t="s">
        <v>844</v>
      </c>
      <c r="I172" s="133" t="s">
        <v>1237</v>
      </c>
      <c r="J172" s="133">
        <v>2016</v>
      </c>
      <c r="K172" s="133" t="s">
        <v>1238</v>
      </c>
      <c r="L172" s="133" t="s">
        <v>1239</v>
      </c>
      <c r="M172" s="133" t="s">
        <v>1240</v>
      </c>
      <c r="N172" s="133" t="s">
        <v>1241</v>
      </c>
      <c r="O172" s="133"/>
      <c r="P172" s="133"/>
    </row>
    <row r="173" spans="1:16" x14ac:dyDescent="0.3">
      <c r="A173" s="133" t="s">
        <v>1231</v>
      </c>
      <c r="B173" s="133" t="s">
        <v>1216</v>
      </c>
      <c r="C173" s="133" t="s">
        <v>1232</v>
      </c>
      <c r="D173" s="133" t="s">
        <v>1299</v>
      </c>
      <c r="E173" s="133" t="s">
        <v>1300</v>
      </c>
      <c r="F173" s="133" t="s">
        <v>1235</v>
      </c>
      <c r="G173" s="133" t="s">
        <v>1329</v>
      </c>
      <c r="H173" s="133" t="s">
        <v>1330</v>
      </c>
      <c r="I173" s="133" t="s">
        <v>1237</v>
      </c>
      <c r="J173" s="133">
        <v>2016</v>
      </c>
      <c r="K173" s="133" t="s">
        <v>1238</v>
      </c>
      <c r="L173" s="133" t="s">
        <v>1239</v>
      </c>
      <c r="M173" s="133" t="s">
        <v>1240</v>
      </c>
      <c r="N173" s="133" t="s">
        <v>1241</v>
      </c>
      <c r="O173" s="133"/>
      <c r="P173" s="133"/>
    </row>
    <row r="174" spans="1:16" x14ac:dyDescent="0.3">
      <c r="A174" s="133" t="s">
        <v>1231</v>
      </c>
      <c r="B174" s="133" t="s">
        <v>1216</v>
      </c>
      <c r="C174" s="133" t="s">
        <v>1232</v>
      </c>
      <c r="D174" s="133" t="s">
        <v>1244</v>
      </c>
      <c r="E174" s="133" t="s">
        <v>1245</v>
      </c>
      <c r="F174" s="133" t="s">
        <v>1235</v>
      </c>
      <c r="G174" s="133" t="s">
        <v>1342</v>
      </c>
      <c r="H174" s="133" t="s">
        <v>1343</v>
      </c>
      <c r="I174" s="133" t="s">
        <v>1237</v>
      </c>
      <c r="J174" s="133">
        <v>2016</v>
      </c>
      <c r="K174" s="133" t="s">
        <v>1238</v>
      </c>
      <c r="L174" s="133" t="s">
        <v>1243</v>
      </c>
      <c r="M174" s="133" t="s">
        <v>1240</v>
      </c>
      <c r="N174" s="133" t="s">
        <v>1241</v>
      </c>
      <c r="O174" s="133"/>
      <c r="P174" s="133"/>
    </row>
    <row r="175" spans="1:16" x14ac:dyDescent="0.3">
      <c r="A175" s="133" t="s">
        <v>1231</v>
      </c>
      <c r="B175" s="133" t="s">
        <v>1216</v>
      </c>
      <c r="C175" s="133" t="s">
        <v>1232</v>
      </c>
      <c r="D175" s="133" t="s">
        <v>1299</v>
      </c>
      <c r="E175" s="133" t="s">
        <v>1300</v>
      </c>
      <c r="F175" s="133" t="s">
        <v>1235</v>
      </c>
      <c r="G175" s="133" t="s">
        <v>1344</v>
      </c>
      <c r="H175" s="133" t="s">
        <v>1345</v>
      </c>
      <c r="I175" s="133" t="s">
        <v>1237</v>
      </c>
      <c r="J175" s="133">
        <v>2016</v>
      </c>
      <c r="K175" s="133" t="s">
        <v>1238</v>
      </c>
      <c r="L175" s="133" t="s">
        <v>1243</v>
      </c>
      <c r="M175" s="133" t="s">
        <v>1240</v>
      </c>
      <c r="N175" s="133" t="s">
        <v>1241</v>
      </c>
      <c r="O175" s="133"/>
      <c r="P175" s="133"/>
    </row>
    <row r="176" spans="1:16" x14ac:dyDescent="0.3">
      <c r="A176" s="133" t="s">
        <v>1231</v>
      </c>
      <c r="B176" s="133" t="s">
        <v>1216</v>
      </c>
      <c r="C176" s="133" t="s">
        <v>1232</v>
      </c>
      <c r="D176" s="133" t="s">
        <v>1299</v>
      </c>
      <c r="E176" s="133" t="s">
        <v>1300</v>
      </c>
      <c r="F176" s="133" t="s">
        <v>1235</v>
      </c>
      <c r="G176" s="133" t="s">
        <v>1346</v>
      </c>
      <c r="H176" s="133" t="s">
        <v>1347</v>
      </c>
      <c r="I176" s="133" t="s">
        <v>1237</v>
      </c>
      <c r="J176" s="133">
        <v>2016</v>
      </c>
      <c r="K176" s="133" t="s">
        <v>1238</v>
      </c>
      <c r="L176" s="133" t="s">
        <v>1239</v>
      </c>
      <c r="M176" s="133" t="s">
        <v>1240</v>
      </c>
      <c r="N176" s="133" t="s">
        <v>1241</v>
      </c>
      <c r="O176" s="133"/>
      <c r="P176" s="133"/>
    </row>
    <row r="177" spans="1:16" x14ac:dyDescent="0.3">
      <c r="A177" s="133" t="s">
        <v>1231</v>
      </c>
      <c r="B177" s="133" t="s">
        <v>1216</v>
      </c>
      <c r="C177" s="133" t="s">
        <v>1232</v>
      </c>
      <c r="D177" s="133" t="s">
        <v>1299</v>
      </c>
      <c r="E177" s="133" t="s">
        <v>1300</v>
      </c>
      <c r="F177" s="133" t="s">
        <v>1235</v>
      </c>
      <c r="G177" s="133" t="s">
        <v>1344</v>
      </c>
      <c r="H177" s="133" t="s">
        <v>1345</v>
      </c>
      <c r="I177" s="133" t="s">
        <v>1237</v>
      </c>
      <c r="J177" s="133">
        <v>2016</v>
      </c>
      <c r="K177" s="133" t="s">
        <v>1238</v>
      </c>
      <c r="L177" s="133" t="s">
        <v>1242</v>
      </c>
      <c r="M177" s="133" t="s">
        <v>1240</v>
      </c>
      <c r="N177" s="133" t="s">
        <v>1241</v>
      </c>
      <c r="O177" s="133"/>
      <c r="P177" s="133"/>
    </row>
    <row r="178" spans="1:16" x14ac:dyDescent="0.3">
      <c r="A178" s="133" t="s">
        <v>1231</v>
      </c>
      <c r="B178" s="133" t="s">
        <v>1216</v>
      </c>
      <c r="C178" s="133" t="s">
        <v>1232</v>
      </c>
      <c r="D178" s="133" t="s">
        <v>1251</v>
      </c>
      <c r="E178" s="133" t="s">
        <v>1252</v>
      </c>
      <c r="F178" s="133" t="s">
        <v>1235</v>
      </c>
      <c r="G178" s="133" t="s">
        <v>1348</v>
      </c>
      <c r="H178" s="133" t="s">
        <v>1349</v>
      </c>
      <c r="I178" s="133" t="s">
        <v>1237</v>
      </c>
      <c r="J178" s="133">
        <v>2016</v>
      </c>
      <c r="K178" s="133" t="s">
        <v>1238</v>
      </c>
      <c r="L178" s="133" t="s">
        <v>1243</v>
      </c>
      <c r="M178" s="133" t="s">
        <v>1240</v>
      </c>
      <c r="N178" s="133" t="s">
        <v>1241</v>
      </c>
      <c r="O178" s="133"/>
      <c r="P178" s="133"/>
    </row>
    <row r="179" spans="1:16" x14ac:dyDescent="0.3">
      <c r="A179" s="133" t="s">
        <v>1231</v>
      </c>
      <c r="B179" s="133" t="s">
        <v>1216</v>
      </c>
      <c r="C179" s="133" t="s">
        <v>1232</v>
      </c>
      <c r="D179" s="133" t="s">
        <v>1299</v>
      </c>
      <c r="E179" s="133" t="s">
        <v>1300</v>
      </c>
      <c r="F179" s="133" t="s">
        <v>1235</v>
      </c>
      <c r="G179" s="133" t="s">
        <v>1350</v>
      </c>
      <c r="H179" s="133" t="s">
        <v>1351</v>
      </c>
      <c r="I179" s="133" t="s">
        <v>1237</v>
      </c>
      <c r="J179" s="133">
        <v>2016</v>
      </c>
      <c r="K179" s="133" t="s">
        <v>1238</v>
      </c>
      <c r="L179" s="133" t="s">
        <v>1242</v>
      </c>
      <c r="M179" s="133" t="s">
        <v>1240</v>
      </c>
      <c r="N179" s="133" t="s">
        <v>1241</v>
      </c>
      <c r="O179" s="133"/>
      <c r="P179" s="133"/>
    </row>
    <row r="180" spans="1:16" x14ac:dyDescent="0.3">
      <c r="A180" s="133" t="s">
        <v>1231</v>
      </c>
      <c r="B180" s="133" t="s">
        <v>1216</v>
      </c>
      <c r="C180" s="133" t="s">
        <v>1232</v>
      </c>
      <c r="D180" s="133" t="s">
        <v>1247</v>
      </c>
      <c r="E180" s="133" t="s">
        <v>1248</v>
      </c>
      <c r="F180" s="133" t="s">
        <v>1235</v>
      </c>
      <c r="G180" s="133" t="s">
        <v>1352</v>
      </c>
      <c r="H180" s="133" t="s">
        <v>1353</v>
      </c>
      <c r="I180" s="133" t="s">
        <v>1237</v>
      </c>
      <c r="J180" s="133">
        <v>2016</v>
      </c>
      <c r="K180" s="133" t="s">
        <v>1238</v>
      </c>
      <c r="L180" s="133" t="s">
        <v>1243</v>
      </c>
      <c r="M180" s="133" t="s">
        <v>1240</v>
      </c>
      <c r="N180" s="133" t="s">
        <v>1241</v>
      </c>
      <c r="O180" s="133"/>
      <c r="P180" s="133"/>
    </row>
    <row r="181" spans="1:16" x14ac:dyDescent="0.3">
      <c r="A181" s="133" t="s">
        <v>1231</v>
      </c>
      <c r="B181" s="133" t="s">
        <v>1216</v>
      </c>
      <c r="C181" s="133" t="s">
        <v>1232</v>
      </c>
      <c r="D181" s="133" t="s">
        <v>1299</v>
      </c>
      <c r="E181" s="133" t="s">
        <v>1300</v>
      </c>
      <c r="F181" s="133" t="s">
        <v>1235</v>
      </c>
      <c r="G181" s="133" t="s">
        <v>1350</v>
      </c>
      <c r="H181" s="133" t="s">
        <v>1351</v>
      </c>
      <c r="I181" s="133" t="s">
        <v>1237</v>
      </c>
      <c r="J181" s="133">
        <v>2016</v>
      </c>
      <c r="K181" s="133" t="s">
        <v>1238</v>
      </c>
      <c r="L181" s="133" t="s">
        <v>1243</v>
      </c>
      <c r="M181" s="133" t="s">
        <v>1240</v>
      </c>
      <c r="N181" s="133" t="s">
        <v>1241</v>
      </c>
      <c r="O181" s="133"/>
      <c r="P181" s="133"/>
    </row>
    <row r="182" spans="1:16" x14ac:dyDescent="0.3">
      <c r="A182" s="133" t="s">
        <v>1231</v>
      </c>
      <c r="B182" s="133" t="s">
        <v>1216</v>
      </c>
      <c r="C182" s="133" t="s">
        <v>1232</v>
      </c>
      <c r="D182" s="133" t="s">
        <v>1299</v>
      </c>
      <c r="E182" s="133" t="s">
        <v>1300</v>
      </c>
      <c r="F182" s="133" t="s">
        <v>1235</v>
      </c>
      <c r="G182" s="133" t="s">
        <v>1354</v>
      </c>
      <c r="H182" s="133" t="s">
        <v>1355</v>
      </c>
      <c r="I182" s="133" t="s">
        <v>1237</v>
      </c>
      <c r="J182" s="133">
        <v>2016</v>
      </c>
      <c r="K182" s="133" t="s">
        <v>1238</v>
      </c>
      <c r="L182" s="133" t="s">
        <v>1242</v>
      </c>
      <c r="M182" s="133" t="s">
        <v>1240</v>
      </c>
      <c r="N182" s="133" t="s">
        <v>1241</v>
      </c>
      <c r="O182" s="133"/>
      <c r="P182" s="133"/>
    </row>
    <row r="183" spans="1:16" x14ac:dyDescent="0.3">
      <c r="A183" s="133" t="s">
        <v>1231</v>
      </c>
      <c r="B183" s="133" t="s">
        <v>1216</v>
      </c>
      <c r="C183" s="133" t="s">
        <v>1232</v>
      </c>
      <c r="D183" s="133" t="s">
        <v>1233</v>
      </c>
      <c r="E183" s="133" t="s">
        <v>1234</v>
      </c>
      <c r="F183" s="133" t="s">
        <v>1235</v>
      </c>
      <c r="G183" s="133" t="s">
        <v>1356</v>
      </c>
      <c r="H183" s="133" t="s">
        <v>1357</v>
      </c>
      <c r="I183" s="133" t="s">
        <v>1237</v>
      </c>
      <c r="J183" s="133">
        <v>2016</v>
      </c>
      <c r="K183" s="133" t="s">
        <v>1238</v>
      </c>
      <c r="L183" s="133" t="s">
        <v>1239</v>
      </c>
      <c r="M183" s="133" t="s">
        <v>1240</v>
      </c>
      <c r="N183" s="133" t="s">
        <v>1241</v>
      </c>
      <c r="O183" s="133"/>
      <c r="P183" s="133"/>
    </row>
    <row r="184" spans="1:16" x14ac:dyDescent="0.3">
      <c r="A184" s="133" t="s">
        <v>1231</v>
      </c>
      <c r="B184" s="133" t="s">
        <v>1216</v>
      </c>
      <c r="C184" s="133" t="s">
        <v>1232</v>
      </c>
      <c r="D184" s="133" t="s">
        <v>1299</v>
      </c>
      <c r="E184" s="133" t="s">
        <v>1300</v>
      </c>
      <c r="F184" s="133" t="s">
        <v>1235</v>
      </c>
      <c r="G184" s="133" t="s">
        <v>1358</v>
      </c>
      <c r="H184" s="133" t="s">
        <v>1359</v>
      </c>
      <c r="I184" s="133" t="s">
        <v>1237</v>
      </c>
      <c r="J184" s="133">
        <v>2016</v>
      </c>
      <c r="K184" s="133" t="s">
        <v>1238</v>
      </c>
      <c r="L184" s="133" t="s">
        <v>1242</v>
      </c>
      <c r="M184" s="133" t="s">
        <v>1240</v>
      </c>
      <c r="N184" s="133" t="s">
        <v>1241</v>
      </c>
      <c r="O184" s="133"/>
      <c r="P184" s="133"/>
    </row>
    <row r="185" spans="1:16" x14ac:dyDescent="0.3">
      <c r="A185" s="133" t="s">
        <v>1231</v>
      </c>
      <c r="B185" s="133" t="s">
        <v>1216</v>
      </c>
      <c r="C185" s="133" t="s">
        <v>1232</v>
      </c>
      <c r="D185" s="133" t="s">
        <v>1299</v>
      </c>
      <c r="E185" s="133" t="s">
        <v>1300</v>
      </c>
      <c r="F185" s="133" t="s">
        <v>1235</v>
      </c>
      <c r="G185" s="133" t="s">
        <v>1360</v>
      </c>
      <c r="H185" s="133" t="s">
        <v>1361</v>
      </c>
      <c r="I185" s="133" t="s">
        <v>1237</v>
      </c>
      <c r="J185" s="133">
        <v>2016</v>
      </c>
      <c r="K185" s="133" t="s">
        <v>1238</v>
      </c>
      <c r="L185" s="133" t="s">
        <v>1242</v>
      </c>
      <c r="M185" s="133" t="s">
        <v>1240</v>
      </c>
      <c r="N185" s="133" t="s">
        <v>1241</v>
      </c>
      <c r="O185" s="133"/>
      <c r="P185" s="133"/>
    </row>
    <row r="186" spans="1:16" x14ac:dyDescent="0.3">
      <c r="A186" s="133" t="s">
        <v>1231</v>
      </c>
      <c r="B186" s="133" t="s">
        <v>1216</v>
      </c>
      <c r="C186" s="133" t="s">
        <v>1232</v>
      </c>
      <c r="D186" s="133" t="s">
        <v>1299</v>
      </c>
      <c r="E186" s="133" t="s">
        <v>1300</v>
      </c>
      <c r="F186" s="133" t="s">
        <v>1235</v>
      </c>
      <c r="G186" s="133" t="s">
        <v>1362</v>
      </c>
      <c r="H186" s="133" t="s">
        <v>1363</v>
      </c>
      <c r="I186" s="133" t="s">
        <v>1237</v>
      </c>
      <c r="J186" s="133">
        <v>2016</v>
      </c>
      <c r="K186" s="133" t="s">
        <v>1238</v>
      </c>
      <c r="L186" s="133" t="s">
        <v>1242</v>
      </c>
      <c r="M186" s="133" t="s">
        <v>1240</v>
      </c>
      <c r="N186" s="133" t="s">
        <v>1241</v>
      </c>
      <c r="O186" s="133"/>
      <c r="P186" s="133"/>
    </row>
    <row r="187" spans="1:16" x14ac:dyDescent="0.3">
      <c r="A187" s="133" t="s">
        <v>1231</v>
      </c>
      <c r="B187" s="133" t="s">
        <v>1216</v>
      </c>
      <c r="C187" s="133" t="s">
        <v>1232</v>
      </c>
      <c r="D187" s="133" t="s">
        <v>1299</v>
      </c>
      <c r="E187" s="133" t="s">
        <v>1300</v>
      </c>
      <c r="F187" s="133" t="s">
        <v>1235</v>
      </c>
      <c r="G187" s="133" t="s">
        <v>1354</v>
      </c>
      <c r="H187" s="133" t="s">
        <v>1355</v>
      </c>
      <c r="I187" s="133" t="s">
        <v>1237</v>
      </c>
      <c r="J187" s="133">
        <v>2016</v>
      </c>
      <c r="K187" s="133" t="s">
        <v>1238</v>
      </c>
      <c r="L187" s="133" t="s">
        <v>1243</v>
      </c>
      <c r="M187" s="133" t="s">
        <v>1240</v>
      </c>
      <c r="N187" s="133" t="s">
        <v>1241</v>
      </c>
      <c r="O187" s="133"/>
      <c r="P187" s="133"/>
    </row>
    <row r="188" spans="1:16" x14ac:dyDescent="0.3">
      <c r="A188" s="133" t="s">
        <v>1231</v>
      </c>
      <c r="B188" s="133" t="s">
        <v>1216</v>
      </c>
      <c r="C188" s="133" t="s">
        <v>1232</v>
      </c>
      <c r="D188" s="133" t="s">
        <v>1299</v>
      </c>
      <c r="E188" s="133" t="s">
        <v>1300</v>
      </c>
      <c r="F188" s="133" t="s">
        <v>1235</v>
      </c>
      <c r="G188" s="133" t="s">
        <v>1364</v>
      </c>
      <c r="H188" s="133" t="s">
        <v>1365</v>
      </c>
      <c r="I188" s="133" t="s">
        <v>1237</v>
      </c>
      <c r="J188" s="133">
        <v>2016</v>
      </c>
      <c r="K188" s="133" t="s">
        <v>1238</v>
      </c>
      <c r="L188" s="133" t="s">
        <v>1239</v>
      </c>
      <c r="M188" s="133" t="s">
        <v>1240</v>
      </c>
      <c r="N188" s="133" t="s">
        <v>1241</v>
      </c>
      <c r="O188" s="133"/>
      <c r="P188" s="133"/>
    </row>
    <row r="189" spans="1:16" x14ac:dyDescent="0.3">
      <c r="A189" s="133" t="s">
        <v>1231</v>
      </c>
      <c r="B189" s="133" t="s">
        <v>1216</v>
      </c>
      <c r="C189" s="133" t="s">
        <v>1232</v>
      </c>
      <c r="D189" s="133" t="s">
        <v>1251</v>
      </c>
      <c r="E189" s="133" t="s">
        <v>1252</v>
      </c>
      <c r="F189" s="133" t="s">
        <v>1235</v>
      </c>
      <c r="G189" s="133" t="s">
        <v>1348</v>
      </c>
      <c r="H189" s="133" t="s">
        <v>1349</v>
      </c>
      <c r="I189" s="133" t="s">
        <v>1237</v>
      </c>
      <c r="J189" s="133">
        <v>2016</v>
      </c>
      <c r="K189" s="133" t="s">
        <v>1238</v>
      </c>
      <c r="L189" s="133" t="s">
        <v>1242</v>
      </c>
      <c r="M189" s="133" t="s">
        <v>1240</v>
      </c>
      <c r="N189" s="133" t="s">
        <v>1241</v>
      </c>
      <c r="O189" s="133"/>
      <c r="P189" s="133"/>
    </row>
    <row r="190" spans="1:16" x14ac:dyDescent="0.3">
      <c r="A190" s="133" t="s">
        <v>1231</v>
      </c>
      <c r="B190" s="133" t="s">
        <v>1216</v>
      </c>
      <c r="C190" s="133" t="s">
        <v>1232</v>
      </c>
      <c r="D190" s="133" t="s">
        <v>1315</v>
      </c>
      <c r="E190" s="133" t="s">
        <v>1316</v>
      </c>
      <c r="F190" s="133" t="s">
        <v>1235</v>
      </c>
      <c r="G190" s="133" t="s">
        <v>1366</v>
      </c>
      <c r="H190" s="133" t="s">
        <v>1367</v>
      </c>
      <c r="I190" s="133" t="s">
        <v>1237</v>
      </c>
      <c r="J190" s="133">
        <v>2016</v>
      </c>
      <c r="K190" s="133" t="s">
        <v>1238</v>
      </c>
      <c r="L190" s="133" t="s">
        <v>1239</v>
      </c>
      <c r="M190" s="133" t="s">
        <v>1240</v>
      </c>
      <c r="N190" s="133" t="s">
        <v>1241</v>
      </c>
      <c r="O190" s="133"/>
      <c r="P190" s="133"/>
    </row>
    <row r="191" spans="1:16" x14ac:dyDescent="0.3">
      <c r="A191" s="133" t="s">
        <v>1231</v>
      </c>
      <c r="B191" s="133" t="s">
        <v>1216</v>
      </c>
      <c r="C191" s="133" t="s">
        <v>1232</v>
      </c>
      <c r="D191" s="133" t="s">
        <v>1299</v>
      </c>
      <c r="E191" s="133" t="s">
        <v>1300</v>
      </c>
      <c r="F191" s="133" t="s">
        <v>1235</v>
      </c>
      <c r="G191" s="133" t="s">
        <v>1360</v>
      </c>
      <c r="H191" s="133" t="s">
        <v>1361</v>
      </c>
      <c r="I191" s="133" t="s">
        <v>1237</v>
      </c>
      <c r="J191" s="133">
        <v>2016</v>
      </c>
      <c r="K191" s="133" t="s">
        <v>1238</v>
      </c>
      <c r="L191" s="133" t="s">
        <v>1243</v>
      </c>
      <c r="M191" s="133" t="s">
        <v>1240</v>
      </c>
      <c r="N191" s="133" t="s">
        <v>1241</v>
      </c>
      <c r="O191" s="133"/>
      <c r="P191" s="133"/>
    </row>
    <row r="192" spans="1:16" x14ac:dyDescent="0.3">
      <c r="A192" s="133" t="s">
        <v>1231</v>
      </c>
      <c r="B192" s="133" t="s">
        <v>1216</v>
      </c>
      <c r="C192" s="133" t="s">
        <v>1232</v>
      </c>
      <c r="D192" s="133" t="s">
        <v>1299</v>
      </c>
      <c r="E192" s="133" t="s">
        <v>1300</v>
      </c>
      <c r="F192" s="133" t="s">
        <v>1235</v>
      </c>
      <c r="G192" s="133" t="s">
        <v>1368</v>
      </c>
      <c r="H192" s="133" t="s">
        <v>1369</v>
      </c>
      <c r="I192" s="133" t="s">
        <v>1237</v>
      </c>
      <c r="J192" s="133">
        <v>2016</v>
      </c>
      <c r="K192" s="133" t="s">
        <v>1238</v>
      </c>
      <c r="L192" s="133" t="s">
        <v>1243</v>
      </c>
      <c r="M192" s="133" t="s">
        <v>1240</v>
      </c>
      <c r="N192" s="133" t="s">
        <v>1241</v>
      </c>
      <c r="O192" s="133"/>
      <c r="P192" s="133"/>
    </row>
    <row r="193" spans="1:16" x14ac:dyDescent="0.3">
      <c r="A193" s="133" t="s">
        <v>1231</v>
      </c>
      <c r="B193" s="133" t="s">
        <v>1216</v>
      </c>
      <c r="C193" s="133" t="s">
        <v>1232</v>
      </c>
      <c r="D193" s="133" t="s">
        <v>1299</v>
      </c>
      <c r="E193" s="133" t="s">
        <v>1300</v>
      </c>
      <c r="F193" s="133" t="s">
        <v>1235</v>
      </c>
      <c r="G193" s="133" t="s">
        <v>1362</v>
      </c>
      <c r="H193" s="133" t="s">
        <v>1363</v>
      </c>
      <c r="I193" s="133" t="s">
        <v>1237</v>
      </c>
      <c r="J193" s="133">
        <v>2016</v>
      </c>
      <c r="K193" s="133" t="s">
        <v>1238</v>
      </c>
      <c r="L193" s="133" t="s">
        <v>1243</v>
      </c>
      <c r="M193" s="133" t="s">
        <v>1240</v>
      </c>
      <c r="N193" s="133" t="s">
        <v>1241</v>
      </c>
      <c r="O193" s="133"/>
      <c r="P193" s="133"/>
    </row>
    <row r="194" spans="1:16" x14ac:dyDescent="0.3">
      <c r="A194" s="133" t="s">
        <v>1231</v>
      </c>
      <c r="B194" s="133" t="s">
        <v>1216</v>
      </c>
      <c r="C194" s="133" t="s">
        <v>1232</v>
      </c>
      <c r="D194" s="133" t="s">
        <v>1299</v>
      </c>
      <c r="E194" s="133" t="s">
        <v>1300</v>
      </c>
      <c r="F194" s="133" t="s">
        <v>1235</v>
      </c>
      <c r="G194" s="133" t="s">
        <v>1370</v>
      </c>
      <c r="H194" s="133" t="s">
        <v>1371</v>
      </c>
      <c r="I194" s="133" t="s">
        <v>1237</v>
      </c>
      <c r="J194" s="133">
        <v>2016</v>
      </c>
      <c r="K194" s="133" t="s">
        <v>1238</v>
      </c>
      <c r="L194" s="133" t="s">
        <v>1239</v>
      </c>
      <c r="M194" s="133" t="s">
        <v>1240</v>
      </c>
      <c r="N194" s="133" t="s">
        <v>1241</v>
      </c>
      <c r="O194" s="133"/>
      <c r="P194" s="133"/>
    </row>
    <row r="195" spans="1:16" x14ac:dyDescent="0.3">
      <c r="A195" s="133" t="s">
        <v>1231</v>
      </c>
      <c r="B195" s="133" t="s">
        <v>1216</v>
      </c>
      <c r="C195" s="133" t="s">
        <v>1232</v>
      </c>
      <c r="D195" s="133" t="s">
        <v>1299</v>
      </c>
      <c r="E195" s="133" t="s">
        <v>1300</v>
      </c>
      <c r="F195" s="133" t="s">
        <v>1235</v>
      </c>
      <c r="G195" s="133" t="s">
        <v>1368</v>
      </c>
      <c r="H195" s="133" t="s">
        <v>1369</v>
      </c>
      <c r="I195" s="133" t="s">
        <v>1237</v>
      </c>
      <c r="J195" s="133">
        <v>2016</v>
      </c>
      <c r="K195" s="133" t="s">
        <v>1238</v>
      </c>
      <c r="L195" s="133" t="s">
        <v>1242</v>
      </c>
      <c r="M195" s="133" t="s">
        <v>1240</v>
      </c>
      <c r="N195" s="133" t="s">
        <v>1241</v>
      </c>
      <c r="O195" s="133"/>
      <c r="P195" s="133"/>
    </row>
    <row r="196" spans="1:16" x14ac:dyDescent="0.3">
      <c r="A196" s="133" t="s">
        <v>1231</v>
      </c>
      <c r="B196" s="133" t="s">
        <v>1216</v>
      </c>
      <c r="C196" s="133" t="s">
        <v>1232</v>
      </c>
      <c r="D196" s="133" t="s">
        <v>1299</v>
      </c>
      <c r="E196" s="133" t="s">
        <v>1300</v>
      </c>
      <c r="F196" s="133" t="s">
        <v>1235</v>
      </c>
      <c r="G196" s="133" t="s">
        <v>1358</v>
      </c>
      <c r="H196" s="133" t="s">
        <v>1359</v>
      </c>
      <c r="I196" s="133" t="s">
        <v>1237</v>
      </c>
      <c r="J196" s="133">
        <v>2016</v>
      </c>
      <c r="K196" s="133" t="s">
        <v>1238</v>
      </c>
      <c r="L196" s="133" t="s">
        <v>1243</v>
      </c>
      <c r="M196" s="133" t="s">
        <v>1240</v>
      </c>
      <c r="N196" s="133" t="s">
        <v>1241</v>
      </c>
      <c r="O196" s="133"/>
      <c r="P196" s="133"/>
    </row>
    <row r="197" spans="1:16" x14ac:dyDescent="0.3">
      <c r="A197" s="133" t="s">
        <v>1231</v>
      </c>
      <c r="B197" s="133" t="s">
        <v>1216</v>
      </c>
      <c r="C197" s="133" t="s">
        <v>1232</v>
      </c>
      <c r="D197" s="133" t="s">
        <v>1299</v>
      </c>
      <c r="E197" s="133" t="s">
        <v>1300</v>
      </c>
      <c r="F197" s="133" t="s">
        <v>1235</v>
      </c>
      <c r="G197" s="133" t="s">
        <v>1372</v>
      </c>
      <c r="H197" s="133" t="s">
        <v>1373</v>
      </c>
      <c r="I197" s="133" t="s">
        <v>1237</v>
      </c>
      <c r="J197" s="133">
        <v>2016</v>
      </c>
      <c r="K197" s="133" t="s">
        <v>1238</v>
      </c>
      <c r="L197" s="133" t="s">
        <v>1242</v>
      </c>
      <c r="M197" s="133" t="s">
        <v>1240</v>
      </c>
      <c r="N197" s="133" t="s">
        <v>1241</v>
      </c>
      <c r="O197" s="133"/>
      <c r="P197" s="133"/>
    </row>
    <row r="198" spans="1:16" x14ac:dyDescent="0.3">
      <c r="A198" s="133" t="s">
        <v>1231</v>
      </c>
      <c r="B198" s="133" t="s">
        <v>1216</v>
      </c>
      <c r="C198" s="133" t="s">
        <v>1232</v>
      </c>
      <c r="D198" s="133" t="s">
        <v>1299</v>
      </c>
      <c r="E198" s="133" t="s">
        <v>1300</v>
      </c>
      <c r="F198" s="133" t="s">
        <v>1235</v>
      </c>
      <c r="G198" s="133" t="s">
        <v>1374</v>
      </c>
      <c r="H198" s="133" t="s">
        <v>1375</v>
      </c>
      <c r="I198" s="133" t="s">
        <v>1237</v>
      </c>
      <c r="J198" s="133">
        <v>2016</v>
      </c>
      <c r="K198" s="133" t="s">
        <v>1238</v>
      </c>
      <c r="L198" s="133" t="s">
        <v>1239</v>
      </c>
      <c r="M198" s="133" t="s">
        <v>1240</v>
      </c>
      <c r="N198" s="133" t="s">
        <v>1241</v>
      </c>
      <c r="O198" s="133"/>
      <c r="P198" s="133"/>
    </row>
    <row r="199" spans="1:16" x14ac:dyDescent="0.3">
      <c r="A199" s="133" t="s">
        <v>1231</v>
      </c>
      <c r="B199" s="133" t="s">
        <v>1216</v>
      </c>
      <c r="C199" s="133" t="s">
        <v>1232</v>
      </c>
      <c r="D199" s="133" t="s">
        <v>1299</v>
      </c>
      <c r="E199" s="133" t="s">
        <v>1300</v>
      </c>
      <c r="F199" s="133" t="s">
        <v>1235</v>
      </c>
      <c r="G199" s="133" t="s">
        <v>1376</v>
      </c>
      <c r="H199" s="133" t="s">
        <v>1377</v>
      </c>
      <c r="I199" s="133" t="s">
        <v>1237</v>
      </c>
      <c r="J199" s="133">
        <v>2016</v>
      </c>
      <c r="K199" s="133" t="s">
        <v>1238</v>
      </c>
      <c r="L199" s="133" t="s">
        <v>1242</v>
      </c>
      <c r="M199" s="133" t="s">
        <v>1240</v>
      </c>
      <c r="N199" s="133" t="s">
        <v>1241</v>
      </c>
      <c r="O199" s="133"/>
      <c r="P199" s="133"/>
    </row>
    <row r="200" spans="1:16" x14ac:dyDescent="0.3">
      <c r="A200" s="133" t="s">
        <v>1231</v>
      </c>
      <c r="B200" s="133" t="s">
        <v>1216</v>
      </c>
      <c r="C200" s="133" t="s">
        <v>1232</v>
      </c>
      <c r="D200" s="133" t="s">
        <v>1299</v>
      </c>
      <c r="E200" s="133" t="s">
        <v>1300</v>
      </c>
      <c r="F200" s="133" t="s">
        <v>1235</v>
      </c>
      <c r="G200" s="133" t="s">
        <v>1376</v>
      </c>
      <c r="H200" s="133" t="s">
        <v>1377</v>
      </c>
      <c r="I200" s="133" t="s">
        <v>1237</v>
      </c>
      <c r="J200" s="133">
        <v>2016</v>
      </c>
      <c r="K200" s="133" t="s">
        <v>1238</v>
      </c>
      <c r="L200" s="133" t="s">
        <v>1243</v>
      </c>
      <c r="M200" s="133" t="s">
        <v>1240</v>
      </c>
      <c r="N200" s="133" t="s">
        <v>1241</v>
      </c>
      <c r="O200" s="133"/>
      <c r="P200" s="133"/>
    </row>
    <row r="201" spans="1:16" x14ac:dyDescent="0.3">
      <c r="A201" s="133" t="s">
        <v>1231</v>
      </c>
      <c r="B201" s="133" t="s">
        <v>1216</v>
      </c>
      <c r="C201" s="133" t="s">
        <v>1232</v>
      </c>
      <c r="D201" s="133" t="s">
        <v>1299</v>
      </c>
      <c r="E201" s="133" t="s">
        <v>1300</v>
      </c>
      <c r="F201" s="133" t="s">
        <v>1235</v>
      </c>
      <c r="G201" s="133" t="s">
        <v>1378</v>
      </c>
      <c r="H201" s="133" t="s">
        <v>1379</v>
      </c>
      <c r="I201" s="133" t="s">
        <v>1237</v>
      </c>
      <c r="J201" s="133">
        <v>2016</v>
      </c>
      <c r="K201" s="133" t="s">
        <v>1238</v>
      </c>
      <c r="L201" s="133" t="s">
        <v>1239</v>
      </c>
      <c r="M201" s="133" t="s">
        <v>1240</v>
      </c>
      <c r="N201" s="133" t="s">
        <v>1241</v>
      </c>
      <c r="O201" s="133"/>
      <c r="P201" s="133"/>
    </row>
    <row r="202" spans="1:16" x14ac:dyDescent="0.3">
      <c r="A202" s="133" t="s">
        <v>1231</v>
      </c>
      <c r="B202" s="133" t="s">
        <v>1216</v>
      </c>
      <c r="C202" s="133" t="s">
        <v>1232</v>
      </c>
      <c r="D202" s="133" t="s">
        <v>1299</v>
      </c>
      <c r="E202" s="133" t="s">
        <v>1300</v>
      </c>
      <c r="F202" s="133" t="s">
        <v>1235</v>
      </c>
      <c r="G202" s="133" t="s">
        <v>1380</v>
      </c>
      <c r="H202" s="133" t="s">
        <v>1381</v>
      </c>
      <c r="I202" s="133" t="s">
        <v>1237</v>
      </c>
      <c r="J202" s="133">
        <v>2016</v>
      </c>
      <c r="K202" s="133" t="s">
        <v>1238</v>
      </c>
      <c r="L202" s="133" t="s">
        <v>1242</v>
      </c>
      <c r="M202" s="133" t="s">
        <v>1240</v>
      </c>
      <c r="N202" s="133" t="s">
        <v>1241</v>
      </c>
      <c r="O202" s="133"/>
      <c r="P202" s="133"/>
    </row>
    <row r="203" spans="1:16" x14ac:dyDescent="0.3">
      <c r="A203" s="133" t="s">
        <v>1231</v>
      </c>
      <c r="B203" s="133" t="s">
        <v>1216</v>
      </c>
      <c r="C203" s="133" t="s">
        <v>1232</v>
      </c>
      <c r="D203" s="133" t="s">
        <v>1299</v>
      </c>
      <c r="E203" s="133" t="s">
        <v>1300</v>
      </c>
      <c r="F203" s="133" t="s">
        <v>1235</v>
      </c>
      <c r="G203" s="133" t="s">
        <v>1372</v>
      </c>
      <c r="H203" s="133" t="s">
        <v>1373</v>
      </c>
      <c r="I203" s="133" t="s">
        <v>1237</v>
      </c>
      <c r="J203" s="133">
        <v>2016</v>
      </c>
      <c r="K203" s="133" t="s">
        <v>1238</v>
      </c>
      <c r="L203" s="133" t="s">
        <v>1243</v>
      </c>
      <c r="M203" s="133" t="s">
        <v>1240</v>
      </c>
      <c r="N203" s="133" t="s">
        <v>1241</v>
      </c>
      <c r="O203" s="133"/>
      <c r="P203" s="133"/>
    </row>
    <row r="204" spans="1:16" x14ac:dyDescent="0.3">
      <c r="A204" s="133" t="s">
        <v>1231</v>
      </c>
      <c r="B204" s="133" t="s">
        <v>1216</v>
      </c>
      <c r="C204" s="133" t="s">
        <v>1232</v>
      </c>
      <c r="D204" s="133" t="s">
        <v>1315</v>
      </c>
      <c r="E204" s="133" t="s">
        <v>1316</v>
      </c>
      <c r="F204" s="133" t="s">
        <v>1235</v>
      </c>
      <c r="G204" s="133" t="s">
        <v>1382</v>
      </c>
      <c r="H204" s="133" t="s">
        <v>1383</v>
      </c>
      <c r="I204" s="133" t="s">
        <v>1237</v>
      </c>
      <c r="J204" s="133">
        <v>2016</v>
      </c>
      <c r="K204" s="133" t="s">
        <v>1238</v>
      </c>
      <c r="L204" s="133" t="s">
        <v>1242</v>
      </c>
      <c r="M204" s="133" t="s">
        <v>1240</v>
      </c>
      <c r="N204" s="133" t="s">
        <v>1241</v>
      </c>
      <c r="O204" s="133"/>
      <c r="P204" s="133"/>
    </row>
    <row r="205" spans="1:16" x14ac:dyDescent="0.3">
      <c r="A205" s="133" t="s">
        <v>1231</v>
      </c>
      <c r="B205" s="133" t="s">
        <v>1216</v>
      </c>
      <c r="C205" s="133" t="s">
        <v>1232</v>
      </c>
      <c r="D205" s="133" t="s">
        <v>1247</v>
      </c>
      <c r="E205" s="133" t="s">
        <v>1248</v>
      </c>
      <c r="F205" s="133" t="s">
        <v>1235</v>
      </c>
      <c r="G205" s="133" t="s">
        <v>1384</v>
      </c>
      <c r="H205" s="133" t="s">
        <v>1385</v>
      </c>
      <c r="I205" s="133" t="s">
        <v>1237</v>
      </c>
      <c r="J205" s="133">
        <v>2016</v>
      </c>
      <c r="K205" s="133" t="s">
        <v>1238</v>
      </c>
      <c r="L205" s="133" t="s">
        <v>1242</v>
      </c>
      <c r="M205" s="133" t="s">
        <v>1240</v>
      </c>
      <c r="N205" s="133" t="s">
        <v>1241</v>
      </c>
      <c r="O205" s="133"/>
      <c r="P205" s="133"/>
    </row>
    <row r="206" spans="1:16" x14ac:dyDescent="0.3">
      <c r="A206" s="133" t="s">
        <v>1231</v>
      </c>
      <c r="B206" s="133" t="s">
        <v>1216</v>
      </c>
      <c r="C206" s="133" t="s">
        <v>1232</v>
      </c>
      <c r="D206" s="133" t="s">
        <v>1251</v>
      </c>
      <c r="E206" s="133" t="s">
        <v>1252</v>
      </c>
      <c r="F206" s="133" t="s">
        <v>1235</v>
      </c>
      <c r="G206" s="133" t="s">
        <v>1386</v>
      </c>
      <c r="H206" s="133" t="s">
        <v>1387</v>
      </c>
      <c r="I206" s="133" t="s">
        <v>1237</v>
      </c>
      <c r="J206" s="133">
        <v>2016</v>
      </c>
      <c r="K206" s="133" t="s">
        <v>1238</v>
      </c>
      <c r="L206" s="133" t="s">
        <v>1243</v>
      </c>
      <c r="M206" s="133" t="s">
        <v>1240</v>
      </c>
      <c r="N206" s="133" t="s">
        <v>1241</v>
      </c>
      <c r="O206" s="133"/>
      <c r="P206" s="133"/>
    </row>
    <row r="207" spans="1:16" x14ac:dyDescent="0.3">
      <c r="A207" s="133" t="s">
        <v>1231</v>
      </c>
      <c r="B207" s="133" t="s">
        <v>1216</v>
      </c>
      <c r="C207" s="133" t="s">
        <v>1232</v>
      </c>
      <c r="D207" s="133" t="s">
        <v>1233</v>
      </c>
      <c r="E207" s="133" t="s">
        <v>1234</v>
      </c>
      <c r="F207" s="133" t="s">
        <v>1235</v>
      </c>
      <c r="G207" s="133" t="s">
        <v>1334</v>
      </c>
      <c r="H207" s="133" t="s">
        <v>1335</v>
      </c>
      <c r="I207" s="133" t="s">
        <v>1237</v>
      </c>
      <c r="J207" s="133">
        <v>2016</v>
      </c>
      <c r="K207" s="133" t="s">
        <v>1238</v>
      </c>
      <c r="L207" s="133" t="s">
        <v>1239</v>
      </c>
      <c r="M207" s="133" t="s">
        <v>1240</v>
      </c>
      <c r="N207" s="133" t="s">
        <v>1241</v>
      </c>
      <c r="O207" s="133"/>
      <c r="P207" s="133"/>
    </row>
    <row r="208" spans="1:16" x14ac:dyDescent="0.3">
      <c r="A208" s="133" t="s">
        <v>1231</v>
      </c>
      <c r="B208" s="133" t="s">
        <v>1216</v>
      </c>
      <c r="C208" s="133" t="s">
        <v>1232</v>
      </c>
      <c r="D208" s="133" t="s">
        <v>1247</v>
      </c>
      <c r="E208" s="133" t="s">
        <v>1248</v>
      </c>
      <c r="F208" s="133" t="s">
        <v>1235</v>
      </c>
      <c r="G208" s="133" t="s">
        <v>1384</v>
      </c>
      <c r="H208" s="133" t="s">
        <v>1385</v>
      </c>
      <c r="I208" s="133" t="s">
        <v>1237</v>
      </c>
      <c r="J208" s="133">
        <v>2016</v>
      </c>
      <c r="K208" s="133" t="s">
        <v>1238</v>
      </c>
      <c r="L208" s="133" t="s">
        <v>1243</v>
      </c>
      <c r="M208" s="133" t="s">
        <v>1240</v>
      </c>
      <c r="N208" s="133" t="s">
        <v>1241</v>
      </c>
      <c r="O208" s="133"/>
      <c r="P208" s="133"/>
    </row>
    <row r="209" spans="1:16" x14ac:dyDescent="0.3">
      <c r="A209" s="133" t="s">
        <v>1231</v>
      </c>
      <c r="B209" s="133" t="s">
        <v>1216</v>
      </c>
      <c r="C209" s="133" t="s">
        <v>1232</v>
      </c>
      <c r="D209" s="133" t="s">
        <v>1251</v>
      </c>
      <c r="E209" s="133" t="s">
        <v>1252</v>
      </c>
      <c r="F209" s="133" t="s">
        <v>1235</v>
      </c>
      <c r="G209" s="133" t="s">
        <v>1388</v>
      </c>
      <c r="H209" s="133" t="s">
        <v>1389</v>
      </c>
      <c r="I209" s="133" t="s">
        <v>1237</v>
      </c>
      <c r="J209" s="133">
        <v>2016</v>
      </c>
      <c r="K209" s="133" t="s">
        <v>1238</v>
      </c>
      <c r="L209" s="133" t="s">
        <v>1243</v>
      </c>
      <c r="M209" s="133" t="s">
        <v>1240</v>
      </c>
      <c r="N209" s="133" t="s">
        <v>1241</v>
      </c>
      <c r="O209" s="133"/>
      <c r="P209" s="133"/>
    </row>
    <row r="210" spans="1:16" x14ac:dyDescent="0.3">
      <c r="A210" s="133" t="s">
        <v>1231</v>
      </c>
      <c r="B210" s="133" t="s">
        <v>1216</v>
      </c>
      <c r="C210" s="133" t="s">
        <v>1232</v>
      </c>
      <c r="D210" s="133" t="s">
        <v>1247</v>
      </c>
      <c r="E210" s="133" t="s">
        <v>1248</v>
      </c>
      <c r="F210" s="133" t="s">
        <v>1235</v>
      </c>
      <c r="G210" s="133" t="s">
        <v>1390</v>
      </c>
      <c r="H210" s="133" t="s">
        <v>1391</v>
      </c>
      <c r="I210" s="133" t="s">
        <v>1237</v>
      </c>
      <c r="J210" s="133">
        <v>2016</v>
      </c>
      <c r="K210" s="133" t="s">
        <v>1238</v>
      </c>
      <c r="L210" s="133" t="s">
        <v>1242</v>
      </c>
      <c r="M210" s="133" t="s">
        <v>1240</v>
      </c>
      <c r="N210" s="133" t="s">
        <v>1241</v>
      </c>
      <c r="O210" s="133"/>
      <c r="P210" s="133"/>
    </row>
    <row r="211" spans="1:16" x14ac:dyDescent="0.3">
      <c r="A211" s="133" t="s">
        <v>1231</v>
      </c>
      <c r="B211" s="133" t="s">
        <v>1216</v>
      </c>
      <c r="C211" s="133" t="s">
        <v>1232</v>
      </c>
      <c r="D211" s="133" t="s">
        <v>1247</v>
      </c>
      <c r="E211" s="133" t="s">
        <v>1248</v>
      </c>
      <c r="F211" s="133" t="s">
        <v>1235</v>
      </c>
      <c r="G211" s="133" t="s">
        <v>1338</v>
      </c>
      <c r="H211" s="133" t="s">
        <v>1339</v>
      </c>
      <c r="I211" s="133" t="s">
        <v>1237</v>
      </c>
      <c r="J211" s="133">
        <v>2016</v>
      </c>
      <c r="K211" s="133" t="s">
        <v>1238</v>
      </c>
      <c r="L211" s="133" t="s">
        <v>1239</v>
      </c>
      <c r="M211" s="133" t="s">
        <v>1240</v>
      </c>
      <c r="N211" s="133" t="s">
        <v>1241</v>
      </c>
      <c r="O211" s="133"/>
      <c r="P211" s="133"/>
    </row>
    <row r="212" spans="1:16" x14ac:dyDescent="0.3">
      <c r="A212" s="133" t="s">
        <v>1231</v>
      </c>
      <c r="B212" s="133" t="s">
        <v>1216</v>
      </c>
      <c r="C212" s="133" t="s">
        <v>1232</v>
      </c>
      <c r="D212" s="133" t="s">
        <v>1251</v>
      </c>
      <c r="E212" s="133" t="s">
        <v>1252</v>
      </c>
      <c r="F212" s="133" t="s">
        <v>1235</v>
      </c>
      <c r="G212" s="133" t="s">
        <v>1388</v>
      </c>
      <c r="H212" s="133" t="s">
        <v>1389</v>
      </c>
      <c r="I212" s="133" t="s">
        <v>1237</v>
      </c>
      <c r="J212" s="133">
        <v>2016</v>
      </c>
      <c r="K212" s="133" t="s">
        <v>1238</v>
      </c>
      <c r="L212" s="133" t="s">
        <v>1242</v>
      </c>
      <c r="M212" s="133" t="s">
        <v>1240</v>
      </c>
      <c r="N212" s="133" t="s">
        <v>1241</v>
      </c>
      <c r="O212" s="133"/>
      <c r="P212" s="133"/>
    </row>
    <row r="213" spans="1:16" x14ac:dyDescent="0.3">
      <c r="A213" s="133" t="s">
        <v>1231</v>
      </c>
      <c r="B213" s="133" t="s">
        <v>1216</v>
      </c>
      <c r="C213" s="133" t="s">
        <v>1232</v>
      </c>
      <c r="D213" s="133" t="s">
        <v>1233</v>
      </c>
      <c r="E213" s="133" t="s">
        <v>1234</v>
      </c>
      <c r="F213" s="133" t="s">
        <v>1235</v>
      </c>
      <c r="G213" s="133" t="s">
        <v>1392</v>
      </c>
      <c r="H213" s="133" t="s">
        <v>1393</v>
      </c>
      <c r="I213" s="133" t="s">
        <v>1237</v>
      </c>
      <c r="J213" s="133">
        <v>2016</v>
      </c>
      <c r="K213" s="133" t="s">
        <v>1238</v>
      </c>
      <c r="L213" s="133" t="s">
        <v>1242</v>
      </c>
      <c r="M213" s="133" t="s">
        <v>1240</v>
      </c>
      <c r="N213" s="133" t="s">
        <v>1241</v>
      </c>
      <c r="O213" s="133"/>
      <c r="P213" s="133"/>
    </row>
    <row r="214" spans="1:16" x14ac:dyDescent="0.3">
      <c r="A214" s="133" t="s">
        <v>1231</v>
      </c>
      <c r="B214" s="133" t="s">
        <v>1216</v>
      </c>
      <c r="C214" s="133" t="s">
        <v>1232</v>
      </c>
      <c r="D214" s="133" t="s">
        <v>1244</v>
      </c>
      <c r="E214" s="133" t="s">
        <v>1245</v>
      </c>
      <c r="F214" s="133" t="s">
        <v>1235</v>
      </c>
      <c r="G214" s="133" t="s">
        <v>1394</v>
      </c>
      <c r="H214" s="133" t="s">
        <v>1395</v>
      </c>
      <c r="I214" s="133" t="s">
        <v>1237</v>
      </c>
      <c r="J214" s="133">
        <v>2016</v>
      </c>
      <c r="K214" s="133" t="s">
        <v>1238</v>
      </c>
      <c r="L214" s="133" t="s">
        <v>1242</v>
      </c>
      <c r="M214" s="133" t="s">
        <v>1240</v>
      </c>
      <c r="N214" s="133" t="s">
        <v>1241</v>
      </c>
      <c r="O214" s="133"/>
      <c r="P214" s="133"/>
    </row>
    <row r="215" spans="1:16" x14ac:dyDescent="0.3">
      <c r="A215" s="133" t="s">
        <v>1231</v>
      </c>
      <c r="B215" s="133" t="s">
        <v>1216</v>
      </c>
      <c r="C215" s="133" t="s">
        <v>1232</v>
      </c>
      <c r="D215" s="133" t="s">
        <v>1233</v>
      </c>
      <c r="E215" s="133" t="s">
        <v>1234</v>
      </c>
      <c r="F215" s="133" t="s">
        <v>1235</v>
      </c>
      <c r="G215" s="133" t="s">
        <v>1336</v>
      </c>
      <c r="H215" s="133" t="s">
        <v>1337</v>
      </c>
      <c r="I215" s="133" t="s">
        <v>1237</v>
      </c>
      <c r="J215" s="133">
        <v>2016</v>
      </c>
      <c r="K215" s="133" t="s">
        <v>1238</v>
      </c>
      <c r="L215" s="133" t="s">
        <v>1239</v>
      </c>
      <c r="M215" s="133" t="s">
        <v>1240</v>
      </c>
      <c r="N215" s="133" t="s">
        <v>1241</v>
      </c>
      <c r="O215" s="133"/>
      <c r="P215" s="133"/>
    </row>
    <row r="216" spans="1:16" x14ac:dyDescent="0.3">
      <c r="A216" s="133" t="s">
        <v>1231</v>
      </c>
      <c r="B216" s="133" t="s">
        <v>1216</v>
      </c>
      <c r="C216" s="133" t="s">
        <v>1232</v>
      </c>
      <c r="D216" s="133" t="s">
        <v>1251</v>
      </c>
      <c r="E216" s="133" t="s">
        <v>1252</v>
      </c>
      <c r="F216" s="133" t="s">
        <v>1235</v>
      </c>
      <c r="G216" s="133" t="s">
        <v>1386</v>
      </c>
      <c r="H216" s="133" t="s">
        <v>1387</v>
      </c>
      <c r="I216" s="133" t="s">
        <v>1237</v>
      </c>
      <c r="J216" s="133">
        <v>2016</v>
      </c>
      <c r="K216" s="133" t="s">
        <v>1238</v>
      </c>
      <c r="L216" s="133" t="s">
        <v>1242</v>
      </c>
      <c r="M216" s="133" t="s">
        <v>1240</v>
      </c>
      <c r="N216" s="133" t="s">
        <v>1241</v>
      </c>
      <c r="O216" s="133"/>
      <c r="P216" s="133"/>
    </row>
    <row r="217" spans="1:16" x14ac:dyDescent="0.3">
      <c r="A217" s="133" t="s">
        <v>1231</v>
      </c>
      <c r="B217" s="133" t="s">
        <v>1216</v>
      </c>
      <c r="C217" s="133" t="s">
        <v>1232</v>
      </c>
      <c r="D217" s="133" t="s">
        <v>1247</v>
      </c>
      <c r="E217" s="133" t="s">
        <v>1248</v>
      </c>
      <c r="F217" s="133" t="s">
        <v>1235</v>
      </c>
      <c r="G217" s="133" t="s">
        <v>1390</v>
      </c>
      <c r="H217" s="133" t="s">
        <v>1391</v>
      </c>
      <c r="I217" s="133" t="s">
        <v>1237</v>
      </c>
      <c r="J217" s="133">
        <v>2016</v>
      </c>
      <c r="K217" s="133" t="s">
        <v>1238</v>
      </c>
      <c r="L217" s="133" t="s">
        <v>1243</v>
      </c>
      <c r="M217" s="133" t="s">
        <v>1240</v>
      </c>
      <c r="N217" s="133" t="s">
        <v>1241</v>
      </c>
      <c r="O217" s="133"/>
      <c r="P217" s="133"/>
    </row>
    <row r="218" spans="1:16" x14ac:dyDescent="0.3">
      <c r="A218" s="133" t="s">
        <v>1231</v>
      </c>
      <c r="B218" s="133" t="s">
        <v>1216</v>
      </c>
      <c r="C218" s="133" t="s">
        <v>1232</v>
      </c>
      <c r="D218" s="133" t="s">
        <v>1247</v>
      </c>
      <c r="E218" s="133" t="s">
        <v>1248</v>
      </c>
      <c r="F218" s="133" t="s">
        <v>1235</v>
      </c>
      <c r="G218" s="133" t="s">
        <v>1340</v>
      </c>
      <c r="H218" s="133" t="s">
        <v>1341</v>
      </c>
      <c r="I218" s="133" t="s">
        <v>1237</v>
      </c>
      <c r="J218" s="133">
        <v>2016</v>
      </c>
      <c r="K218" s="133" t="s">
        <v>1238</v>
      </c>
      <c r="L218" s="133" t="s">
        <v>1239</v>
      </c>
      <c r="M218" s="133" t="s">
        <v>1240</v>
      </c>
      <c r="N218" s="133" t="s">
        <v>1241</v>
      </c>
      <c r="O218" s="133"/>
      <c r="P218" s="133"/>
    </row>
    <row r="219" spans="1:16" x14ac:dyDescent="0.3">
      <c r="A219" s="133" t="s">
        <v>1231</v>
      </c>
      <c r="B219" s="133" t="s">
        <v>1216</v>
      </c>
      <c r="C219" s="133" t="s">
        <v>1232</v>
      </c>
      <c r="D219" s="133" t="s">
        <v>1244</v>
      </c>
      <c r="E219" s="133" t="s">
        <v>1245</v>
      </c>
      <c r="F219" s="133" t="s">
        <v>1235</v>
      </c>
      <c r="G219" s="133" t="s">
        <v>1394</v>
      </c>
      <c r="H219" s="133" t="s">
        <v>1395</v>
      </c>
      <c r="I219" s="133" t="s">
        <v>1237</v>
      </c>
      <c r="J219" s="133">
        <v>2016</v>
      </c>
      <c r="K219" s="133" t="s">
        <v>1238</v>
      </c>
      <c r="L219" s="133" t="s">
        <v>1243</v>
      </c>
      <c r="M219" s="133" t="s">
        <v>1240</v>
      </c>
      <c r="N219" s="133" t="s">
        <v>1241</v>
      </c>
      <c r="O219" s="133"/>
      <c r="P219" s="133"/>
    </row>
    <row r="220" spans="1:16" x14ac:dyDescent="0.3">
      <c r="A220" s="133" t="s">
        <v>1231</v>
      </c>
      <c r="B220" s="133" t="s">
        <v>1216</v>
      </c>
      <c r="C220" s="133" t="s">
        <v>1232</v>
      </c>
      <c r="D220" s="133" t="s">
        <v>1244</v>
      </c>
      <c r="E220" s="133" t="s">
        <v>1245</v>
      </c>
      <c r="F220" s="133" t="s">
        <v>1235</v>
      </c>
      <c r="G220" s="133" t="s">
        <v>1342</v>
      </c>
      <c r="H220" s="133" t="s">
        <v>1343</v>
      </c>
      <c r="I220" s="133" t="s">
        <v>1237</v>
      </c>
      <c r="J220" s="133">
        <v>2016</v>
      </c>
      <c r="K220" s="133" t="s">
        <v>1238</v>
      </c>
      <c r="L220" s="133" t="s">
        <v>1239</v>
      </c>
      <c r="M220" s="133" t="s">
        <v>1240</v>
      </c>
      <c r="N220" s="133" t="s">
        <v>1241</v>
      </c>
      <c r="O220" s="133"/>
      <c r="P220" s="133"/>
    </row>
    <row r="221" spans="1:16" x14ac:dyDescent="0.3">
      <c r="A221" s="133" t="s">
        <v>1231</v>
      </c>
      <c r="B221" s="133" t="s">
        <v>1216</v>
      </c>
      <c r="C221" s="133" t="s">
        <v>1232</v>
      </c>
      <c r="D221" s="133" t="s">
        <v>1244</v>
      </c>
      <c r="E221" s="133" t="s">
        <v>1245</v>
      </c>
      <c r="F221" s="133" t="s">
        <v>1235</v>
      </c>
      <c r="G221" s="133" t="s">
        <v>1396</v>
      </c>
      <c r="H221" s="133" t="s">
        <v>1397</v>
      </c>
      <c r="I221" s="133" t="s">
        <v>1237</v>
      </c>
      <c r="J221" s="133">
        <v>2016</v>
      </c>
      <c r="K221" s="133" t="s">
        <v>1238</v>
      </c>
      <c r="L221" s="133" t="s">
        <v>1242</v>
      </c>
      <c r="M221" s="133" t="s">
        <v>1240</v>
      </c>
      <c r="N221" s="133" t="s">
        <v>1241</v>
      </c>
      <c r="O221" s="133"/>
      <c r="P221" s="133"/>
    </row>
    <row r="222" spans="1:16" x14ac:dyDescent="0.3">
      <c r="A222" s="133" t="s">
        <v>1231</v>
      </c>
      <c r="B222" s="133" t="s">
        <v>1216</v>
      </c>
      <c r="C222" s="133" t="s">
        <v>1232</v>
      </c>
      <c r="D222" s="133" t="s">
        <v>1244</v>
      </c>
      <c r="E222" s="133" t="s">
        <v>1245</v>
      </c>
      <c r="F222" s="133" t="s">
        <v>1235</v>
      </c>
      <c r="G222" s="133" t="s">
        <v>1398</v>
      </c>
      <c r="H222" s="133" t="s">
        <v>1399</v>
      </c>
      <c r="I222" s="133" t="s">
        <v>1237</v>
      </c>
      <c r="J222" s="133">
        <v>2016</v>
      </c>
      <c r="K222" s="133" t="s">
        <v>1238</v>
      </c>
      <c r="L222" s="133" t="s">
        <v>1242</v>
      </c>
      <c r="M222" s="133" t="s">
        <v>1240</v>
      </c>
      <c r="N222" s="133" t="s">
        <v>1241</v>
      </c>
      <c r="O222" s="133"/>
      <c r="P222" s="133"/>
    </row>
    <row r="223" spans="1:16" x14ac:dyDescent="0.3">
      <c r="A223" s="133" t="s">
        <v>1231</v>
      </c>
      <c r="B223" s="133" t="s">
        <v>1216</v>
      </c>
      <c r="C223" s="133" t="s">
        <v>1232</v>
      </c>
      <c r="D223" s="133" t="s">
        <v>1299</v>
      </c>
      <c r="E223" s="133" t="s">
        <v>1300</v>
      </c>
      <c r="F223" s="133" t="s">
        <v>1235</v>
      </c>
      <c r="G223" s="133" t="s">
        <v>1400</v>
      </c>
      <c r="H223" s="133" t="s">
        <v>1401</v>
      </c>
      <c r="I223" s="133" t="s">
        <v>1237</v>
      </c>
      <c r="J223" s="133">
        <v>2016</v>
      </c>
      <c r="K223" s="133" t="s">
        <v>1238</v>
      </c>
      <c r="L223" s="133" t="s">
        <v>1239</v>
      </c>
      <c r="M223" s="133" t="s">
        <v>1240</v>
      </c>
      <c r="N223" s="133" t="s">
        <v>1241</v>
      </c>
      <c r="O223" s="133"/>
      <c r="P223" s="133"/>
    </row>
    <row r="224" spans="1:16" x14ac:dyDescent="0.3">
      <c r="A224" s="133" t="s">
        <v>1231</v>
      </c>
      <c r="B224" s="133" t="s">
        <v>1216</v>
      </c>
      <c r="C224" s="133" t="s">
        <v>1232</v>
      </c>
      <c r="D224" s="133" t="s">
        <v>1244</v>
      </c>
      <c r="E224" s="133" t="s">
        <v>1245</v>
      </c>
      <c r="F224" s="133" t="s">
        <v>1235</v>
      </c>
      <c r="G224" s="133" t="s">
        <v>1402</v>
      </c>
      <c r="H224" s="133" t="s">
        <v>1403</v>
      </c>
      <c r="I224" s="133" t="s">
        <v>1237</v>
      </c>
      <c r="J224" s="133">
        <v>2016</v>
      </c>
      <c r="K224" s="133" t="s">
        <v>1238</v>
      </c>
      <c r="L224" s="133" t="s">
        <v>1242</v>
      </c>
      <c r="M224" s="133" t="s">
        <v>1240</v>
      </c>
      <c r="N224" s="133" t="s">
        <v>1241</v>
      </c>
      <c r="O224" s="133"/>
      <c r="P224" s="133"/>
    </row>
    <row r="225" spans="1:16" x14ac:dyDescent="0.3">
      <c r="A225" s="133" t="s">
        <v>1231</v>
      </c>
      <c r="B225" s="133" t="s">
        <v>1216</v>
      </c>
      <c r="C225" s="133" t="s">
        <v>1232</v>
      </c>
      <c r="D225" s="133" t="s">
        <v>1233</v>
      </c>
      <c r="E225" s="133" t="s">
        <v>1234</v>
      </c>
      <c r="F225" s="133" t="s">
        <v>1235</v>
      </c>
      <c r="G225" s="133" t="s">
        <v>1404</v>
      </c>
      <c r="H225" s="133" t="s">
        <v>1405</v>
      </c>
      <c r="I225" s="133" t="s">
        <v>1237</v>
      </c>
      <c r="J225" s="133">
        <v>2016</v>
      </c>
      <c r="K225" s="133" t="s">
        <v>1238</v>
      </c>
      <c r="L225" s="133" t="s">
        <v>1243</v>
      </c>
      <c r="M225" s="133" t="s">
        <v>1240</v>
      </c>
      <c r="N225" s="133" t="s">
        <v>1241</v>
      </c>
      <c r="O225" s="133"/>
      <c r="P225" s="133"/>
    </row>
    <row r="226" spans="1:16" x14ac:dyDescent="0.3">
      <c r="A226" s="133" t="s">
        <v>1231</v>
      </c>
      <c r="B226" s="133" t="s">
        <v>1216</v>
      </c>
      <c r="C226" s="133" t="s">
        <v>1232</v>
      </c>
      <c r="D226" s="133" t="s">
        <v>1247</v>
      </c>
      <c r="E226" s="133" t="s">
        <v>1248</v>
      </c>
      <c r="F226" s="133" t="s">
        <v>1235</v>
      </c>
      <c r="G226" s="133" t="s">
        <v>1406</v>
      </c>
      <c r="H226" s="133" t="s">
        <v>1407</v>
      </c>
      <c r="I226" s="133" t="s">
        <v>1237</v>
      </c>
      <c r="J226" s="133">
        <v>2016</v>
      </c>
      <c r="K226" s="133" t="s">
        <v>1238</v>
      </c>
      <c r="L226" s="133" t="s">
        <v>1239</v>
      </c>
      <c r="M226" s="133" t="s">
        <v>1240</v>
      </c>
      <c r="N226" s="133" t="s">
        <v>1241</v>
      </c>
      <c r="O226" s="133"/>
      <c r="P226" s="133"/>
    </row>
    <row r="227" spans="1:16" x14ac:dyDescent="0.3">
      <c r="A227" s="133" t="s">
        <v>1231</v>
      </c>
      <c r="B227" s="133" t="s">
        <v>1216</v>
      </c>
      <c r="C227" s="133" t="s">
        <v>1232</v>
      </c>
      <c r="D227" s="133" t="s">
        <v>1251</v>
      </c>
      <c r="E227" s="133" t="s">
        <v>1252</v>
      </c>
      <c r="F227" s="133" t="s">
        <v>1235</v>
      </c>
      <c r="G227" s="133" t="s">
        <v>1408</v>
      </c>
      <c r="H227" s="133" t="s">
        <v>1409</v>
      </c>
      <c r="I227" s="133" t="s">
        <v>1237</v>
      </c>
      <c r="J227" s="133">
        <v>2016</v>
      </c>
      <c r="K227" s="133" t="s">
        <v>1238</v>
      </c>
      <c r="L227" s="133" t="s">
        <v>1242</v>
      </c>
      <c r="M227" s="133" t="s">
        <v>1240</v>
      </c>
      <c r="N227" s="133" t="s">
        <v>1241</v>
      </c>
      <c r="O227" s="133"/>
      <c r="P227" s="133"/>
    </row>
    <row r="228" spans="1:16" x14ac:dyDescent="0.3">
      <c r="A228" s="133" t="s">
        <v>1231</v>
      </c>
      <c r="B228" s="133" t="s">
        <v>1216</v>
      </c>
      <c r="C228" s="133" t="s">
        <v>1232</v>
      </c>
      <c r="D228" s="133" t="s">
        <v>1244</v>
      </c>
      <c r="E228" s="133" t="s">
        <v>1245</v>
      </c>
      <c r="F228" s="133" t="s">
        <v>1235</v>
      </c>
      <c r="G228" s="133" t="s">
        <v>1410</v>
      </c>
      <c r="H228" s="133" t="s">
        <v>1411</v>
      </c>
      <c r="I228" s="133" t="s">
        <v>1237</v>
      </c>
      <c r="J228" s="133">
        <v>2016</v>
      </c>
      <c r="K228" s="133" t="s">
        <v>1238</v>
      </c>
      <c r="L228" s="133" t="s">
        <v>1239</v>
      </c>
      <c r="M228" s="133" t="s">
        <v>1240</v>
      </c>
      <c r="N228" s="133" t="s">
        <v>1241</v>
      </c>
      <c r="O228" s="133"/>
      <c r="P228" s="133"/>
    </row>
    <row r="229" spans="1:16" x14ac:dyDescent="0.3">
      <c r="A229" s="133" t="s">
        <v>1231</v>
      </c>
      <c r="B229" s="133" t="s">
        <v>1216</v>
      </c>
      <c r="C229" s="133" t="s">
        <v>1232</v>
      </c>
      <c r="D229" s="133" t="s">
        <v>1244</v>
      </c>
      <c r="E229" s="133" t="s">
        <v>1245</v>
      </c>
      <c r="F229" s="133" t="s">
        <v>1235</v>
      </c>
      <c r="G229" s="133" t="s">
        <v>1412</v>
      </c>
      <c r="H229" s="133" t="s">
        <v>1413</v>
      </c>
      <c r="I229" s="133" t="s">
        <v>1237</v>
      </c>
      <c r="J229" s="133">
        <v>2016</v>
      </c>
      <c r="K229" s="133" t="s">
        <v>1238</v>
      </c>
      <c r="L229" s="133" t="s">
        <v>1239</v>
      </c>
      <c r="M229" s="133" t="s">
        <v>1240</v>
      </c>
      <c r="N229" s="133" t="s">
        <v>1241</v>
      </c>
      <c r="O229" s="133"/>
      <c r="P229" s="133"/>
    </row>
    <row r="230" spans="1:16" x14ac:dyDescent="0.3">
      <c r="A230" s="133" t="s">
        <v>1231</v>
      </c>
      <c r="B230" s="133" t="s">
        <v>1216</v>
      </c>
      <c r="C230" s="133" t="s">
        <v>1232</v>
      </c>
      <c r="D230" s="133" t="s">
        <v>1247</v>
      </c>
      <c r="E230" s="133" t="s">
        <v>1248</v>
      </c>
      <c r="F230" s="133" t="s">
        <v>1235</v>
      </c>
      <c r="G230" s="133" t="s">
        <v>1414</v>
      </c>
      <c r="H230" s="133" t="s">
        <v>1415</v>
      </c>
      <c r="I230" s="133" t="s">
        <v>1237</v>
      </c>
      <c r="J230" s="133">
        <v>2016</v>
      </c>
      <c r="K230" s="133" t="s">
        <v>1238</v>
      </c>
      <c r="L230" s="133" t="s">
        <v>1239</v>
      </c>
      <c r="M230" s="133" t="s">
        <v>1240</v>
      </c>
      <c r="N230" s="133" t="s">
        <v>1241</v>
      </c>
      <c r="O230" s="133"/>
      <c r="P230" s="133"/>
    </row>
    <row r="231" spans="1:16" x14ac:dyDescent="0.3">
      <c r="A231" s="133" t="s">
        <v>1231</v>
      </c>
      <c r="B231" s="133" t="s">
        <v>1216</v>
      </c>
      <c r="C231" s="133" t="s">
        <v>1232</v>
      </c>
      <c r="D231" s="133" t="s">
        <v>1251</v>
      </c>
      <c r="E231" s="133" t="s">
        <v>1252</v>
      </c>
      <c r="F231" s="133" t="s">
        <v>1235</v>
      </c>
      <c r="G231" s="133" t="s">
        <v>1408</v>
      </c>
      <c r="H231" s="133" t="s">
        <v>1409</v>
      </c>
      <c r="I231" s="133" t="s">
        <v>1237</v>
      </c>
      <c r="J231" s="133">
        <v>2016</v>
      </c>
      <c r="K231" s="133" t="s">
        <v>1238</v>
      </c>
      <c r="L231" s="133" t="s">
        <v>1243</v>
      </c>
      <c r="M231" s="133" t="s">
        <v>1240</v>
      </c>
      <c r="N231" s="133" t="s">
        <v>1241</v>
      </c>
      <c r="O231" s="133"/>
      <c r="P231" s="133"/>
    </row>
    <row r="232" spans="1:16" x14ac:dyDescent="0.3">
      <c r="A232" s="133" t="s">
        <v>1231</v>
      </c>
      <c r="B232" s="133" t="s">
        <v>1216</v>
      </c>
      <c r="C232" s="133" t="s">
        <v>1232</v>
      </c>
      <c r="D232" s="133" t="s">
        <v>1233</v>
      </c>
      <c r="E232" s="133" t="s">
        <v>1234</v>
      </c>
      <c r="F232" s="133" t="s">
        <v>1235</v>
      </c>
      <c r="G232" s="133" t="s">
        <v>1416</v>
      </c>
      <c r="H232" s="133" t="s">
        <v>1417</v>
      </c>
      <c r="I232" s="133" t="s">
        <v>1237</v>
      </c>
      <c r="J232" s="133">
        <v>2016</v>
      </c>
      <c r="K232" s="133" t="s">
        <v>1238</v>
      </c>
      <c r="L232" s="133" t="s">
        <v>1239</v>
      </c>
      <c r="M232" s="133" t="s">
        <v>1240</v>
      </c>
      <c r="N232" s="133" t="s">
        <v>1241</v>
      </c>
      <c r="O232" s="133"/>
      <c r="P232" s="133"/>
    </row>
    <row r="233" spans="1:16" x14ac:dyDescent="0.3">
      <c r="A233" s="133" t="s">
        <v>1231</v>
      </c>
      <c r="B233" s="133" t="s">
        <v>1216</v>
      </c>
      <c r="C233" s="133" t="s">
        <v>1232</v>
      </c>
      <c r="D233" s="133" t="s">
        <v>1244</v>
      </c>
      <c r="E233" s="133" t="s">
        <v>1245</v>
      </c>
      <c r="F233" s="133" t="s">
        <v>1235</v>
      </c>
      <c r="G233" s="133" t="s">
        <v>1418</v>
      </c>
      <c r="H233" s="133" t="s">
        <v>1419</v>
      </c>
      <c r="I233" s="133" t="s">
        <v>1237</v>
      </c>
      <c r="J233" s="133">
        <v>2016</v>
      </c>
      <c r="K233" s="133" t="s">
        <v>1238</v>
      </c>
      <c r="L233" s="133" t="s">
        <v>1239</v>
      </c>
      <c r="M233" s="133" t="s">
        <v>1240</v>
      </c>
      <c r="N233" s="133" t="s">
        <v>1241</v>
      </c>
      <c r="O233" s="133"/>
      <c r="P233" s="133"/>
    </row>
    <row r="234" spans="1:16" x14ac:dyDescent="0.3">
      <c r="A234" s="133" t="s">
        <v>1231</v>
      </c>
      <c r="B234" s="133" t="s">
        <v>1216</v>
      </c>
      <c r="C234" s="133" t="s">
        <v>1232</v>
      </c>
      <c r="D234" s="133" t="s">
        <v>1251</v>
      </c>
      <c r="E234" s="133" t="s">
        <v>1252</v>
      </c>
      <c r="F234" s="133" t="s">
        <v>1235</v>
      </c>
      <c r="G234" s="133" t="s">
        <v>1420</v>
      </c>
      <c r="H234" s="133" t="s">
        <v>1421</v>
      </c>
      <c r="I234" s="133" t="s">
        <v>1237</v>
      </c>
      <c r="J234" s="133">
        <v>2016</v>
      </c>
      <c r="K234" s="133" t="s">
        <v>1238</v>
      </c>
      <c r="L234" s="133" t="s">
        <v>1239</v>
      </c>
      <c r="M234" s="133" t="s">
        <v>1240</v>
      </c>
      <c r="N234" s="133" t="s">
        <v>1241</v>
      </c>
      <c r="O234" s="133"/>
      <c r="P234" s="133"/>
    </row>
    <row r="235" spans="1:16" x14ac:dyDescent="0.3">
      <c r="A235" s="133" t="s">
        <v>1231</v>
      </c>
      <c r="B235" s="133" t="s">
        <v>1216</v>
      </c>
      <c r="C235" s="133" t="s">
        <v>1232</v>
      </c>
      <c r="D235" s="133" t="s">
        <v>1244</v>
      </c>
      <c r="E235" s="133" t="s">
        <v>1245</v>
      </c>
      <c r="F235" s="133" t="s">
        <v>1235</v>
      </c>
      <c r="G235" s="133" t="s">
        <v>1422</v>
      </c>
      <c r="H235" s="133" t="s">
        <v>1423</v>
      </c>
      <c r="I235" s="133" t="s">
        <v>1237</v>
      </c>
      <c r="J235" s="133">
        <v>2016</v>
      </c>
      <c r="K235" s="133" t="s">
        <v>1238</v>
      </c>
      <c r="L235" s="133" t="s">
        <v>1243</v>
      </c>
      <c r="M235" s="133" t="s">
        <v>1240</v>
      </c>
      <c r="N235" s="133" t="s">
        <v>1241</v>
      </c>
      <c r="O235" s="133"/>
      <c r="P235" s="133"/>
    </row>
    <row r="236" spans="1:16" x14ac:dyDescent="0.3">
      <c r="A236" s="133" t="s">
        <v>1231</v>
      </c>
      <c r="B236" s="133" t="s">
        <v>1216</v>
      </c>
      <c r="C236" s="133" t="s">
        <v>1232</v>
      </c>
      <c r="D236" s="133" t="s">
        <v>1247</v>
      </c>
      <c r="E236" s="133" t="s">
        <v>1248</v>
      </c>
      <c r="F236" s="133" t="s">
        <v>1235</v>
      </c>
      <c r="G236" s="133" t="s">
        <v>1424</v>
      </c>
      <c r="H236" s="133" t="s">
        <v>1425</v>
      </c>
      <c r="I236" s="133" t="s">
        <v>1237</v>
      </c>
      <c r="J236" s="133">
        <v>2016</v>
      </c>
      <c r="K236" s="133" t="s">
        <v>1238</v>
      </c>
      <c r="L236" s="133" t="s">
        <v>1243</v>
      </c>
      <c r="M236" s="133" t="s">
        <v>1240</v>
      </c>
      <c r="N236" s="133" t="s">
        <v>1241</v>
      </c>
      <c r="O236" s="133"/>
      <c r="P236" s="133"/>
    </row>
    <row r="237" spans="1:16" x14ac:dyDescent="0.3">
      <c r="A237" s="133" t="s">
        <v>1231</v>
      </c>
      <c r="B237" s="133" t="s">
        <v>1216</v>
      </c>
      <c r="C237" s="133" t="s">
        <v>1232</v>
      </c>
      <c r="D237" s="133" t="s">
        <v>1299</v>
      </c>
      <c r="E237" s="133" t="s">
        <v>1300</v>
      </c>
      <c r="F237" s="133" t="s">
        <v>1235</v>
      </c>
      <c r="G237" s="133" t="s">
        <v>1426</v>
      </c>
      <c r="H237" s="133" t="s">
        <v>1427</v>
      </c>
      <c r="I237" s="133" t="s">
        <v>1237</v>
      </c>
      <c r="J237" s="133">
        <v>2016</v>
      </c>
      <c r="K237" s="133" t="s">
        <v>1238</v>
      </c>
      <c r="L237" s="133" t="s">
        <v>1242</v>
      </c>
      <c r="M237" s="133" t="s">
        <v>1240</v>
      </c>
      <c r="N237" s="133" t="s">
        <v>1241</v>
      </c>
      <c r="O237" s="133"/>
      <c r="P237" s="133"/>
    </row>
    <row r="238" spans="1:16" x14ac:dyDescent="0.3">
      <c r="A238" s="133" t="s">
        <v>1231</v>
      </c>
      <c r="B238" s="133" t="s">
        <v>1216</v>
      </c>
      <c r="C238" s="133" t="s">
        <v>1232</v>
      </c>
      <c r="D238" s="133" t="s">
        <v>1247</v>
      </c>
      <c r="E238" s="133" t="s">
        <v>1248</v>
      </c>
      <c r="F238" s="133" t="s">
        <v>1235</v>
      </c>
      <c r="G238" s="133" t="s">
        <v>1428</v>
      </c>
      <c r="H238" s="133" t="s">
        <v>837</v>
      </c>
      <c r="I238" s="133" t="s">
        <v>1237</v>
      </c>
      <c r="J238" s="133">
        <v>2016</v>
      </c>
      <c r="K238" s="133" t="s">
        <v>1238</v>
      </c>
      <c r="L238" s="133" t="s">
        <v>1239</v>
      </c>
      <c r="M238" s="133" t="s">
        <v>1240</v>
      </c>
      <c r="N238" s="133" t="s">
        <v>1241</v>
      </c>
      <c r="O238" s="133"/>
      <c r="P238" s="133"/>
    </row>
    <row r="239" spans="1:16" x14ac:dyDescent="0.3">
      <c r="A239" s="133" t="s">
        <v>1231</v>
      </c>
      <c r="B239" s="133" t="s">
        <v>1216</v>
      </c>
      <c r="C239" s="133" t="s">
        <v>1232</v>
      </c>
      <c r="D239" s="133" t="s">
        <v>1251</v>
      </c>
      <c r="E239" s="133" t="s">
        <v>1252</v>
      </c>
      <c r="F239" s="133" t="s">
        <v>1235</v>
      </c>
      <c r="G239" s="133" t="s">
        <v>1429</v>
      </c>
      <c r="H239" s="133" t="s">
        <v>1430</v>
      </c>
      <c r="I239" s="133" t="s">
        <v>1237</v>
      </c>
      <c r="J239" s="133">
        <v>2016</v>
      </c>
      <c r="K239" s="133" t="s">
        <v>1238</v>
      </c>
      <c r="L239" s="133" t="s">
        <v>1243</v>
      </c>
      <c r="M239" s="133" t="s">
        <v>1240</v>
      </c>
      <c r="N239" s="133" t="s">
        <v>1241</v>
      </c>
      <c r="O239" s="133"/>
      <c r="P239" s="133"/>
    </row>
    <row r="240" spans="1:16" x14ac:dyDescent="0.3">
      <c r="A240" s="133" t="s">
        <v>1231</v>
      </c>
      <c r="B240" s="133" t="s">
        <v>1216</v>
      </c>
      <c r="C240" s="133" t="s">
        <v>1232</v>
      </c>
      <c r="D240" s="133" t="s">
        <v>1299</v>
      </c>
      <c r="E240" s="133" t="s">
        <v>1300</v>
      </c>
      <c r="F240" s="133" t="s">
        <v>1235</v>
      </c>
      <c r="G240" s="133" t="s">
        <v>1431</v>
      </c>
      <c r="H240" s="133" t="s">
        <v>1432</v>
      </c>
      <c r="I240" s="133" t="s">
        <v>1237</v>
      </c>
      <c r="J240" s="133">
        <v>2016</v>
      </c>
      <c r="K240" s="133" t="s">
        <v>1238</v>
      </c>
      <c r="L240" s="133" t="s">
        <v>1242</v>
      </c>
      <c r="M240" s="133" t="s">
        <v>1240</v>
      </c>
      <c r="N240" s="133" t="s">
        <v>1241</v>
      </c>
      <c r="O240" s="133"/>
      <c r="P240" s="133"/>
    </row>
    <row r="241" spans="1:16" x14ac:dyDescent="0.3">
      <c r="A241" s="133" t="s">
        <v>1231</v>
      </c>
      <c r="B241" s="133" t="s">
        <v>1216</v>
      </c>
      <c r="C241" s="133" t="s">
        <v>1232</v>
      </c>
      <c r="D241" s="133" t="s">
        <v>1315</v>
      </c>
      <c r="E241" s="133" t="s">
        <v>1316</v>
      </c>
      <c r="F241" s="133" t="s">
        <v>1235</v>
      </c>
      <c r="G241" s="133" t="s">
        <v>1433</v>
      </c>
      <c r="H241" s="133" t="s">
        <v>1434</v>
      </c>
      <c r="I241" s="133" t="s">
        <v>1237</v>
      </c>
      <c r="J241" s="133">
        <v>2016</v>
      </c>
      <c r="K241" s="133" t="s">
        <v>1238</v>
      </c>
      <c r="L241" s="133" t="s">
        <v>1242</v>
      </c>
      <c r="M241" s="133" t="s">
        <v>1240</v>
      </c>
      <c r="N241" s="133" t="s">
        <v>1241</v>
      </c>
      <c r="O241" s="133"/>
      <c r="P241" s="133"/>
    </row>
    <row r="242" spans="1:16" x14ac:dyDescent="0.3">
      <c r="A242" s="133" t="s">
        <v>1231</v>
      </c>
      <c r="B242" s="133" t="s">
        <v>1216</v>
      </c>
      <c r="C242" s="133" t="s">
        <v>1232</v>
      </c>
      <c r="D242" s="133" t="s">
        <v>1247</v>
      </c>
      <c r="E242" s="133" t="s">
        <v>1248</v>
      </c>
      <c r="F242" s="133" t="s">
        <v>1235</v>
      </c>
      <c r="G242" s="133" t="s">
        <v>1435</v>
      </c>
      <c r="H242" s="133" t="s">
        <v>1436</v>
      </c>
      <c r="I242" s="133" t="s">
        <v>1237</v>
      </c>
      <c r="J242" s="133">
        <v>2016</v>
      </c>
      <c r="K242" s="133" t="s">
        <v>1238</v>
      </c>
      <c r="L242" s="133" t="s">
        <v>1242</v>
      </c>
      <c r="M242" s="133" t="s">
        <v>1240</v>
      </c>
      <c r="N242" s="133" t="s">
        <v>1241</v>
      </c>
      <c r="O242" s="133"/>
      <c r="P242" s="133"/>
    </row>
    <row r="243" spans="1:16" x14ac:dyDescent="0.3">
      <c r="A243" s="133" t="s">
        <v>1231</v>
      </c>
      <c r="B243" s="133" t="s">
        <v>1216</v>
      </c>
      <c r="C243" s="133" t="s">
        <v>1232</v>
      </c>
      <c r="D243" s="133" t="s">
        <v>1247</v>
      </c>
      <c r="E243" s="133" t="s">
        <v>1248</v>
      </c>
      <c r="F243" s="133" t="s">
        <v>1235</v>
      </c>
      <c r="G243" s="133" t="s">
        <v>1437</v>
      </c>
      <c r="H243" s="133" t="s">
        <v>1438</v>
      </c>
      <c r="I243" s="133" t="s">
        <v>1237</v>
      </c>
      <c r="J243" s="133">
        <v>2016</v>
      </c>
      <c r="K243" s="133" t="s">
        <v>1238</v>
      </c>
      <c r="L243" s="133" t="s">
        <v>1243</v>
      </c>
      <c r="M243" s="133" t="s">
        <v>1240</v>
      </c>
      <c r="N243" s="133" t="s">
        <v>1241</v>
      </c>
      <c r="O243" s="133"/>
      <c r="P243" s="133"/>
    </row>
    <row r="244" spans="1:16" x14ac:dyDescent="0.3">
      <c r="A244" s="133" t="s">
        <v>1231</v>
      </c>
      <c r="B244" s="133" t="s">
        <v>1216</v>
      </c>
      <c r="C244" s="133" t="s">
        <v>1232</v>
      </c>
      <c r="D244" s="133" t="s">
        <v>1244</v>
      </c>
      <c r="E244" s="133" t="s">
        <v>1245</v>
      </c>
      <c r="F244" s="133" t="s">
        <v>1235</v>
      </c>
      <c r="G244" s="133" t="s">
        <v>1402</v>
      </c>
      <c r="H244" s="133" t="s">
        <v>1403</v>
      </c>
      <c r="I244" s="133" t="s">
        <v>1237</v>
      </c>
      <c r="J244" s="133">
        <v>2016</v>
      </c>
      <c r="K244" s="133" t="s">
        <v>1238</v>
      </c>
      <c r="L244" s="133" t="s">
        <v>1243</v>
      </c>
      <c r="M244" s="133" t="s">
        <v>1240</v>
      </c>
      <c r="N244" s="133" t="s">
        <v>1241</v>
      </c>
      <c r="O244" s="133"/>
      <c r="P244" s="133"/>
    </row>
    <row r="245" spans="1:16" x14ac:dyDescent="0.3">
      <c r="A245" s="133" t="s">
        <v>1231</v>
      </c>
      <c r="B245" s="133" t="s">
        <v>1216</v>
      </c>
      <c r="C245" s="133" t="s">
        <v>1232</v>
      </c>
      <c r="D245" s="133" t="s">
        <v>1247</v>
      </c>
      <c r="E245" s="133" t="s">
        <v>1248</v>
      </c>
      <c r="F245" s="133" t="s">
        <v>1235</v>
      </c>
      <c r="G245" s="133" t="s">
        <v>1439</v>
      </c>
      <c r="H245" s="133" t="s">
        <v>1440</v>
      </c>
      <c r="I245" s="133" t="s">
        <v>1237</v>
      </c>
      <c r="J245" s="133">
        <v>2016</v>
      </c>
      <c r="K245" s="133" t="s">
        <v>1238</v>
      </c>
      <c r="L245" s="133" t="s">
        <v>1243</v>
      </c>
      <c r="M245" s="133" t="s">
        <v>1240</v>
      </c>
      <c r="N245" s="133" t="s">
        <v>1241</v>
      </c>
      <c r="O245" s="133"/>
      <c r="P245" s="133"/>
    </row>
    <row r="246" spans="1:16" x14ac:dyDescent="0.3">
      <c r="A246" s="133" t="s">
        <v>1231</v>
      </c>
      <c r="B246" s="133" t="s">
        <v>1216</v>
      </c>
      <c r="C246" s="133" t="s">
        <v>1232</v>
      </c>
      <c r="D246" s="133" t="s">
        <v>1251</v>
      </c>
      <c r="E246" s="133" t="s">
        <v>1252</v>
      </c>
      <c r="F246" s="133" t="s">
        <v>1235</v>
      </c>
      <c r="G246" s="133" t="s">
        <v>1441</v>
      </c>
      <c r="H246" s="133" t="s">
        <v>1442</v>
      </c>
      <c r="I246" s="133" t="s">
        <v>1237</v>
      </c>
      <c r="J246" s="133">
        <v>2016</v>
      </c>
      <c r="K246" s="133" t="s">
        <v>1238</v>
      </c>
      <c r="L246" s="133" t="s">
        <v>1243</v>
      </c>
      <c r="M246" s="133" t="s">
        <v>1240</v>
      </c>
      <c r="N246" s="133" t="s">
        <v>1241</v>
      </c>
      <c r="O246" s="133"/>
      <c r="P246" s="133"/>
    </row>
    <row r="247" spans="1:16" x14ac:dyDescent="0.3">
      <c r="A247" s="133" t="s">
        <v>1231</v>
      </c>
      <c r="B247" s="133" t="s">
        <v>1216</v>
      </c>
      <c r="C247" s="133" t="s">
        <v>1232</v>
      </c>
      <c r="D247" s="133" t="s">
        <v>1247</v>
      </c>
      <c r="E247" s="133" t="s">
        <v>1248</v>
      </c>
      <c r="F247" s="133" t="s">
        <v>1235</v>
      </c>
      <c r="G247" s="133" t="s">
        <v>1443</v>
      </c>
      <c r="H247" s="133" t="s">
        <v>1444</v>
      </c>
      <c r="I247" s="133" t="s">
        <v>1237</v>
      </c>
      <c r="J247" s="133">
        <v>2016</v>
      </c>
      <c r="K247" s="133" t="s">
        <v>1238</v>
      </c>
      <c r="L247" s="133" t="s">
        <v>1242</v>
      </c>
      <c r="M247" s="133" t="s">
        <v>1240</v>
      </c>
      <c r="N247" s="133" t="s">
        <v>1241</v>
      </c>
      <c r="O247" s="133"/>
      <c r="P247" s="133"/>
    </row>
    <row r="248" spans="1:16" x14ac:dyDescent="0.3">
      <c r="A248" s="133" t="s">
        <v>1231</v>
      </c>
      <c r="B248" s="133" t="s">
        <v>1216</v>
      </c>
      <c r="C248" s="133" t="s">
        <v>1232</v>
      </c>
      <c r="D248" s="133" t="s">
        <v>1299</v>
      </c>
      <c r="E248" s="133" t="s">
        <v>1300</v>
      </c>
      <c r="F248" s="133" t="s">
        <v>1235</v>
      </c>
      <c r="G248" s="133" t="s">
        <v>1431</v>
      </c>
      <c r="H248" s="133" t="s">
        <v>1432</v>
      </c>
      <c r="I248" s="133" t="s">
        <v>1237</v>
      </c>
      <c r="J248" s="133">
        <v>2016</v>
      </c>
      <c r="K248" s="133" t="s">
        <v>1238</v>
      </c>
      <c r="L248" s="133" t="s">
        <v>1243</v>
      </c>
      <c r="M248" s="133" t="s">
        <v>1240</v>
      </c>
      <c r="N248" s="133" t="s">
        <v>1241</v>
      </c>
      <c r="O248" s="133"/>
      <c r="P248" s="133"/>
    </row>
    <row r="249" spans="1:16" x14ac:dyDescent="0.3">
      <c r="A249" s="133" t="s">
        <v>1231</v>
      </c>
      <c r="B249" s="133" t="s">
        <v>1216</v>
      </c>
      <c r="C249" s="133" t="s">
        <v>1232</v>
      </c>
      <c r="D249" s="133" t="s">
        <v>1247</v>
      </c>
      <c r="E249" s="133" t="s">
        <v>1248</v>
      </c>
      <c r="F249" s="133" t="s">
        <v>1235</v>
      </c>
      <c r="G249" s="133" t="s">
        <v>1445</v>
      </c>
      <c r="H249" s="133" t="s">
        <v>1446</v>
      </c>
      <c r="I249" s="133" t="s">
        <v>1237</v>
      </c>
      <c r="J249" s="133">
        <v>2016</v>
      </c>
      <c r="K249" s="133" t="s">
        <v>1238</v>
      </c>
      <c r="L249" s="133" t="s">
        <v>1243</v>
      </c>
      <c r="M249" s="133" t="s">
        <v>1240</v>
      </c>
      <c r="N249" s="133" t="s">
        <v>1241</v>
      </c>
      <c r="O249" s="133"/>
      <c r="P249" s="133"/>
    </row>
    <row r="250" spans="1:16" x14ac:dyDescent="0.3">
      <c r="A250" s="133" t="s">
        <v>1231</v>
      </c>
      <c r="B250" s="133" t="s">
        <v>1216</v>
      </c>
      <c r="C250" s="133" t="s">
        <v>1232</v>
      </c>
      <c r="D250" s="133" t="s">
        <v>1315</v>
      </c>
      <c r="E250" s="133" t="s">
        <v>1316</v>
      </c>
      <c r="F250" s="133" t="s">
        <v>1235</v>
      </c>
      <c r="G250" s="133" t="s">
        <v>1447</v>
      </c>
      <c r="H250" s="133" t="s">
        <v>1448</v>
      </c>
      <c r="I250" s="133" t="s">
        <v>1237</v>
      </c>
      <c r="J250" s="133">
        <v>2016</v>
      </c>
      <c r="K250" s="133" t="s">
        <v>1238</v>
      </c>
      <c r="L250" s="133" t="s">
        <v>1243</v>
      </c>
      <c r="M250" s="133" t="s">
        <v>1240</v>
      </c>
      <c r="N250" s="133" t="s">
        <v>1241</v>
      </c>
      <c r="O250" s="133"/>
      <c r="P250" s="133"/>
    </row>
    <row r="251" spans="1:16" x14ac:dyDescent="0.3">
      <c r="A251" s="133" t="s">
        <v>1231</v>
      </c>
      <c r="B251" s="133" t="s">
        <v>1216</v>
      </c>
      <c r="C251" s="133" t="s">
        <v>1232</v>
      </c>
      <c r="D251" s="133" t="s">
        <v>1244</v>
      </c>
      <c r="E251" s="133" t="s">
        <v>1245</v>
      </c>
      <c r="F251" s="133" t="s">
        <v>1235</v>
      </c>
      <c r="G251" s="133" t="s">
        <v>1449</v>
      </c>
      <c r="H251" s="133" t="s">
        <v>1450</v>
      </c>
      <c r="I251" s="133" t="s">
        <v>1237</v>
      </c>
      <c r="J251" s="133">
        <v>2016</v>
      </c>
      <c r="K251" s="133" t="s">
        <v>1238</v>
      </c>
      <c r="L251" s="133" t="s">
        <v>1239</v>
      </c>
      <c r="M251" s="133" t="s">
        <v>1240</v>
      </c>
      <c r="N251" s="133" t="s">
        <v>1241</v>
      </c>
      <c r="O251" s="133"/>
      <c r="P251" s="133"/>
    </row>
    <row r="252" spans="1:16" x14ac:dyDescent="0.3">
      <c r="A252" s="133" t="s">
        <v>1231</v>
      </c>
      <c r="B252" s="133" t="s">
        <v>1216</v>
      </c>
      <c r="C252" s="133" t="s">
        <v>1232</v>
      </c>
      <c r="D252" s="133" t="s">
        <v>1315</v>
      </c>
      <c r="E252" s="133" t="s">
        <v>1316</v>
      </c>
      <c r="F252" s="133" t="s">
        <v>1235</v>
      </c>
      <c r="G252" s="133" t="s">
        <v>1447</v>
      </c>
      <c r="H252" s="133" t="s">
        <v>1448</v>
      </c>
      <c r="I252" s="133" t="s">
        <v>1237</v>
      </c>
      <c r="J252" s="133">
        <v>2016</v>
      </c>
      <c r="K252" s="133" t="s">
        <v>1238</v>
      </c>
      <c r="L252" s="133" t="s">
        <v>1242</v>
      </c>
      <c r="M252" s="133" t="s">
        <v>1240</v>
      </c>
      <c r="N252" s="133" t="s">
        <v>1241</v>
      </c>
      <c r="O252" s="133"/>
      <c r="P252" s="133"/>
    </row>
    <row r="253" spans="1:16" x14ac:dyDescent="0.3">
      <c r="A253" s="133" t="s">
        <v>1231</v>
      </c>
      <c r="B253" s="133" t="s">
        <v>1216</v>
      </c>
      <c r="C253" s="133" t="s">
        <v>1232</v>
      </c>
      <c r="D253" s="133" t="s">
        <v>1299</v>
      </c>
      <c r="E253" s="133" t="s">
        <v>1300</v>
      </c>
      <c r="F253" s="133" t="s">
        <v>1235</v>
      </c>
      <c r="G253" s="133" t="s">
        <v>1451</v>
      </c>
      <c r="H253" s="133" t="s">
        <v>1452</v>
      </c>
      <c r="I253" s="133" t="s">
        <v>1237</v>
      </c>
      <c r="J253" s="133">
        <v>2016</v>
      </c>
      <c r="K253" s="133" t="s">
        <v>1238</v>
      </c>
      <c r="L253" s="133" t="s">
        <v>1242</v>
      </c>
      <c r="M253" s="133" t="s">
        <v>1240</v>
      </c>
      <c r="N253" s="133" t="s">
        <v>1241</v>
      </c>
      <c r="O253" s="133"/>
      <c r="P253" s="133"/>
    </row>
    <row r="254" spans="1:16" x14ac:dyDescent="0.3">
      <c r="A254" s="133" t="s">
        <v>1231</v>
      </c>
      <c r="B254" s="133" t="s">
        <v>1216</v>
      </c>
      <c r="C254" s="133" t="s">
        <v>1232</v>
      </c>
      <c r="D254" s="133" t="s">
        <v>1251</v>
      </c>
      <c r="E254" s="133" t="s">
        <v>1252</v>
      </c>
      <c r="F254" s="133" t="s">
        <v>1235</v>
      </c>
      <c r="G254" s="133" t="s">
        <v>1441</v>
      </c>
      <c r="H254" s="133" t="s">
        <v>1442</v>
      </c>
      <c r="I254" s="133" t="s">
        <v>1237</v>
      </c>
      <c r="J254" s="133">
        <v>2016</v>
      </c>
      <c r="K254" s="133" t="s">
        <v>1238</v>
      </c>
      <c r="L254" s="133" t="s">
        <v>1242</v>
      </c>
      <c r="M254" s="133" t="s">
        <v>1240</v>
      </c>
      <c r="N254" s="133" t="s">
        <v>1241</v>
      </c>
      <c r="O254" s="133"/>
      <c r="P254" s="133"/>
    </row>
    <row r="255" spans="1:16" x14ac:dyDescent="0.3">
      <c r="A255" s="133" t="s">
        <v>1231</v>
      </c>
      <c r="B255" s="133" t="s">
        <v>1216</v>
      </c>
      <c r="C255" s="133" t="s">
        <v>1232</v>
      </c>
      <c r="D255" s="133" t="s">
        <v>1299</v>
      </c>
      <c r="E255" s="133" t="s">
        <v>1300</v>
      </c>
      <c r="F255" s="133" t="s">
        <v>1235</v>
      </c>
      <c r="G255" s="133" t="s">
        <v>1453</v>
      </c>
      <c r="H255" s="133" t="s">
        <v>1454</v>
      </c>
      <c r="I255" s="133" t="s">
        <v>1237</v>
      </c>
      <c r="J255" s="133">
        <v>2016</v>
      </c>
      <c r="K255" s="133" t="s">
        <v>1238</v>
      </c>
      <c r="L255" s="133" t="s">
        <v>1242</v>
      </c>
      <c r="M255" s="133" t="s">
        <v>1240</v>
      </c>
      <c r="N255" s="133" t="s">
        <v>1241</v>
      </c>
      <c r="O255" s="133"/>
      <c r="P255" s="133"/>
    </row>
    <row r="256" spans="1:16" x14ac:dyDescent="0.3">
      <c r="A256" s="133" t="s">
        <v>1231</v>
      </c>
      <c r="B256" s="133" t="s">
        <v>1216</v>
      </c>
      <c r="C256" s="133" t="s">
        <v>1232</v>
      </c>
      <c r="D256" s="133" t="s">
        <v>1299</v>
      </c>
      <c r="E256" s="133" t="s">
        <v>1300</v>
      </c>
      <c r="F256" s="133" t="s">
        <v>1235</v>
      </c>
      <c r="G256" s="133" t="s">
        <v>1453</v>
      </c>
      <c r="H256" s="133" t="s">
        <v>1454</v>
      </c>
      <c r="I256" s="133" t="s">
        <v>1237</v>
      </c>
      <c r="J256" s="133">
        <v>2016</v>
      </c>
      <c r="K256" s="133" t="s">
        <v>1238</v>
      </c>
      <c r="L256" s="133" t="s">
        <v>1243</v>
      </c>
      <c r="M256" s="133" t="s">
        <v>1240</v>
      </c>
      <c r="N256" s="133" t="s">
        <v>1241</v>
      </c>
      <c r="O256" s="133"/>
      <c r="P256" s="133"/>
    </row>
    <row r="257" spans="1:16" x14ac:dyDescent="0.3">
      <c r="A257" s="133" t="s">
        <v>1231</v>
      </c>
      <c r="B257" s="133" t="s">
        <v>1216</v>
      </c>
      <c r="C257" s="133" t="s">
        <v>1232</v>
      </c>
      <c r="D257" s="133" t="s">
        <v>1244</v>
      </c>
      <c r="E257" s="133" t="s">
        <v>1245</v>
      </c>
      <c r="F257" s="133" t="s">
        <v>1235</v>
      </c>
      <c r="G257" s="133" t="s">
        <v>1455</v>
      </c>
      <c r="H257" s="133" t="s">
        <v>1456</v>
      </c>
      <c r="I257" s="133" t="s">
        <v>1237</v>
      </c>
      <c r="J257" s="133">
        <v>2016</v>
      </c>
      <c r="K257" s="133" t="s">
        <v>1238</v>
      </c>
      <c r="L257" s="133" t="s">
        <v>1242</v>
      </c>
      <c r="M257" s="133" t="s">
        <v>1240</v>
      </c>
      <c r="N257" s="133" t="s">
        <v>1241</v>
      </c>
      <c r="O257" s="133"/>
      <c r="P257" s="133"/>
    </row>
    <row r="258" spans="1:16" x14ac:dyDescent="0.3">
      <c r="A258" s="133" t="s">
        <v>1231</v>
      </c>
      <c r="B258" s="133" t="s">
        <v>1216</v>
      </c>
      <c r="C258" s="133" t="s">
        <v>1232</v>
      </c>
      <c r="D258" s="133" t="s">
        <v>1247</v>
      </c>
      <c r="E258" s="133" t="s">
        <v>1248</v>
      </c>
      <c r="F258" s="133" t="s">
        <v>1235</v>
      </c>
      <c r="G258" s="133" t="s">
        <v>1457</v>
      </c>
      <c r="H258" s="133" t="s">
        <v>1458</v>
      </c>
      <c r="I258" s="133" t="s">
        <v>1237</v>
      </c>
      <c r="J258" s="133">
        <v>2016</v>
      </c>
      <c r="K258" s="133" t="s">
        <v>1238</v>
      </c>
      <c r="L258" s="133" t="s">
        <v>1242</v>
      </c>
      <c r="M258" s="133" t="s">
        <v>1240</v>
      </c>
      <c r="N258" s="133" t="s">
        <v>1241</v>
      </c>
      <c r="O258" s="133"/>
      <c r="P258" s="133"/>
    </row>
    <row r="259" spans="1:16" x14ac:dyDescent="0.3">
      <c r="A259" s="133" t="s">
        <v>1231</v>
      </c>
      <c r="B259" s="133" t="s">
        <v>1216</v>
      </c>
      <c r="C259" s="133" t="s">
        <v>1232</v>
      </c>
      <c r="D259" s="133" t="s">
        <v>1247</v>
      </c>
      <c r="E259" s="133" t="s">
        <v>1248</v>
      </c>
      <c r="F259" s="133" t="s">
        <v>1235</v>
      </c>
      <c r="G259" s="133" t="s">
        <v>1443</v>
      </c>
      <c r="H259" s="133" t="s">
        <v>1444</v>
      </c>
      <c r="I259" s="133" t="s">
        <v>1237</v>
      </c>
      <c r="J259" s="133">
        <v>2016</v>
      </c>
      <c r="K259" s="133" t="s">
        <v>1238</v>
      </c>
      <c r="L259" s="133" t="s">
        <v>1243</v>
      </c>
      <c r="M259" s="133" t="s">
        <v>1240</v>
      </c>
      <c r="N259" s="133" t="s">
        <v>1241</v>
      </c>
      <c r="O259" s="133"/>
      <c r="P259" s="133"/>
    </row>
    <row r="260" spans="1:16" x14ac:dyDescent="0.3">
      <c r="A260" s="133" t="s">
        <v>1231</v>
      </c>
      <c r="B260" s="133" t="s">
        <v>1216</v>
      </c>
      <c r="C260" s="133" t="s">
        <v>1232</v>
      </c>
      <c r="D260" s="133" t="s">
        <v>1299</v>
      </c>
      <c r="E260" s="133" t="s">
        <v>1300</v>
      </c>
      <c r="F260" s="133" t="s">
        <v>1235</v>
      </c>
      <c r="G260" s="133" t="s">
        <v>1426</v>
      </c>
      <c r="H260" s="133" t="s">
        <v>1427</v>
      </c>
      <c r="I260" s="133" t="s">
        <v>1237</v>
      </c>
      <c r="J260" s="133">
        <v>2016</v>
      </c>
      <c r="K260" s="133" t="s">
        <v>1238</v>
      </c>
      <c r="L260" s="133" t="s">
        <v>1243</v>
      </c>
      <c r="M260" s="133" t="s">
        <v>1240</v>
      </c>
      <c r="N260" s="133" t="s">
        <v>1241</v>
      </c>
      <c r="O260" s="133"/>
      <c r="P260" s="133"/>
    </row>
    <row r="261" spans="1:16" x14ac:dyDescent="0.3">
      <c r="A261" s="133" t="s">
        <v>1231</v>
      </c>
      <c r="B261" s="133" t="s">
        <v>1216</v>
      </c>
      <c r="C261" s="133" t="s">
        <v>1232</v>
      </c>
      <c r="D261" s="133" t="s">
        <v>1315</v>
      </c>
      <c r="E261" s="133" t="s">
        <v>1316</v>
      </c>
      <c r="F261" s="133" t="s">
        <v>1235</v>
      </c>
      <c r="G261" s="133" t="s">
        <v>1433</v>
      </c>
      <c r="H261" s="133" t="s">
        <v>1434</v>
      </c>
      <c r="I261" s="133" t="s">
        <v>1237</v>
      </c>
      <c r="J261" s="133">
        <v>2016</v>
      </c>
      <c r="K261" s="133" t="s">
        <v>1238</v>
      </c>
      <c r="L261" s="133" t="s">
        <v>1243</v>
      </c>
      <c r="M261" s="133" t="s">
        <v>1240</v>
      </c>
      <c r="N261" s="133" t="s">
        <v>1241</v>
      </c>
      <c r="O261" s="133"/>
      <c r="P261" s="133"/>
    </row>
    <row r="262" spans="1:16" x14ac:dyDescent="0.3">
      <c r="A262" s="133" t="s">
        <v>1231</v>
      </c>
      <c r="B262" s="133" t="s">
        <v>1216</v>
      </c>
      <c r="C262" s="133" t="s">
        <v>1232</v>
      </c>
      <c r="D262" s="133" t="s">
        <v>1247</v>
      </c>
      <c r="E262" s="133" t="s">
        <v>1248</v>
      </c>
      <c r="F262" s="133" t="s">
        <v>1235</v>
      </c>
      <c r="G262" s="133" t="s">
        <v>1459</v>
      </c>
      <c r="H262" s="133" t="s">
        <v>1460</v>
      </c>
      <c r="I262" s="133" t="s">
        <v>1237</v>
      </c>
      <c r="J262" s="133">
        <v>2016</v>
      </c>
      <c r="K262" s="133" t="s">
        <v>1238</v>
      </c>
      <c r="L262" s="133" t="s">
        <v>1239</v>
      </c>
      <c r="M262" s="133" t="s">
        <v>1240</v>
      </c>
      <c r="N262" s="133" t="s">
        <v>1241</v>
      </c>
      <c r="O262" s="133"/>
      <c r="P262" s="133"/>
    </row>
    <row r="263" spans="1:16" x14ac:dyDescent="0.3">
      <c r="A263" s="133" t="s">
        <v>1231</v>
      </c>
      <c r="B263" s="133" t="s">
        <v>1216</v>
      </c>
      <c r="C263" s="133" t="s">
        <v>1232</v>
      </c>
      <c r="D263" s="133" t="s">
        <v>1233</v>
      </c>
      <c r="E263" s="133" t="s">
        <v>1234</v>
      </c>
      <c r="F263" s="133" t="s">
        <v>1235</v>
      </c>
      <c r="G263" s="133" t="s">
        <v>1461</v>
      </c>
      <c r="H263" s="133" t="s">
        <v>1462</v>
      </c>
      <c r="I263" s="133" t="s">
        <v>1237</v>
      </c>
      <c r="J263" s="133">
        <v>2016</v>
      </c>
      <c r="K263" s="133" t="s">
        <v>1238</v>
      </c>
      <c r="L263" s="133" t="s">
        <v>1239</v>
      </c>
      <c r="M263" s="133" t="s">
        <v>1240</v>
      </c>
      <c r="N263" s="133" t="s">
        <v>1241</v>
      </c>
      <c r="O263" s="133"/>
      <c r="P263" s="133"/>
    </row>
    <row r="264" spans="1:16" x14ac:dyDescent="0.3">
      <c r="A264" s="133" t="s">
        <v>1231</v>
      </c>
      <c r="B264" s="133" t="s">
        <v>1216</v>
      </c>
      <c r="C264" s="133" t="s">
        <v>1232</v>
      </c>
      <c r="D264" s="133" t="s">
        <v>1299</v>
      </c>
      <c r="E264" s="133" t="s">
        <v>1300</v>
      </c>
      <c r="F264" s="133" t="s">
        <v>1235</v>
      </c>
      <c r="G264" s="133" t="s">
        <v>1463</v>
      </c>
      <c r="H264" s="133" t="s">
        <v>1464</v>
      </c>
      <c r="I264" s="133" t="s">
        <v>1237</v>
      </c>
      <c r="J264" s="133">
        <v>2016</v>
      </c>
      <c r="K264" s="133" t="s">
        <v>1238</v>
      </c>
      <c r="L264" s="133" t="s">
        <v>1239</v>
      </c>
      <c r="M264" s="133" t="s">
        <v>1240</v>
      </c>
      <c r="N264" s="133" t="s">
        <v>1241</v>
      </c>
      <c r="O264" s="133"/>
      <c r="P264" s="133"/>
    </row>
    <row r="265" spans="1:16" x14ac:dyDescent="0.3">
      <c r="A265" s="133" t="s">
        <v>1231</v>
      </c>
      <c r="B265" s="133" t="s">
        <v>1216</v>
      </c>
      <c r="C265" s="133" t="s">
        <v>1232</v>
      </c>
      <c r="D265" s="133" t="s">
        <v>1244</v>
      </c>
      <c r="E265" s="133" t="s">
        <v>1245</v>
      </c>
      <c r="F265" s="133" t="s">
        <v>1235</v>
      </c>
      <c r="G265" s="133" t="s">
        <v>1465</v>
      </c>
      <c r="H265" s="133" t="s">
        <v>1466</v>
      </c>
      <c r="I265" s="133" t="s">
        <v>1237</v>
      </c>
      <c r="J265" s="133">
        <v>2016</v>
      </c>
      <c r="K265" s="133" t="s">
        <v>1238</v>
      </c>
      <c r="L265" s="133" t="s">
        <v>1239</v>
      </c>
      <c r="M265" s="133" t="s">
        <v>1240</v>
      </c>
      <c r="N265" s="133" t="s">
        <v>1241</v>
      </c>
      <c r="O265" s="133"/>
      <c r="P265" s="133"/>
    </row>
    <row r="266" spans="1:16" x14ac:dyDescent="0.3">
      <c r="A266" s="133" t="s">
        <v>1231</v>
      </c>
      <c r="B266" s="133" t="s">
        <v>1216</v>
      </c>
      <c r="C266" s="133" t="s">
        <v>1232</v>
      </c>
      <c r="D266" s="133" t="s">
        <v>1233</v>
      </c>
      <c r="E266" s="133" t="s">
        <v>1234</v>
      </c>
      <c r="F266" s="133" t="s">
        <v>1235</v>
      </c>
      <c r="G266" s="133" t="s">
        <v>1467</v>
      </c>
      <c r="H266" s="133" t="s">
        <v>1468</v>
      </c>
      <c r="I266" s="133" t="s">
        <v>1237</v>
      </c>
      <c r="J266" s="133">
        <v>2016</v>
      </c>
      <c r="K266" s="133" t="s">
        <v>1238</v>
      </c>
      <c r="L266" s="133" t="s">
        <v>1239</v>
      </c>
      <c r="M266" s="133" t="s">
        <v>1240</v>
      </c>
      <c r="N266" s="133" t="s">
        <v>1241</v>
      </c>
      <c r="O266" s="133"/>
      <c r="P266" s="133"/>
    </row>
    <row r="267" spans="1:16" x14ac:dyDescent="0.3">
      <c r="A267" s="133" t="s">
        <v>1231</v>
      </c>
      <c r="B267" s="133" t="s">
        <v>1216</v>
      </c>
      <c r="C267" s="133" t="s">
        <v>1232</v>
      </c>
      <c r="D267" s="133" t="s">
        <v>1247</v>
      </c>
      <c r="E267" s="133" t="s">
        <v>1248</v>
      </c>
      <c r="F267" s="133" t="s">
        <v>1235</v>
      </c>
      <c r="G267" s="133" t="s">
        <v>1469</v>
      </c>
      <c r="H267" s="133" t="s">
        <v>1470</v>
      </c>
      <c r="I267" s="133" t="s">
        <v>1237</v>
      </c>
      <c r="J267" s="133">
        <v>2016</v>
      </c>
      <c r="K267" s="133" t="s">
        <v>1238</v>
      </c>
      <c r="L267" s="133" t="s">
        <v>1239</v>
      </c>
      <c r="M267" s="133" t="s">
        <v>1240</v>
      </c>
      <c r="N267" s="133" t="s">
        <v>1241</v>
      </c>
      <c r="O267" s="133"/>
      <c r="P267" s="133"/>
    </row>
    <row r="268" spans="1:16" x14ac:dyDescent="0.3">
      <c r="A268" s="133" t="s">
        <v>1231</v>
      </c>
      <c r="B268" s="133" t="s">
        <v>1216</v>
      </c>
      <c r="C268" s="133" t="s">
        <v>1232</v>
      </c>
      <c r="D268" s="133" t="s">
        <v>1299</v>
      </c>
      <c r="E268" s="133" t="s">
        <v>1300</v>
      </c>
      <c r="F268" s="133" t="s">
        <v>1235</v>
      </c>
      <c r="G268" s="133" t="s">
        <v>1471</v>
      </c>
      <c r="H268" s="133" t="s">
        <v>1472</v>
      </c>
      <c r="I268" s="133" t="s">
        <v>1237</v>
      </c>
      <c r="J268" s="133">
        <v>2016</v>
      </c>
      <c r="K268" s="133" t="s">
        <v>1238</v>
      </c>
      <c r="L268" s="133" t="s">
        <v>1239</v>
      </c>
      <c r="M268" s="133" t="s">
        <v>1240</v>
      </c>
      <c r="N268" s="133" t="s">
        <v>1241</v>
      </c>
      <c r="O268" s="133"/>
      <c r="P268" s="133"/>
    </row>
    <row r="269" spans="1:16" x14ac:dyDescent="0.3">
      <c r="A269" s="133" t="s">
        <v>1231</v>
      </c>
      <c r="B269" s="133" t="s">
        <v>1216</v>
      </c>
      <c r="C269" s="133" t="s">
        <v>1232</v>
      </c>
      <c r="D269" s="133" t="s">
        <v>1244</v>
      </c>
      <c r="E269" s="133" t="s">
        <v>1245</v>
      </c>
      <c r="F269" s="133" t="s">
        <v>1235</v>
      </c>
      <c r="G269" s="133" t="s">
        <v>1455</v>
      </c>
      <c r="H269" s="133" t="s">
        <v>1456</v>
      </c>
      <c r="I269" s="133" t="s">
        <v>1237</v>
      </c>
      <c r="J269" s="133">
        <v>2016</v>
      </c>
      <c r="K269" s="133" t="s">
        <v>1238</v>
      </c>
      <c r="L269" s="133" t="s">
        <v>1243</v>
      </c>
      <c r="M269" s="133" t="s">
        <v>1240</v>
      </c>
      <c r="N269" s="133" t="s">
        <v>1241</v>
      </c>
      <c r="O269" s="133"/>
      <c r="P269" s="133"/>
    </row>
    <row r="270" spans="1:16" x14ac:dyDescent="0.3">
      <c r="A270" s="133" t="s">
        <v>1231</v>
      </c>
      <c r="B270" s="133" t="s">
        <v>1216</v>
      </c>
      <c r="C270" s="133" t="s">
        <v>1232</v>
      </c>
      <c r="D270" s="133" t="s">
        <v>1251</v>
      </c>
      <c r="E270" s="133" t="s">
        <v>1252</v>
      </c>
      <c r="F270" s="133" t="s">
        <v>1235</v>
      </c>
      <c r="G270" s="133" t="s">
        <v>1429</v>
      </c>
      <c r="H270" s="133" t="s">
        <v>1430</v>
      </c>
      <c r="I270" s="133" t="s">
        <v>1237</v>
      </c>
      <c r="J270" s="133">
        <v>2016</v>
      </c>
      <c r="K270" s="133" t="s">
        <v>1238</v>
      </c>
      <c r="L270" s="133" t="s">
        <v>1239</v>
      </c>
      <c r="M270" s="133" t="s">
        <v>1240</v>
      </c>
      <c r="N270" s="133" t="s">
        <v>1241</v>
      </c>
      <c r="O270" s="133"/>
      <c r="P270" s="133"/>
    </row>
    <row r="271" spans="1:16" x14ac:dyDescent="0.3">
      <c r="A271" s="133" t="s">
        <v>1231</v>
      </c>
      <c r="B271" s="133" t="s">
        <v>1216</v>
      </c>
      <c r="C271" s="133" t="s">
        <v>1232</v>
      </c>
      <c r="D271" s="133" t="s">
        <v>1299</v>
      </c>
      <c r="E271" s="133" t="s">
        <v>1300</v>
      </c>
      <c r="F271" s="133" t="s">
        <v>1235</v>
      </c>
      <c r="G271" s="133" t="s">
        <v>1473</v>
      </c>
      <c r="H271" s="133" t="s">
        <v>1474</v>
      </c>
      <c r="I271" s="133" t="s">
        <v>1237</v>
      </c>
      <c r="J271" s="133">
        <v>2016</v>
      </c>
      <c r="K271" s="133" t="s">
        <v>1238</v>
      </c>
      <c r="L271" s="133" t="s">
        <v>1239</v>
      </c>
      <c r="M271" s="133" t="s">
        <v>1240</v>
      </c>
      <c r="N271" s="133" t="s">
        <v>1241</v>
      </c>
      <c r="O271" s="133"/>
      <c r="P271" s="133"/>
    </row>
    <row r="272" spans="1:16" x14ac:dyDescent="0.3">
      <c r="A272" s="133" t="s">
        <v>1231</v>
      </c>
      <c r="B272" s="133" t="s">
        <v>1216</v>
      </c>
      <c r="C272" s="133" t="s">
        <v>1232</v>
      </c>
      <c r="D272" s="133" t="s">
        <v>1247</v>
      </c>
      <c r="E272" s="133" t="s">
        <v>1248</v>
      </c>
      <c r="F272" s="133" t="s">
        <v>1235</v>
      </c>
      <c r="G272" s="133" t="s">
        <v>1424</v>
      </c>
      <c r="H272" s="133" t="s">
        <v>1425</v>
      </c>
      <c r="I272" s="133" t="s">
        <v>1237</v>
      </c>
      <c r="J272" s="133">
        <v>2016</v>
      </c>
      <c r="K272" s="133" t="s">
        <v>1238</v>
      </c>
      <c r="L272" s="133" t="s">
        <v>1239</v>
      </c>
      <c r="M272" s="133" t="s">
        <v>1240</v>
      </c>
      <c r="N272" s="133" t="s">
        <v>1241</v>
      </c>
      <c r="O272" s="133"/>
      <c r="P272" s="133"/>
    </row>
    <row r="273" spans="1:16" x14ac:dyDescent="0.3">
      <c r="A273" s="133" t="s">
        <v>1231</v>
      </c>
      <c r="B273" s="133" t="s">
        <v>1216</v>
      </c>
      <c r="C273" s="133" t="s">
        <v>1232</v>
      </c>
      <c r="D273" s="133" t="s">
        <v>1244</v>
      </c>
      <c r="E273" s="133" t="s">
        <v>1245</v>
      </c>
      <c r="F273" s="133" t="s">
        <v>1235</v>
      </c>
      <c r="G273" s="133" t="s">
        <v>1475</v>
      </c>
      <c r="H273" s="133" t="s">
        <v>1476</v>
      </c>
      <c r="I273" s="133" t="s">
        <v>1237</v>
      </c>
      <c r="J273" s="133">
        <v>2016</v>
      </c>
      <c r="K273" s="133" t="s">
        <v>1238</v>
      </c>
      <c r="L273" s="133" t="s">
        <v>1243</v>
      </c>
      <c r="M273" s="133" t="s">
        <v>1240</v>
      </c>
      <c r="N273" s="133" t="s">
        <v>1241</v>
      </c>
      <c r="O273" s="133"/>
      <c r="P273" s="133"/>
    </row>
    <row r="274" spans="1:16" x14ac:dyDescent="0.3">
      <c r="A274" s="133" t="s">
        <v>1231</v>
      </c>
      <c r="B274" s="133" t="s">
        <v>1216</v>
      </c>
      <c r="C274" s="133" t="s">
        <v>1232</v>
      </c>
      <c r="D274" s="133" t="s">
        <v>1247</v>
      </c>
      <c r="E274" s="133" t="s">
        <v>1248</v>
      </c>
      <c r="F274" s="133" t="s">
        <v>1235</v>
      </c>
      <c r="G274" s="133" t="s">
        <v>1457</v>
      </c>
      <c r="H274" s="133" t="s">
        <v>1458</v>
      </c>
      <c r="I274" s="133" t="s">
        <v>1237</v>
      </c>
      <c r="J274" s="133">
        <v>2016</v>
      </c>
      <c r="K274" s="133" t="s">
        <v>1238</v>
      </c>
      <c r="L274" s="133" t="s">
        <v>1243</v>
      </c>
      <c r="M274" s="133" t="s">
        <v>1240</v>
      </c>
      <c r="N274" s="133" t="s">
        <v>1241</v>
      </c>
      <c r="O274" s="133"/>
      <c r="P274" s="133"/>
    </row>
    <row r="275" spans="1:16" x14ac:dyDescent="0.3">
      <c r="A275" s="133" t="s">
        <v>1231</v>
      </c>
      <c r="B275" s="133" t="s">
        <v>1216</v>
      </c>
      <c r="C275" s="133" t="s">
        <v>1232</v>
      </c>
      <c r="D275" s="133" t="s">
        <v>1251</v>
      </c>
      <c r="E275" s="133" t="s">
        <v>1252</v>
      </c>
      <c r="F275" s="133" t="s">
        <v>1235</v>
      </c>
      <c r="G275" s="133" t="s">
        <v>1477</v>
      </c>
      <c r="H275" s="133" t="s">
        <v>1478</v>
      </c>
      <c r="I275" s="133" t="s">
        <v>1237</v>
      </c>
      <c r="J275" s="133">
        <v>2016</v>
      </c>
      <c r="K275" s="133" t="s">
        <v>1238</v>
      </c>
      <c r="L275" s="133" t="s">
        <v>1239</v>
      </c>
      <c r="M275" s="133" t="s">
        <v>1240</v>
      </c>
      <c r="N275" s="133" t="s">
        <v>1241</v>
      </c>
      <c r="O275" s="133"/>
      <c r="P275" s="133"/>
    </row>
    <row r="276" spans="1:16" x14ac:dyDescent="0.3">
      <c r="A276" s="133" t="s">
        <v>1231</v>
      </c>
      <c r="B276" s="133" t="s">
        <v>1216</v>
      </c>
      <c r="C276" s="133" t="s">
        <v>1232</v>
      </c>
      <c r="D276" s="133" t="s">
        <v>1315</v>
      </c>
      <c r="E276" s="133" t="s">
        <v>1316</v>
      </c>
      <c r="F276" s="133" t="s">
        <v>1235</v>
      </c>
      <c r="G276" s="133" t="s">
        <v>1479</v>
      </c>
      <c r="H276" s="133" t="s">
        <v>1480</v>
      </c>
      <c r="I276" s="133" t="s">
        <v>1237</v>
      </c>
      <c r="J276" s="133">
        <v>2016</v>
      </c>
      <c r="K276" s="133" t="s">
        <v>1238</v>
      </c>
      <c r="L276" s="133" t="s">
        <v>1239</v>
      </c>
      <c r="M276" s="133" t="s">
        <v>1240</v>
      </c>
      <c r="N276" s="133" t="s">
        <v>1241</v>
      </c>
      <c r="O276" s="133"/>
      <c r="P276" s="133"/>
    </row>
    <row r="277" spans="1:16" x14ac:dyDescent="0.3">
      <c r="A277" s="133" t="s">
        <v>1231</v>
      </c>
      <c r="B277" s="133" t="s">
        <v>1216</v>
      </c>
      <c r="C277" s="133" t="s">
        <v>1232</v>
      </c>
      <c r="D277" s="133" t="s">
        <v>1244</v>
      </c>
      <c r="E277" s="133" t="s">
        <v>1245</v>
      </c>
      <c r="F277" s="133" t="s">
        <v>1235</v>
      </c>
      <c r="G277" s="133" t="s">
        <v>1481</v>
      </c>
      <c r="H277" s="133" t="s">
        <v>1482</v>
      </c>
      <c r="I277" s="133" t="s">
        <v>1237</v>
      </c>
      <c r="J277" s="133">
        <v>2016</v>
      </c>
      <c r="K277" s="133" t="s">
        <v>1238</v>
      </c>
      <c r="L277" s="133" t="s">
        <v>1242</v>
      </c>
      <c r="M277" s="133" t="s">
        <v>1240</v>
      </c>
      <c r="N277" s="133" t="s">
        <v>1241</v>
      </c>
      <c r="O277" s="133"/>
      <c r="P277" s="133"/>
    </row>
    <row r="278" spans="1:16" x14ac:dyDescent="0.3">
      <c r="A278" s="133" t="s">
        <v>1231</v>
      </c>
      <c r="B278" s="133" t="s">
        <v>1216</v>
      </c>
      <c r="C278" s="133" t="s">
        <v>1232</v>
      </c>
      <c r="D278" s="133" t="s">
        <v>1247</v>
      </c>
      <c r="E278" s="133" t="s">
        <v>1248</v>
      </c>
      <c r="F278" s="133" t="s">
        <v>1235</v>
      </c>
      <c r="G278" s="133" t="s">
        <v>1435</v>
      </c>
      <c r="H278" s="133" t="s">
        <v>1436</v>
      </c>
      <c r="I278" s="133" t="s">
        <v>1237</v>
      </c>
      <c r="J278" s="133">
        <v>2016</v>
      </c>
      <c r="K278" s="133" t="s">
        <v>1238</v>
      </c>
      <c r="L278" s="133" t="s">
        <v>1243</v>
      </c>
      <c r="M278" s="133" t="s">
        <v>1240</v>
      </c>
      <c r="N278" s="133" t="s">
        <v>1241</v>
      </c>
      <c r="O278" s="133"/>
      <c r="P278" s="133"/>
    </row>
    <row r="279" spans="1:16" x14ac:dyDescent="0.3">
      <c r="A279" s="133" t="s">
        <v>1231</v>
      </c>
      <c r="B279" s="133" t="s">
        <v>1216</v>
      </c>
      <c r="C279" s="133" t="s">
        <v>1232</v>
      </c>
      <c r="D279" s="133" t="s">
        <v>1244</v>
      </c>
      <c r="E279" s="133" t="s">
        <v>1245</v>
      </c>
      <c r="F279" s="133" t="s">
        <v>1235</v>
      </c>
      <c r="G279" s="133" t="s">
        <v>1475</v>
      </c>
      <c r="H279" s="133" t="s">
        <v>1476</v>
      </c>
      <c r="I279" s="133" t="s">
        <v>1237</v>
      </c>
      <c r="J279" s="133">
        <v>2016</v>
      </c>
      <c r="K279" s="133" t="s">
        <v>1238</v>
      </c>
      <c r="L279" s="133" t="s">
        <v>1242</v>
      </c>
      <c r="M279" s="133" t="s">
        <v>1240</v>
      </c>
      <c r="N279" s="133" t="s">
        <v>1241</v>
      </c>
      <c r="O279" s="133"/>
      <c r="P279" s="133"/>
    </row>
    <row r="280" spans="1:16" x14ac:dyDescent="0.3">
      <c r="A280" s="133" t="s">
        <v>1231</v>
      </c>
      <c r="B280" s="133" t="s">
        <v>1216</v>
      </c>
      <c r="C280" s="133" t="s">
        <v>1232</v>
      </c>
      <c r="D280" s="133" t="s">
        <v>1299</v>
      </c>
      <c r="E280" s="133" t="s">
        <v>1300</v>
      </c>
      <c r="F280" s="133" t="s">
        <v>1235</v>
      </c>
      <c r="G280" s="133" t="s">
        <v>1483</v>
      </c>
      <c r="H280" s="133" t="s">
        <v>1484</v>
      </c>
      <c r="I280" s="133" t="s">
        <v>1237</v>
      </c>
      <c r="J280" s="133">
        <v>2016</v>
      </c>
      <c r="K280" s="133" t="s">
        <v>1238</v>
      </c>
      <c r="L280" s="133" t="s">
        <v>1239</v>
      </c>
      <c r="M280" s="133" t="s">
        <v>1240</v>
      </c>
      <c r="N280" s="133" t="s">
        <v>1241</v>
      </c>
      <c r="O280" s="133"/>
      <c r="P280" s="133"/>
    </row>
    <row r="281" spans="1:16" x14ac:dyDescent="0.3">
      <c r="A281" s="133" t="s">
        <v>1231</v>
      </c>
      <c r="B281" s="133" t="s">
        <v>1216</v>
      </c>
      <c r="C281" s="133" t="s">
        <v>1232</v>
      </c>
      <c r="D281" s="133" t="s">
        <v>1244</v>
      </c>
      <c r="E281" s="133" t="s">
        <v>1245</v>
      </c>
      <c r="F281" s="133" t="s">
        <v>1235</v>
      </c>
      <c r="G281" s="133" t="s">
        <v>1422</v>
      </c>
      <c r="H281" s="133" t="s">
        <v>1423</v>
      </c>
      <c r="I281" s="133" t="s">
        <v>1237</v>
      </c>
      <c r="J281" s="133">
        <v>2016</v>
      </c>
      <c r="K281" s="133" t="s">
        <v>1238</v>
      </c>
      <c r="L281" s="133" t="s">
        <v>1239</v>
      </c>
      <c r="M281" s="133" t="s">
        <v>1240</v>
      </c>
      <c r="N281" s="133" t="s">
        <v>1241</v>
      </c>
      <c r="O281" s="133"/>
      <c r="P281" s="133"/>
    </row>
    <row r="282" spans="1:16" x14ac:dyDescent="0.3">
      <c r="A282" s="133" t="s">
        <v>1231</v>
      </c>
      <c r="B282" s="133" t="s">
        <v>1216</v>
      </c>
      <c r="C282" s="133" t="s">
        <v>1232</v>
      </c>
      <c r="D282" s="133" t="s">
        <v>1299</v>
      </c>
      <c r="E282" s="133" t="s">
        <v>1300</v>
      </c>
      <c r="F282" s="133" t="s">
        <v>1235</v>
      </c>
      <c r="G282" s="133" t="s">
        <v>1485</v>
      </c>
      <c r="H282" s="133" t="s">
        <v>1486</v>
      </c>
      <c r="I282" s="133" t="s">
        <v>1237</v>
      </c>
      <c r="J282" s="133">
        <v>2016</v>
      </c>
      <c r="K282" s="133" t="s">
        <v>1238</v>
      </c>
      <c r="L282" s="133" t="s">
        <v>1243</v>
      </c>
      <c r="M282" s="133" t="s">
        <v>1240</v>
      </c>
      <c r="N282" s="133" t="s">
        <v>1241</v>
      </c>
      <c r="O282" s="133"/>
      <c r="P282" s="133"/>
    </row>
    <row r="283" spans="1:16" x14ac:dyDescent="0.3">
      <c r="A283" s="133" t="s">
        <v>1231</v>
      </c>
      <c r="B283" s="133" t="s">
        <v>1216</v>
      </c>
      <c r="C283" s="133" t="s">
        <v>1232</v>
      </c>
      <c r="D283" s="133" t="s">
        <v>1233</v>
      </c>
      <c r="E283" s="133" t="s">
        <v>1234</v>
      </c>
      <c r="F283" s="133" t="s">
        <v>1235</v>
      </c>
      <c r="G283" s="133" t="s">
        <v>1404</v>
      </c>
      <c r="H283" s="133" t="s">
        <v>1405</v>
      </c>
      <c r="I283" s="133" t="s">
        <v>1237</v>
      </c>
      <c r="J283" s="133">
        <v>2016</v>
      </c>
      <c r="K283" s="133" t="s">
        <v>1238</v>
      </c>
      <c r="L283" s="133" t="s">
        <v>1239</v>
      </c>
      <c r="M283" s="133" t="s">
        <v>1240</v>
      </c>
      <c r="N283" s="133" t="s">
        <v>1241</v>
      </c>
      <c r="O283" s="133"/>
      <c r="P283" s="133"/>
    </row>
    <row r="284" spans="1:16" x14ac:dyDescent="0.3">
      <c r="A284" s="133" t="s">
        <v>1231</v>
      </c>
      <c r="B284" s="133" t="s">
        <v>1216</v>
      </c>
      <c r="C284" s="133" t="s">
        <v>1232</v>
      </c>
      <c r="D284" s="133" t="s">
        <v>1299</v>
      </c>
      <c r="E284" s="133" t="s">
        <v>1300</v>
      </c>
      <c r="F284" s="133" t="s">
        <v>1235</v>
      </c>
      <c r="G284" s="133" t="s">
        <v>1485</v>
      </c>
      <c r="H284" s="133" t="s">
        <v>1486</v>
      </c>
      <c r="I284" s="133" t="s">
        <v>1237</v>
      </c>
      <c r="J284" s="133">
        <v>2016</v>
      </c>
      <c r="K284" s="133" t="s">
        <v>1238</v>
      </c>
      <c r="L284" s="133" t="s">
        <v>1242</v>
      </c>
      <c r="M284" s="133" t="s">
        <v>1240</v>
      </c>
      <c r="N284" s="133" t="s">
        <v>1241</v>
      </c>
      <c r="O284" s="133"/>
      <c r="P284" s="133"/>
    </row>
    <row r="285" spans="1:16" x14ac:dyDescent="0.3">
      <c r="A285" s="133" t="s">
        <v>1231</v>
      </c>
      <c r="B285" s="133" t="s">
        <v>1216</v>
      </c>
      <c r="C285" s="133" t="s">
        <v>1232</v>
      </c>
      <c r="D285" s="133" t="s">
        <v>1299</v>
      </c>
      <c r="E285" s="133" t="s">
        <v>1300</v>
      </c>
      <c r="F285" s="133" t="s">
        <v>1235</v>
      </c>
      <c r="G285" s="133" t="s">
        <v>1487</v>
      </c>
      <c r="H285" s="133" t="s">
        <v>1488</v>
      </c>
      <c r="I285" s="133" t="s">
        <v>1237</v>
      </c>
      <c r="J285" s="133">
        <v>2016</v>
      </c>
      <c r="K285" s="133" t="s">
        <v>1238</v>
      </c>
      <c r="L285" s="133" t="s">
        <v>1242</v>
      </c>
      <c r="M285" s="133" t="s">
        <v>1240</v>
      </c>
      <c r="N285" s="133" t="s">
        <v>1241</v>
      </c>
      <c r="O285" s="133"/>
      <c r="P285" s="133"/>
    </row>
    <row r="286" spans="1:16" x14ac:dyDescent="0.3">
      <c r="A286" s="133" t="s">
        <v>1231</v>
      </c>
      <c r="B286" s="133" t="s">
        <v>1216</v>
      </c>
      <c r="C286" s="133" t="s">
        <v>1232</v>
      </c>
      <c r="D286" s="133" t="s">
        <v>1244</v>
      </c>
      <c r="E286" s="133" t="s">
        <v>1245</v>
      </c>
      <c r="F286" s="133" t="s">
        <v>1235</v>
      </c>
      <c r="G286" s="133" t="s">
        <v>1481</v>
      </c>
      <c r="H286" s="133" t="s">
        <v>1482</v>
      </c>
      <c r="I286" s="133" t="s">
        <v>1237</v>
      </c>
      <c r="J286" s="133">
        <v>2016</v>
      </c>
      <c r="K286" s="133" t="s">
        <v>1238</v>
      </c>
      <c r="L286" s="133" t="s">
        <v>1243</v>
      </c>
      <c r="M286" s="133" t="s">
        <v>1240</v>
      </c>
      <c r="N286" s="133" t="s">
        <v>1241</v>
      </c>
      <c r="O286" s="133"/>
      <c r="P286" s="133"/>
    </row>
    <row r="287" spans="1:16" x14ac:dyDescent="0.3">
      <c r="A287" s="133" t="s">
        <v>1231</v>
      </c>
      <c r="B287" s="133" t="s">
        <v>1216</v>
      </c>
      <c r="C287" s="133" t="s">
        <v>1232</v>
      </c>
      <c r="D287" s="133" t="s">
        <v>1299</v>
      </c>
      <c r="E287" s="133" t="s">
        <v>1300</v>
      </c>
      <c r="F287" s="133" t="s">
        <v>1235</v>
      </c>
      <c r="G287" s="133" t="s">
        <v>1344</v>
      </c>
      <c r="H287" s="133" t="s">
        <v>1345</v>
      </c>
      <c r="I287" s="133" t="s">
        <v>1237</v>
      </c>
      <c r="J287" s="133">
        <v>2016</v>
      </c>
      <c r="K287" s="133" t="s">
        <v>1238</v>
      </c>
      <c r="L287" s="133" t="s">
        <v>1239</v>
      </c>
      <c r="M287" s="133" t="s">
        <v>1240</v>
      </c>
      <c r="N287" s="133" t="s">
        <v>1241</v>
      </c>
      <c r="O287" s="133"/>
      <c r="P287" s="133"/>
    </row>
    <row r="288" spans="1:16" x14ac:dyDescent="0.3">
      <c r="A288" s="133" t="s">
        <v>1231</v>
      </c>
      <c r="B288" s="133" t="s">
        <v>1216</v>
      </c>
      <c r="C288" s="133" t="s">
        <v>1232</v>
      </c>
      <c r="D288" s="133" t="s">
        <v>1247</v>
      </c>
      <c r="E288" s="133" t="s">
        <v>1248</v>
      </c>
      <c r="F288" s="133" t="s">
        <v>1235</v>
      </c>
      <c r="G288" s="133" t="s">
        <v>1352</v>
      </c>
      <c r="H288" s="133" t="s">
        <v>1353</v>
      </c>
      <c r="I288" s="133" t="s">
        <v>1237</v>
      </c>
      <c r="J288" s="133">
        <v>2016</v>
      </c>
      <c r="K288" s="133" t="s">
        <v>1238</v>
      </c>
      <c r="L288" s="133" t="s">
        <v>1239</v>
      </c>
      <c r="M288" s="133" t="s">
        <v>1240</v>
      </c>
      <c r="N288" s="133" t="s">
        <v>1241</v>
      </c>
      <c r="O288" s="133"/>
      <c r="P288" s="133"/>
    </row>
    <row r="289" spans="1:16" x14ac:dyDescent="0.3">
      <c r="A289" s="133" t="s">
        <v>1231</v>
      </c>
      <c r="B289" s="133" t="s">
        <v>1216</v>
      </c>
      <c r="C289" s="133" t="s">
        <v>1232</v>
      </c>
      <c r="D289" s="133" t="s">
        <v>1299</v>
      </c>
      <c r="E289" s="133" t="s">
        <v>1300</v>
      </c>
      <c r="F289" s="133" t="s">
        <v>1235</v>
      </c>
      <c r="G289" s="133" t="s">
        <v>1380</v>
      </c>
      <c r="H289" s="133" t="s">
        <v>1381</v>
      </c>
      <c r="I289" s="133" t="s">
        <v>1237</v>
      </c>
      <c r="J289" s="133">
        <v>2016</v>
      </c>
      <c r="K289" s="133" t="s">
        <v>1238</v>
      </c>
      <c r="L289" s="133" t="s">
        <v>1243</v>
      </c>
      <c r="M289" s="133" t="s">
        <v>1240</v>
      </c>
      <c r="N289" s="133" t="s">
        <v>1241</v>
      </c>
      <c r="O289" s="133"/>
      <c r="P289" s="133"/>
    </row>
    <row r="290" spans="1:16" x14ac:dyDescent="0.3">
      <c r="A290" s="133" t="s">
        <v>1231</v>
      </c>
      <c r="B290" s="133" t="s">
        <v>1216</v>
      </c>
      <c r="C290" s="133" t="s">
        <v>1232</v>
      </c>
      <c r="D290" s="133" t="s">
        <v>1299</v>
      </c>
      <c r="E290" s="133" t="s">
        <v>1300</v>
      </c>
      <c r="F290" s="133" t="s">
        <v>1235</v>
      </c>
      <c r="G290" s="133" t="s">
        <v>1489</v>
      </c>
      <c r="H290" s="133" t="s">
        <v>1490</v>
      </c>
      <c r="I290" s="133" t="s">
        <v>1237</v>
      </c>
      <c r="J290" s="133">
        <v>2016</v>
      </c>
      <c r="K290" s="133" t="s">
        <v>1238</v>
      </c>
      <c r="L290" s="133" t="s">
        <v>1242</v>
      </c>
      <c r="M290" s="133" t="s">
        <v>1240</v>
      </c>
      <c r="N290" s="133" t="s">
        <v>1241</v>
      </c>
      <c r="O290" s="133"/>
      <c r="P290" s="133"/>
    </row>
    <row r="291" spans="1:16" x14ac:dyDescent="0.3">
      <c r="A291" s="133" t="s">
        <v>1231</v>
      </c>
      <c r="B291" s="133" t="s">
        <v>1216</v>
      </c>
      <c r="C291" s="133" t="s">
        <v>1232</v>
      </c>
      <c r="D291" s="133" t="s">
        <v>1299</v>
      </c>
      <c r="E291" s="133" t="s">
        <v>1300</v>
      </c>
      <c r="F291" s="133" t="s">
        <v>1235</v>
      </c>
      <c r="G291" s="133" t="s">
        <v>1350</v>
      </c>
      <c r="H291" s="133" t="s">
        <v>1351</v>
      </c>
      <c r="I291" s="133" t="s">
        <v>1237</v>
      </c>
      <c r="J291" s="133">
        <v>2016</v>
      </c>
      <c r="K291" s="133" t="s">
        <v>1238</v>
      </c>
      <c r="L291" s="133" t="s">
        <v>1239</v>
      </c>
      <c r="M291" s="133" t="s">
        <v>1240</v>
      </c>
      <c r="N291" s="133" t="s">
        <v>1241</v>
      </c>
      <c r="O291" s="133"/>
      <c r="P291" s="133"/>
    </row>
    <row r="292" spans="1:16" x14ac:dyDescent="0.3">
      <c r="A292" s="133" t="s">
        <v>1231</v>
      </c>
      <c r="B292" s="133" t="s">
        <v>1216</v>
      </c>
      <c r="C292" s="133" t="s">
        <v>1232</v>
      </c>
      <c r="D292" s="133" t="s">
        <v>1251</v>
      </c>
      <c r="E292" s="133" t="s">
        <v>1252</v>
      </c>
      <c r="F292" s="133" t="s">
        <v>1235</v>
      </c>
      <c r="G292" s="133" t="s">
        <v>1491</v>
      </c>
      <c r="H292" s="133" t="s">
        <v>1492</v>
      </c>
      <c r="I292" s="133" t="s">
        <v>1237</v>
      </c>
      <c r="J292" s="133">
        <v>2016</v>
      </c>
      <c r="K292" s="133" t="s">
        <v>1238</v>
      </c>
      <c r="L292" s="133" t="s">
        <v>1243</v>
      </c>
      <c r="M292" s="133" t="s">
        <v>1240</v>
      </c>
      <c r="N292" s="133" t="s">
        <v>1241</v>
      </c>
      <c r="O292" s="133"/>
      <c r="P292" s="133"/>
    </row>
    <row r="293" spans="1:16" x14ac:dyDescent="0.3">
      <c r="A293" s="133" t="s">
        <v>1231</v>
      </c>
      <c r="B293" s="133" t="s">
        <v>1216</v>
      </c>
      <c r="C293" s="133" t="s">
        <v>1232</v>
      </c>
      <c r="D293" s="133" t="s">
        <v>1299</v>
      </c>
      <c r="E293" s="133" t="s">
        <v>1300</v>
      </c>
      <c r="F293" s="133" t="s">
        <v>1235</v>
      </c>
      <c r="G293" s="133" t="s">
        <v>1489</v>
      </c>
      <c r="H293" s="133" t="s">
        <v>1490</v>
      </c>
      <c r="I293" s="133" t="s">
        <v>1237</v>
      </c>
      <c r="J293" s="133">
        <v>2016</v>
      </c>
      <c r="K293" s="133" t="s">
        <v>1238</v>
      </c>
      <c r="L293" s="133" t="s">
        <v>1243</v>
      </c>
      <c r="M293" s="133" t="s">
        <v>1240</v>
      </c>
      <c r="N293" s="133" t="s">
        <v>1241</v>
      </c>
      <c r="O293" s="133"/>
      <c r="P293" s="133"/>
    </row>
    <row r="294" spans="1:16" x14ac:dyDescent="0.3">
      <c r="A294" s="133" t="s">
        <v>1231</v>
      </c>
      <c r="B294" s="133" t="s">
        <v>1216</v>
      </c>
      <c r="C294" s="133" t="s">
        <v>1232</v>
      </c>
      <c r="D294" s="133" t="s">
        <v>1233</v>
      </c>
      <c r="E294" s="133" t="s">
        <v>1234</v>
      </c>
      <c r="F294" s="133" t="s">
        <v>1235</v>
      </c>
      <c r="G294" s="133" t="s">
        <v>1493</v>
      </c>
      <c r="H294" s="133" t="s">
        <v>1494</v>
      </c>
      <c r="I294" s="133" t="s">
        <v>1237</v>
      </c>
      <c r="J294" s="133">
        <v>2016</v>
      </c>
      <c r="K294" s="133" t="s">
        <v>1238</v>
      </c>
      <c r="L294" s="133" t="s">
        <v>1242</v>
      </c>
      <c r="M294" s="133" t="s">
        <v>1240</v>
      </c>
      <c r="N294" s="133" t="s">
        <v>1241</v>
      </c>
      <c r="O294" s="133"/>
      <c r="P294" s="133"/>
    </row>
    <row r="295" spans="1:16" x14ac:dyDescent="0.3">
      <c r="A295" s="133" t="s">
        <v>1231</v>
      </c>
      <c r="B295" s="133" t="s">
        <v>1216</v>
      </c>
      <c r="C295" s="133" t="s">
        <v>1232</v>
      </c>
      <c r="D295" s="133" t="s">
        <v>1299</v>
      </c>
      <c r="E295" s="133" t="s">
        <v>1300</v>
      </c>
      <c r="F295" s="133" t="s">
        <v>1235</v>
      </c>
      <c r="G295" s="133" t="s">
        <v>1495</v>
      </c>
      <c r="H295" s="133" t="s">
        <v>1496</v>
      </c>
      <c r="I295" s="133" t="s">
        <v>1237</v>
      </c>
      <c r="J295" s="133">
        <v>2016</v>
      </c>
      <c r="K295" s="133" t="s">
        <v>1238</v>
      </c>
      <c r="L295" s="133" t="s">
        <v>1242</v>
      </c>
      <c r="M295" s="133" t="s">
        <v>1240</v>
      </c>
      <c r="N295" s="133" t="s">
        <v>1241</v>
      </c>
      <c r="O295" s="133"/>
      <c r="P295" s="133"/>
    </row>
    <row r="296" spans="1:16" x14ac:dyDescent="0.3">
      <c r="A296" s="133" t="s">
        <v>1231</v>
      </c>
      <c r="B296" s="133" t="s">
        <v>1216</v>
      </c>
      <c r="C296" s="133" t="s">
        <v>1232</v>
      </c>
      <c r="D296" s="133" t="s">
        <v>1315</v>
      </c>
      <c r="E296" s="133" t="s">
        <v>1316</v>
      </c>
      <c r="F296" s="133" t="s">
        <v>1235</v>
      </c>
      <c r="G296" s="133" t="s">
        <v>1382</v>
      </c>
      <c r="H296" s="133" t="s">
        <v>1383</v>
      </c>
      <c r="I296" s="133" t="s">
        <v>1237</v>
      </c>
      <c r="J296" s="133">
        <v>2016</v>
      </c>
      <c r="K296" s="133" t="s">
        <v>1238</v>
      </c>
      <c r="L296" s="133" t="s">
        <v>1243</v>
      </c>
      <c r="M296" s="133" t="s">
        <v>1240</v>
      </c>
      <c r="N296" s="133" t="s">
        <v>1241</v>
      </c>
      <c r="O296" s="133"/>
      <c r="P296" s="133"/>
    </row>
    <row r="297" spans="1:16" x14ac:dyDescent="0.3">
      <c r="A297" s="133" t="s">
        <v>1231</v>
      </c>
      <c r="B297" s="133" t="s">
        <v>1216</v>
      </c>
      <c r="C297" s="133" t="s">
        <v>1232</v>
      </c>
      <c r="D297" s="133" t="s">
        <v>1251</v>
      </c>
      <c r="E297" s="133" t="s">
        <v>1252</v>
      </c>
      <c r="F297" s="133" t="s">
        <v>1235</v>
      </c>
      <c r="G297" s="133" t="s">
        <v>1348</v>
      </c>
      <c r="H297" s="133" t="s">
        <v>1349</v>
      </c>
      <c r="I297" s="133" t="s">
        <v>1237</v>
      </c>
      <c r="J297" s="133">
        <v>2016</v>
      </c>
      <c r="K297" s="133" t="s">
        <v>1238</v>
      </c>
      <c r="L297" s="133" t="s">
        <v>1239</v>
      </c>
      <c r="M297" s="133" t="s">
        <v>1240</v>
      </c>
      <c r="N297" s="133" t="s">
        <v>1241</v>
      </c>
      <c r="O297" s="133"/>
      <c r="P297" s="133"/>
    </row>
    <row r="298" spans="1:16" x14ac:dyDescent="0.3">
      <c r="A298" s="133" t="s">
        <v>1231</v>
      </c>
      <c r="B298" s="133" t="s">
        <v>1216</v>
      </c>
      <c r="C298" s="133" t="s">
        <v>1232</v>
      </c>
      <c r="D298" s="133" t="s">
        <v>1299</v>
      </c>
      <c r="E298" s="133" t="s">
        <v>1300</v>
      </c>
      <c r="F298" s="133" t="s">
        <v>1235</v>
      </c>
      <c r="G298" s="133" t="s">
        <v>1354</v>
      </c>
      <c r="H298" s="133" t="s">
        <v>1355</v>
      </c>
      <c r="I298" s="133" t="s">
        <v>1237</v>
      </c>
      <c r="J298" s="133">
        <v>2016</v>
      </c>
      <c r="K298" s="133" t="s">
        <v>1238</v>
      </c>
      <c r="L298" s="133" t="s">
        <v>1239</v>
      </c>
      <c r="M298" s="133" t="s">
        <v>1240</v>
      </c>
      <c r="N298" s="133" t="s">
        <v>1241</v>
      </c>
      <c r="O298" s="133"/>
      <c r="P298" s="133"/>
    </row>
    <row r="299" spans="1:16" x14ac:dyDescent="0.3">
      <c r="A299" s="133" t="s">
        <v>1231</v>
      </c>
      <c r="B299" s="133" t="s">
        <v>1216</v>
      </c>
      <c r="C299" s="133" t="s">
        <v>1232</v>
      </c>
      <c r="D299" s="133" t="s">
        <v>1299</v>
      </c>
      <c r="E299" s="133" t="s">
        <v>1300</v>
      </c>
      <c r="F299" s="133" t="s">
        <v>1235</v>
      </c>
      <c r="G299" s="133" t="s">
        <v>1497</v>
      </c>
      <c r="H299" s="133" t="s">
        <v>1498</v>
      </c>
      <c r="I299" s="133" t="s">
        <v>1237</v>
      </c>
      <c r="J299" s="133">
        <v>2016</v>
      </c>
      <c r="K299" s="133" t="s">
        <v>1238</v>
      </c>
      <c r="L299" s="133" t="s">
        <v>1242</v>
      </c>
      <c r="M299" s="133" t="s">
        <v>1240</v>
      </c>
      <c r="N299" s="133" t="s">
        <v>1241</v>
      </c>
      <c r="O299" s="133"/>
      <c r="P299" s="133"/>
    </row>
    <row r="300" spans="1:16" x14ac:dyDescent="0.3">
      <c r="A300" s="133" t="s">
        <v>1231</v>
      </c>
      <c r="B300" s="133" t="s">
        <v>1216</v>
      </c>
      <c r="C300" s="133" t="s">
        <v>1232</v>
      </c>
      <c r="D300" s="133" t="s">
        <v>1233</v>
      </c>
      <c r="E300" s="133" t="s">
        <v>1234</v>
      </c>
      <c r="F300" s="133" t="s">
        <v>1235</v>
      </c>
      <c r="G300" s="133" t="s">
        <v>1493</v>
      </c>
      <c r="H300" s="133" t="s">
        <v>1494</v>
      </c>
      <c r="I300" s="133" t="s">
        <v>1237</v>
      </c>
      <c r="J300" s="133">
        <v>2016</v>
      </c>
      <c r="K300" s="133" t="s">
        <v>1238</v>
      </c>
      <c r="L300" s="133" t="s">
        <v>1243</v>
      </c>
      <c r="M300" s="133" t="s">
        <v>1240</v>
      </c>
      <c r="N300" s="133" t="s">
        <v>1241</v>
      </c>
      <c r="O300" s="133"/>
      <c r="P300" s="133"/>
    </row>
    <row r="301" spans="1:16" x14ac:dyDescent="0.3">
      <c r="A301" s="133" t="s">
        <v>1231</v>
      </c>
      <c r="B301" s="133" t="s">
        <v>1216</v>
      </c>
      <c r="C301" s="133" t="s">
        <v>1232</v>
      </c>
      <c r="D301" s="133" t="s">
        <v>1299</v>
      </c>
      <c r="E301" s="133" t="s">
        <v>1300</v>
      </c>
      <c r="F301" s="133" t="s">
        <v>1235</v>
      </c>
      <c r="G301" s="133" t="s">
        <v>1360</v>
      </c>
      <c r="H301" s="133" t="s">
        <v>1361</v>
      </c>
      <c r="I301" s="133" t="s">
        <v>1237</v>
      </c>
      <c r="J301" s="133">
        <v>2016</v>
      </c>
      <c r="K301" s="133" t="s">
        <v>1238</v>
      </c>
      <c r="L301" s="133" t="s">
        <v>1239</v>
      </c>
      <c r="M301" s="133" t="s">
        <v>1240</v>
      </c>
      <c r="N301" s="133" t="s">
        <v>1241</v>
      </c>
      <c r="O301" s="133"/>
      <c r="P301" s="133"/>
    </row>
    <row r="302" spans="1:16" x14ac:dyDescent="0.3">
      <c r="A302" s="133" t="s">
        <v>1231</v>
      </c>
      <c r="B302" s="133" t="s">
        <v>1216</v>
      </c>
      <c r="C302" s="133" t="s">
        <v>1232</v>
      </c>
      <c r="D302" s="133" t="s">
        <v>1251</v>
      </c>
      <c r="E302" s="133" t="s">
        <v>1252</v>
      </c>
      <c r="F302" s="133" t="s">
        <v>1235</v>
      </c>
      <c r="G302" s="133" t="s">
        <v>1499</v>
      </c>
      <c r="H302" s="133" t="s">
        <v>1500</v>
      </c>
      <c r="I302" s="133" t="s">
        <v>1237</v>
      </c>
      <c r="J302" s="133">
        <v>2016</v>
      </c>
      <c r="K302" s="133" t="s">
        <v>1238</v>
      </c>
      <c r="L302" s="133" t="s">
        <v>1243</v>
      </c>
      <c r="M302" s="133" t="s">
        <v>1240</v>
      </c>
      <c r="N302" s="133" t="s">
        <v>1241</v>
      </c>
      <c r="O302" s="133"/>
      <c r="P302" s="133"/>
    </row>
    <row r="303" spans="1:16" x14ac:dyDescent="0.3">
      <c r="A303" s="133" t="s">
        <v>1231</v>
      </c>
      <c r="B303" s="133" t="s">
        <v>1216</v>
      </c>
      <c r="C303" s="133" t="s">
        <v>1232</v>
      </c>
      <c r="D303" s="133" t="s">
        <v>1299</v>
      </c>
      <c r="E303" s="133" t="s">
        <v>1300</v>
      </c>
      <c r="F303" s="133" t="s">
        <v>1235</v>
      </c>
      <c r="G303" s="133" t="s">
        <v>1495</v>
      </c>
      <c r="H303" s="133" t="s">
        <v>1496</v>
      </c>
      <c r="I303" s="133" t="s">
        <v>1237</v>
      </c>
      <c r="J303" s="133">
        <v>2016</v>
      </c>
      <c r="K303" s="133" t="s">
        <v>1238</v>
      </c>
      <c r="L303" s="133" t="s">
        <v>1243</v>
      </c>
      <c r="M303" s="133" t="s">
        <v>1240</v>
      </c>
      <c r="N303" s="133" t="s">
        <v>1241</v>
      </c>
      <c r="O303" s="133"/>
      <c r="P303" s="133"/>
    </row>
    <row r="304" spans="1:16" x14ac:dyDescent="0.3">
      <c r="A304" s="133" t="s">
        <v>1231</v>
      </c>
      <c r="B304" s="133" t="s">
        <v>1216</v>
      </c>
      <c r="C304" s="133" t="s">
        <v>1232</v>
      </c>
      <c r="D304" s="133" t="s">
        <v>1299</v>
      </c>
      <c r="E304" s="133" t="s">
        <v>1300</v>
      </c>
      <c r="F304" s="133" t="s">
        <v>1235</v>
      </c>
      <c r="G304" s="133" t="s">
        <v>1362</v>
      </c>
      <c r="H304" s="133" t="s">
        <v>1363</v>
      </c>
      <c r="I304" s="133" t="s">
        <v>1237</v>
      </c>
      <c r="J304" s="133">
        <v>2016</v>
      </c>
      <c r="K304" s="133" t="s">
        <v>1238</v>
      </c>
      <c r="L304" s="133" t="s">
        <v>1239</v>
      </c>
      <c r="M304" s="133" t="s">
        <v>1240</v>
      </c>
      <c r="N304" s="133" t="s">
        <v>1241</v>
      </c>
      <c r="O304" s="133"/>
      <c r="P304" s="133"/>
    </row>
    <row r="305" spans="1:16" x14ac:dyDescent="0.3">
      <c r="A305" s="133" t="s">
        <v>1231</v>
      </c>
      <c r="B305" s="133" t="s">
        <v>1216</v>
      </c>
      <c r="C305" s="133" t="s">
        <v>1232</v>
      </c>
      <c r="D305" s="133" t="s">
        <v>1299</v>
      </c>
      <c r="E305" s="133" t="s">
        <v>1300</v>
      </c>
      <c r="F305" s="133" t="s">
        <v>1235</v>
      </c>
      <c r="G305" s="133" t="s">
        <v>1497</v>
      </c>
      <c r="H305" s="133" t="s">
        <v>1498</v>
      </c>
      <c r="I305" s="133" t="s">
        <v>1237</v>
      </c>
      <c r="J305" s="133">
        <v>2016</v>
      </c>
      <c r="K305" s="133" t="s">
        <v>1238</v>
      </c>
      <c r="L305" s="133" t="s">
        <v>1243</v>
      </c>
      <c r="M305" s="133" t="s">
        <v>1240</v>
      </c>
      <c r="N305" s="133" t="s">
        <v>1241</v>
      </c>
      <c r="O305" s="133"/>
      <c r="P305" s="133"/>
    </row>
    <row r="306" spans="1:16" x14ac:dyDescent="0.3">
      <c r="A306" s="133" t="s">
        <v>1231</v>
      </c>
      <c r="B306" s="133" t="s">
        <v>1216</v>
      </c>
      <c r="C306" s="133" t="s">
        <v>1232</v>
      </c>
      <c r="D306" s="133" t="s">
        <v>1299</v>
      </c>
      <c r="E306" s="133" t="s">
        <v>1300</v>
      </c>
      <c r="F306" s="133" t="s">
        <v>1235</v>
      </c>
      <c r="G306" s="133" t="s">
        <v>1501</v>
      </c>
      <c r="H306" s="133" t="s">
        <v>1502</v>
      </c>
      <c r="I306" s="133" t="s">
        <v>1237</v>
      </c>
      <c r="J306" s="133">
        <v>2016</v>
      </c>
      <c r="K306" s="133" t="s">
        <v>1238</v>
      </c>
      <c r="L306" s="133" t="s">
        <v>1242</v>
      </c>
      <c r="M306" s="133" t="s">
        <v>1240</v>
      </c>
      <c r="N306" s="133" t="s">
        <v>1241</v>
      </c>
      <c r="O306" s="133"/>
      <c r="P306" s="133"/>
    </row>
    <row r="307" spans="1:16" x14ac:dyDescent="0.3">
      <c r="A307" s="133" t="s">
        <v>1231</v>
      </c>
      <c r="B307" s="133" t="s">
        <v>1216</v>
      </c>
      <c r="C307" s="133" t="s">
        <v>1232</v>
      </c>
      <c r="D307" s="133" t="s">
        <v>1251</v>
      </c>
      <c r="E307" s="133" t="s">
        <v>1252</v>
      </c>
      <c r="F307" s="133" t="s">
        <v>1235</v>
      </c>
      <c r="G307" s="133" t="s">
        <v>1491</v>
      </c>
      <c r="H307" s="133" t="s">
        <v>1492</v>
      </c>
      <c r="I307" s="133" t="s">
        <v>1237</v>
      </c>
      <c r="J307" s="133">
        <v>2016</v>
      </c>
      <c r="K307" s="133" t="s">
        <v>1238</v>
      </c>
      <c r="L307" s="133" t="s">
        <v>1242</v>
      </c>
      <c r="M307" s="133" t="s">
        <v>1240</v>
      </c>
      <c r="N307" s="133" t="s">
        <v>1241</v>
      </c>
      <c r="O307" s="133"/>
      <c r="P307" s="133"/>
    </row>
    <row r="308" spans="1:16" x14ac:dyDescent="0.3">
      <c r="A308" s="133" t="s">
        <v>1231</v>
      </c>
      <c r="B308" s="133" t="s">
        <v>1216</v>
      </c>
      <c r="C308" s="133" t="s">
        <v>1232</v>
      </c>
      <c r="D308" s="133" t="s">
        <v>1299</v>
      </c>
      <c r="E308" s="133" t="s">
        <v>1300</v>
      </c>
      <c r="F308" s="133" t="s">
        <v>1235</v>
      </c>
      <c r="G308" s="133" t="s">
        <v>1358</v>
      </c>
      <c r="H308" s="133" t="s">
        <v>1359</v>
      </c>
      <c r="I308" s="133" t="s">
        <v>1237</v>
      </c>
      <c r="J308" s="133">
        <v>2016</v>
      </c>
      <c r="K308" s="133" t="s">
        <v>1238</v>
      </c>
      <c r="L308" s="133" t="s">
        <v>1239</v>
      </c>
      <c r="M308" s="133" t="s">
        <v>1240</v>
      </c>
      <c r="N308" s="133" t="s">
        <v>1241</v>
      </c>
      <c r="O308" s="133"/>
      <c r="P308" s="133"/>
    </row>
    <row r="309" spans="1:16" x14ac:dyDescent="0.3">
      <c r="A309" s="133" t="s">
        <v>1231</v>
      </c>
      <c r="B309" s="133" t="s">
        <v>1216</v>
      </c>
      <c r="C309" s="133" t="s">
        <v>1232</v>
      </c>
      <c r="D309" s="133" t="s">
        <v>1299</v>
      </c>
      <c r="E309" s="133" t="s">
        <v>1300</v>
      </c>
      <c r="F309" s="133" t="s">
        <v>1235</v>
      </c>
      <c r="G309" s="133" t="s">
        <v>1503</v>
      </c>
      <c r="H309" s="133" t="s">
        <v>1504</v>
      </c>
      <c r="I309" s="133" t="s">
        <v>1237</v>
      </c>
      <c r="J309" s="133">
        <v>2016</v>
      </c>
      <c r="K309" s="133" t="s">
        <v>1238</v>
      </c>
      <c r="L309" s="133" t="s">
        <v>1242</v>
      </c>
      <c r="M309" s="133" t="s">
        <v>1240</v>
      </c>
      <c r="N309" s="133" t="s">
        <v>1241</v>
      </c>
      <c r="O309" s="133"/>
      <c r="P309" s="133"/>
    </row>
    <row r="310" spans="1:16" x14ac:dyDescent="0.3">
      <c r="A310" s="133" t="s">
        <v>1231</v>
      </c>
      <c r="B310" s="133" t="s">
        <v>1216</v>
      </c>
      <c r="C310" s="133" t="s">
        <v>1232</v>
      </c>
      <c r="D310" s="133" t="s">
        <v>1299</v>
      </c>
      <c r="E310" s="133" t="s">
        <v>1300</v>
      </c>
      <c r="F310" s="133" t="s">
        <v>1235</v>
      </c>
      <c r="G310" s="133" t="s">
        <v>1505</v>
      </c>
      <c r="H310" s="133" t="s">
        <v>1506</v>
      </c>
      <c r="I310" s="133" t="s">
        <v>1237</v>
      </c>
      <c r="J310" s="133">
        <v>2016</v>
      </c>
      <c r="K310" s="133" t="s">
        <v>1238</v>
      </c>
      <c r="L310" s="133" t="s">
        <v>1243</v>
      </c>
      <c r="M310" s="133" t="s">
        <v>1240</v>
      </c>
      <c r="N310" s="133" t="s">
        <v>1241</v>
      </c>
      <c r="O310" s="133"/>
      <c r="P310" s="133"/>
    </row>
    <row r="311" spans="1:16" x14ac:dyDescent="0.3">
      <c r="A311" s="133" t="s">
        <v>1231</v>
      </c>
      <c r="B311" s="133" t="s">
        <v>1216</v>
      </c>
      <c r="C311" s="133" t="s">
        <v>1232</v>
      </c>
      <c r="D311" s="133" t="s">
        <v>1233</v>
      </c>
      <c r="E311" s="133" t="s">
        <v>1234</v>
      </c>
      <c r="F311" s="133" t="s">
        <v>1235</v>
      </c>
      <c r="G311" s="133" t="s">
        <v>1392</v>
      </c>
      <c r="H311" s="133" t="s">
        <v>1393</v>
      </c>
      <c r="I311" s="133" t="s">
        <v>1237</v>
      </c>
      <c r="J311" s="133">
        <v>2016</v>
      </c>
      <c r="K311" s="133" t="s">
        <v>1238</v>
      </c>
      <c r="L311" s="133" t="s">
        <v>1243</v>
      </c>
      <c r="M311" s="133" t="s">
        <v>1240</v>
      </c>
      <c r="N311" s="133" t="s">
        <v>1241</v>
      </c>
      <c r="O311" s="133"/>
      <c r="P311" s="133"/>
    </row>
    <row r="312" spans="1:16" x14ac:dyDescent="0.3">
      <c r="A312" s="133" t="s">
        <v>1231</v>
      </c>
      <c r="B312" s="133" t="s">
        <v>1216</v>
      </c>
      <c r="C312" s="133" t="s">
        <v>1232</v>
      </c>
      <c r="D312" s="133" t="s">
        <v>1251</v>
      </c>
      <c r="E312" s="133" t="s">
        <v>1252</v>
      </c>
      <c r="F312" s="133" t="s">
        <v>1235</v>
      </c>
      <c r="G312" s="133" t="s">
        <v>1507</v>
      </c>
      <c r="H312" s="133" t="s">
        <v>1508</v>
      </c>
      <c r="I312" s="133" t="s">
        <v>1237</v>
      </c>
      <c r="J312" s="133">
        <v>2016</v>
      </c>
      <c r="K312" s="133" t="s">
        <v>1238</v>
      </c>
      <c r="L312" s="133" t="s">
        <v>1242</v>
      </c>
      <c r="M312" s="133" t="s">
        <v>1240</v>
      </c>
      <c r="N312" s="133" t="s">
        <v>1241</v>
      </c>
      <c r="O312" s="133"/>
      <c r="P312" s="133"/>
    </row>
    <row r="313" spans="1:16" x14ac:dyDescent="0.3">
      <c r="A313" s="133" t="s">
        <v>1231</v>
      </c>
      <c r="B313" s="133" t="s">
        <v>1216</v>
      </c>
      <c r="C313" s="133" t="s">
        <v>1232</v>
      </c>
      <c r="D313" s="133" t="s">
        <v>1251</v>
      </c>
      <c r="E313" s="133" t="s">
        <v>1252</v>
      </c>
      <c r="F313" s="133" t="s">
        <v>1235</v>
      </c>
      <c r="G313" s="133" t="s">
        <v>1507</v>
      </c>
      <c r="H313" s="133" t="s">
        <v>1508</v>
      </c>
      <c r="I313" s="133" t="s">
        <v>1237</v>
      </c>
      <c r="J313" s="133">
        <v>2016</v>
      </c>
      <c r="K313" s="133" t="s">
        <v>1238</v>
      </c>
      <c r="L313" s="133" t="s">
        <v>1243</v>
      </c>
      <c r="M313" s="133" t="s">
        <v>1240</v>
      </c>
      <c r="N313" s="133" t="s">
        <v>1241</v>
      </c>
      <c r="O313" s="133"/>
      <c r="P313" s="133"/>
    </row>
    <row r="314" spans="1:16" x14ac:dyDescent="0.3">
      <c r="A314" s="133" t="s">
        <v>1231</v>
      </c>
      <c r="B314" s="133" t="s">
        <v>1216</v>
      </c>
      <c r="C314" s="133" t="s">
        <v>1232</v>
      </c>
      <c r="D314" s="133" t="s">
        <v>1247</v>
      </c>
      <c r="E314" s="133" t="s">
        <v>1248</v>
      </c>
      <c r="F314" s="133" t="s">
        <v>1235</v>
      </c>
      <c r="G314" s="133" t="s">
        <v>1384</v>
      </c>
      <c r="H314" s="133" t="s">
        <v>1385</v>
      </c>
      <c r="I314" s="133" t="s">
        <v>1237</v>
      </c>
      <c r="J314" s="133">
        <v>2016</v>
      </c>
      <c r="K314" s="133" t="s">
        <v>1238</v>
      </c>
      <c r="L314" s="133" t="s">
        <v>1239</v>
      </c>
      <c r="M314" s="133" t="s">
        <v>1240</v>
      </c>
      <c r="N314" s="133" t="s">
        <v>1241</v>
      </c>
      <c r="O314" s="133"/>
      <c r="P314" s="133"/>
    </row>
    <row r="315" spans="1:16" x14ac:dyDescent="0.3">
      <c r="A315" s="133" t="s">
        <v>1231</v>
      </c>
      <c r="B315" s="133" t="s">
        <v>1216</v>
      </c>
      <c r="C315" s="133" t="s">
        <v>1232</v>
      </c>
      <c r="D315" s="133" t="s">
        <v>1244</v>
      </c>
      <c r="E315" s="133" t="s">
        <v>1245</v>
      </c>
      <c r="F315" s="133" t="s">
        <v>1235</v>
      </c>
      <c r="G315" s="133" t="s">
        <v>1396</v>
      </c>
      <c r="H315" s="133" t="s">
        <v>1397</v>
      </c>
      <c r="I315" s="133" t="s">
        <v>1237</v>
      </c>
      <c r="J315" s="133">
        <v>2016</v>
      </c>
      <c r="K315" s="133" t="s">
        <v>1238</v>
      </c>
      <c r="L315" s="133" t="s">
        <v>1243</v>
      </c>
      <c r="M315" s="133" t="s">
        <v>1240</v>
      </c>
      <c r="N315" s="133" t="s">
        <v>1241</v>
      </c>
      <c r="O315" s="133"/>
      <c r="P315" s="133"/>
    </row>
    <row r="316" spans="1:16" x14ac:dyDescent="0.3">
      <c r="A316" s="133" t="s">
        <v>1231</v>
      </c>
      <c r="B316" s="133" t="s">
        <v>1216</v>
      </c>
      <c r="C316" s="133" t="s">
        <v>1232</v>
      </c>
      <c r="D316" s="133" t="s">
        <v>1244</v>
      </c>
      <c r="E316" s="133" t="s">
        <v>1245</v>
      </c>
      <c r="F316" s="133" t="s">
        <v>1235</v>
      </c>
      <c r="G316" s="133" t="s">
        <v>1398</v>
      </c>
      <c r="H316" s="133" t="s">
        <v>1399</v>
      </c>
      <c r="I316" s="133" t="s">
        <v>1237</v>
      </c>
      <c r="J316" s="133">
        <v>2016</v>
      </c>
      <c r="K316" s="133" t="s">
        <v>1238</v>
      </c>
      <c r="L316" s="133" t="s">
        <v>1243</v>
      </c>
      <c r="M316" s="133" t="s">
        <v>1240</v>
      </c>
      <c r="N316" s="133" t="s">
        <v>1241</v>
      </c>
      <c r="O316" s="133"/>
      <c r="P316" s="133"/>
    </row>
    <row r="317" spans="1:16" x14ac:dyDescent="0.3">
      <c r="A317" s="133" t="s">
        <v>1231</v>
      </c>
      <c r="B317" s="133" t="s">
        <v>1216</v>
      </c>
      <c r="C317" s="133" t="s">
        <v>1232</v>
      </c>
      <c r="D317" s="133" t="s">
        <v>1247</v>
      </c>
      <c r="E317" s="133" t="s">
        <v>1248</v>
      </c>
      <c r="F317" s="133" t="s">
        <v>1235</v>
      </c>
      <c r="G317" s="133" t="s">
        <v>1509</v>
      </c>
      <c r="H317" s="133" t="s">
        <v>836</v>
      </c>
      <c r="I317" s="133" t="s">
        <v>1237</v>
      </c>
      <c r="J317" s="133">
        <v>2016</v>
      </c>
      <c r="K317" s="133" t="s">
        <v>1238</v>
      </c>
      <c r="L317" s="133" t="s">
        <v>1242</v>
      </c>
      <c r="M317" s="133" t="s">
        <v>1240</v>
      </c>
      <c r="N317" s="133" t="s">
        <v>1241</v>
      </c>
      <c r="O317" s="133"/>
      <c r="P317" s="133"/>
    </row>
    <row r="318" spans="1:16" x14ac:dyDescent="0.3">
      <c r="A318" s="133" t="s">
        <v>1231</v>
      </c>
      <c r="B318" s="133" t="s">
        <v>1216</v>
      </c>
      <c r="C318" s="133" t="s">
        <v>1232</v>
      </c>
      <c r="D318" s="133" t="s">
        <v>1251</v>
      </c>
      <c r="E318" s="133" t="s">
        <v>1252</v>
      </c>
      <c r="F318" s="133" t="s">
        <v>1235</v>
      </c>
      <c r="G318" s="133" t="s">
        <v>1388</v>
      </c>
      <c r="H318" s="133" t="s">
        <v>1389</v>
      </c>
      <c r="I318" s="133" t="s">
        <v>1237</v>
      </c>
      <c r="J318" s="133">
        <v>2016</v>
      </c>
      <c r="K318" s="133" t="s">
        <v>1238</v>
      </c>
      <c r="L318" s="133" t="s">
        <v>1239</v>
      </c>
      <c r="M318" s="133" t="s">
        <v>1240</v>
      </c>
      <c r="N318" s="133" t="s">
        <v>1241</v>
      </c>
      <c r="O318" s="133"/>
      <c r="P318" s="133"/>
    </row>
    <row r="319" spans="1:16" x14ac:dyDescent="0.3">
      <c r="A319" s="133" t="s">
        <v>1231</v>
      </c>
      <c r="B319" s="133" t="s">
        <v>1216</v>
      </c>
      <c r="C319" s="133" t="s">
        <v>1232</v>
      </c>
      <c r="D319" s="133" t="s">
        <v>1251</v>
      </c>
      <c r="E319" s="133" t="s">
        <v>1252</v>
      </c>
      <c r="F319" s="133" t="s">
        <v>1235</v>
      </c>
      <c r="G319" s="133" t="s">
        <v>1386</v>
      </c>
      <c r="H319" s="133" t="s">
        <v>1387</v>
      </c>
      <c r="I319" s="133" t="s">
        <v>1237</v>
      </c>
      <c r="J319" s="133">
        <v>2016</v>
      </c>
      <c r="K319" s="133" t="s">
        <v>1238</v>
      </c>
      <c r="L319" s="133" t="s">
        <v>1239</v>
      </c>
      <c r="M319" s="133" t="s">
        <v>1240</v>
      </c>
      <c r="N319" s="133" t="s">
        <v>1241</v>
      </c>
      <c r="O319" s="133"/>
      <c r="P319" s="133"/>
    </row>
    <row r="320" spans="1:16" x14ac:dyDescent="0.3">
      <c r="A320" s="133" t="s">
        <v>1231</v>
      </c>
      <c r="B320" s="133" t="s">
        <v>1216</v>
      </c>
      <c r="C320" s="133" t="s">
        <v>1232</v>
      </c>
      <c r="D320" s="133" t="s">
        <v>1244</v>
      </c>
      <c r="E320" s="133" t="s">
        <v>1245</v>
      </c>
      <c r="F320" s="133" t="s">
        <v>1235</v>
      </c>
      <c r="G320" s="133" t="s">
        <v>1510</v>
      </c>
      <c r="H320" s="133" t="s">
        <v>1511</v>
      </c>
      <c r="I320" s="133" t="s">
        <v>1237</v>
      </c>
      <c r="J320" s="133">
        <v>2016</v>
      </c>
      <c r="K320" s="133" t="s">
        <v>1238</v>
      </c>
      <c r="L320" s="133" t="s">
        <v>1242</v>
      </c>
      <c r="M320" s="133" t="s">
        <v>1240</v>
      </c>
      <c r="N320" s="133" t="s">
        <v>1241</v>
      </c>
      <c r="O320" s="133"/>
      <c r="P320" s="133"/>
    </row>
    <row r="321" spans="1:16" x14ac:dyDescent="0.3">
      <c r="A321" s="133" t="s">
        <v>1231</v>
      </c>
      <c r="B321" s="133" t="s">
        <v>1216</v>
      </c>
      <c r="C321" s="133" t="s">
        <v>1232</v>
      </c>
      <c r="D321" s="133" t="s">
        <v>1247</v>
      </c>
      <c r="E321" s="133" t="s">
        <v>1248</v>
      </c>
      <c r="F321" s="133" t="s">
        <v>1235</v>
      </c>
      <c r="G321" s="133" t="s">
        <v>1390</v>
      </c>
      <c r="H321" s="133" t="s">
        <v>1391</v>
      </c>
      <c r="I321" s="133" t="s">
        <v>1237</v>
      </c>
      <c r="J321" s="133">
        <v>2016</v>
      </c>
      <c r="K321" s="133" t="s">
        <v>1238</v>
      </c>
      <c r="L321" s="133" t="s">
        <v>1239</v>
      </c>
      <c r="M321" s="133" t="s">
        <v>1240</v>
      </c>
      <c r="N321" s="133" t="s">
        <v>1241</v>
      </c>
      <c r="O321" s="133"/>
      <c r="P321" s="133"/>
    </row>
    <row r="322" spans="1:16" x14ac:dyDescent="0.3">
      <c r="A322" s="133" t="s">
        <v>1231</v>
      </c>
      <c r="B322" s="133" t="s">
        <v>1216</v>
      </c>
      <c r="C322" s="133" t="s">
        <v>1232</v>
      </c>
      <c r="D322" s="133" t="s">
        <v>1233</v>
      </c>
      <c r="E322" s="133" t="s">
        <v>1234</v>
      </c>
      <c r="F322" s="133" t="s">
        <v>1235</v>
      </c>
      <c r="G322" s="133" t="s">
        <v>1512</v>
      </c>
      <c r="H322" s="133" t="s">
        <v>1513</v>
      </c>
      <c r="I322" s="133" t="s">
        <v>1237</v>
      </c>
      <c r="J322" s="133">
        <v>2016</v>
      </c>
      <c r="K322" s="133" t="s">
        <v>1238</v>
      </c>
      <c r="L322" s="133" t="s">
        <v>1242</v>
      </c>
      <c r="M322" s="133" t="s">
        <v>1240</v>
      </c>
      <c r="N322" s="133" t="s">
        <v>1241</v>
      </c>
      <c r="O322" s="133"/>
      <c r="P322" s="133"/>
    </row>
    <row r="323" spans="1:16" x14ac:dyDescent="0.3">
      <c r="A323" s="133" t="s">
        <v>1231</v>
      </c>
      <c r="B323" s="133" t="s">
        <v>1216</v>
      </c>
      <c r="C323" s="133" t="s">
        <v>1232</v>
      </c>
      <c r="D323" s="133" t="s">
        <v>1233</v>
      </c>
      <c r="E323" s="133" t="s">
        <v>1234</v>
      </c>
      <c r="F323" s="133" t="s">
        <v>1235</v>
      </c>
      <c r="G323" s="133" t="s">
        <v>1514</v>
      </c>
      <c r="H323" s="133" t="s">
        <v>1515</v>
      </c>
      <c r="I323" s="133" t="s">
        <v>1237</v>
      </c>
      <c r="J323" s="133">
        <v>2016</v>
      </c>
      <c r="K323" s="133" t="s">
        <v>1238</v>
      </c>
      <c r="L323" s="133" t="s">
        <v>1242</v>
      </c>
      <c r="M323" s="133" t="s">
        <v>1240</v>
      </c>
      <c r="N323" s="133" t="s">
        <v>1241</v>
      </c>
      <c r="O323" s="133"/>
      <c r="P323" s="133"/>
    </row>
    <row r="324" spans="1:16" x14ac:dyDescent="0.3">
      <c r="A324" s="133" t="s">
        <v>1231</v>
      </c>
      <c r="B324" s="133" t="s">
        <v>1216</v>
      </c>
      <c r="C324" s="133" t="s">
        <v>1232</v>
      </c>
      <c r="D324" s="133" t="s">
        <v>1247</v>
      </c>
      <c r="E324" s="133" t="s">
        <v>1248</v>
      </c>
      <c r="F324" s="133" t="s">
        <v>1235</v>
      </c>
      <c r="G324" s="133" t="s">
        <v>1437</v>
      </c>
      <c r="H324" s="133" t="s">
        <v>1438</v>
      </c>
      <c r="I324" s="133" t="s">
        <v>1237</v>
      </c>
      <c r="J324" s="133">
        <v>2016</v>
      </c>
      <c r="K324" s="133" t="s">
        <v>1238</v>
      </c>
      <c r="L324" s="133" t="s">
        <v>1239</v>
      </c>
      <c r="M324" s="133" t="s">
        <v>1240</v>
      </c>
      <c r="N324" s="133" t="s">
        <v>1241</v>
      </c>
      <c r="O324" s="133"/>
      <c r="P324" s="133"/>
    </row>
    <row r="325" spans="1:16" x14ac:dyDescent="0.3">
      <c r="A325" s="133" t="s">
        <v>1231</v>
      </c>
      <c r="B325" s="133" t="s">
        <v>1216</v>
      </c>
      <c r="C325" s="133" t="s">
        <v>1232</v>
      </c>
      <c r="D325" s="133" t="s">
        <v>1251</v>
      </c>
      <c r="E325" s="133" t="s">
        <v>1252</v>
      </c>
      <c r="F325" s="133" t="s">
        <v>1235</v>
      </c>
      <c r="G325" s="133" t="s">
        <v>1408</v>
      </c>
      <c r="H325" s="133" t="s">
        <v>1409</v>
      </c>
      <c r="I325" s="133" t="s">
        <v>1237</v>
      </c>
      <c r="J325" s="133">
        <v>2016</v>
      </c>
      <c r="K325" s="133" t="s">
        <v>1238</v>
      </c>
      <c r="L325" s="133" t="s">
        <v>1239</v>
      </c>
      <c r="M325" s="133" t="s">
        <v>1240</v>
      </c>
      <c r="N325" s="133" t="s">
        <v>1241</v>
      </c>
      <c r="O325" s="133"/>
      <c r="P325" s="133"/>
    </row>
    <row r="326" spans="1:16" x14ac:dyDescent="0.3">
      <c r="A326" s="133" t="s">
        <v>1231</v>
      </c>
      <c r="B326" s="133" t="s">
        <v>1216</v>
      </c>
      <c r="C326" s="133" t="s">
        <v>1232</v>
      </c>
      <c r="D326" s="133" t="s">
        <v>1247</v>
      </c>
      <c r="E326" s="133" t="s">
        <v>1248</v>
      </c>
      <c r="F326" s="133" t="s">
        <v>1235</v>
      </c>
      <c r="G326" s="133" t="s">
        <v>1516</v>
      </c>
      <c r="H326" s="133" t="s">
        <v>1517</v>
      </c>
      <c r="I326" s="133" t="s">
        <v>1237</v>
      </c>
      <c r="J326" s="133">
        <v>2016</v>
      </c>
      <c r="K326" s="133" t="s">
        <v>1238</v>
      </c>
      <c r="L326" s="133" t="s">
        <v>1242</v>
      </c>
      <c r="M326" s="133" t="s">
        <v>1240</v>
      </c>
      <c r="N326" s="133" t="s">
        <v>1241</v>
      </c>
      <c r="O326" s="133"/>
      <c r="P326" s="133"/>
    </row>
    <row r="327" spans="1:16" x14ac:dyDescent="0.3">
      <c r="A327" s="133" t="s">
        <v>1231</v>
      </c>
      <c r="B327" s="133" t="s">
        <v>1216</v>
      </c>
      <c r="C327" s="133" t="s">
        <v>1232</v>
      </c>
      <c r="D327" s="133" t="s">
        <v>1233</v>
      </c>
      <c r="E327" s="133" t="s">
        <v>1234</v>
      </c>
      <c r="F327" s="133" t="s">
        <v>1235</v>
      </c>
      <c r="G327" s="133" t="s">
        <v>1514</v>
      </c>
      <c r="H327" s="133" t="s">
        <v>1515</v>
      </c>
      <c r="I327" s="133" t="s">
        <v>1237</v>
      </c>
      <c r="J327" s="133">
        <v>2016</v>
      </c>
      <c r="K327" s="133" t="s">
        <v>1238</v>
      </c>
      <c r="L327" s="133" t="s">
        <v>1243</v>
      </c>
      <c r="M327" s="133" t="s">
        <v>1240</v>
      </c>
      <c r="N327" s="133" t="s">
        <v>1241</v>
      </c>
      <c r="O327" s="133"/>
      <c r="P327" s="133"/>
    </row>
    <row r="328" spans="1:16" x14ac:dyDescent="0.3">
      <c r="A328" s="133" t="s">
        <v>1231</v>
      </c>
      <c r="B328" s="133" t="s">
        <v>1216</v>
      </c>
      <c r="C328" s="133" t="s">
        <v>1232</v>
      </c>
      <c r="D328" s="133" t="s">
        <v>1247</v>
      </c>
      <c r="E328" s="133" t="s">
        <v>1248</v>
      </c>
      <c r="F328" s="133" t="s">
        <v>1235</v>
      </c>
      <c r="G328" s="133" t="s">
        <v>1439</v>
      </c>
      <c r="H328" s="133" t="s">
        <v>1440</v>
      </c>
      <c r="I328" s="133" t="s">
        <v>1237</v>
      </c>
      <c r="J328" s="133">
        <v>2016</v>
      </c>
      <c r="K328" s="133" t="s">
        <v>1238</v>
      </c>
      <c r="L328" s="133" t="s">
        <v>1239</v>
      </c>
      <c r="M328" s="133" t="s">
        <v>1240</v>
      </c>
      <c r="N328" s="133" t="s">
        <v>1241</v>
      </c>
      <c r="O328" s="133"/>
      <c r="P328" s="133"/>
    </row>
    <row r="329" spans="1:16" x14ac:dyDescent="0.3">
      <c r="A329" s="133" t="s">
        <v>1231</v>
      </c>
      <c r="B329" s="133" t="s">
        <v>1216</v>
      </c>
      <c r="C329" s="133" t="s">
        <v>1232</v>
      </c>
      <c r="D329" s="133" t="s">
        <v>1299</v>
      </c>
      <c r="E329" s="133" t="s">
        <v>1300</v>
      </c>
      <c r="F329" s="133" t="s">
        <v>1235</v>
      </c>
      <c r="G329" s="133" t="s">
        <v>1487</v>
      </c>
      <c r="H329" s="133" t="s">
        <v>1488</v>
      </c>
      <c r="I329" s="133" t="s">
        <v>1237</v>
      </c>
      <c r="J329" s="133">
        <v>2016</v>
      </c>
      <c r="K329" s="133" t="s">
        <v>1238</v>
      </c>
      <c r="L329" s="133" t="s">
        <v>1243</v>
      </c>
      <c r="M329" s="133" t="s">
        <v>1240</v>
      </c>
      <c r="N329" s="133" t="s">
        <v>1241</v>
      </c>
      <c r="O329" s="133"/>
      <c r="P329" s="133"/>
    </row>
    <row r="330" spans="1:16" x14ac:dyDescent="0.3">
      <c r="A330" s="133" t="s">
        <v>1231</v>
      </c>
      <c r="B330" s="133" t="s">
        <v>1216</v>
      </c>
      <c r="C330" s="133" t="s">
        <v>1232</v>
      </c>
      <c r="D330" s="133" t="s">
        <v>1244</v>
      </c>
      <c r="E330" s="133" t="s">
        <v>1245</v>
      </c>
      <c r="F330" s="133" t="s">
        <v>1235</v>
      </c>
      <c r="G330" s="133" t="s">
        <v>1402</v>
      </c>
      <c r="H330" s="133" t="s">
        <v>1403</v>
      </c>
      <c r="I330" s="133" t="s">
        <v>1237</v>
      </c>
      <c r="J330" s="133">
        <v>2016</v>
      </c>
      <c r="K330" s="133" t="s">
        <v>1238</v>
      </c>
      <c r="L330" s="133" t="s">
        <v>1239</v>
      </c>
      <c r="M330" s="133" t="s">
        <v>1240</v>
      </c>
      <c r="N330" s="133" t="s">
        <v>1241</v>
      </c>
      <c r="O330" s="133"/>
      <c r="P330" s="133"/>
    </row>
    <row r="331" spans="1:16" x14ac:dyDescent="0.3">
      <c r="A331" s="133" t="s">
        <v>1231</v>
      </c>
      <c r="B331" s="133" t="s">
        <v>1216</v>
      </c>
      <c r="C331" s="133" t="s">
        <v>1232</v>
      </c>
      <c r="D331" s="133" t="s">
        <v>1251</v>
      </c>
      <c r="E331" s="133" t="s">
        <v>1252</v>
      </c>
      <c r="F331" s="133" t="s">
        <v>1235</v>
      </c>
      <c r="G331" s="133" t="s">
        <v>1518</v>
      </c>
      <c r="H331" s="133" t="s">
        <v>1519</v>
      </c>
      <c r="I331" s="133" t="s">
        <v>1237</v>
      </c>
      <c r="J331" s="133">
        <v>2016</v>
      </c>
      <c r="K331" s="133" t="s">
        <v>1238</v>
      </c>
      <c r="L331" s="133" t="s">
        <v>1243</v>
      </c>
      <c r="M331" s="133" t="s">
        <v>1240</v>
      </c>
      <c r="N331" s="133" t="s">
        <v>1241</v>
      </c>
      <c r="O331" s="133"/>
      <c r="P331" s="133"/>
    </row>
    <row r="332" spans="1:16" x14ac:dyDescent="0.3">
      <c r="A332" s="133" t="s">
        <v>1231</v>
      </c>
      <c r="B332" s="133" t="s">
        <v>1216</v>
      </c>
      <c r="C332" s="133" t="s">
        <v>1232</v>
      </c>
      <c r="D332" s="133" t="s">
        <v>1299</v>
      </c>
      <c r="E332" s="133" t="s">
        <v>1300</v>
      </c>
      <c r="F332" s="133" t="s">
        <v>1235</v>
      </c>
      <c r="G332" s="133" t="s">
        <v>1451</v>
      </c>
      <c r="H332" s="133" t="s">
        <v>1452</v>
      </c>
      <c r="I332" s="133" t="s">
        <v>1237</v>
      </c>
      <c r="J332" s="133">
        <v>2016</v>
      </c>
      <c r="K332" s="133" t="s">
        <v>1238</v>
      </c>
      <c r="L332" s="133" t="s">
        <v>1239</v>
      </c>
      <c r="M332" s="133" t="s">
        <v>1240</v>
      </c>
      <c r="N332" s="133" t="s">
        <v>1241</v>
      </c>
      <c r="O332" s="133"/>
      <c r="P332" s="133"/>
    </row>
    <row r="333" spans="1:16" x14ac:dyDescent="0.3">
      <c r="A333" s="133" t="s">
        <v>1231</v>
      </c>
      <c r="B333" s="133" t="s">
        <v>1216</v>
      </c>
      <c r="C333" s="133" t="s">
        <v>1232</v>
      </c>
      <c r="D333" s="133" t="s">
        <v>1247</v>
      </c>
      <c r="E333" s="133" t="s">
        <v>1248</v>
      </c>
      <c r="F333" s="133" t="s">
        <v>1235</v>
      </c>
      <c r="G333" s="133" t="s">
        <v>1445</v>
      </c>
      <c r="H333" s="133" t="s">
        <v>1446</v>
      </c>
      <c r="I333" s="133" t="s">
        <v>1237</v>
      </c>
      <c r="J333" s="133">
        <v>2016</v>
      </c>
      <c r="K333" s="133" t="s">
        <v>1238</v>
      </c>
      <c r="L333" s="133" t="s">
        <v>1239</v>
      </c>
      <c r="M333" s="133" t="s">
        <v>1240</v>
      </c>
      <c r="N333" s="133" t="s">
        <v>1241</v>
      </c>
      <c r="O333" s="133"/>
      <c r="P333" s="133"/>
    </row>
    <row r="334" spans="1:16" x14ac:dyDescent="0.3">
      <c r="A334" s="133" t="s">
        <v>1231</v>
      </c>
      <c r="B334" s="133" t="s">
        <v>1216</v>
      </c>
      <c r="C334" s="133" t="s">
        <v>1232</v>
      </c>
      <c r="D334" s="133" t="s">
        <v>1299</v>
      </c>
      <c r="E334" s="133" t="s">
        <v>1300</v>
      </c>
      <c r="F334" s="133" t="s">
        <v>1235</v>
      </c>
      <c r="G334" s="133" t="s">
        <v>1431</v>
      </c>
      <c r="H334" s="133" t="s">
        <v>1432</v>
      </c>
      <c r="I334" s="133" t="s">
        <v>1237</v>
      </c>
      <c r="J334" s="133">
        <v>2016</v>
      </c>
      <c r="K334" s="133" t="s">
        <v>1238</v>
      </c>
      <c r="L334" s="133" t="s">
        <v>1239</v>
      </c>
      <c r="M334" s="133" t="s">
        <v>1240</v>
      </c>
      <c r="N334" s="133" t="s">
        <v>1241</v>
      </c>
      <c r="O334" s="133"/>
      <c r="P334" s="133"/>
    </row>
    <row r="335" spans="1:16" x14ac:dyDescent="0.3">
      <c r="A335" s="133" t="s">
        <v>1231</v>
      </c>
      <c r="B335" s="133" t="s">
        <v>1216</v>
      </c>
      <c r="C335" s="133" t="s">
        <v>1232</v>
      </c>
      <c r="D335" s="133" t="s">
        <v>1247</v>
      </c>
      <c r="E335" s="133" t="s">
        <v>1248</v>
      </c>
      <c r="F335" s="133" t="s">
        <v>1235</v>
      </c>
      <c r="G335" s="133" t="s">
        <v>1516</v>
      </c>
      <c r="H335" s="133" t="s">
        <v>1517</v>
      </c>
      <c r="I335" s="133" t="s">
        <v>1237</v>
      </c>
      <c r="J335" s="133">
        <v>2016</v>
      </c>
      <c r="K335" s="133" t="s">
        <v>1238</v>
      </c>
      <c r="L335" s="133" t="s">
        <v>1243</v>
      </c>
      <c r="M335" s="133" t="s">
        <v>1240</v>
      </c>
      <c r="N335" s="133" t="s">
        <v>1241</v>
      </c>
      <c r="O335" s="133"/>
      <c r="P335" s="133"/>
    </row>
    <row r="336" spans="1:16" x14ac:dyDescent="0.3">
      <c r="A336" s="133" t="s">
        <v>1231</v>
      </c>
      <c r="B336" s="133" t="s">
        <v>1216</v>
      </c>
      <c r="C336" s="133" t="s">
        <v>1232</v>
      </c>
      <c r="D336" s="133" t="s">
        <v>1299</v>
      </c>
      <c r="E336" s="133" t="s">
        <v>1300</v>
      </c>
      <c r="F336" s="133" t="s">
        <v>1235</v>
      </c>
      <c r="G336" s="133" t="s">
        <v>1426</v>
      </c>
      <c r="H336" s="133" t="s">
        <v>1427</v>
      </c>
      <c r="I336" s="133" t="s">
        <v>1237</v>
      </c>
      <c r="J336" s="133">
        <v>2016</v>
      </c>
      <c r="K336" s="133" t="s">
        <v>1238</v>
      </c>
      <c r="L336" s="133" t="s">
        <v>1239</v>
      </c>
      <c r="M336" s="133" t="s">
        <v>1240</v>
      </c>
      <c r="N336" s="133" t="s">
        <v>1241</v>
      </c>
      <c r="O336" s="133"/>
      <c r="P336" s="133"/>
    </row>
    <row r="337" spans="1:16" x14ac:dyDescent="0.3">
      <c r="A337" s="133" t="s">
        <v>1231</v>
      </c>
      <c r="B337" s="133" t="s">
        <v>1216</v>
      </c>
      <c r="C337" s="133" t="s">
        <v>1232</v>
      </c>
      <c r="D337" s="133" t="s">
        <v>1315</v>
      </c>
      <c r="E337" s="133" t="s">
        <v>1316</v>
      </c>
      <c r="F337" s="133" t="s">
        <v>1235</v>
      </c>
      <c r="G337" s="133" t="s">
        <v>1520</v>
      </c>
      <c r="H337" s="133" t="s">
        <v>1521</v>
      </c>
      <c r="I337" s="133" t="s">
        <v>1237</v>
      </c>
      <c r="J337" s="133">
        <v>2016</v>
      </c>
      <c r="K337" s="133" t="s">
        <v>1238</v>
      </c>
      <c r="L337" s="133" t="s">
        <v>1242</v>
      </c>
      <c r="M337" s="133" t="s">
        <v>1240</v>
      </c>
      <c r="N337" s="133" t="s">
        <v>1241</v>
      </c>
      <c r="O337" s="133"/>
      <c r="P337" s="133"/>
    </row>
    <row r="338" spans="1:16" x14ac:dyDescent="0.3">
      <c r="A338" s="133" t="s">
        <v>1231</v>
      </c>
      <c r="B338" s="133" t="s">
        <v>1216</v>
      </c>
      <c r="C338" s="133" t="s">
        <v>1232</v>
      </c>
      <c r="D338" s="133" t="s">
        <v>1251</v>
      </c>
      <c r="E338" s="133" t="s">
        <v>1252</v>
      </c>
      <c r="F338" s="133" t="s">
        <v>1235</v>
      </c>
      <c r="G338" s="133" t="s">
        <v>1441</v>
      </c>
      <c r="H338" s="133" t="s">
        <v>1442</v>
      </c>
      <c r="I338" s="133" t="s">
        <v>1237</v>
      </c>
      <c r="J338" s="133">
        <v>2016</v>
      </c>
      <c r="K338" s="133" t="s">
        <v>1238</v>
      </c>
      <c r="L338" s="133" t="s">
        <v>1239</v>
      </c>
      <c r="M338" s="133" t="s">
        <v>1240</v>
      </c>
      <c r="N338" s="133" t="s">
        <v>1241</v>
      </c>
      <c r="O338" s="133"/>
      <c r="P338" s="133"/>
    </row>
    <row r="339" spans="1:16" x14ac:dyDescent="0.3">
      <c r="A339" s="133" t="s">
        <v>1231</v>
      </c>
      <c r="B339" s="133" t="s">
        <v>1216</v>
      </c>
      <c r="C339" s="133" t="s">
        <v>1232</v>
      </c>
      <c r="D339" s="133" t="s">
        <v>1251</v>
      </c>
      <c r="E339" s="133" t="s">
        <v>1252</v>
      </c>
      <c r="F339" s="133" t="s">
        <v>1235</v>
      </c>
      <c r="G339" s="133" t="s">
        <v>1518</v>
      </c>
      <c r="H339" s="133" t="s">
        <v>1519</v>
      </c>
      <c r="I339" s="133" t="s">
        <v>1237</v>
      </c>
      <c r="J339" s="133">
        <v>2016</v>
      </c>
      <c r="K339" s="133" t="s">
        <v>1238</v>
      </c>
      <c r="L339" s="133" t="s">
        <v>1242</v>
      </c>
      <c r="M339" s="133" t="s">
        <v>1240</v>
      </c>
      <c r="N339" s="133" t="s">
        <v>1241</v>
      </c>
      <c r="O339" s="133"/>
      <c r="P339" s="133"/>
    </row>
    <row r="340" spans="1:16" x14ac:dyDescent="0.3">
      <c r="A340" s="133" t="s">
        <v>1231</v>
      </c>
      <c r="B340" s="133" t="s">
        <v>1216</v>
      </c>
      <c r="C340" s="133" t="s">
        <v>1232</v>
      </c>
      <c r="D340" s="133" t="s">
        <v>1315</v>
      </c>
      <c r="E340" s="133" t="s">
        <v>1316</v>
      </c>
      <c r="F340" s="133" t="s">
        <v>1235</v>
      </c>
      <c r="G340" s="133" t="s">
        <v>1433</v>
      </c>
      <c r="H340" s="133" t="s">
        <v>1434</v>
      </c>
      <c r="I340" s="133" t="s">
        <v>1237</v>
      </c>
      <c r="J340" s="133">
        <v>2016</v>
      </c>
      <c r="K340" s="133" t="s">
        <v>1238</v>
      </c>
      <c r="L340" s="133" t="s">
        <v>1239</v>
      </c>
      <c r="M340" s="133" t="s">
        <v>1240</v>
      </c>
      <c r="N340" s="133" t="s">
        <v>1241</v>
      </c>
      <c r="O340" s="133"/>
      <c r="P340" s="133"/>
    </row>
    <row r="341" spans="1:16" x14ac:dyDescent="0.3">
      <c r="A341" s="133" t="s">
        <v>1231</v>
      </c>
      <c r="B341" s="133" t="s">
        <v>1216</v>
      </c>
      <c r="C341" s="133" t="s">
        <v>1232</v>
      </c>
      <c r="D341" s="133" t="s">
        <v>1247</v>
      </c>
      <c r="E341" s="133" t="s">
        <v>1248</v>
      </c>
      <c r="F341" s="133" t="s">
        <v>1235</v>
      </c>
      <c r="G341" s="133" t="s">
        <v>1522</v>
      </c>
      <c r="H341" s="133" t="s">
        <v>855</v>
      </c>
      <c r="I341" s="133" t="s">
        <v>1237</v>
      </c>
      <c r="J341" s="133">
        <v>2016</v>
      </c>
      <c r="K341" s="133" t="s">
        <v>1238</v>
      </c>
      <c r="L341" s="133" t="s">
        <v>1242</v>
      </c>
      <c r="M341" s="133" t="s">
        <v>1240</v>
      </c>
      <c r="N341" s="133" t="s">
        <v>1241</v>
      </c>
      <c r="O341" s="133"/>
      <c r="P341" s="133"/>
    </row>
    <row r="342" spans="1:16" x14ac:dyDescent="0.3">
      <c r="A342" s="133" t="s">
        <v>1231</v>
      </c>
      <c r="B342" s="133" t="s">
        <v>1216</v>
      </c>
      <c r="C342" s="133" t="s">
        <v>1232</v>
      </c>
      <c r="D342" s="133" t="s">
        <v>1315</v>
      </c>
      <c r="E342" s="133" t="s">
        <v>1316</v>
      </c>
      <c r="F342" s="133" t="s">
        <v>1235</v>
      </c>
      <c r="G342" s="133" t="s">
        <v>1447</v>
      </c>
      <c r="H342" s="133" t="s">
        <v>1448</v>
      </c>
      <c r="I342" s="133" t="s">
        <v>1237</v>
      </c>
      <c r="J342" s="133">
        <v>2016</v>
      </c>
      <c r="K342" s="133" t="s">
        <v>1238</v>
      </c>
      <c r="L342" s="133" t="s">
        <v>1239</v>
      </c>
      <c r="M342" s="133" t="s">
        <v>1240</v>
      </c>
      <c r="N342" s="133" t="s">
        <v>1241</v>
      </c>
      <c r="O342" s="133"/>
      <c r="P342" s="133"/>
    </row>
    <row r="343" spans="1:16" x14ac:dyDescent="0.3">
      <c r="A343" s="133" t="s">
        <v>1231</v>
      </c>
      <c r="B343" s="133" t="s">
        <v>1216</v>
      </c>
      <c r="C343" s="133" t="s">
        <v>1232</v>
      </c>
      <c r="D343" s="133" t="s">
        <v>1247</v>
      </c>
      <c r="E343" s="133" t="s">
        <v>1248</v>
      </c>
      <c r="F343" s="133" t="s">
        <v>1235</v>
      </c>
      <c r="G343" s="133" t="s">
        <v>1443</v>
      </c>
      <c r="H343" s="133" t="s">
        <v>1444</v>
      </c>
      <c r="I343" s="133" t="s">
        <v>1237</v>
      </c>
      <c r="J343" s="133">
        <v>2016</v>
      </c>
      <c r="K343" s="133" t="s">
        <v>1238</v>
      </c>
      <c r="L343" s="133" t="s">
        <v>1239</v>
      </c>
      <c r="M343" s="133" t="s">
        <v>1240</v>
      </c>
      <c r="N343" s="133" t="s">
        <v>1241</v>
      </c>
      <c r="O343" s="133"/>
      <c r="P343" s="133"/>
    </row>
    <row r="344" spans="1:16" x14ac:dyDescent="0.3">
      <c r="A344" s="133" t="s">
        <v>1231</v>
      </c>
      <c r="B344" s="133" t="s">
        <v>1216</v>
      </c>
      <c r="C344" s="133" t="s">
        <v>1232</v>
      </c>
      <c r="D344" s="133" t="s">
        <v>1299</v>
      </c>
      <c r="E344" s="133" t="s">
        <v>1300</v>
      </c>
      <c r="F344" s="133" t="s">
        <v>1235</v>
      </c>
      <c r="G344" s="133" t="s">
        <v>1453</v>
      </c>
      <c r="H344" s="133" t="s">
        <v>1454</v>
      </c>
      <c r="I344" s="133" t="s">
        <v>1237</v>
      </c>
      <c r="J344" s="133">
        <v>2016</v>
      </c>
      <c r="K344" s="133" t="s">
        <v>1238</v>
      </c>
      <c r="L344" s="133" t="s">
        <v>1239</v>
      </c>
      <c r="M344" s="133" t="s">
        <v>1240</v>
      </c>
      <c r="N344" s="133" t="s">
        <v>1241</v>
      </c>
      <c r="O344" s="133"/>
      <c r="P344" s="133"/>
    </row>
    <row r="345" spans="1:16" x14ac:dyDescent="0.3">
      <c r="A345" s="133" t="s">
        <v>1231</v>
      </c>
      <c r="B345" s="133" t="s">
        <v>1216</v>
      </c>
      <c r="C345" s="133" t="s">
        <v>1232</v>
      </c>
      <c r="D345" s="133" t="s">
        <v>1299</v>
      </c>
      <c r="E345" s="133" t="s">
        <v>1300</v>
      </c>
      <c r="F345" s="133" t="s">
        <v>1235</v>
      </c>
      <c r="G345" s="133" t="s">
        <v>1523</v>
      </c>
      <c r="H345" s="133" t="s">
        <v>1524</v>
      </c>
      <c r="I345" s="133" t="s">
        <v>1237</v>
      </c>
      <c r="J345" s="133">
        <v>2016</v>
      </c>
      <c r="K345" s="133" t="s">
        <v>1238</v>
      </c>
      <c r="L345" s="133" t="s">
        <v>1242</v>
      </c>
      <c r="M345" s="133" t="s">
        <v>1240</v>
      </c>
      <c r="N345" s="133" t="s">
        <v>1241</v>
      </c>
      <c r="O345" s="133"/>
      <c r="P345" s="133"/>
    </row>
    <row r="346" spans="1:16" x14ac:dyDescent="0.3">
      <c r="A346" s="133" t="s">
        <v>1231</v>
      </c>
      <c r="B346" s="133" t="s">
        <v>1216</v>
      </c>
      <c r="C346" s="133" t="s">
        <v>1232</v>
      </c>
      <c r="D346" s="133" t="s">
        <v>1233</v>
      </c>
      <c r="E346" s="133" t="s">
        <v>1234</v>
      </c>
      <c r="F346" s="133" t="s">
        <v>1235</v>
      </c>
      <c r="G346" s="133" t="s">
        <v>1525</v>
      </c>
      <c r="H346" s="133" t="s">
        <v>1526</v>
      </c>
      <c r="I346" s="133" t="s">
        <v>1237</v>
      </c>
      <c r="J346" s="133">
        <v>2016</v>
      </c>
      <c r="K346" s="133" t="s">
        <v>1238</v>
      </c>
      <c r="L346" s="133" t="s">
        <v>1242</v>
      </c>
      <c r="M346" s="133" t="s">
        <v>1240</v>
      </c>
      <c r="N346" s="133" t="s">
        <v>1241</v>
      </c>
      <c r="O346" s="133"/>
      <c r="P346" s="133"/>
    </row>
    <row r="347" spans="1:16" x14ac:dyDescent="0.3">
      <c r="A347" s="133" t="s">
        <v>1231</v>
      </c>
      <c r="B347" s="133" t="s">
        <v>1216</v>
      </c>
      <c r="C347" s="133" t="s">
        <v>1232</v>
      </c>
      <c r="D347" s="133" t="s">
        <v>1244</v>
      </c>
      <c r="E347" s="133" t="s">
        <v>1245</v>
      </c>
      <c r="F347" s="133" t="s">
        <v>1235</v>
      </c>
      <c r="G347" s="133" t="s">
        <v>1455</v>
      </c>
      <c r="H347" s="133" t="s">
        <v>1456</v>
      </c>
      <c r="I347" s="133" t="s">
        <v>1237</v>
      </c>
      <c r="J347" s="133">
        <v>2016</v>
      </c>
      <c r="K347" s="133" t="s">
        <v>1238</v>
      </c>
      <c r="L347" s="133" t="s">
        <v>1239</v>
      </c>
      <c r="M347" s="133" t="s">
        <v>1240</v>
      </c>
      <c r="N347" s="133" t="s">
        <v>1241</v>
      </c>
      <c r="O347" s="133"/>
      <c r="P347" s="133"/>
    </row>
    <row r="348" spans="1:16" x14ac:dyDescent="0.3">
      <c r="A348" s="133" t="s">
        <v>1231</v>
      </c>
      <c r="B348" s="133" t="s">
        <v>1216</v>
      </c>
      <c r="C348" s="133" t="s">
        <v>1232</v>
      </c>
      <c r="D348" s="133" t="s">
        <v>1247</v>
      </c>
      <c r="E348" s="133" t="s">
        <v>1248</v>
      </c>
      <c r="F348" s="133" t="s">
        <v>1235</v>
      </c>
      <c r="G348" s="133" t="s">
        <v>1435</v>
      </c>
      <c r="H348" s="133" t="s">
        <v>1436</v>
      </c>
      <c r="I348" s="133" t="s">
        <v>1237</v>
      </c>
      <c r="J348" s="133">
        <v>2016</v>
      </c>
      <c r="K348" s="133" t="s">
        <v>1238</v>
      </c>
      <c r="L348" s="133" t="s">
        <v>1239</v>
      </c>
      <c r="M348" s="133" t="s">
        <v>1240</v>
      </c>
      <c r="N348" s="133" t="s">
        <v>1241</v>
      </c>
      <c r="O348" s="133"/>
      <c r="P348" s="133"/>
    </row>
    <row r="349" spans="1:16" x14ac:dyDescent="0.3">
      <c r="A349" s="133" t="s">
        <v>1231</v>
      </c>
      <c r="B349" s="133" t="s">
        <v>1216</v>
      </c>
      <c r="C349" s="133" t="s">
        <v>1232</v>
      </c>
      <c r="D349" s="133" t="s">
        <v>1247</v>
      </c>
      <c r="E349" s="133" t="s">
        <v>1248</v>
      </c>
      <c r="F349" s="133" t="s">
        <v>1235</v>
      </c>
      <c r="G349" s="133" t="s">
        <v>1522</v>
      </c>
      <c r="H349" s="133" t="s">
        <v>855</v>
      </c>
      <c r="I349" s="133" t="s">
        <v>1237</v>
      </c>
      <c r="J349" s="133">
        <v>2016</v>
      </c>
      <c r="K349" s="133" t="s">
        <v>1238</v>
      </c>
      <c r="L349" s="133" t="s">
        <v>1243</v>
      </c>
      <c r="M349" s="133" t="s">
        <v>1240</v>
      </c>
      <c r="N349" s="133" t="s">
        <v>1241</v>
      </c>
      <c r="O349" s="133"/>
      <c r="P349" s="133"/>
    </row>
    <row r="350" spans="1:16" x14ac:dyDescent="0.3">
      <c r="A350" s="133" t="s">
        <v>1231</v>
      </c>
      <c r="B350" s="133" t="s">
        <v>1216</v>
      </c>
      <c r="C350" s="133" t="s">
        <v>1232</v>
      </c>
      <c r="D350" s="133" t="s">
        <v>1299</v>
      </c>
      <c r="E350" s="133" t="s">
        <v>1300</v>
      </c>
      <c r="F350" s="133" t="s">
        <v>1235</v>
      </c>
      <c r="G350" s="133" t="s">
        <v>1523</v>
      </c>
      <c r="H350" s="133" t="s">
        <v>1524</v>
      </c>
      <c r="I350" s="133" t="s">
        <v>1237</v>
      </c>
      <c r="J350" s="133">
        <v>2016</v>
      </c>
      <c r="K350" s="133" t="s">
        <v>1238</v>
      </c>
      <c r="L350" s="133" t="s">
        <v>1243</v>
      </c>
      <c r="M350" s="133" t="s">
        <v>1240</v>
      </c>
      <c r="N350" s="133" t="s">
        <v>1241</v>
      </c>
      <c r="O350" s="133"/>
      <c r="P350" s="133"/>
    </row>
    <row r="351" spans="1:16" x14ac:dyDescent="0.3">
      <c r="A351" s="133" t="s">
        <v>1231</v>
      </c>
      <c r="B351" s="133" t="s">
        <v>1216</v>
      </c>
      <c r="C351" s="133" t="s">
        <v>1232</v>
      </c>
      <c r="D351" s="133" t="s">
        <v>1244</v>
      </c>
      <c r="E351" s="133" t="s">
        <v>1245</v>
      </c>
      <c r="F351" s="133" t="s">
        <v>1235</v>
      </c>
      <c r="G351" s="133" t="s">
        <v>1510</v>
      </c>
      <c r="H351" s="133" t="s">
        <v>1511</v>
      </c>
      <c r="I351" s="133" t="s">
        <v>1237</v>
      </c>
      <c r="J351" s="133">
        <v>2016</v>
      </c>
      <c r="K351" s="133" t="s">
        <v>1238</v>
      </c>
      <c r="L351" s="133" t="s">
        <v>1243</v>
      </c>
      <c r="M351" s="133" t="s">
        <v>1240</v>
      </c>
      <c r="N351" s="133" t="s">
        <v>1241</v>
      </c>
      <c r="O351" s="133"/>
      <c r="P351" s="133"/>
    </row>
    <row r="352" spans="1:16" x14ac:dyDescent="0.3">
      <c r="A352" s="133" t="s">
        <v>1231</v>
      </c>
      <c r="B352" s="133" t="s">
        <v>1216</v>
      </c>
      <c r="C352" s="133" t="s">
        <v>1232</v>
      </c>
      <c r="D352" s="133" t="s">
        <v>1299</v>
      </c>
      <c r="E352" s="133" t="s">
        <v>1300</v>
      </c>
      <c r="F352" s="133" t="s">
        <v>1235</v>
      </c>
      <c r="G352" s="133" t="s">
        <v>1501</v>
      </c>
      <c r="H352" s="133" t="s">
        <v>1502</v>
      </c>
      <c r="I352" s="133" t="s">
        <v>1237</v>
      </c>
      <c r="J352" s="133">
        <v>2016</v>
      </c>
      <c r="K352" s="133" t="s">
        <v>1238</v>
      </c>
      <c r="L352" s="133" t="s">
        <v>1243</v>
      </c>
      <c r="M352" s="133" t="s">
        <v>1240</v>
      </c>
      <c r="N352" s="133" t="s">
        <v>1241</v>
      </c>
      <c r="O352" s="133"/>
      <c r="P352" s="133"/>
    </row>
    <row r="353" spans="1:16" x14ac:dyDescent="0.3">
      <c r="A353" s="133" t="s">
        <v>1231</v>
      </c>
      <c r="B353" s="133" t="s">
        <v>1216</v>
      </c>
      <c r="C353" s="133" t="s">
        <v>1232</v>
      </c>
      <c r="D353" s="133" t="s">
        <v>1233</v>
      </c>
      <c r="E353" s="133" t="s">
        <v>1234</v>
      </c>
      <c r="F353" s="133" t="s">
        <v>1235</v>
      </c>
      <c r="G353" s="133" t="s">
        <v>1527</v>
      </c>
      <c r="H353" s="133" t="s">
        <v>1528</v>
      </c>
      <c r="I353" s="133" t="s">
        <v>1237</v>
      </c>
      <c r="J353" s="133">
        <v>2016</v>
      </c>
      <c r="K353" s="133" t="s">
        <v>1238</v>
      </c>
      <c r="L353" s="133" t="s">
        <v>1242</v>
      </c>
      <c r="M353" s="133" t="s">
        <v>1240</v>
      </c>
      <c r="N353" s="133" t="s">
        <v>1241</v>
      </c>
      <c r="O353" s="133"/>
      <c r="P353" s="133"/>
    </row>
    <row r="354" spans="1:16" x14ac:dyDescent="0.3">
      <c r="A354" s="133" t="s">
        <v>1231</v>
      </c>
      <c r="B354" s="133" t="s">
        <v>1216</v>
      </c>
      <c r="C354" s="133" t="s">
        <v>1232</v>
      </c>
      <c r="D354" s="133" t="s">
        <v>1251</v>
      </c>
      <c r="E354" s="133" t="s">
        <v>1252</v>
      </c>
      <c r="F354" s="133" t="s">
        <v>1235</v>
      </c>
      <c r="G354" s="133" t="s">
        <v>1499</v>
      </c>
      <c r="H354" s="133" t="s">
        <v>1500</v>
      </c>
      <c r="I354" s="133" t="s">
        <v>1237</v>
      </c>
      <c r="J354" s="133">
        <v>2016</v>
      </c>
      <c r="K354" s="133" t="s">
        <v>1238</v>
      </c>
      <c r="L354" s="133" t="s">
        <v>1242</v>
      </c>
      <c r="M354" s="133" t="s">
        <v>1240</v>
      </c>
      <c r="N354" s="133" t="s">
        <v>1241</v>
      </c>
      <c r="O354" s="133"/>
      <c r="P354" s="133"/>
    </row>
    <row r="355" spans="1:16" x14ac:dyDescent="0.3">
      <c r="A355" s="133" t="s">
        <v>1231</v>
      </c>
      <c r="B355" s="133" t="s">
        <v>1216</v>
      </c>
      <c r="C355" s="133" t="s">
        <v>1232</v>
      </c>
      <c r="D355" s="133" t="s">
        <v>1299</v>
      </c>
      <c r="E355" s="133" t="s">
        <v>1300</v>
      </c>
      <c r="F355" s="133" t="s">
        <v>1235</v>
      </c>
      <c r="G355" s="133" t="s">
        <v>1505</v>
      </c>
      <c r="H355" s="133" t="s">
        <v>1506</v>
      </c>
      <c r="I355" s="133" t="s">
        <v>1237</v>
      </c>
      <c r="J355" s="133">
        <v>2016</v>
      </c>
      <c r="K355" s="133" t="s">
        <v>1238</v>
      </c>
      <c r="L355" s="133" t="s">
        <v>1242</v>
      </c>
      <c r="M355" s="133" t="s">
        <v>1240</v>
      </c>
      <c r="N355" s="133" t="s">
        <v>1241</v>
      </c>
      <c r="O355" s="133"/>
      <c r="P355" s="133"/>
    </row>
    <row r="356" spans="1:16" x14ac:dyDescent="0.3">
      <c r="A356" s="133" t="s">
        <v>1231</v>
      </c>
      <c r="B356" s="133" t="s">
        <v>1216</v>
      </c>
      <c r="C356" s="133" t="s">
        <v>1232</v>
      </c>
      <c r="D356" s="133" t="s">
        <v>1299</v>
      </c>
      <c r="E356" s="133" t="s">
        <v>1300</v>
      </c>
      <c r="F356" s="133" t="s">
        <v>1235</v>
      </c>
      <c r="G356" s="133" t="s">
        <v>1368</v>
      </c>
      <c r="H356" s="133" t="s">
        <v>1369</v>
      </c>
      <c r="I356" s="133" t="s">
        <v>1237</v>
      </c>
      <c r="J356" s="133">
        <v>2016</v>
      </c>
      <c r="K356" s="133" t="s">
        <v>1238</v>
      </c>
      <c r="L356" s="133" t="s">
        <v>1239</v>
      </c>
      <c r="M356" s="133" t="s">
        <v>1240</v>
      </c>
      <c r="N356" s="133" t="s">
        <v>1241</v>
      </c>
      <c r="O356" s="133"/>
      <c r="P356" s="133"/>
    </row>
    <row r="357" spans="1:16" x14ac:dyDescent="0.3">
      <c r="A357" s="133" t="s">
        <v>1231</v>
      </c>
      <c r="B357" s="133" t="s">
        <v>1216</v>
      </c>
      <c r="C357" s="133" t="s">
        <v>1232</v>
      </c>
      <c r="D357" s="133" t="s">
        <v>1299</v>
      </c>
      <c r="E357" s="133" t="s">
        <v>1300</v>
      </c>
      <c r="F357" s="133" t="s">
        <v>1235</v>
      </c>
      <c r="G357" s="133" t="s">
        <v>1529</v>
      </c>
      <c r="H357" s="133" t="s">
        <v>1530</v>
      </c>
      <c r="I357" s="133" t="s">
        <v>1237</v>
      </c>
      <c r="J357" s="133">
        <v>2016</v>
      </c>
      <c r="K357" s="133" t="s">
        <v>1238</v>
      </c>
      <c r="L357" s="133" t="s">
        <v>1243</v>
      </c>
      <c r="M357" s="133" t="s">
        <v>1240</v>
      </c>
      <c r="N357" s="133" t="s">
        <v>1241</v>
      </c>
      <c r="O357" s="133"/>
      <c r="P357" s="133"/>
    </row>
    <row r="358" spans="1:16" x14ac:dyDescent="0.3">
      <c r="A358" s="133" t="s">
        <v>1231</v>
      </c>
      <c r="B358" s="133" t="s">
        <v>1216</v>
      </c>
      <c r="C358" s="133" t="s">
        <v>1232</v>
      </c>
      <c r="D358" s="133" t="s">
        <v>1315</v>
      </c>
      <c r="E358" s="133" t="s">
        <v>1316</v>
      </c>
      <c r="F358" s="133" t="s">
        <v>1235</v>
      </c>
      <c r="G358" s="133" t="s">
        <v>1531</v>
      </c>
      <c r="H358" s="133" t="s">
        <v>1532</v>
      </c>
      <c r="I358" s="133" t="s">
        <v>1237</v>
      </c>
      <c r="J358" s="133">
        <v>2016</v>
      </c>
      <c r="K358" s="133" t="s">
        <v>1238</v>
      </c>
      <c r="L358" s="133" t="s">
        <v>1242</v>
      </c>
      <c r="M358" s="133" t="s">
        <v>1240</v>
      </c>
      <c r="N358" s="133" t="s">
        <v>1241</v>
      </c>
      <c r="O358" s="133"/>
      <c r="P358" s="133"/>
    </row>
    <row r="359" spans="1:16" x14ac:dyDescent="0.3">
      <c r="A359" s="133" t="s">
        <v>1231</v>
      </c>
      <c r="B359" s="133" t="s">
        <v>1216</v>
      </c>
      <c r="C359" s="133" t="s">
        <v>1232</v>
      </c>
      <c r="D359" s="133" t="s">
        <v>1315</v>
      </c>
      <c r="E359" s="133" t="s">
        <v>1316</v>
      </c>
      <c r="F359" s="133" t="s">
        <v>1235</v>
      </c>
      <c r="G359" s="133" t="s">
        <v>1531</v>
      </c>
      <c r="H359" s="133" t="s">
        <v>1532</v>
      </c>
      <c r="I359" s="133" t="s">
        <v>1237</v>
      </c>
      <c r="J359" s="133">
        <v>2016</v>
      </c>
      <c r="K359" s="133" t="s">
        <v>1238</v>
      </c>
      <c r="L359" s="133" t="s">
        <v>1243</v>
      </c>
      <c r="M359" s="133" t="s">
        <v>1240</v>
      </c>
      <c r="N359" s="133" t="s">
        <v>1241</v>
      </c>
      <c r="O359" s="133"/>
      <c r="P359" s="133"/>
    </row>
    <row r="360" spans="1:16" x14ac:dyDescent="0.3">
      <c r="A360" s="133" t="s">
        <v>1231</v>
      </c>
      <c r="B360" s="133" t="s">
        <v>1216</v>
      </c>
      <c r="C360" s="133" t="s">
        <v>1232</v>
      </c>
      <c r="D360" s="133" t="s">
        <v>1299</v>
      </c>
      <c r="E360" s="133" t="s">
        <v>1300</v>
      </c>
      <c r="F360" s="133" t="s">
        <v>1235</v>
      </c>
      <c r="G360" s="133" t="s">
        <v>1529</v>
      </c>
      <c r="H360" s="133" t="s">
        <v>1530</v>
      </c>
      <c r="I360" s="133" t="s">
        <v>1237</v>
      </c>
      <c r="J360" s="133">
        <v>2016</v>
      </c>
      <c r="K360" s="133" t="s">
        <v>1238</v>
      </c>
      <c r="L360" s="133" t="s">
        <v>1242</v>
      </c>
      <c r="M360" s="133" t="s">
        <v>1240</v>
      </c>
      <c r="N360" s="133" t="s">
        <v>1241</v>
      </c>
      <c r="O360" s="133"/>
      <c r="P360" s="133"/>
    </row>
    <row r="361" spans="1:16" x14ac:dyDescent="0.3">
      <c r="A361" s="133" t="s">
        <v>1231</v>
      </c>
      <c r="B361" s="133" t="s">
        <v>1216</v>
      </c>
      <c r="C361" s="133" t="s">
        <v>1232</v>
      </c>
      <c r="D361" s="133" t="s">
        <v>1299</v>
      </c>
      <c r="E361" s="133" t="s">
        <v>1300</v>
      </c>
      <c r="F361" s="133" t="s">
        <v>1235</v>
      </c>
      <c r="G361" s="133" t="s">
        <v>1376</v>
      </c>
      <c r="H361" s="133" t="s">
        <v>1377</v>
      </c>
      <c r="I361" s="133" t="s">
        <v>1237</v>
      </c>
      <c r="J361" s="133">
        <v>2016</v>
      </c>
      <c r="K361" s="133" t="s">
        <v>1238</v>
      </c>
      <c r="L361" s="133" t="s">
        <v>1239</v>
      </c>
      <c r="M361" s="133" t="s">
        <v>1240</v>
      </c>
      <c r="N361" s="133" t="s">
        <v>1241</v>
      </c>
      <c r="O361" s="133"/>
      <c r="P361" s="133"/>
    </row>
    <row r="362" spans="1:16" x14ac:dyDescent="0.3">
      <c r="A362" s="133" t="s">
        <v>1231</v>
      </c>
      <c r="B362" s="133" t="s">
        <v>1216</v>
      </c>
      <c r="C362" s="133" t="s">
        <v>1232</v>
      </c>
      <c r="D362" s="133" t="s">
        <v>1299</v>
      </c>
      <c r="E362" s="133" t="s">
        <v>1300</v>
      </c>
      <c r="F362" s="133" t="s">
        <v>1235</v>
      </c>
      <c r="G362" s="133" t="s">
        <v>1533</v>
      </c>
      <c r="H362" s="133" t="s">
        <v>1534</v>
      </c>
      <c r="I362" s="133" t="s">
        <v>1237</v>
      </c>
      <c r="J362" s="133">
        <v>2016</v>
      </c>
      <c r="K362" s="133" t="s">
        <v>1238</v>
      </c>
      <c r="L362" s="133" t="s">
        <v>1242</v>
      </c>
      <c r="M362" s="133" t="s">
        <v>1240</v>
      </c>
      <c r="N362" s="133" t="s">
        <v>1241</v>
      </c>
      <c r="O362" s="133"/>
      <c r="P362" s="133"/>
    </row>
    <row r="363" spans="1:16" x14ac:dyDescent="0.3">
      <c r="A363" s="133" t="s">
        <v>1231</v>
      </c>
      <c r="B363" s="133" t="s">
        <v>1216</v>
      </c>
      <c r="C363" s="133" t="s">
        <v>1232</v>
      </c>
      <c r="D363" s="133" t="s">
        <v>1299</v>
      </c>
      <c r="E363" s="133" t="s">
        <v>1300</v>
      </c>
      <c r="F363" s="133" t="s">
        <v>1235</v>
      </c>
      <c r="G363" s="133" t="s">
        <v>1372</v>
      </c>
      <c r="H363" s="133" t="s">
        <v>1373</v>
      </c>
      <c r="I363" s="133" t="s">
        <v>1237</v>
      </c>
      <c r="J363" s="133">
        <v>2016</v>
      </c>
      <c r="K363" s="133" t="s">
        <v>1238</v>
      </c>
      <c r="L363" s="133" t="s">
        <v>1239</v>
      </c>
      <c r="M363" s="133" t="s">
        <v>1240</v>
      </c>
      <c r="N363" s="133" t="s">
        <v>1241</v>
      </c>
      <c r="O363" s="133"/>
      <c r="P363" s="133"/>
    </row>
    <row r="364" spans="1:16" x14ac:dyDescent="0.3">
      <c r="A364" s="133" t="s">
        <v>1231</v>
      </c>
      <c r="B364" s="133" t="s">
        <v>1216</v>
      </c>
      <c r="C364" s="133" t="s">
        <v>1232</v>
      </c>
      <c r="D364" s="133" t="s">
        <v>1299</v>
      </c>
      <c r="E364" s="133" t="s">
        <v>1300</v>
      </c>
      <c r="F364" s="133" t="s">
        <v>1235</v>
      </c>
      <c r="G364" s="133" t="s">
        <v>1503</v>
      </c>
      <c r="H364" s="133" t="s">
        <v>1504</v>
      </c>
      <c r="I364" s="133" t="s">
        <v>1237</v>
      </c>
      <c r="J364" s="133">
        <v>2016</v>
      </c>
      <c r="K364" s="133" t="s">
        <v>1238</v>
      </c>
      <c r="L364" s="133" t="s">
        <v>1243</v>
      </c>
      <c r="M364" s="133" t="s">
        <v>1240</v>
      </c>
      <c r="N364" s="133" t="s">
        <v>1241</v>
      </c>
      <c r="O364" s="133"/>
      <c r="P364" s="133"/>
    </row>
    <row r="365" spans="1:16" x14ac:dyDescent="0.3">
      <c r="A365" s="133" t="s">
        <v>1231</v>
      </c>
      <c r="B365" s="133" t="s">
        <v>1216</v>
      </c>
      <c r="C365" s="133" t="s">
        <v>1232</v>
      </c>
      <c r="D365" s="133" t="s">
        <v>1315</v>
      </c>
      <c r="E365" s="133" t="s">
        <v>1316</v>
      </c>
      <c r="F365" s="133" t="s">
        <v>1235</v>
      </c>
      <c r="G365" s="133" t="s">
        <v>1535</v>
      </c>
      <c r="H365" s="133" t="s">
        <v>1536</v>
      </c>
      <c r="I365" s="133" t="s">
        <v>1237</v>
      </c>
      <c r="J365" s="133">
        <v>2016</v>
      </c>
      <c r="K365" s="133" t="s">
        <v>1238</v>
      </c>
      <c r="L365" s="133" t="s">
        <v>1242</v>
      </c>
      <c r="M365" s="133" t="s">
        <v>1240</v>
      </c>
      <c r="N365" s="133" t="s">
        <v>1241</v>
      </c>
      <c r="O365" s="133"/>
      <c r="P365" s="133"/>
    </row>
    <row r="366" spans="1:16" x14ac:dyDescent="0.3">
      <c r="A366" s="133" t="s">
        <v>1231</v>
      </c>
      <c r="B366" s="133" t="s">
        <v>1216</v>
      </c>
      <c r="C366" s="133" t="s">
        <v>1232</v>
      </c>
      <c r="D366" s="133" t="s">
        <v>1233</v>
      </c>
      <c r="E366" s="133" t="s">
        <v>1234</v>
      </c>
      <c r="F366" s="133" t="s">
        <v>1235</v>
      </c>
      <c r="G366" s="133" t="s">
        <v>1527</v>
      </c>
      <c r="H366" s="133" t="s">
        <v>1528</v>
      </c>
      <c r="I366" s="133" t="s">
        <v>1237</v>
      </c>
      <c r="J366" s="133">
        <v>2016</v>
      </c>
      <c r="K366" s="133" t="s">
        <v>1238</v>
      </c>
      <c r="L366" s="133" t="s">
        <v>1243</v>
      </c>
      <c r="M366" s="133" t="s">
        <v>1240</v>
      </c>
      <c r="N366" s="133" t="s">
        <v>1241</v>
      </c>
      <c r="O366" s="133"/>
      <c r="P366" s="133"/>
    </row>
    <row r="367" spans="1:16" x14ac:dyDescent="0.3">
      <c r="A367" s="133" t="s">
        <v>1231</v>
      </c>
      <c r="B367" s="133" t="s">
        <v>1216</v>
      </c>
      <c r="C367" s="133" t="s">
        <v>1232</v>
      </c>
      <c r="D367" s="133" t="s">
        <v>1244</v>
      </c>
      <c r="E367" s="133" t="s">
        <v>1245</v>
      </c>
      <c r="F367" s="133" t="s">
        <v>1235</v>
      </c>
      <c r="G367" s="133" t="s">
        <v>1394</v>
      </c>
      <c r="H367" s="133" t="s">
        <v>1395</v>
      </c>
      <c r="I367" s="133" t="s">
        <v>1237</v>
      </c>
      <c r="J367" s="133">
        <v>2016</v>
      </c>
      <c r="K367" s="133" t="s">
        <v>1238</v>
      </c>
      <c r="L367" s="133" t="s">
        <v>1239</v>
      </c>
      <c r="M367" s="133" t="s">
        <v>1240</v>
      </c>
      <c r="N367" s="133" t="s">
        <v>1241</v>
      </c>
      <c r="O367" s="133"/>
      <c r="P367" s="133"/>
    </row>
    <row r="368" spans="1:16" x14ac:dyDescent="0.3">
      <c r="A368" s="133" t="s">
        <v>1231</v>
      </c>
      <c r="B368" s="133" t="s">
        <v>1216</v>
      </c>
      <c r="C368" s="133" t="s">
        <v>1232</v>
      </c>
      <c r="D368" s="133" t="s">
        <v>1247</v>
      </c>
      <c r="E368" s="133" t="s">
        <v>1248</v>
      </c>
      <c r="F368" s="133" t="s">
        <v>1235</v>
      </c>
      <c r="G368" s="133" t="s">
        <v>1509</v>
      </c>
      <c r="H368" s="133" t="s">
        <v>836</v>
      </c>
      <c r="I368" s="133" t="s">
        <v>1237</v>
      </c>
      <c r="J368" s="133">
        <v>2016</v>
      </c>
      <c r="K368" s="133" t="s">
        <v>1238</v>
      </c>
      <c r="L368" s="133" t="s">
        <v>1243</v>
      </c>
      <c r="M368" s="133" t="s">
        <v>1240</v>
      </c>
      <c r="N368" s="133" t="s">
        <v>1241</v>
      </c>
      <c r="O368" s="133"/>
      <c r="P368" s="133"/>
    </row>
    <row r="369" spans="1:16" x14ac:dyDescent="0.3">
      <c r="A369" s="133" t="s">
        <v>1231</v>
      </c>
      <c r="B369" s="133" t="s">
        <v>1216</v>
      </c>
      <c r="C369" s="133" t="s">
        <v>1232</v>
      </c>
      <c r="D369" s="133" t="s">
        <v>1233</v>
      </c>
      <c r="E369" s="133" t="s">
        <v>1234</v>
      </c>
      <c r="F369" s="133" t="s">
        <v>1235</v>
      </c>
      <c r="G369" s="133" t="s">
        <v>1392</v>
      </c>
      <c r="H369" s="133" t="s">
        <v>1393</v>
      </c>
      <c r="I369" s="133" t="s">
        <v>1237</v>
      </c>
      <c r="J369" s="133">
        <v>2016</v>
      </c>
      <c r="K369" s="133" t="s">
        <v>1238</v>
      </c>
      <c r="L369" s="133" t="s">
        <v>1239</v>
      </c>
      <c r="M369" s="133" t="s">
        <v>1240</v>
      </c>
      <c r="N369" s="133" t="s">
        <v>1241</v>
      </c>
      <c r="O369" s="133"/>
      <c r="P369" s="133"/>
    </row>
    <row r="370" spans="1:16" x14ac:dyDescent="0.3">
      <c r="A370" s="133" t="s">
        <v>1231</v>
      </c>
      <c r="B370" s="133" t="s">
        <v>1216</v>
      </c>
      <c r="C370" s="133" t="s">
        <v>1232</v>
      </c>
      <c r="D370" s="133" t="s">
        <v>1233</v>
      </c>
      <c r="E370" s="133" t="s">
        <v>1234</v>
      </c>
      <c r="F370" s="133" t="s">
        <v>1235</v>
      </c>
      <c r="G370" s="133" t="s">
        <v>1512</v>
      </c>
      <c r="H370" s="133" t="s">
        <v>1513</v>
      </c>
      <c r="I370" s="133" t="s">
        <v>1237</v>
      </c>
      <c r="J370" s="133">
        <v>2016</v>
      </c>
      <c r="K370" s="133" t="s">
        <v>1238</v>
      </c>
      <c r="L370" s="133" t="s">
        <v>1243</v>
      </c>
      <c r="M370" s="133" t="s">
        <v>1240</v>
      </c>
      <c r="N370" s="133" t="s">
        <v>1241</v>
      </c>
      <c r="O370" s="133"/>
      <c r="P370" s="133"/>
    </row>
    <row r="371" spans="1:16" x14ac:dyDescent="0.3">
      <c r="A371" s="133" t="s">
        <v>1231</v>
      </c>
      <c r="B371" s="133" t="s">
        <v>1216</v>
      </c>
      <c r="C371" s="133" t="s">
        <v>1232</v>
      </c>
      <c r="D371" s="133" t="s">
        <v>1251</v>
      </c>
      <c r="E371" s="133" t="s">
        <v>1252</v>
      </c>
      <c r="F371" s="133" t="s">
        <v>1235</v>
      </c>
      <c r="G371" s="133" t="s">
        <v>1537</v>
      </c>
      <c r="H371" s="133" t="s">
        <v>1538</v>
      </c>
      <c r="I371" s="133" t="s">
        <v>1237</v>
      </c>
      <c r="J371" s="133">
        <v>2016</v>
      </c>
      <c r="K371" s="133" t="s">
        <v>1238</v>
      </c>
      <c r="L371" s="133" t="s">
        <v>1242</v>
      </c>
      <c r="M371" s="133" t="s">
        <v>1240</v>
      </c>
      <c r="N371" s="133" t="s">
        <v>1241</v>
      </c>
      <c r="O371" s="133"/>
      <c r="P371" s="133"/>
    </row>
    <row r="372" spans="1:16" x14ac:dyDescent="0.3">
      <c r="A372" s="133" t="s">
        <v>1231</v>
      </c>
      <c r="B372" s="133" t="s">
        <v>1216</v>
      </c>
      <c r="C372" s="133" t="s">
        <v>1232</v>
      </c>
      <c r="D372" s="133" t="s">
        <v>1299</v>
      </c>
      <c r="E372" s="133" t="s">
        <v>1300</v>
      </c>
      <c r="F372" s="133" t="s">
        <v>1235</v>
      </c>
      <c r="G372" s="133" t="s">
        <v>1539</v>
      </c>
      <c r="H372" s="133" t="s">
        <v>1540</v>
      </c>
      <c r="I372" s="133" t="s">
        <v>1237</v>
      </c>
      <c r="J372" s="133">
        <v>2016</v>
      </c>
      <c r="K372" s="133" t="s">
        <v>1238</v>
      </c>
      <c r="L372" s="133" t="s">
        <v>1242</v>
      </c>
      <c r="M372" s="133" t="s">
        <v>1240</v>
      </c>
      <c r="N372" s="133" t="s">
        <v>1241</v>
      </c>
      <c r="O372" s="133"/>
      <c r="P372" s="133"/>
    </row>
    <row r="373" spans="1:16" x14ac:dyDescent="0.3">
      <c r="A373" s="133" t="s">
        <v>1231</v>
      </c>
      <c r="B373" s="133" t="s">
        <v>1216</v>
      </c>
      <c r="C373" s="133" t="s">
        <v>1232</v>
      </c>
      <c r="D373" s="133" t="s">
        <v>1315</v>
      </c>
      <c r="E373" s="133" t="s">
        <v>1316</v>
      </c>
      <c r="F373" s="133" t="s">
        <v>1235</v>
      </c>
      <c r="G373" s="133" t="s">
        <v>1541</v>
      </c>
      <c r="H373" s="133" t="s">
        <v>1542</v>
      </c>
      <c r="I373" s="133" t="s">
        <v>1237</v>
      </c>
      <c r="J373" s="133">
        <v>2016</v>
      </c>
      <c r="K373" s="133" t="s">
        <v>1238</v>
      </c>
      <c r="L373" s="133" t="s">
        <v>1243</v>
      </c>
      <c r="M373" s="133" t="s">
        <v>1240</v>
      </c>
      <c r="N373" s="133" t="s">
        <v>1241</v>
      </c>
      <c r="O373" s="133"/>
      <c r="P373" s="133"/>
    </row>
    <row r="374" spans="1:16" x14ac:dyDescent="0.3">
      <c r="A374" s="133" t="s">
        <v>1231</v>
      </c>
      <c r="B374" s="133" t="s">
        <v>1216</v>
      </c>
      <c r="C374" s="133" t="s">
        <v>1232</v>
      </c>
      <c r="D374" s="133" t="s">
        <v>1299</v>
      </c>
      <c r="E374" s="133" t="s">
        <v>1300</v>
      </c>
      <c r="F374" s="133" t="s">
        <v>1235</v>
      </c>
      <c r="G374" s="133" t="s">
        <v>1543</v>
      </c>
      <c r="H374" s="133" t="s">
        <v>1544</v>
      </c>
      <c r="I374" s="133" t="s">
        <v>1237</v>
      </c>
      <c r="J374" s="133">
        <v>2016</v>
      </c>
      <c r="K374" s="133" t="s">
        <v>1238</v>
      </c>
      <c r="L374" s="133" t="s">
        <v>1242</v>
      </c>
      <c r="M374" s="133" t="s">
        <v>1240</v>
      </c>
      <c r="N374" s="133" t="s">
        <v>1241</v>
      </c>
      <c r="O374" s="133"/>
      <c r="P374" s="133"/>
    </row>
    <row r="375" spans="1:16" x14ac:dyDescent="0.3">
      <c r="A375" s="133" t="s">
        <v>1231</v>
      </c>
      <c r="B375" s="133" t="s">
        <v>1216</v>
      </c>
      <c r="C375" s="133" t="s">
        <v>1232</v>
      </c>
      <c r="D375" s="133" t="s">
        <v>1244</v>
      </c>
      <c r="E375" s="133" t="s">
        <v>1245</v>
      </c>
      <c r="F375" s="133" t="s">
        <v>1235</v>
      </c>
      <c r="G375" s="133" t="s">
        <v>1545</v>
      </c>
      <c r="H375" s="133" t="s">
        <v>1546</v>
      </c>
      <c r="I375" s="133" t="s">
        <v>1237</v>
      </c>
      <c r="J375" s="133">
        <v>2016</v>
      </c>
      <c r="K375" s="133" t="s">
        <v>1238</v>
      </c>
      <c r="L375" s="133" t="s">
        <v>1242</v>
      </c>
      <c r="M375" s="133" t="s">
        <v>1240</v>
      </c>
      <c r="N375" s="133" t="s">
        <v>1241</v>
      </c>
      <c r="O375" s="133"/>
      <c r="P375" s="133"/>
    </row>
    <row r="376" spans="1:16" x14ac:dyDescent="0.3">
      <c r="A376" s="133" t="s">
        <v>1231</v>
      </c>
      <c r="B376" s="133" t="s">
        <v>1216</v>
      </c>
      <c r="C376" s="133" t="s">
        <v>1232</v>
      </c>
      <c r="D376" s="133" t="s">
        <v>1299</v>
      </c>
      <c r="E376" s="133" t="s">
        <v>1300</v>
      </c>
      <c r="F376" s="133" t="s">
        <v>1235</v>
      </c>
      <c r="G376" s="133" t="s">
        <v>1547</v>
      </c>
      <c r="H376" s="133" t="s">
        <v>1548</v>
      </c>
      <c r="I376" s="133" t="s">
        <v>1237</v>
      </c>
      <c r="J376" s="133">
        <v>2016</v>
      </c>
      <c r="K376" s="133" t="s">
        <v>1238</v>
      </c>
      <c r="L376" s="133" t="s">
        <v>1242</v>
      </c>
      <c r="M376" s="133" t="s">
        <v>1240</v>
      </c>
      <c r="N376" s="133" t="s">
        <v>1241</v>
      </c>
      <c r="O376" s="133"/>
      <c r="P376" s="133"/>
    </row>
    <row r="377" spans="1:16" x14ac:dyDescent="0.3">
      <c r="A377" s="133" t="s">
        <v>1231</v>
      </c>
      <c r="B377" s="133" t="s">
        <v>1216</v>
      </c>
      <c r="C377" s="133" t="s">
        <v>1232</v>
      </c>
      <c r="D377" s="133" t="s">
        <v>1247</v>
      </c>
      <c r="E377" s="133" t="s">
        <v>1248</v>
      </c>
      <c r="F377" s="133" t="s">
        <v>1235</v>
      </c>
      <c r="G377" s="133" t="s">
        <v>1457</v>
      </c>
      <c r="H377" s="133" t="s">
        <v>1458</v>
      </c>
      <c r="I377" s="133" t="s">
        <v>1237</v>
      </c>
      <c r="J377" s="133">
        <v>2016</v>
      </c>
      <c r="K377" s="133" t="s">
        <v>1238</v>
      </c>
      <c r="L377" s="133" t="s">
        <v>1239</v>
      </c>
      <c r="M377" s="133" t="s">
        <v>1240</v>
      </c>
      <c r="N377" s="133" t="s">
        <v>1241</v>
      </c>
      <c r="O377" s="133"/>
      <c r="P377" s="133"/>
    </row>
    <row r="378" spans="1:16" x14ac:dyDescent="0.3">
      <c r="A378" s="133" t="s">
        <v>1231</v>
      </c>
      <c r="B378" s="133" t="s">
        <v>1216</v>
      </c>
      <c r="C378" s="133" t="s">
        <v>1232</v>
      </c>
      <c r="D378" s="133" t="s">
        <v>1315</v>
      </c>
      <c r="E378" s="133" t="s">
        <v>1316</v>
      </c>
      <c r="F378" s="133" t="s">
        <v>1235</v>
      </c>
      <c r="G378" s="133" t="s">
        <v>1520</v>
      </c>
      <c r="H378" s="133" t="s">
        <v>1521</v>
      </c>
      <c r="I378" s="133" t="s">
        <v>1237</v>
      </c>
      <c r="J378" s="133">
        <v>2016</v>
      </c>
      <c r="K378" s="133" t="s">
        <v>1238</v>
      </c>
      <c r="L378" s="133" t="s">
        <v>1243</v>
      </c>
      <c r="M378" s="133" t="s">
        <v>1240</v>
      </c>
      <c r="N378" s="133" t="s">
        <v>1241</v>
      </c>
      <c r="O378" s="133"/>
      <c r="P378" s="133"/>
    </row>
    <row r="379" spans="1:16" x14ac:dyDescent="0.3">
      <c r="A379" s="133" t="s">
        <v>1231</v>
      </c>
      <c r="B379" s="133" t="s">
        <v>1216</v>
      </c>
      <c r="C379" s="133" t="s">
        <v>1232</v>
      </c>
      <c r="D379" s="133" t="s">
        <v>1247</v>
      </c>
      <c r="E379" s="133" t="s">
        <v>1248</v>
      </c>
      <c r="F379" s="133" t="s">
        <v>1235</v>
      </c>
      <c r="G379" s="133" t="s">
        <v>1549</v>
      </c>
      <c r="H379" s="133" t="s">
        <v>1550</v>
      </c>
      <c r="I379" s="133" t="s">
        <v>1237</v>
      </c>
      <c r="J379" s="133">
        <v>2016</v>
      </c>
      <c r="K379" s="133" t="s">
        <v>1238</v>
      </c>
      <c r="L379" s="133" t="s">
        <v>1242</v>
      </c>
      <c r="M379" s="133" t="s">
        <v>1240</v>
      </c>
      <c r="N379" s="133" t="s">
        <v>1241</v>
      </c>
      <c r="O379" s="133"/>
      <c r="P379" s="133"/>
    </row>
    <row r="380" spans="1:16" x14ac:dyDescent="0.3">
      <c r="A380" s="133" t="s">
        <v>1231</v>
      </c>
      <c r="B380" s="133" t="s">
        <v>1216</v>
      </c>
      <c r="C380" s="133" t="s">
        <v>1232</v>
      </c>
      <c r="D380" s="133" t="s">
        <v>1299</v>
      </c>
      <c r="E380" s="133" t="s">
        <v>1300</v>
      </c>
      <c r="F380" s="133" t="s">
        <v>1235</v>
      </c>
      <c r="G380" s="133" t="s">
        <v>1551</v>
      </c>
      <c r="H380" s="133" t="s">
        <v>1552</v>
      </c>
      <c r="I380" s="133" t="s">
        <v>1237</v>
      </c>
      <c r="J380" s="133">
        <v>2016</v>
      </c>
      <c r="K380" s="133" t="s">
        <v>1238</v>
      </c>
      <c r="L380" s="133" t="s">
        <v>1242</v>
      </c>
      <c r="M380" s="133" t="s">
        <v>1240</v>
      </c>
      <c r="N380" s="133" t="s">
        <v>1241</v>
      </c>
      <c r="O380" s="133"/>
      <c r="P380" s="133"/>
    </row>
    <row r="381" spans="1:16" x14ac:dyDescent="0.3">
      <c r="A381" s="133" t="s">
        <v>1231</v>
      </c>
      <c r="B381" s="133" t="s">
        <v>1216</v>
      </c>
      <c r="C381" s="133" t="s">
        <v>1232</v>
      </c>
      <c r="D381" s="133" t="s">
        <v>1299</v>
      </c>
      <c r="E381" s="133" t="s">
        <v>1300</v>
      </c>
      <c r="F381" s="133" t="s">
        <v>1235</v>
      </c>
      <c r="G381" s="133" t="s">
        <v>1547</v>
      </c>
      <c r="H381" s="133" t="s">
        <v>1548</v>
      </c>
      <c r="I381" s="133" t="s">
        <v>1237</v>
      </c>
      <c r="J381" s="133">
        <v>2016</v>
      </c>
      <c r="K381" s="133" t="s">
        <v>1238</v>
      </c>
      <c r="L381" s="133" t="s">
        <v>1243</v>
      </c>
      <c r="M381" s="133" t="s">
        <v>1240</v>
      </c>
      <c r="N381" s="133" t="s">
        <v>1241</v>
      </c>
      <c r="O381" s="133"/>
      <c r="P381" s="133"/>
    </row>
    <row r="382" spans="1:16" x14ac:dyDescent="0.3">
      <c r="A382" s="133" t="s">
        <v>1231</v>
      </c>
      <c r="B382" s="133" t="s">
        <v>1216</v>
      </c>
      <c r="C382" s="133" t="s">
        <v>1232</v>
      </c>
      <c r="D382" s="133" t="s">
        <v>1299</v>
      </c>
      <c r="E382" s="133" t="s">
        <v>1300</v>
      </c>
      <c r="F382" s="133" t="s">
        <v>1235</v>
      </c>
      <c r="G382" s="133" t="s">
        <v>1551</v>
      </c>
      <c r="H382" s="133" t="s">
        <v>1552</v>
      </c>
      <c r="I382" s="133" t="s">
        <v>1237</v>
      </c>
      <c r="J382" s="133">
        <v>2016</v>
      </c>
      <c r="K382" s="133" t="s">
        <v>1238</v>
      </c>
      <c r="L382" s="133" t="s">
        <v>1243</v>
      </c>
      <c r="M382" s="133" t="s">
        <v>1240</v>
      </c>
      <c r="N382" s="133" t="s">
        <v>1241</v>
      </c>
      <c r="O382" s="133"/>
      <c r="P382" s="133"/>
    </row>
    <row r="383" spans="1:16" x14ac:dyDescent="0.3">
      <c r="A383" s="133" t="s">
        <v>1231</v>
      </c>
      <c r="B383" s="133" t="s">
        <v>1216</v>
      </c>
      <c r="C383" s="133" t="s">
        <v>1232</v>
      </c>
      <c r="D383" s="133" t="s">
        <v>1315</v>
      </c>
      <c r="E383" s="133" t="s">
        <v>1316</v>
      </c>
      <c r="F383" s="133" t="s">
        <v>1235</v>
      </c>
      <c r="G383" s="133" t="s">
        <v>1553</v>
      </c>
      <c r="H383" s="133" t="s">
        <v>1554</v>
      </c>
      <c r="I383" s="133" t="s">
        <v>1237</v>
      </c>
      <c r="J383" s="133">
        <v>2016</v>
      </c>
      <c r="K383" s="133" t="s">
        <v>1238</v>
      </c>
      <c r="L383" s="133" t="s">
        <v>1242</v>
      </c>
      <c r="M383" s="133" t="s">
        <v>1240</v>
      </c>
      <c r="N383" s="133" t="s">
        <v>1241</v>
      </c>
      <c r="O383" s="133"/>
      <c r="P383" s="133"/>
    </row>
    <row r="384" spans="1:16" x14ac:dyDescent="0.3">
      <c r="A384" s="133" t="s">
        <v>1231</v>
      </c>
      <c r="B384" s="133" t="s">
        <v>1216</v>
      </c>
      <c r="C384" s="133" t="s">
        <v>1232</v>
      </c>
      <c r="D384" s="133" t="s">
        <v>1299</v>
      </c>
      <c r="E384" s="133" t="s">
        <v>1300</v>
      </c>
      <c r="F384" s="133" t="s">
        <v>1235</v>
      </c>
      <c r="G384" s="133" t="s">
        <v>1555</v>
      </c>
      <c r="H384" s="133" t="s">
        <v>1556</v>
      </c>
      <c r="I384" s="133" t="s">
        <v>1237</v>
      </c>
      <c r="J384" s="133">
        <v>2016</v>
      </c>
      <c r="K384" s="133" t="s">
        <v>1238</v>
      </c>
      <c r="L384" s="133" t="s">
        <v>1242</v>
      </c>
      <c r="M384" s="133" t="s">
        <v>1240</v>
      </c>
      <c r="N384" s="133" t="s">
        <v>1241</v>
      </c>
      <c r="O384" s="133"/>
      <c r="P384" s="133"/>
    </row>
    <row r="385" spans="1:16" x14ac:dyDescent="0.3">
      <c r="A385" s="133" t="s">
        <v>1231</v>
      </c>
      <c r="B385" s="133" t="s">
        <v>1216</v>
      </c>
      <c r="C385" s="133" t="s">
        <v>1232</v>
      </c>
      <c r="D385" s="133" t="s">
        <v>1299</v>
      </c>
      <c r="E385" s="133" t="s">
        <v>1300</v>
      </c>
      <c r="F385" s="133" t="s">
        <v>1235</v>
      </c>
      <c r="G385" s="133" t="s">
        <v>1557</v>
      </c>
      <c r="H385" s="133" t="s">
        <v>1558</v>
      </c>
      <c r="I385" s="133" t="s">
        <v>1237</v>
      </c>
      <c r="J385" s="133">
        <v>2016</v>
      </c>
      <c r="K385" s="133" t="s">
        <v>1238</v>
      </c>
      <c r="L385" s="133" t="s">
        <v>1242</v>
      </c>
      <c r="M385" s="133" t="s">
        <v>1240</v>
      </c>
      <c r="N385" s="133" t="s">
        <v>1241</v>
      </c>
      <c r="O385" s="133"/>
      <c r="P385" s="133"/>
    </row>
    <row r="386" spans="1:16" x14ac:dyDescent="0.3">
      <c r="A386" s="133" t="s">
        <v>1231</v>
      </c>
      <c r="B386" s="133" t="s">
        <v>1216</v>
      </c>
      <c r="C386" s="133" t="s">
        <v>1232</v>
      </c>
      <c r="D386" s="133" t="s">
        <v>1299</v>
      </c>
      <c r="E386" s="133" t="s">
        <v>1300</v>
      </c>
      <c r="F386" s="133" t="s">
        <v>1235</v>
      </c>
      <c r="G386" s="133" t="s">
        <v>1559</v>
      </c>
      <c r="H386" s="133" t="s">
        <v>1560</v>
      </c>
      <c r="I386" s="133" t="s">
        <v>1237</v>
      </c>
      <c r="J386" s="133">
        <v>2016</v>
      </c>
      <c r="K386" s="133" t="s">
        <v>1238</v>
      </c>
      <c r="L386" s="133" t="s">
        <v>1242</v>
      </c>
      <c r="M386" s="133" t="s">
        <v>1240</v>
      </c>
      <c r="N386" s="133" t="s">
        <v>1241</v>
      </c>
      <c r="O386" s="133"/>
      <c r="P386" s="133"/>
    </row>
    <row r="387" spans="1:16" x14ac:dyDescent="0.3">
      <c r="A387" s="133" t="s">
        <v>1231</v>
      </c>
      <c r="B387" s="133" t="s">
        <v>1216</v>
      </c>
      <c r="C387" s="133" t="s">
        <v>1232</v>
      </c>
      <c r="D387" s="133" t="s">
        <v>1244</v>
      </c>
      <c r="E387" s="133" t="s">
        <v>1245</v>
      </c>
      <c r="F387" s="133" t="s">
        <v>1235</v>
      </c>
      <c r="G387" s="133" t="s">
        <v>1475</v>
      </c>
      <c r="H387" s="133" t="s">
        <v>1476</v>
      </c>
      <c r="I387" s="133" t="s">
        <v>1237</v>
      </c>
      <c r="J387" s="133">
        <v>2016</v>
      </c>
      <c r="K387" s="133" t="s">
        <v>1238</v>
      </c>
      <c r="L387" s="133" t="s">
        <v>1239</v>
      </c>
      <c r="M387" s="133" t="s">
        <v>1240</v>
      </c>
      <c r="N387" s="133" t="s">
        <v>1241</v>
      </c>
      <c r="O387" s="133"/>
      <c r="P387" s="133"/>
    </row>
    <row r="388" spans="1:16" x14ac:dyDescent="0.3">
      <c r="A388" s="133" t="s">
        <v>1231</v>
      </c>
      <c r="B388" s="133" t="s">
        <v>1216</v>
      </c>
      <c r="C388" s="133" t="s">
        <v>1232</v>
      </c>
      <c r="D388" s="133" t="s">
        <v>1315</v>
      </c>
      <c r="E388" s="133" t="s">
        <v>1316</v>
      </c>
      <c r="F388" s="133" t="s">
        <v>1235</v>
      </c>
      <c r="G388" s="133" t="s">
        <v>1541</v>
      </c>
      <c r="H388" s="133" t="s">
        <v>1542</v>
      </c>
      <c r="I388" s="133" t="s">
        <v>1237</v>
      </c>
      <c r="J388" s="133">
        <v>2016</v>
      </c>
      <c r="K388" s="133" t="s">
        <v>1238</v>
      </c>
      <c r="L388" s="133" t="s">
        <v>1242</v>
      </c>
      <c r="M388" s="133" t="s">
        <v>1240</v>
      </c>
      <c r="N388" s="133" t="s">
        <v>1241</v>
      </c>
      <c r="O388" s="133"/>
      <c r="P388" s="133"/>
    </row>
    <row r="389" spans="1:16" x14ac:dyDescent="0.3">
      <c r="A389" s="133" t="s">
        <v>1231</v>
      </c>
      <c r="B389" s="133" t="s">
        <v>1216</v>
      </c>
      <c r="C389" s="133" t="s">
        <v>1232</v>
      </c>
      <c r="D389" s="133" t="s">
        <v>1247</v>
      </c>
      <c r="E389" s="133" t="s">
        <v>1248</v>
      </c>
      <c r="F389" s="133" t="s">
        <v>1235</v>
      </c>
      <c r="G389" s="133" t="s">
        <v>1561</v>
      </c>
      <c r="H389" s="133" t="s">
        <v>1562</v>
      </c>
      <c r="I389" s="133" t="s">
        <v>1237</v>
      </c>
      <c r="J389" s="133">
        <v>2016</v>
      </c>
      <c r="K389" s="133" t="s">
        <v>1238</v>
      </c>
      <c r="L389" s="133" t="s">
        <v>1242</v>
      </c>
      <c r="M389" s="133" t="s">
        <v>1240</v>
      </c>
      <c r="N389" s="133" t="s">
        <v>1241</v>
      </c>
      <c r="O389" s="133"/>
      <c r="P389" s="133"/>
    </row>
    <row r="390" spans="1:16" x14ac:dyDescent="0.3">
      <c r="A390" s="133" t="s">
        <v>1231</v>
      </c>
      <c r="B390" s="133" t="s">
        <v>1216</v>
      </c>
      <c r="C390" s="133" t="s">
        <v>1232</v>
      </c>
      <c r="D390" s="133" t="s">
        <v>1244</v>
      </c>
      <c r="E390" s="133" t="s">
        <v>1245</v>
      </c>
      <c r="F390" s="133" t="s">
        <v>1235</v>
      </c>
      <c r="G390" s="133" t="s">
        <v>1481</v>
      </c>
      <c r="H390" s="133" t="s">
        <v>1482</v>
      </c>
      <c r="I390" s="133" t="s">
        <v>1237</v>
      </c>
      <c r="J390" s="133">
        <v>2016</v>
      </c>
      <c r="K390" s="133" t="s">
        <v>1238</v>
      </c>
      <c r="L390" s="133" t="s">
        <v>1239</v>
      </c>
      <c r="M390" s="133" t="s">
        <v>1240</v>
      </c>
      <c r="N390" s="133" t="s">
        <v>1241</v>
      </c>
      <c r="O390" s="133"/>
      <c r="P390" s="133"/>
    </row>
    <row r="391" spans="1:16" x14ac:dyDescent="0.3">
      <c r="A391" s="133" t="s">
        <v>1231</v>
      </c>
      <c r="B391" s="133" t="s">
        <v>1216</v>
      </c>
      <c r="C391" s="133" t="s">
        <v>1232</v>
      </c>
      <c r="D391" s="133" t="s">
        <v>1299</v>
      </c>
      <c r="E391" s="133" t="s">
        <v>1300</v>
      </c>
      <c r="F391" s="133" t="s">
        <v>1235</v>
      </c>
      <c r="G391" s="133" t="s">
        <v>1485</v>
      </c>
      <c r="H391" s="133" t="s">
        <v>1486</v>
      </c>
      <c r="I391" s="133" t="s">
        <v>1237</v>
      </c>
      <c r="J391" s="133">
        <v>2016</v>
      </c>
      <c r="K391" s="133" t="s">
        <v>1238</v>
      </c>
      <c r="L391" s="133" t="s">
        <v>1239</v>
      </c>
      <c r="M391" s="133" t="s">
        <v>1240</v>
      </c>
      <c r="N391" s="133" t="s">
        <v>1241</v>
      </c>
      <c r="O391" s="133"/>
      <c r="P391" s="133"/>
    </row>
    <row r="392" spans="1:16" x14ac:dyDescent="0.3">
      <c r="A392" s="133" t="s">
        <v>1231</v>
      </c>
      <c r="B392" s="133" t="s">
        <v>1216</v>
      </c>
      <c r="C392" s="133" t="s">
        <v>1232</v>
      </c>
      <c r="D392" s="133" t="s">
        <v>1244</v>
      </c>
      <c r="E392" s="133" t="s">
        <v>1245</v>
      </c>
      <c r="F392" s="133" t="s">
        <v>1235</v>
      </c>
      <c r="G392" s="133" t="s">
        <v>1545</v>
      </c>
      <c r="H392" s="133" t="s">
        <v>1546</v>
      </c>
      <c r="I392" s="133" t="s">
        <v>1237</v>
      </c>
      <c r="J392" s="133">
        <v>2016</v>
      </c>
      <c r="K392" s="133" t="s">
        <v>1238</v>
      </c>
      <c r="L392" s="133" t="s">
        <v>1243</v>
      </c>
      <c r="M392" s="133" t="s">
        <v>1240</v>
      </c>
      <c r="N392" s="133" t="s">
        <v>1241</v>
      </c>
      <c r="O392" s="133"/>
      <c r="P392" s="133"/>
    </row>
    <row r="393" spans="1:16" x14ac:dyDescent="0.3">
      <c r="A393" s="133" t="s">
        <v>1231</v>
      </c>
      <c r="B393" s="133" t="s">
        <v>1216</v>
      </c>
      <c r="C393" s="133" t="s">
        <v>1232</v>
      </c>
      <c r="D393" s="133" t="s">
        <v>1247</v>
      </c>
      <c r="E393" s="133" t="s">
        <v>1248</v>
      </c>
      <c r="F393" s="133" t="s">
        <v>1235</v>
      </c>
      <c r="G393" s="133" t="s">
        <v>1563</v>
      </c>
      <c r="H393" s="133" t="s">
        <v>1564</v>
      </c>
      <c r="I393" s="133" t="s">
        <v>1237</v>
      </c>
      <c r="J393" s="133">
        <v>2016</v>
      </c>
      <c r="K393" s="133" t="s">
        <v>1238</v>
      </c>
      <c r="L393" s="133" t="s">
        <v>1242</v>
      </c>
      <c r="M393" s="133" t="s">
        <v>1240</v>
      </c>
      <c r="N393" s="133" t="s">
        <v>1241</v>
      </c>
      <c r="O393" s="133"/>
      <c r="P393" s="133"/>
    </row>
    <row r="394" spans="1:16" x14ac:dyDescent="0.3">
      <c r="A394" s="133" t="s">
        <v>1231</v>
      </c>
      <c r="B394" s="133" t="s">
        <v>1216</v>
      </c>
      <c r="C394" s="133" t="s">
        <v>1232</v>
      </c>
      <c r="D394" s="133" t="s">
        <v>1251</v>
      </c>
      <c r="E394" s="133" t="s">
        <v>1252</v>
      </c>
      <c r="F394" s="133" t="s">
        <v>1235</v>
      </c>
      <c r="G394" s="133" t="s">
        <v>1565</v>
      </c>
      <c r="H394" s="133" t="s">
        <v>1566</v>
      </c>
      <c r="I394" s="133" t="s">
        <v>1237</v>
      </c>
      <c r="J394" s="133">
        <v>2016</v>
      </c>
      <c r="K394" s="133" t="s">
        <v>1238</v>
      </c>
      <c r="L394" s="133" t="s">
        <v>1242</v>
      </c>
      <c r="M394" s="133" t="s">
        <v>1240</v>
      </c>
      <c r="N394" s="133" t="s">
        <v>1241</v>
      </c>
      <c r="O394" s="133"/>
      <c r="P394" s="133"/>
    </row>
    <row r="395" spans="1:16" x14ac:dyDescent="0.3">
      <c r="A395" s="133" t="s">
        <v>1231</v>
      </c>
      <c r="B395" s="133" t="s">
        <v>1216</v>
      </c>
      <c r="C395" s="133" t="s">
        <v>1232</v>
      </c>
      <c r="D395" s="133" t="s">
        <v>1299</v>
      </c>
      <c r="E395" s="133" t="s">
        <v>1300</v>
      </c>
      <c r="F395" s="133" t="s">
        <v>1235</v>
      </c>
      <c r="G395" s="133" t="s">
        <v>1557</v>
      </c>
      <c r="H395" s="133" t="s">
        <v>1558</v>
      </c>
      <c r="I395" s="133" t="s">
        <v>1237</v>
      </c>
      <c r="J395" s="133">
        <v>2016</v>
      </c>
      <c r="K395" s="133" t="s">
        <v>1238</v>
      </c>
      <c r="L395" s="133" t="s">
        <v>1243</v>
      </c>
      <c r="M395" s="133" t="s">
        <v>1240</v>
      </c>
      <c r="N395" s="133" t="s">
        <v>1241</v>
      </c>
      <c r="O395" s="133"/>
      <c r="P395" s="133"/>
    </row>
    <row r="396" spans="1:16" x14ac:dyDescent="0.3">
      <c r="A396" s="133" t="s">
        <v>1231</v>
      </c>
      <c r="B396" s="133" t="s">
        <v>1216</v>
      </c>
      <c r="C396" s="133" t="s">
        <v>1232</v>
      </c>
      <c r="D396" s="133" t="s">
        <v>1299</v>
      </c>
      <c r="E396" s="133" t="s">
        <v>1300</v>
      </c>
      <c r="F396" s="133" t="s">
        <v>1235</v>
      </c>
      <c r="G396" s="133" t="s">
        <v>1380</v>
      </c>
      <c r="H396" s="133" t="s">
        <v>1381</v>
      </c>
      <c r="I396" s="133" t="s">
        <v>1237</v>
      </c>
      <c r="J396" s="133">
        <v>2016</v>
      </c>
      <c r="K396" s="133" t="s">
        <v>1238</v>
      </c>
      <c r="L396" s="133" t="s">
        <v>1239</v>
      </c>
      <c r="M396" s="133" t="s">
        <v>1240</v>
      </c>
      <c r="N396" s="133" t="s">
        <v>1241</v>
      </c>
      <c r="O396" s="133"/>
      <c r="P396" s="133"/>
    </row>
    <row r="397" spans="1:16" x14ac:dyDescent="0.3">
      <c r="A397" s="133" t="s">
        <v>1231</v>
      </c>
      <c r="B397" s="133" t="s">
        <v>1216</v>
      </c>
      <c r="C397" s="133" t="s">
        <v>1232</v>
      </c>
      <c r="D397" s="133" t="s">
        <v>1299</v>
      </c>
      <c r="E397" s="133" t="s">
        <v>1300</v>
      </c>
      <c r="F397" s="133" t="s">
        <v>1235</v>
      </c>
      <c r="G397" s="133" t="s">
        <v>1533</v>
      </c>
      <c r="H397" s="133" t="s">
        <v>1534</v>
      </c>
      <c r="I397" s="133" t="s">
        <v>1237</v>
      </c>
      <c r="J397" s="133">
        <v>2016</v>
      </c>
      <c r="K397" s="133" t="s">
        <v>1238</v>
      </c>
      <c r="L397" s="133" t="s">
        <v>1243</v>
      </c>
      <c r="M397" s="133" t="s">
        <v>1240</v>
      </c>
      <c r="N397" s="133" t="s">
        <v>1241</v>
      </c>
      <c r="O397" s="133"/>
      <c r="P397" s="133"/>
    </row>
    <row r="398" spans="1:16" x14ac:dyDescent="0.3">
      <c r="A398" s="133" t="s">
        <v>1231</v>
      </c>
      <c r="B398" s="133" t="s">
        <v>1216</v>
      </c>
      <c r="C398" s="133" t="s">
        <v>1232</v>
      </c>
      <c r="D398" s="133" t="s">
        <v>1315</v>
      </c>
      <c r="E398" s="133" t="s">
        <v>1316</v>
      </c>
      <c r="F398" s="133" t="s">
        <v>1235</v>
      </c>
      <c r="G398" s="133" t="s">
        <v>1382</v>
      </c>
      <c r="H398" s="133" t="s">
        <v>1383</v>
      </c>
      <c r="I398" s="133" t="s">
        <v>1237</v>
      </c>
      <c r="J398" s="133">
        <v>2016</v>
      </c>
      <c r="K398" s="133" t="s">
        <v>1238</v>
      </c>
      <c r="L398" s="133" t="s">
        <v>1239</v>
      </c>
      <c r="M398" s="133" t="s">
        <v>1240</v>
      </c>
      <c r="N398" s="133" t="s">
        <v>1241</v>
      </c>
      <c r="O398" s="133"/>
      <c r="P398" s="133"/>
    </row>
    <row r="399" spans="1:16" x14ac:dyDescent="0.3">
      <c r="A399" s="133" t="s">
        <v>1231</v>
      </c>
      <c r="B399" s="133" t="s">
        <v>1216</v>
      </c>
      <c r="C399" s="133" t="s">
        <v>1232</v>
      </c>
      <c r="D399" s="133" t="s">
        <v>1299</v>
      </c>
      <c r="E399" s="133" t="s">
        <v>1300</v>
      </c>
      <c r="F399" s="133" t="s">
        <v>1235</v>
      </c>
      <c r="G399" s="133" t="s">
        <v>1489</v>
      </c>
      <c r="H399" s="133" t="s">
        <v>1490</v>
      </c>
      <c r="I399" s="133" t="s">
        <v>1237</v>
      </c>
      <c r="J399" s="133">
        <v>2016</v>
      </c>
      <c r="K399" s="133" t="s">
        <v>1238</v>
      </c>
      <c r="L399" s="133" t="s">
        <v>1239</v>
      </c>
      <c r="M399" s="133" t="s">
        <v>1240</v>
      </c>
      <c r="N399" s="133" t="s">
        <v>1241</v>
      </c>
      <c r="O399" s="133"/>
      <c r="P399" s="133"/>
    </row>
    <row r="400" spans="1:16" x14ac:dyDescent="0.3">
      <c r="A400" s="133" t="s">
        <v>1231</v>
      </c>
      <c r="B400" s="133" t="s">
        <v>1216</v>
      </c>
      <c r="C400" s="133" t="s">
        <v>1232</v>
      </c>
      <c r="D400" s="133" t="s">
        <v>1299</v>
      </c>
      <c r="E400" s="133" t="s">
        <v>1300</v>
      </c>
      <c r="F400" s="133" t="s">
        <v>1235</v>
      </c>
      <c r="G400" s="133" t="s">
        <v>1567</v>
      </c>
      <c r="H400" s="133" t="s">
        <v>1568</v>
      </c>
      <c r="I400" s="133" t="s">
        <v>1237</v>
      </c>
      <c r="J400" s="133">
        <v>2016</v>
      </c>
      <c r="K400" s="133" t="s">
        <v>1238</v>
      </c>
      <c r="L400" s="133" t="s">
        <v>1243</v>
      </c>
      <c r="M400" s="133" t="s">
        <v>1240</v>
      </c>
      <c r="N400" s="133" t="s">
        <v>1241</v>
      </c>
      <c r="O400" s="133"/>
      <c r="P400" s="133"/>
    </row>
    <row r="401" spans="1:16" x14ac:dyDescent="0.3">
      <c r="A401" s="133" t="s">
        <v>1231</v>
      </c>
      <c r="B401" s="133" t="s">
        <v>1216</v>
      </c>
      <c r="C401" s="133" t="s">
        <v>1232</v>
      </c>
      <c r="D401" s="133" t="s">
        <v>1299</v>
      </c>
      <c r="E401" s="133" t="s">
        <v>1300</v>
      </c>
      <c r="F401" s="133" t="s">
        <v>1235</v>
      </c>
      <c r="G401" s="133" t="s">
        <v>1567</v>
      </c>
      <c r="H401" s="133" t="s">
        <v>1568</v>
      </c>
      <c r="I401" s="133" t="s">
        <v>1237</v>
      </c>
      <c r="J401" s="133">
        <v>2016</v>
      </c>
      <c r="K401" s="133" t="s">
        <v>1238</v>
      </c>
      <c r="L401" s="133" t="s">
        <v>1242</v>
      </c>
      <c r="M401" s="133" t="s">
        <v>1240</v>
      </c>
      <c r="N401" s="133" t="s">
        <v>1241</v>
      </c>
      <c r="O401" s="133"/>
      <c r="P401" s="133"/>
    </row>
    <row r="402" spans="1:16" x14ac:dyDescent="0.3">
      <c r="A402" s="133" t="s">
        <v>1231</v>
      </c>
      <c r="B402" s="133" t="s">
        <v>1216</v>
      </c>
      <c r="C402" s="133" t="s">
        <v>1232</v>
      </c>
      <c r="D402" s="133" t="s">
        <v>1299</v>
      </c>
      <c r="E402" s="133" t="s">
        <v>1300</v>
      </c>
      <c r="F402" s="133" t="s">
        <v>1235</v>
      </c>
      <c r="G402" s="133" t="s">
        <v>1569</v>
      </c>
      <c r="H402" s="133" t="s">
        <v>1570</v>
      </c>
      <c r="I402" s="133" t="s">
        <v>1237</v>
      </c>
      <c r="J402" s="133">
        <v>2016</v>
      </c>
      <c r="K402" s="133" t="s">
        <v>1238</v>
      </c>
      <c r="L402" s="133" t="s">
        <v>1242</v>
      </c>
      <c r="M402" s="133" t="s">
        <v>1240</v>
      </c>
      <c r="N402" s="133" t="s">
        <v>1241</v>
      </c>
      <c r="O402" s="133"/>
      <c r="P402" s="133"/>
    </row>
    <row r="403" spans="1:16" x14ac:dyDescent="0.3">
      <c r="A403" s="133" t="s">
        <v>1231</v>
      </c>
      <c r="B403" s="133" t="s">
        <v>1216</v>
      </c>
      <c r="C403" s="133" t="s">
        <v>1232</v>
      </c>
      <c r="D403" s="133" t="s">
        <v>1251</v>
      </c>
      <c r="E403" s="133" t="s">
        <v>1252</v>
      </c>
      <c r="F403" s="133" t="s">
        <v>1235</v>
      </c>
      <c r="G403" s="133" t="s">
        <v>1571</v>
      </c>
      <c r="H403" s="133" t="s">
        <v>1572</v>
      </c>
      <c r="I403" s="133" t="s">
        <v>1237</v>
      </c>
      <c r="J403" s="133">
        <v>2016</v>
      </c>
      <c r="K403" s="133" t="s">
        <v>1238</v>
      </c>
      <c r="L403" s="133" t="s">
        <v>1242</v>
      </c>
      <c r="M403" s="133" t="s">
        <v>1240</v>
      </c>
      <c r="N403" s="133" t="s">
        <v>1241</v>
      </c>
      <c r="O403" s="133"/>
      <c r="P403" s="133"/>
    </row>
    <row r="404" spans="1:16" x14ac:dyDescent="0.3">
      <c r="A404" s="133" t="s">
        <v>1231</v>
      </c>
      <c r="B404" s="133" t="s">
        <v>1216</v>
      </c>
      <c r="C404" s="133" t="s">
        <v>1232</v>
      </c>
      <c r="D404" s="133" t="s">
        <v>1315</v>
      </c>
      <c r="E404" s="133" t="s">
        <v>1316</v>
      </c>
      <c r="F404" s="133" t="s">
        <v>1235</v>
      </c>
      <c r="G404" s="133" t="s">
        <v>1535</v>
      </c>
      <c r="H404" s="133" t="s">
        <v>1536</v>
      </c>
      <c r="I404" s="133" t="s">
        <v>1237</v>
      </c>
      <c r="J404" s="133">
        <v>2016</v>
      </c>
      <c r="K404" s="133" t="s">
        <v>1238</v>
      </c>
      <c r="L404" s="133" t="s">
        <v>1243</v>
      </c>
      <c r="M404" s="133" t="s">
        <v>1240</v>
      </c>
      <c r="N404" s="133" t="s">
        <v>1241</v>
      </c>
      <c r="O404" s="133"/>
      <c r="P404" s="133"/>
    </row>
    <row r="405" spans="1:16" x14ac:dyDescent="0.3">
      <c r="A405" s="133" t="s">
        <v>1231</v>
      </c>
      <c r="B405" s="133" t="s">
        <v>1216</v>
      </c>
      <c r="C405" s="133" t="s">
        <v>1232</v>
      </c>
      <c r="D405" s="133" t="s">
        <v>1299</v>
      </c>
      <c r="E405" s="133" t="s">
        <v>1300</v>
      </c>
      <c r="F405" s="133" t="s">
        <v>1235</v>
      </c>
      <c r="G405" s="133" t="s">
        <v>1400</v>
      </c>
      <c r="H405" s="133" t="s">
        <v>1401</v>
      </c>
      <c r="I405" s="133" t="s">
        <v>1237</v>
      </c>
      <c r="J405" s="133">
        <v>2016</v>
      </c>
      <c r="K405" s="133" t="s">
        <v>1238</v>
      </c>
      <c r="L405" s="133" t="s">
        <v>1242</v>
      </c>
      <c r="M405" s="133" t="s">
        <v>1240</v>
      </c>
      <c r="N405" s="133" t="s">
        <v>1241</v>
      </c>
      <c r="O405" s="133"/>
      <c r="P405" s="133"/>
    </row>
    <row r="406" spans="1:16" x14ac:dyDescent="0.3">
      <c r="A406" s="133" t="s">
        <v>1231</v>
      </c>
      <c r="B406" s="133" t="s">
        <v>1216</v>
      </c>
      <c r="C406" s="133" t="s">
        <v>1232</v>
      </c>
      <c r="D406" s="133" t="s">
        <v>1299</v>
      </c>
      <c r="E406" s="133" t="s">
        <v>1300</v>
      </c>
      <c r="F406" s="133" t="s">
        <v>1235</v>
      </c>
      <c r="G406" s="133" t="s">
        <v>1569</v>
      </c>
      <c r="H406" s="133" t="s">
        <v>1570</v>
      </c>
      <c r="I406" s="133" t="s">
        <v>1237</v>
      </c>
      <c r="J406" s="133">
        <v>2016</v>
      </c>
      <c r="K406" s="133" t="s">
        <v>1238</v>
      </c>
      <c r="L406" s="133" t="s">
        <v>1243</v>
      </c>
      <c r="M406" s="133" t="s">
        <v>1240</v>
      </c>
      <c r="N406" s="133" t="s">
        <v>1241</v>
      </c>
      <c r="O406" s="133"/>
      <c r="P406" s="133"/>
    </row>
    <row r="407" spans="1:16" x14ac:dyDescent="0.3">
      <c r="A407" s="133" t="s">
        <v>1231</v>
      </c>
      <c r="B407" s="133" t="s">
        <v>1216</v>
      </c>
      <c r="C407" s="133" t="s">
        <v>1232</v>
      </c>
      <c r="D407" s="133" t="s">
        <v>1233</v>
      </c>
      <c r="E407" s="133" t="s">
        <v>1234</v>
      </c>
      <c r="F407" s="133" t="s">
        <v>1235</v>
      </c>
      <c r="G407" s="133" t="s">
        <v>1493</v>
      </c>
      <c r="H407" s="133" t="s">
        <v>1494</v>
      </c>
      <c r="I407" s="133" t="s">
        <v>1237</v>
      </c>
      <c r="J407" s="133">
        <v>2016</v>
      </c>
      <c r="K407" s="133" t="s">
        <v>1238</v>
      </c>
      <c r="L407" s="133" t="s">
        <v>1239</v>
      </c>
      <c r="M407" s="133" t="s">
        <v>1240</v>
      </c>
      <c r="N407" s="133" t="s">
        <v>1241</v>
      </c>
      <c r="O407" s="133"/>
      <c r="P407" s="133"/>
    </row>
    <row r="408" spans="1:16" x14ac:dyDescent="0.3">
      <c r="A408" s="133" t="s">
        <v>1231</v>
      </c>
      <c r="B408" s="133" t="s">
        <v>1216</v>
      </c>
      <c r="C408" s="133" t="s">
        <v>1232</v>
      </c>
      <c r="D408" s="133" t="s">
        <v>1244</v>
      </c>
      <c r="E408" s="133" t="s">
        <v>1245</v>
      </c>
      <c r="F408" s="133" t="s">
        <v>1235</v>
      </c>
      <c r="G408" s="133" t="s">
        <v>1573</v>
      </c>
      <c r="H408" s="133" t="s">
        <v>1574</v>
      </c>
      <c r="I408" s="133" t="s">
        <v>1237</v>
      </c>
      <c r="J408" s="133">
        <v>2016</v>
      </c>
      <c r="K408" s="133" t="s">
        <v>1238</v>
      </c>
      <c r="L408" s="133" t="s">
        <v>1242</v>
      </c>
      <c r="M408" s="133" t="s">
        <v>1240</v>
      </c>
      <c r="N408" s="133" t="s">
        <v>1241</v>
      </c>
      <c r="O408" s="133"/>
      <c r="P408" s="133"/>
    </row>
    <row r="409" spans="1:16" x14ac:dyDescent="0.3">
      <c r="A409" s="133" t="s">
        <v>1231</v>
      </c>
      <c r="B409" s="133" t="s">
        <v>1216</v>
      </c>
      <c r="C409" s="133" t="s">
        <v>1232</v>
      </c>
      <c r="D409" s="133" t="s">
        <v>1244</v>
      </c>
      <c r="E409" s="133" t="s">
        <v>1245</v>
      </c>
      <c r="F409" s="133" t="s">
        <v>1235</v>
      </c>
      <c r="G409" s="133" t="s">
        <v>1573</v>
      </c>
      <c r="H409" s="133" t="s">
        <v>1574</v>
      </c>
      <c r="I409" s="133" t="s">
        <v>1237</v>
      </c>
      <c r="J409" s="133">
        <v>2016</v>
      </c>
      <c r="K409" s="133" t="s">
        <v>1238</v>
      </c>
      <c r="L409" s="133" t="s">
        <v>1243</v>
      </c>
      <c r="M409" s="133" t="s">
        <v>1240</v>
      </c>
      <c r="N409" s="133" t="s">
        <v>1241</v>
      </c>
      <c r="O409" s="133"/>
      <c r="P409" s="133"/>
    </row>
    <row r="410" spans="1:16" x14ac:dyDescent="0.3">
      <c r="A410" s="133" t="s">
        <v>1231</v>
      </c>
      <c r="B410" s="133" t="s">
        <v>1216</v>
      </c>
      <c r="C410" s="133" t="s">
        <v>1232</v>
      </c>
      <c r="D410" s="133" t="s">
        <v>1251</v>
      </c>
      <c r="E410" s="133" t="s">
        <v>1252</v>
      </c>
      <c r="F410" s="133" t="s">
        <v>1235</v>
      </c>
      <c r="G410" s="133" t="s">
        <v>1507</v>
      </c>
      <c r="H410" s="133" t="s">
        <v>1508</v>
      </c>
      <c r="I410" s="133" t="s">
        <v>1237</v>
      </c>
      <c r="J410" s="133">
        <v>2016</v>
      </c>
      <c r="K410" s="133" t="s">
        <v>1238</v>
      </c>
      <c r="L410" s="133" t="s">
        <v>1239</v>
      </c>
      <c r="M410" s="133" t="s">
        <v>1240</v>
      </c>
      <c r="N410" s="133" t="s">
        <v>1241</v>
      </c>
      <c r="O410" s="133"/>
      <c r="P410" s="133"/>
    </row>
    <row r="411" spans="1:16" x14ac:dyDescent="0.3">
      <c r="A411" s="133" t="s">
        <v>1231</v>
      </c>
      <c r="B411" s="133" t="s">
        <v>1216</v>
      </c>
      <c r="C411" s="133" t="s">
        <v>1232</v>
      </c>
      <c r="D411" s="133" t="s">
        <v>1244</v>
      </c>
      <c r="E411" s="133" t="s">
        <v>1245</v>
      </c>
      <c r="F411" s="133" t="s">
        <v>1235</v>
      </c>
      <c r="G411" s="133" t="s">
        <v>1396</v>
      </c>
      <c r="H411" s="133" t="s">
        <v>1397</v>
      </c>
      <c r="I411" s="133" t="s">
        <v>1237</v>
      </c>
      <c r="J411" s="133">
        <v>2016</v>
      </c>
      <c r="K411" s="133" t="s">
        <v>1238</v>
      </c>
      <c r="L411" s="133" t="s">
        <v>1239</v>
      </c>
      <c r="M411" s="133" t="s">
        <v>1240</v>
      </c>
      <c r="N411" s="133" t="s">
        <v>1241</v>
      </c>
      <c r="O411" s="133"/>
      <c r="P411" s="133"/>
    </row>
    <row r="412" spans="1:16" x14ac:dyDescent="0.3">
      <c r="A412" s="133" t="s">
        <v>1231</v>
      </c>
      <c r="B412" s="133" t="s">
        <v>1216</v>
      </c>
      <c r="C412" s="133" t="s">
        <v>1232</v>
      </c>
      <c r="D412" s="133" t="s">
        <v>1244</v>
      </c>
      <c r="E412" s="133" t="s">
        <v>1245</v>
      </c>
      <c r="F412" s="133" t="s">
        <v>1235</v>
      </c>
      <c r="G412" s="133" t="s">
        <v>1398</v>
      </c>
      <c r="H412" s="133" t="s">
        <v>1399</v>
      </c>
      <c r="I412" s="133" t="s">
        <v>1237</v>
      </c>
      <c r="J412" s="133">
        <v>2016</v>
      </c>
      <c r="K412" s="133" t="s">
        <v>1238</v>
      </c>
      <c r="L412" s="133" t="s">
        <v>1239</v>
      </c>
      <c r="M412" s="133" t="s">
        <v>1240</v>
      </c>
      <c r="N412" s="133" t="s">
        <v>1241</v>
      </c>
      <c r="O412" s="133"/>
      <c r="P412" s="133"/>
    </row>
    <row r="413" spans="1:16" x14ac:dyDescent="0.3">
      <c r="A413" s="133" t="s">
        <v>1231</v>
      </c>
      <c r="B413" s="133" t="s">
        <v>1216</v>
      </c>
      <c r="C413" s="133" t="s">
        <v>1232</v>
      </c>
      <c r="D413" s="133" t="s">
        <v>1251</v>
      </c>
      <c r="E413" s="133" t="s">
        <v>1252</v>
      </c>
      <c r="F413" s="133" t="s">
        <v>1235</v>
      </c>
      <c r="G413" s="133" t="s">
        <v>1537</v>
      </c>
      <c r="H413" s="133" t="s">
        <v>1538</v>
      </c>
      <c r="I413" s="133" t="s">
        <v>1237</v>
      </c>
      <c r="J413" s="133">
        <v>2016</v>
      </c>
      <c r="K413" s="133" t="s">
        <v>1238</v>
      </c>
      <c r="L413" s="133" t="s">
        <v>1243</v>
      </c>
      <c r="M413" s="133" t="s">
        <v>1240</v>
      </c>
      <c r="N413" s="133" t="s">
        <v>1241</v>
      </c>
      <c r="O413" s="133"/>
      <c r="P413" s="133"/>
    </row>
    <row r="414" spans="1:16" x14ac:dyDescent="0.3">
      <c r="A414" s="133" t="s">
        <v>1231</v>
      </c>
      <c r="B414" s="133" t="s">
        <v>1216</v>
      </c>
      <c r="C414" s="133" t="s">
        <v>1232</v>
      </c>
      <c r="D414" s="133" t="s">
        <v>1244</v>
      </c>
      <c r="E414" s="133" t="s">
        <v>1245</v>
      </c>
      <c r="F414" s="133" t="s">
        <v>1235</v>
      </c>
      <c r="G414" s="133" t="s">
        <v>1412</v>
      </c>
      <c r="H414" s="133" t="s">
        <v>1413</v>
      </c>
      <c r="I414" s="133" t="s">
        <v>1237</v>
      </c>
      <c r="J414" s="133">
        <v>2016</v>
      </c>
      <c r="K414" s="133" t="s">
        <v>1238</v>
      </c>
      <c r="L414" s="133" t="s">
        <v>1242</v>
      </c>
      <c r="M414" s="133" t="s">
        <v>1240</v>
      </c>
      <c r="N414" s="133" t="s">
        <v>1241</v>
      </c>
      <c r="O414" s="133"/>
      <c r="P414" s="133"/>
    </row>
    <row r="415" spans="1:16" x14ac:dyDescent="0.3">
      <c r="A415" s="133" t="s">
        <v>1231</v>
      </c>
      <c r="B415" s="133" t="s">
        <v>1216</v>
      </c>
      <c r="C415" s="133" t="s">
        <v>1232</v>
      </c>
      <c r="D415" s="133" t="s">
        <v>1299</v>
      </c>
      <c r="E415" s="133" t="s">
        <v>1300</v>
      </c>
      <c r="F415" s="133" t="s">
        <v>1235</v>
      </c>
      <c r="G415" s="133" t="s">
        <v>1539</v>
      </c>
      <c r="H415" s="133" t="s">
        <v>1540</v>
      </c>
      <c r="I415" s="133" t="s">
        <v>1237</v>
      </c>
      <c r="J415" s="133">
        <v>2016</v>
      </c>
      <c r="K415" s="133" t="s">
        <v>1238</v>
      </c>
      <c r="L415" s="133" t="s">
        <v>1243</v>
      </c>
      <c r="M415" s="133" t="s">
        <v>1240</v>
      </c>
      <c r="N415" s="133" t="s">
        <v>1241</v>
      </c>
      <c r="O415" s="133"/>
      <c r="P415" s="133"/>
    </row>
    <row r="416" spans="1:16" x14ac:dyDescent="0.3">
      <c r="A416" s="133" t="s">
        <v>1231</v>
      </c>
      <c r="B416" s="133" t="s">
        <v>1216</v>
      </c>
      <c r="C416" s="133" t="s">
        <v>1232</v>
      </c>
      <c r="D416" s="133" t="s">
        <v>1233</v>
      </c>
      <c r="E416" s="133" t="s">
        <v>1234</v>
      </c>
      <c r="F416" s="133" t="s">
        <v>1235</v>
      </c>
      <c r="G416" s="133" t="s">
        <v>1416</v>
      </c>
      <c r="H416" s="133" t="s">
        <v>1417</v>
      </c>
      <c r="I416" s="133" t="s">
        <v>1237</v>
      </c>
      <c r="J416" s="133">
        <v>2016</v>
      </c>
      <c r="K416" s="133" t="s">
        <v>1238</v>
      </c>
      <c r="L416" s="133" t="s">
        <v>1242</v>
      </c>
      <c r="M416" s="133" t="s">
        <v>1240</v>
      </c>
      <c r="N416" s="133" t="s">
        <v>1241</v>
      </c>
      <c r="O416" s="133"/>
      <c r="P416" s="133"/>
    </row>
    <row r="417" spans="1:16" x14ac:dyDescent="0.3">
      <c r="A417" s="133" t="s">
        <v>1231</v>
      </c>
      <c r="B417" s="133" t="s">
        <v>1216</v>
      </c>
      <c r="C417" s="133" t="s">
        <v>1232</v>
      </c>
      <c r="D417" s="133" t="s">
        <v>1244</v>
      </c>
      <c r="E417" s="133" t="s">
        <v>1245</v>
      </c>
      <c r="F417" s="133" t="s">
        <v>1235</v>
      </c>
      <c r="G417" s="133" t="s">
        <v>1418</v>
      </c>
      <c r="H417" s="133" t="s">
        <v>1419</v>
      </c>
      <c r="I417" s="133" t="s">
        <v>1237</v>
      </c>
      <c r="J417" s="133">
        <v>2016</v>
      </c>
      <c r="K417" s="133" t="s">
        <v>1238</v>
      </c>
      <c r="L417" s="133" t="s">
        <v>1242</v>
      </c>
      <c r="M417" s="133" t="s">
        <v>1240</v>
      </c>
      <c r="N417" s="133" t="s">
        <v>1241</v>
      </c>
      <c r="O417" s="133"/>
      <c r="P417" s="133"/>
    </row>
    <row r="418" spans="1:16" x14ac:dyDescent="0.3">
      <c r="A418" s="133" t="s">
        <v>1231</v>
      </c>
      <c r="B418" s="133" t="s">
        <v>1216</v>
      </c>
      <c r="C418" s="133" t="s">
        <v>1232</v>
      </c>
      <c r="D418" s="133" t="s">
        <v>1247</v>
      </c>
      <c r="E418" s="133" t="s">
        <v>1248</v>
      </c>
      <c r="F418" s="133" t="s">
        <v>1235</v>
      </c>
      <c r="G418" s="133" t="s">
        <v>1406</v>
      </c>
      <c r="H418" s="133" t="s">
        <v>1407</v>
      </c>
      <c r="I418" s="133" t="s">
        <v>1237</v>
      </c>
      <c r="J418" s="133">
        <v>2016</v>
      </c>
      <c r="K418" s="133" t="s">
        <v>1238</v>
      </c>
      <c r="L418" s="133" t="s">
        <v>1242</v>
      </c>
      <c r="M418" s="133" t="s">
        <v>1240</v>
      </c>
      <c r="N418" s="133" t="s">
        <v>1241</v>
      </c>
      <c r="O418" s="133"/>
      <c r="P418" s="133"/>
    </row>
    <row r="419" spans="1:16" x14ac:dyDescent="0.3">
      <c r="A419" s="133" t="s">
        <v>1231</v>
      </c>
      <c r="B419" s="133" t="s">
        <v>1216</v>
      </c>
      <c r="C419" s="133" t="s">
        <v>1232</v>
      </c>
      <c r="D419" s="133" t="s">
        <v>1247</v>
      </c>
      <c r="E419" s="133" t="s">
        <v>1248</v>
      </c>
      <c r="F419" s="133" t="s">
        <v>1235</v>
      </c>
      <c r="G419" s="133" t="s">
        <v>1414</v>
      </c>
      <c r="H419" s="133" t="s">
        <v>1415</v>
      </c>
      <c r="I419" s="133" t="s">
        <v>1237</v>
      </c>
      <c r="J419" s="133">
        <v>2016</v>
      </c>
      <c r="K419" s="133" t="s">
        <v>1238</v>
      </c>
      <c r="L419" s="133" t="s">
        <v>1242</v>
      </c>
      <c r="M419" s="133" t="s">
        <v>1240</v>
      </c>
      <c r="N419" s="133" t="s">
        <v>1241</v>
      </c>
      <c r="O419" s="133"/>
      <c r="P419" s="133"/>
    </row>
    <row r="420" spans="1:16" x14ac:dyDescent="0.3">
      <c r="A420" s="133" t="s">
        <v>1231</v>
      </c>
      <c r="B420" s="133" t="s">
        <v>1216</v>
      </c>
      <c r="C420" s="133" t="s">
        <v>1232</v>
      </c>
      <c r="D420" s="133" t="s">
        <v>1244</v>
      </c>
      <c r="E420" s="133" t="s">
        <v>1245</v>
      </c>
      <c r="F420" s="133" t="s">
        <v>1235</v>
      </c>
      <c r="G420" s="133" t="s">
        <v>1410</v>
      </c>
      <c r="H420" s="133" t="s">
        <v>1411</v>
      </c>
      <c r="I420" s="133" t="s">
        <v>1237</v>
      </c>
      <c r="J420" s="133">
        <v>2016</v>
      </c>
      <c r="K420" s="133" t="s">
        <v>1238</v>
      </c>
      <c r="L420" s="133" t="s">
        <v>1242</v>
      </c>
      <c r="M420" s="133" t="s">
        <v>1240</v>
      </c>
      <c r="N420" s="133" t="s">
        <v>1241</v>
      </c>
      <c r="O420" s="133"/>
      <c r="P420" s="133"/>
    </row>
    <row r="421" spans="1:16" x14ac:dyDescent="0.3">
      <c r="A421" s="133" t="s">
        <v>1231</v>
      </c>
      <c r="B421" s="133" t="s">
        <v>1216</v>
      </c>
      <c r="C421" s="133" t="s">
        <v>1232</v>
      </c>
      <c r="D421" s="133" t="s">
        <v>1299</v>
      </c>
      <c r="E421" s="133" t="s">
        <v>1300</v>
      </c>
      <c r="F421" s="133" t="s">
        <v>1235</v>
      </c>
      <c r="G421" s="133" t="s">
        <v>1487</v>
      </c>
      <c r="H421" s="133" t="s">
        <v>1488</v>
      </c>
      <c r="I421" s="133" t="s">
        <v>1237</v>
      </c>
      <c r="J421" s="133">
        <v>2016</v>
      </c>
      <c r="K421" s="133" t="s">
        <v>1238</v>
      </c>
      <c r="L421" s="133" t="s">
        <v>1239</v>
      </c>
      <c r="M421" s="133" t="s">
        <v>1240</v>
      </c>
      <c r="N421" s="133" t="s">
        <v>1241</v>
      </c>
      <c r="O421" s="133"/>
      <c r="P421" s="133"/>
    </row>
    <row r="422" spans="1:16" x14ac:dyDescent="0.3">
      <c r="A422" s="133" t="s">
        <v>1231</v>
      </c>
      <c r="B422" s="133" t="s">
        <v>1216</v>
      </c>
      <c r="C422" s="133" t="s">
        <v>1232</v>
      </c>
      <c r="D422" s="133" t="s">
        <v>1299</v>
      </c>
      <c r="E422" s="133" t="s">
        <v>1300</v>
      </c>
      <c r="F422" s="133" t="s">
        <v>1235</v>
      </c>
      <c r="G422" s="133" t="s">
        <v>1559</v>
      </c>
      <c r="H422" s="133" t="s">
        <v>1560</v>
      </c>
      <c r="I422" s="133" t="s">
        <v>1237</v>
      </c>
      <c r="J422" s="133">
        <v>2016</v>
      </c>
      <c r="K422" s="133" t="s">
        <v>1238</v>
      </c>
      <c r="L422" s="133" t="s">
        <v>1243</v>
      </c>
      <c r="M422" s="133" t="s">
        <v>1240</v>
      </c>
      <c r="N422" s="133" t="s">
        <v>1241</v>
      </c>
      <c r="O422" s="133"/>
      <c r="P422" s="133"/>
    </row>
    <row r="423" spans="1:16" x14ac:dyDescent="0.3">
      <c r="A423" s="133" t="s">
        <v>1231</v>
      </c>
      <c r="B423" s="133" t="s">
        <v>1216</v>
      </c>
      <c r="C423" s="133" t="s">
        <v>1232</v>
      </c>
      <c r="D423" s="133" t="s">
        <v>1299</v>
      </c>
      <c r="E423" s="133" t="s">
        <v>1300</v>
      </c>
      <c r="F423" s="133" t="s">
        <v>1235</v>
      </c>
      <c r="G423" s="133" t="s">
        <v>1555</v>
      </c>
      <c r="H423" s="133" t="s">
        <v>1556</v>
      </c>
      <c r="I423" s="133" t="s">
        <v>1237</v>
      </c>
      <c r="J423" s="133">
        <v>2016</v>
      </c>
      <c r="K423" s="133" t="s">
        <v>1238</v>
      </c>
      <c r="L423" s="133" t="s">
        <v>1243</v>
      </c>
      <c r="M423" s="133" t="s">
        <v>1240</v>
      </c>
      <c r="N423" s="133" t="s">
        <v>1241</v>
      </c>
      <c r="O423" s="133"/>
      <c r="P423" s="133"/>
    </row>
    <row r="424" spans="1:16" x14ac:dyDescent="0.3">
      <c r="A424" s="133" t="s">
        <v>1231</v>
      </c>
      <c r="B424" s="133" t="s">
        <v>1216</v>
      </c>
      <c r="C424" s="133" t="s">
        <v>1232</v>
      </c>
      <c r="D424" s="133" t="s">
        <v>1247</v>
      </c>
      <c r="E424" s="133" t="s">
        <v>1248</v>
      </c>
      <c r="F424" s="133" t="s">
        <v>1235</v>
      </c>
      <c r="G424" s="133" t="s">
        <v>1561</v>
      </c>
      <c r="H424" s="133" t="s">
        <v>1562</v>
      </c>
      <c r="I424" s="133" t="s">
        <v>1237</v>
      </c>
      <c r="J424" s="133">
        <v>2016</v>
      </c>
      <c r="K424" s="133" t="s">
        <v>1238</v>
      </c>
      <c r="L424" s="133" t="s">
        <v>1243</v>
      </c>
      <c r="M424" s="133" t="s">
        <v>1240</v>
      </c>
      <c r="N424" s="133" t="s">
        <v>1241</v>
      </c>
      <c r="O424" s="133"/>
      <c r="P424" s="133"/>
    </row>
    <row r="425" spans="1:16" x14ac:dyDescent="0.3">
      <c r="A425" s="133" t="s">
        <v>1231</v>
      </c>
      <c r="B425" s="133" t="s">
        <v>1216</v>
      </c>
      <c r="C425" s="133" t="s">
        <v>1232</v>
      </c>
      <c r="D425" s="133" t="s">
        <v>1233</v>
      </c>
      <c r="E425" s="133" t="s">
        <v>1234</v>
      </c>
      <c r="F425" s="133" t="s">
        <v>1235</v>
      </c>
      <c r="G425" s="133" t="s">
        <v>1514</v>
      </c>
      <c r="H425" s="133" t="s">
        <v>1515</v>
      </c>
      <c r="I425" s="133" t="s">
        <v>1237</v>
      </c>
      <c r="J425" s="133">
        <v>2016</v>
      </c>
      <c r="K425" s="133" t="s">
        <v>1238</v>
      </c>
      <c r="L425" s="133" t="s">
        <v>1239</v>
      </c>
      <c r="M425" s="133" t="s">
        <v>1240</v>
      </c>
      <c r="N425" s="133" t="s">
        <v>1241</v>
      </c>
      <c r="O425" s="133"/>
      <c r="P425" s="133"/>
    </row>
    <row r="426" spans="1:16" x14ac:dyDescent="0.3">
      <c r="A426" s="133" t="s">
        <v>1231</v>
      </c>
      <c r="B426" s="133" t="s">
        <v>1216</v>
      </c>
      <c r="C426" s="133" t="s">
        <v>1232</v>
      </c>
      <c r="D426" s="133" t="s">
        <v>1233</v>
      </c>
      <c r="E426" s="133" t="s">
        <v>1234</v>
      </c>
      <c r="F426" s="133" t="s">
        <v>1235</v>
      </c>
      <c r="G426" s="133" t="s">
        <v>1575</v>
      </c>
      <c r="H426" s="133" t="s">
        <v>1576</v>
      </c>
      <c r="I426" s="133" t="s">
        <v>1237</v>
      </c>
      <c r="J426" s="133">
        <v>2016</v>
      </c>
      <c r="K426" s="133" t="s">
        <v>1238</v>
      </c>
      <c r="L426" s="133" t="s">
        <v>1242</v>
      </c>
      <c r="M426" s="133" t="s">
        <v>1240</v>
      </c>
      <c r="N426" s="133" t="s">
        <v>1241</v>
      </c>
      <c r="O426" s="133"/>
      <c r="P426" s="133"/>
    </row>
    <row r="427" spans="1:16" x14ac:dyDescent="0.3">
      <c r="A427" s="133" t="s">
        <v>1231</v>
      </c>
      <c r="B427" s="133" t="s">
        <v>1216</v>
      </c>
      <c r="C427" s="133" t="s">
        <v>1232</v>
      </c>
      <c r="D427" s="133" t="s">
        <v>1233</v>
      </c>
      <c r="E427" s="133" t="s">
        <v>1234</v>
      </c>
      <c r="F427" s="133" t="s">
        <v>1235</v>
      </c>
      <c r="G427" s="133" t="s">
        <v>1577</v>
      </c>
      <c r="H427" s="133" t="s">
        <v>1578</v>
      </c>
      <c r="I427" s="133" t="s">
        <v>1237</v>
      </c>
      <c r="J427" s="133">
        <v>2016</v>
      </c>
      <c r="K427" s="133" t="s">
        <v>1238</v>
      </c>
      <c r="L427" s="133" t="s">
        <v>1242</v>
      </c>
      <c r="M427" s="133" t="s">
        <v>1240</v>
      </c>
      <c r="N427" s="133" t="s">
        <v>1241</v>
      </c>
      <c r="O427" s="133"/>
      <c r="P427" s="133"/>
    </row>
    <row r="428" spans="1:16" x14ac:dyDescent="0.3">
      <c r="A428" s="133" t="s">
        <v>1231</v>
      </c>
      <c r="B428" s="133" t="s">
        <v>1216</v>
      </c>
      <c r="C428" s="133" t="s">
        <v>1232</v>
      </c>
      <c r="D428" s="133" t="s">
        <v>1299</v>
      </c>
      <c r="E428" s="133" t="s">
        <v>1300</v>
      </c>
      <c r="F428" s="133" t="s">
        <v>1235</v>
      </c>
      <c r="G428" s="133" t="s">
        <v>1543</v>
      </c>
      <c r="H428" s="133" t="s">
        <v>1544</v>
      </c>
      <c r="I428" s="133" t="s">
        <v>1237</v>
      </c>
      <c r="J428" s="133">
        <v>2016</v>
      </c>
      <c r="K428" s="133" t="s">
        <v>1238</v>
      </c>
      <c r="L428" s="133" t="s">
        <v>1243</v>
      </c>
      <c r="M428" s="133" t="s">
        <v>1240</v>
      </c>
      <c r="N428" s="133" t="s">
        <v>1241</v>
      </c>
      <c r="O428" s="133"/>
      <c r="P428" s="133"/>
    </row>
    <row r="429" spans="1:16" x14ac:dyDescent="0.3">
      <c r="A429" s="133" t="s">
        <v>1231</v>
      </c>
      <c r="B429" s="133" t="s">
        <v>1216</v>
      </c>
      <c r="C429" s="133" t="s">
        <v>1232</v>
      </c>
      <c r="D429" s="133" t="s">
        <v>1247</v>
      </c>
      <c r="E429" s="133" t="s">
        <v>1248</v>
      </c>
      <c r="F429" s="133" t="s">
        <v>1235</v>
      </c>
      <c r="G429" s="133" t="s">
        <v>1516</v>
      </c>
      <c r="H429" s="133" t="s">
        <v>1517</v>
      </c>
      <c r="I429" s="133" t="s">
        <v>1237</v>
      </c>
      <c r="J429" s="133">
        <v>2016</v>
      </c>
      <c r="K429" s="133" t="s">
        <v>1238</v>
      </c>
      <c r="L429" s="133" t="s">
        <v>1239</v>
      </c>
      <c r="M429" s="133" t="s">
        <v>1240</v>
      </c>
      <c r="N429" s="133" t="s">
        <v>1241</v>
      </c>
      <c r="O429" s="133"/>
      <c r="P429" s="133"/>
    </row>
    <row r="430" spans="1:16" x14ac:dyDescent="0.3">
      <c r="A430" s="133" t="s">
        <v>1231</v>
      </c>
      <c r="B430" s="133" t="s">
        <v>1216</v>
      </c>
      <c r="C430" s="133" t="s">
        <v>1232</v>
      </c>
      <c r="D430" s="133" t="s">
        <v>1251</v>
      </c>
      <c r="E430" s="133" t="s">
        <v>1252</v>
      </c>
      <c r="F430" s="133" t="s">
        <v>1235</v>
      </c>
      <c r="G430" s="133" t="s">
        <v>1420</v>
      </c>
      <c r="H430" s="133" t="s">
        <v>1421</v>
      </c>
      <c r="I430" s="133" t="s">
        <v>1237</v>
      </c>
      <c r="J430" s="133">
        <v>2016</v>
      </c>
      <c r="K430" s="133" t="s">
        <v>1238</v>
      </c>
      <c r="L430" s="133" t="s">
        <v>1242</v>
      </c>
      <c r="M430" s="133" t="s">
        <v>1240</v>
      </c>
      <c r="N430" s="133" t="s">
        <v>1241</v>
      </c>
      <c r="O430" s="133"/>
      <c r="P430" s="133"/>
    </row>
    <row r="431" spans="1:16" x14ac:dyDescent="0.3">
      <c r="A431" s="133" t="s">
        <v>1231</v>
      </c>
      <c r="B431" s="133" t="s">
        <v>1216</v>
      </c>
      <c r="C431" s="133" t="s">
        <v>1232</v>
      </c>
      <c r="D431" s="133" t="s">
        <v>1251</v>
      </c>
      <c r="E431" s="133" t="s">
        <v>1252</v>
      </c>
      <c r="F431" s="133" t="s">
        <v>1235</v>
      </c>
      <c r="G431" s="133" t="s">
        <v>1565</v>
      </c>
      <c r="H431" s="133" t="s">
        <v>1566</v>
      </c>
      <c r="I431" s="133" t="s">
        <v>1237</v>
      </c>
      <c r="J431" s="133">
        <v>2016</v>
      </c>
      <c r="K431" s="133" t="s">
        <v>1238</v>
      </c>
      <c r="L431" s="133" t="s">
        <v>1243</v>
      </c>
      <c r="M431" s="133" t="s">
        <v>1240</v>
      </c>
      <c r="N431" s="133" t="s">
        <v>1241</v>
      </c>
      <c r="O431" s="133"/>
      <c r="P431" s="133"/>
    </row>
    <row r="432" spans="1:16" x14ac:dyDescent="0.3">
      <c r="A432" s="133" t="s">
        <v>1231</v>
      </c>
      <c r="B432" s="133" t="s">
        <v>1216</v>
      </c>
      <c r="C432" s="133" t="s">
        <v>1232</v>
      </c>
      <c r="D432" s="133" t="s">
        <v>1299</v>
      </c>
      <c r="E432" s="133" t="s">
        <v>1300</v>
      </c>
      <c r="F432" s="133" t="s">
        <v>1235</v>
      </c>
      <c r="G432" s="133" t="s">
        <v>1346</v>
      </c>
      <c r="H432" s="133" t="s">
        <v>1347</v>
      </c>
      <c r="I432" s="133" t="s">
        <v>1237</v>
      </c>
      <c r="J432" s="133">
        <v>2016</v>
      </c>
      <c r="K432" s="133" t="s">
        <v>1238</v>
      </c>
      <c r="L432" s="133" t="s">
        <v>1242</v>
      </c>
      <c r="M432" s="133" t="s">
        <v>1240</v>
      </c>
      <c r="N432" s="133" t="s">
        <v>1241</v>
      </c>
      <c r="O432" s="133"/>
      <c r="P432" s="133"/>
    </row>
    <row r="433" spans="1:16" x14ac:dyDescent="0.3">
      <c r="A433" s="133" t="s">
        <v>1231</v>
      </c>
      <c r="B433" s="133" t="s">
        <v>1216</v>
      </c>
      <c r="C433" s="133" t="s">
        <v>1232</v>
      </c>
      <c r="D433" s="133" t="s">
        <v>1251</v>
      </c>
      <c r="E433" s="133" t="s">
        <v>1252</v>
      </c>
      <c r="F433" s="133" t="s">
        <v>1235</v>
      </c>
      <c r="G433" s="133" t="s">
        <v>1518</v>
      </c>
      <c r="H433" s="133" t="s">
        <v>1519</v>
      </c>
      <c r="I433" s="133" t="s">
        <v>1237</v>
      </c>
      <c r="J433" s="133">
        <v>2016</v>
      </c>
      <c r="K433" s="133" t="s">
        <v>1238</v>
      </c>
      <c r="L433" s="133" t="s">
        <v>1239</v>
      </c>
      <c r="M433" s="133" t="s">
        <v>1240</v>
      </c>
      <c r="N433" s="133" t="s">
        <v>1241</v>
      </c>
      <c r="O433" s="133"/>
      <c r="P433" s="133"/>
    </row>
    <row r="434" spans="1:16" x14ac:dyDescent="0.3">
      <c r="A434" s="133" t="s">
        <v>1231</v>
      </c>
      <c r="B434" s="133" t="s">
        <v>1216</v>
      </c>
      <c r="C434" s="133" t="s">
        <v>1232</v>
      </c>
      <c r="D434" s="133" t="s">
        <v>1247</v>
      </c>
      <c r="E434" s="133" t="s">
        <v>1248</v>
      </c>
      <c r="F434" s="133" t="s">
        <v>1235</v>
      </c>
      <c r="G434" s="133" t="s">
        <v>1563</v>
      </c>
      <c r="H434" s="133" t="s">
        <v>1564</v>
      </c>
      <c r="I434" s="133" t="s">
        <v>1237</v>
      </c>
      <c r="J434" s="133">
        <v>2016</v>
      </c>
      <c r="K434" s="133" t="s">
        <v>1238</v>
      </c>
      <c r="L434" s="133" t="s">
        <v>1243</v>
      </c>
      <c r="M434" s="133" t="s">
        <v>1240</v>
      </c>
      <c r="N434" s="133" t="s">
        <v>1241</v>
      </c>
      <c r="O434" s="133"/>
      <c r="P434" s="133"/>
    </row>
    <row r="435" spans="1:16" x14ac:dyDescent="0.3">
      <c r="A435" s="133" t="s">
        <v>1231</v>
      </c>
      <c r="B435" s="133" t="s">
        <v>1216</v>
      </c>
      <c r="C435" s="133" t="s">
        <v>1232</v>
      </c>
      <c r="D435" s="133" t="s">
        <v>1233</v>
      </c>
      <c r="E435" s="133" t="s">
        <v>1234</v>
      </c>
      <c r="F435" s="133" t="s">
        <v>1235</v>
      </c>
      <c r="G435" s="133" t="s">
        <v>1579</v>
      </c>
      <c r="H435" s="133" t="s">
        <v>1580</v>
      </c>
      <c r="I435" s="133" t="s">
        <v>1237</v>
      </c>
      <c r="J435" s="133">
        <v>2016</v>
      </c>
      <c r="K435" s="133" t="s">
        <v>1238</v>
      </c>
      <c r="L435" s="133" t="s">
        <v>1242</v>
      </c>
      <c r="M435" s="133" t="s">
        <v>1240</v>
      </c>
      <c r="N435" s="133" t="s">
        <v>1241</v>
      </c>
      <c r="O435" s="133"/>
      <c r="P435" s="133"/>
    </row>
    <row r="436" spans="1:16" x14ac:dyDescent="0.3">
      <c r="A436" s="133" t="s">
        <v>1231</v>
      </c>
      <c r="B436" s="133" t="s">
        <v>1216</v>
      </c>
      <c r="C436" s="133" t="s">
        <v>1232</v>
      </c>
      <c r="D436" s="133" t="s">
        <v>1233</v>
      </c>
      <c r="E436" s="133" t="s">
        <v>1234</v>
      </c>
      <c r="F436" s="133" t="s">
        <v>1235</v>
      </c>
      <c r="G436" s="133" t="s">
        <v>1525</v>
      </c>
      <c r="H436" s="133" t="s">
        <v>1526</v>
      </c>
      <c r="I436" s="133" t="s">
        <v>1237</v>
      </c>
      <c r="J436" s="133">
        <v>2016</v>
      </c>
      <c r="K436" s="133" t="s">
        <v>1238</v>
      </c>
      <c r="L436" s="133" t="s">
        <v>1243</v>
      </c>
      <c r="M436" s="133" t="s">
        <v>1240</v>
      </c>
      <c r="N436" s="133" t="s">
        <v>1241</v>
      </c>
      <c r="O436" s="133"/>
      <c r="P436" s="133"/>
    </row>
    <row r="437" spans="1:16" x14ac:dyDescent="0.3">
      <c r="A437" s="133" t="s">
        <v>1231</v>
      </c>
      <c r="B437" s="133" t="s">
        <v>1216</v>
      </c>
      <c r="C437" s="133" t="s">
        <v>1232</v>
      </c>
      <c r="D437" s="133" t="s">
        <v>1315</v>
      </c>
      <c r="E437" s="133" t="s">
        <v>1316</v>
      </c>
      <c r="F437" s="133" t="s">
        <v>1235</v>
      </c>
      <c r="G437" s="133" t="s">
        <v>1553</v>
      </c>
      <c r="H437" s="133" t="s">
        <v>1554</v>
      </c>
      <c r="I437" s="133" t="s">
        <v>1237</v>
      </c>
      <c r="J437" s="133">
        <v>2016</v>
      </c>
      <c r="K437" s="133" t="s">
        <v>1238</v>
      </c>
      <c r="L437" s="133" t="s">
        <v>1243</v>
      </c>
      <c r="M437" s="133" t="s">
        <v>1240</v>
      </c>
      <c r="N437" s="133" t="s">
        <v>1241</v>
      </c>
      <c r="O437" s="133"/>
      <c r="P437" s="133"/>
    </row>
    <row r="438" spans="1:16" x14ac:dyDescent="0.3">
      <c r="A438" s="133" t="s">
        <v>1231</v>
      </c>
      <c r="B438" s="133" t="s">
        <v>1216</v>
      </c>
      <c r="C438" s="133" t="s">
        <v>1232</v>
      </c>
      <c r="D438" s="133" t="s">
        <v>1247</v>
      </c>
      <c r="E438" s="133" t="s">
        <v>1248</v>
      </c>
      <c r="F438" s="133" t="s">
        <v>1235</v>
      </c>
      <c r="G438" s="133" t="s">
        <v>1549</v>
      </c>
      <c r="H438" s="133" t="s">
        <v>1550</v>
      </c>
      <c r="I438" s="133" t="s">
        <v>1237</v>
      </c>
      <c r="J438" s="133">
        <v>2016</v>
      </c>
      <c r="K438" s="133" t="s">
        <v>1238</v>
      </c>
      <c r="L438" s="133" t="s">
        <v>1243</v>
      </c>
      <c r="M438" s="133" t="s">
        <v>1240</v>
      </c>
      <c r="N438" s="133" t="s">
        <v>1241</v>
      </c>
      <c r="O438" s="133"/>
      <c r="P438" s="133"/>
    </row>
    <row r="439" spans="1:16" x14ac:dyDescent="0.3">
      <c r="A439" s="133" t="s">
        <v>1231</v>
      </c>
      <c r="B439" s="133" t="s">
        <v>1216</v>
      </c>
      <c r="C439" s="133" t="s">
        <v>1232</v>
      </c>
      <c r="D439" s="133" t="s">
        <v>1233</v>
      </c>
      <c r="E439" s="133" t="s">
        <v>1234</v>
      </c>
      <c r="F439" s="133" t="s">
        <v>1235</v>
      </c>
      <c r="G439" s="133" t="s">
        <v>1356</v>
      </c>
      <c r="H439" s="133" t="s">
        <v>1357</v>
      </c>
      <c r="I439" s="133" t="s">
        <v>1237</v>
      </c>
      <c r="J439" s="133">
        <v>2016</v>
      </c>
      <c r="K439" s="133" t="s">
        <v>1238</v>
      </c>
      <c r="L439" s="133" t="s">
        <v>1242</v>
      </c>
      <c r="M439" s="133" t="s">
        <v>1240</v>
      </c>
      <c r="N439" s="133" t="s">
        <v>1241</v>
      </c>
      <c r="O439" s="133"/>
      <c r="P439" s="133"/>
    </row>
    <row r="440" spans="1:16" x14ac:dyDescent="0.3">
      <c r="A440" s="133" t="s">
        <v>1231</v>
      </c>
      <c r="B440" s="133" t="s">
        <v>1216</v>
      </c>
      <c r="C440" s="133" t="s">
        <v>1232</v>
      </c>
      <c r="D440" s="133" t="s">
        <v>1299</v>
      </c>
      <c r="E440" s="133" t="s">
        <v>1300</v>
      </c>
      <c r="F440" s="133" t="s">
        <v>1235</v>
      </c>
      <c r="G440" s="133" t="s">
        <v>1581</v>
      </c>
      <c r="H440" s="133" t="s">
        <v>1582</v>
      </c>
      <c r="I440" s="133" t="s">
        <v>1237</v>
      </c>
      <c r="J440" s="133">
        <v>2016</v>
      </c>
      <c r="K440" s="133" t="s">
        <v>1238</v>
      </c>
      <c r="L440" s="133" t="s">
        <v>1242</v>
      </c>
      <c r="M440" s="133" t="s">
        <v>1240</v>
      </c>
      <c r="N440" s="133" t="s">
        <v>1241</v>
      </c>
      <c r="O440" s="133"/>
      <c r="P440" s="133"/>
    </row>
    <row r="441" spans="1:16" x14ac:dyDescent="0.3">
      <c r="A441" s="133" t="s">
        <v>1231</v>
      </c>
      <c r="B441" s="133" t="s">
        <v>1216</v>
      </c>
      <c r="C441" s="133" t="s">
        <v>1232</v>
      </c>
      <c r="D441" s="133" t="s">
        <v>1247</v>
      </c>
      <c r="E441" s="133" t="s">
        <v>1248</v>
      </c>
      <c r="F441" s="133" t="s">
        <v>1235</v>
      </c>
      <c r="G441" s="133" t="s">
        <v>1428</v>
      </c>
      <c r="H441" s="133" t="s">
        <v>837</v>
      </c>
      <c r="I441" s="133" t="s">
        <v>1237</v>
      </c>
      <c r="J441" s="133">
        <v>2016</v>
      </c>
      <c r="K441" s="133" t="s">
        <v>1238</v>
      </c>
      <c r="L441" s="133" t="s">
        <v>1242</v>
      </c>
      <c r="M441" s="133" t="s">
        <v>1240</v>
      </c>
      <c r="N441" s="133" t="s">
        <v>1241</v>
      </c>
      <c r="O441" s="133"/>
      <c r="P441" s="133"/>
    </row>
    <row r="442" spans="1:16" x14ac:dyDescent="0.3">
      <c r="A442" s="133" t="s">
        <v>1231</v>
      </c>
      <c r="B442" s="133" t="s">
        <v>1216</v>
      </c>
      <c r="C442" s="133" t="s">
        <v>1232</v>
      </c>
      <c r="D442" s="133" t="s">
        <v>1299</v>
      </c>
      <c r="E442" s="133" t="s">
        <v>1300</v>
      </c>
      <c r="F442" s="133" t="s">
        <v>1235</v>
      </c>
      <c r="G442" s="133" t="s">
        <v>1581</v>
      </c>
      <c r="H442" s="133" t="s">
        <v>1582</v>
      </c>
      <c r="I442" s="133" t="s">
        <v>1237</v>
      </c>
      <c r="J442" s="133">
        <v>2016</v>
      </c>
      <c r="K442" s="133" t="s">
        <v>1238</v>
      </c>
      <c r="L442" s="133" t="s">
        <v>1243</v>
      </c>
      <c r="M442" s="133" t="s">
        <v>1240</v>
      </c>
      <c r="N442" s="133" t="s">
        <v>1241</v>
      </c>
      <c r="O442" s="133"/>
      <c r="P442" s="133"/>
    </row>
    <row r="443" spans="1:16" x14ac:dyDescent="0.3">
      <c r="A443" s="133" t="s">
        <v>1231</v>
      </c>
      <c r="B443" s="133" t="s">
        <v>1216</v>
      </c>
      <c r="C443" s="133" t="s">
        <v>1232</v>
      </c>
      <c r="D443" s="133" t="s">
        <v>1251</v>
      </c>
      <c r="E443" s="133" t="s">
        <v>1252</v>
      </c>
      <c r="F443" s="133" t="s">
        <v>1235</v>
      </c>
      <c r="G443" s="133" t="s">
        <v>1571</v>
      </c>
      <c r="H443" s="133" t="s">
        <v>1572</v>
      </c>
      <c r="I443" s="133" t="s">
        <v>1237</v>
      </c>
      <c r="J443" s="133">
        <v>2016</v>
      </c>
      <c r="K443" s="133" t="s">
        <v>1238</v>
      </c>
      <c r="L443" s="133" t="s">
        <v>1243</v>
      </c>
      <c r="M443" s="133" t="s">
        <v>1240</v>
      </c>
      <c r="N443" s="133" t="s">
        <v>1241</v>
      </c>
      <c r="O443" s="133"/>
      <c r="P443" s="133"/>
    </row>
    <row r="444" spans="1:16" x14ac:dyDescent="0.3">
      <c r="A444" s="133" t="s">
        <v>1231</v>
      </c>
      <c r="B444" s="133" t="s">
        <v>1216</v>
      </c>
      <c r="C444" s="133" t="s">
        <v>1232</v>
      </c>
      <c r="D444" s="133" t="s">
        <v>1299</v>
      </c>
      <c r="E444" s="133" t="s">
        <v>1300</v>
      </c>
      <c r="F444" s="133" t="s">
        <v>1235</v>
      </c>
      <c r="G444" s="133" t="s">
        <v>1495</v>
      </c>
      <c r="H444" s="133" t="s">
        <v>1496</v>
      </c>
      <c r="I444" s="133" t="s">
        <v>1237</v>
      </c>
      <c r="J444" s="133">
        <v>2016</v>
      </c>
      <c r="K444" s="133" t="s">
        <v>1238</v>
      </c>
      <c r="L444" s="133" t="s">
        <v>1239</v>
      </c>
      <c r="M444" s="133" t="s">
        <v>1240</v>
      </c>
      <c r="N444" s="133" t="s">
        <v>1241</v>
      </c>
      <c r="O444" s="133"/>
      <c r="P444" s="133"/>
    </row>
    <row r="445" spans="1:16" x14ac:dyDescent="0.3">
      <c r="A445" s="133" t="s">
        <v>1231</v>
      </c>
      <c r="B445" s="133" t="s">
        <v>1216</v>
      </c>
      <c r="C445" s="133" t="s">
        <v>1232</v>
      </c>
      <c r="D445" s="133" t="s">
        <v>1251</v>
      </c>
      <c r="E445" s="133" t="s">
        <v>1252</v>
      </c>
      <c r="F445" s="133" t="s">
        <v>1235</v>
      </c>
      <c r="G445" s="133" t="s">
        <v>1491</v>
      </c>
      <c r="H445" s="133" t="s">
        <v>1492</v>
      </c>
      <c r="I445" s="133" t="s">
        <v>1237</v>
      </c>
      <c r="J445" s="133">
        <v>2016</v>
      </c>
      <c r="K445" s="133" t="s">
        <v>1238</v>
      </c>
      <c r="L445" s="133" t="s">
        <v>1239</v>
      </c>
      <c r="M445" s="133" t="s">
        <v>1240</v>
      </c>
      <c r="N445" s="133" t="s">
        <v>1241</v>
      </c>
      <c r="O445" s="133"/>
      <c r="P445" s="133"/>
    </row>
    <row r="446" spans="1:16" x14ac:dyDescent="0.3">
      <c r="A446" s="133" t="s">
        <v>1231</v>
      </c>
      <c r="B446" s="133" t="s">
        <v>1216</v>
      </c>
      <c r="C446" s="133" t="s">
        <v>1232</v>
      </c>
      <c r="D446" s="133" t="s">
        <v>1299</v>
      </c>
      <c r="E446" s="133" t="s">
        <v>1300</v>
      </c>
      <c r="F446" s="133" t="s">
        <v>1235</v>
      </c>
      <c r="G446" s="133" t="s">
        <v>1400</v>
      </c>
      <c r="H446" s="133" t="s">
        <v>1401</v>
      </c>
      <c r="I446" s="133" t="s">
        <v>1237</v>
      </c>
      <c r="J446" s="133">
        <v>2016</v>
      </c>
      <c r="K446" s="133" t="s">
        <v>1238</v>
      </c>
      <c r="L446" s="133" t="s">
        <v>1243</v>
      </c>
      <c r="M446" s="133" t="s">
        <v>1240</v>
      </c>
      <c r="N446" s="133" t="s">
        <v>1241</v>
      </c>
      <c r="O446" s="133"/>
      <c r="P446" s="133"/>
    </row>
    <row r="447" spans="1:16" x14ac:dyDescent="0.3">
      <c r="A447" s="133" t="s">
        <v>1231</v>
      </c>
      <c r="B447" s="133" t="s">
        <v>1216</v>
      </c>
      <c r="C447" s="133" t="s">
        <v>1232</v>
      </c>
      <c r="D447" s="133" t="s">
        <v>1299</v>
      </c>
      <c r="E447" s="133" t="s">
        <v>1300</v>
      </c>
      <c r="F447" s="133" t="s">
        <v>1235</v>
      </c>
      <c r="G447" s="133" t="s">
        <v>1497</v>
      </c>
      <c r="H447" s="133" t="s">
        <v>1498</v>
      </c>
      <c r="I447" s="133" t="s">
        <v>1237</v>
      </c>
      <c r="J447" s="133">
        <v>2016</v>
      </c>
      <c r="K447" s="133" t="s">
        <v>1238</v>
      </c>
      <c r="L447" s="133" t="s">
        <v>1239</v>
      </c>
      <c r="M447" s="133" t="s">
        <v>1240</v>
      </c>
      <c r="N447" s="133" t="s">
        <v>1241</v>
      </c>
      <c r="O447" s="133"/>
      <c r="P447" s="133"/>
    </row>
    <row r="448" spans="1:16" x14ac:dyDescent="0.3">
      <c r="A448" s="133" t="s">
        <v>1231</v>
      </c>
      <c r="B448" s="133" t="s">
        <v>1216</v>
      </c>
      <c r="C448" s="133" t="s">
        <v>1232</v>
      </c>
      <c r="D448" s="133" t="s">
        <v>1251</v>
      </c>
      <c r="E448" s="133" t="s">
        <v>1252</v>
      </c>
      <c r="F448" s="133" t="s">
        <v>1235</v>
      </c>
      <c r="G448" s="133" t="s">
        <v>1499</v>
      </c>
      <c r="H448" s="133" t="s">
        <v>1500</v>
      </c>
      <c r="I448" s="133" t="s">
        <v>1237</v>
      </c>
      <c r="J448" s="133">
        <v>2016</v>
      </c>
      <c r="K448" s="133" t="s">
        <v>1238</v>
      </c>
      <c r="L448" s="133" t="s">
        <v>1239</v>
      </c>
      <c r="M448" s="133" t="s">
        <v>1240</v>
      </c>
      <c r="N448" s="133" t="s">
        <v>1241</v>
      </c>
      <c r="O448" s="133"/>
      <c r="P448" s="133"/>
    </row>
    <row r="449" spans="1:16" x14ac:dyDescent="0.3">
      <c r="A449" s="133" t="s">
        <v>1231</v>
      </c>
      <c r="B449" s="133" t="s">
        <v>1216</v>
      </c>
      <c r="C449" s="133" t="s">
        <v>1232</v>
      </c>
      <c r="D449" s="133" t="s">
        <v>1299</v>
      </c>
      <c r="E449" s="133" t="s">
        <v>1300</v>
      </c>
      <c r="F449" s="133" t="s">
        <v>1235</v>
      </c>
      <c r="G449" s="133" t="s">
        <v>1501</v>
      </c>
      <c r="H449" s="133" t="s">
        <v>1502</v>
      </c>
      <c r="I449" s="133" t="s">
        <v>1237</v>
      </c>
      <c r="J449" s="133">
        <v>2016</v>
      </c>
      <c r="K449" s="133" t="s">
        <v>1238</v>
      </c>
      <c r="L449" s="133" t="s">
        <v>1239</v>
      </c>
      <c r="M449" s="133" t="s">
        <v>1240</v>
      </c>
      <c r="N449" s="133" t="s">
        <v>1241</v>
      </c>
      <c r="O449" s="133"/>
      <c r="P449" s="133"/>
    </row>
    <row r="450" spans="1:16" x14ac:dyDescent="0.3">
      <c r="A450" s="133" t="s">
        <v>1231</v>
      </c>
      <c r="B450" s="133" t="s">
        <v>1216</v>
      </c>
      <c r="C450" s="133" t="s">
        <v>1232</v>
      </c>
      <c r="D450" s="133" t="s">
        <v>1244</v>
      </c>
      <c r="E450" s="133" t="s">
        <v>1245</v>
      </c>
      <c r="F450" s="133" t="s">
        <v>1235</v>
      </c>
      <c r="G450" s="133" t="s">
        <v>1410</v>
      </c>
      <c r="H450" s="133" t="s">
        <v>1411</v>
      </c>
      <c r="I450" s="133" t="s">
        <v>1237</v>
      </c>
      <c r="J450" s="133">
        <v>2016</v>
      </c>
      <c r="K450" s="133" t="s">
        <v>1238</v>
      </c>
      <c r="L450" s="133" t="s">
        <v>1243</v>
      </c>
      <c r="M450" s="133" t="s">
        <v>1240</v>
      </c>
      <c r="N450" s="133" t="s">
        <v>1241</v>
      </c>
      <c r="O450" s="133"/>
      <c r="P450" s="133"/>
    </row>
    <row r="451" spans="1:16" x14ac:dyDescent="0.3">
      <c r="A451" s="133" t="s">
        <v>1231</v>
      </c>
      <c r="B451" s="133" t="s">
        <v>1216</v>
      </c>
      <c r="C451" s="133" t="s">
        <v>1232</v>
      </c>
      <c r="D451" s="133" t="s">
        <v>1247</v>
      </c>
      <c r="E451" s="133" t="s">
        <v>1248</v>
      </c>
      <c r="F451" s="133" t="s">
        <v>1235</v>
      </c>
      <c r="G451" s="133" t="s">
        <v>1406</v>
      </c>
      <c r="H451" s="133" t="s">
        <v>1407</v>
      </c>
      <c r="I451" s="133" t="s">
        <v>1237</v>
      </c>
      <c r="J451" s="133">
        <v>2016</v>
      </c>
      <c r="K451" s="133" t="s">
        <v>1238</v>
      </c>
      <c r="L451" s="133" t="s">
        <v>1243</v>
      </c>
      <c r="M451" s="133" t="s">
        <v>1240</v>
      </c>
      <c r="N451" s="133" t="s">
        <v>1241</v>
      </c>
      <c r="O451" s="133"/>
      <c r="P451" s="133"/>
    </row>
    <row r="452" spans="1:16" x14ac:dyDescent="0.3">
      <c r="A452" s="133" t="s">
        <v>1231</v>
      </c>
      <c r="B452" s="133" t="s">
        <v>1216</v>
      </c>
      <c r="C452" s="133" t="s">
        <v>1232</v>
      </c>
      <c r="D452" s="133" t="s">
        <v>1247</v>
      </c>
      <c r="E452" s="133" t="s">
        <v>1248</v>
      </c>
      <c r="F452" s="133" t="s">
        <v>1235</v>
      </c>
      <c r="G452" s="133" t="s">
        <v>1509</v>
      </c>
      <c r="H452" s="133" t="s">
        <v>836</v>
      </c>
      <c r="I452" s="133" t="s">
        <v>1237</v>
      </c>
      <c r="J452" s="133">
        <v>2016</v>
      </c>
      <c r="K452" s="133" t="s">
        <v>1238</v>
      </c>
      <c r="L452" s="133" t="s">
        <v>1239</v>
      </c>
      <c r="M452" s="133" t="s">
        <v>1240</v>
      </c>
      <c r="N452" s="133" t="s">
        <v>1241</v>
      </c>
      <c r="O452" s="133"/>
      <c r="P452" s="133"/>
    </row>
    <row r="453" spans="1:16" x14ac:dyDescent="0.3">
      <c r="A453" s="133" t="s">
        <v>1231</v>
      </c>
      <c r="B453" s="133" t="s">
        <v>1216</v>
      </c>
      <c r="C453" s="133" t="s">
        <v>1232</v>
      </c>
      <c r="D453" s="133" t="s">
        <v>1244</v>
      </c>
      <c r="E453" s="133" t="s">
        <v>1245</v>
      </c>
      <c r="F453" s="133" t="s">
        <v>1235</v>
      </c>
      <c r="G453" s="133" t="s">
        <v>1510</v>
      </c>
      <c r="H453" s="133" t="s">
        <v>1511</v>
      </c>
      <c r="I453" s="133" t="s">
        <v>1237</v>
      </c>
      <c r="J453" s="133">
        <v>2016</v>
      </c>
      <c r="K453" s="133" t="s">
        <v>1238</v>
      </c>
      <c r="L453" s="133" t="s">
        <v>1239</v>
      </c>
      <c r="M453" s="133" t="s">
        <v>1240</v>
      </c>
      <c r="N453" s="133" t="s">
        <v>1241</v>
      </c>
      <c r="O453" s="133"/>
      <c r="P453" s="133"/>
    </row>
    <row r="454" spans="1:16" x14ac:dyDescent="0.3">
      <c r="A454" s="133" t="s">
        <v>1231</v>
      </c>
      <c r="B454" s="133" t="s">
        <v>1216</v>
      </c>
      <c r="C454" s="133" t="s">
        <v>1232</v>
      </c>
      <c r="D454" s="133" t="s">
        <v>1247</v>
      </c>
      <c r="E454" s="133" t="s">
        <v>1248</v>
      </c>
      <c r="F454" s="133" t="s">
        <v>1235</v>
      </c>
      <c r="G454" s="133" t="s">
        <v>1414</v>
      </c>
      <c r="H454" s="133" t="s">
        <v>1415</v>
      </c>
      <c r="I454" s="133" t="s">
        <v>1237</v>
      </c>
      <c r="J454" s="133">
        <v>2016</v>
      </c>
      <c r="K454" s="133" t="s">
        <v>1238</v>
      </c>
      <c r="L454" s="133" t="s">
        <v>1243</v>
      </c>
      <c r="M454" s="133" t="s">
        <v>1240</v>
      </c>
      <c r="N454" s="133" t="s">
        <v>1241</v>
      </c>
      <c r="O454" s="133"/>
      <c r="P454" s="133"/>
    </row>
    <row r="455" spans="1:16" x14ac:dyDescent="0.3">
      <c r="A455" s="133" t="s">
        <v>1231</v>
      </c>
      <c r="B455" s="133" t="s">
        <v>1216</v>
      </c>
      <c r="C455" s="133" t="s">
        <v>1232</v>
      </c>
      <c r="D455" s="133" t="s">
        <v>1244</v>
      </c>
      <c r="E455" s="133" t="s">
        <v>1245</v>
      </c>
      <c r="F455" s="133" t="s">
        <v>1235</v>
      </c>
      <c r="G455" s="133" t="s">
        <v>1412</v>
      </c>
      <c r="H455" s="133" t="s">
        <v>1413</v>
      </c>
      <c r="I455" s="133" t="s">
        <v>1237</v>
      </c>
      <c r="J455" s="133">
        <v>2016</v>
      </c>
      <c r="K455" s="133" t="s">
        <v>1238</v>
      </c>
      <c r="L455" s="133" t="s">
        <v>1243</v>
      </c>
      <c r="M455" s="133" t="s">
        <v>1240</v>
      </c>
      <c r="N455" s="133" t="s">
        <v>1241</v>
      </c>
      <c r="O455" s="133"/>
      <c r="P455" s="133"/>
    </row>
    <row r="456" spans="1:16" x14ac:dyDescent="0.3">
      <c r="A456" s="133" t="s">
        <v>1231</v>
      </c>
      <c r="B456" s="133" t="s">
        <v>1216</v>
      </c>
      <c r="C456" s="133" t="s">
        <v>1232</v>
      </c>
      <c r="D456" s="133" t="s">
        <v>1233</v>
      </c>
      <c r="E456" s="133" t="s">
        <v>1234</v>
      </c>
      <c r="F456" s="133" t="s">
        <v>1235</v>
      </c>
      <c r="G456" s="133" t="s">
        <v>1579</v>
      </c>
      <c r="H456" s="133" t="s">
        <v>1580</v>
      </c>
      <c r="I456" s="133" t="s">
        <v>1237</v>
      </c>
      <c r="J456" s="133">
        <v>2016</v>
      </c>
      <c r="K456" s="133" t="s">
        <v>1238</v>
      </c>
      <c r="L456" s="133" t="s">
        <v>1243</v>
      </c>
      <c r="M456" s="133" t="s">
        <v>1240</v>
      </c>
      <c r="N456" s="133" t="s">
        <v>1241</v>
      </c>
      <c r="O456" s="133"/>
      <c r="P456" s="133"/>
    </row>
    <row r="457" spans="1:16" x14ac:dyDescent="0.3">
      <c r="A457" s="133" t="s">
        <v>1231</v>
      </c>
      <c r="B457" s="133" t="s">
        <v>1216</v>
      </c>
      <c r="C457" s="133" t="s">
        <v>1232</v>
      </c>
      <c r="D457" s="133" t="s">
        <v>1233</v>
      </c>
      <c r="E457" s="133" t="s">
        <v>1234</v>
      </c>
      <c r="F457" s="133" t="s">
        <v>1235</v>
      </c>
      <c r="G457" s="133" t="s">
        <v>1575</v>
      </c>
      <c r="H457" s="133" t="s">
        <v>1576</v>
      </c>
      <c r="I457" s="133" t="s">
        <v>1237</v>
      </c>
      <c r="J457" s="133">
        <v>2016</v>
      </c>
      <c r="K457" s="133" t="s">
        <v>1238</v>
      </c>
      <c r="L457" s="133" t="s">
        <v>1243</v>
      </c>
      <c r="M457" s="133" t="s">
        <v>1240</v>
      </c>
      <c r="N457" s="133" t="s">
        <v>1241</v>
      </c>
      <c r="O457" s="133"/>
      <c r="P457" s="133"/>
    </row>
    <row r="458" spans="1:16" x14ac:dyDescent="0.3">
      <c r="A458" s="133" t="s">
        <v>1231</v>
      </c>
      <c r="B458" s="133" t="s">
        <v>1216</v>
      </c>
      <c r="C458" s="133" t="s">
        <v>1232</v>
      </c>
      <c r="D458" s="133" t="s">
        <v>1251</v>
      </c>
      <c r="E458" s="133" t="s">
        <v>1252</v>
      </c>
      <c r="F458" s="133" t="s">
        <v>1235</v>
      </c>
      <c r="G458" s="133" t="s">
        <v>1429</v>
      </c>
      <c r="H458" s="133" t="s">
        <v>1430</v>
      </c>
      <c r="I458" s="133" t="s">
        <v>1237</v>
      </c>
      <c r="J458" s="133">
        <v>2016</v>
      </c>
      <c r="K458" s="133" t="s">
        <v>1238</v>
      </c>
      <c r="L458" s="133" t="s">
        <v>1242</v>
      </c>
      <c r="M458" s="133" t="s">
        <v>1240</v>
      </c>
      <c r="N458" s="133" t="s">
        <v>1241</v>
      </c>
      <c r="O458" s="133"/>
      <c r="P458" s="133"/>
    </row>
    <row r="459" spans="1:16" x14ac:dyDescent="0.3">
      <c r="A459" s="133" t="s">
        <v>1231</v>
      </c>
      <c r="B459" s="133" t="s">
        <v>1216</v>
      </c>
      <c r="C459" s="133" t="s">
        <v>1232</v>
      </c>
      <c r="D459" s="133" t="s">
        <v>1251</v>
      </c>
      <c r="E459" s="133" t="s">
        <v>1252</v>
      </c>
      <c r="F459" s="133" t="s">
        <v>1235</v>
      </c>
      <c r="G459" s="133" t="s">
        <v>1420</v>
      </c>
      <c r="H459" s="133" t="s">
        <v>1421</v>
      </c>
      <c r="I459" s="133" t="s">
        <v>1237</v>
      </c>
      <c r="J459" s="133">
        <v>2016</v>
      </c>
      <c r="K459" s="133" t="s">
        <v>1238</v>
      </c>
      <c r="L459" s="133" t="s">
        <v>1243</v>
      </c>
      <c r="M459" s="133" t="s">
        <v>1240</v>
      </c>
      <c r="N459" s="133" t="s">
        <v>1241</v>
      </c>
      <c r="O459" s="133"/>
      <c r="P459" s="133"/>
    </row>
    <row r="460" spans="1:16" x14ac:dyDescent="0.3">
      <c r="A460" s="133" t="s">
        <v>1231</v>
      </c>
      <c r="B460" s="133" t="s">
        <v>1216</v>
      </c>
      <c r="C460" s="133" t="s">
        <v>1232</v>
      </c>
      <c r="D460" s="133" t="s">
        <v>1247</v>
      </c>
      <c r="E460" s="133" t="s">
        <v>1248</v>
      </c>
      <c r="F460" s="133" t="s">
        <v>1235</v>
      </c>
      <c r="G460" s="133" t="s">
        <v>1522</v>
      </c>
      <c r="H460" s="133" t="s">
        <v>855</v>
      </c>
      <c r="I460" s="133" t="s">
        <v>1237</v>
      </c>
      <c r="J460" s="133">
        <v>2016</v>
      </c>
      <c r="K460" s="133" t="s">
        <v>1238</v>
      </c>
      <c r="L460" s="133" t="s">
        <v>1239</v>
      </c>
      <c r="M460" s="133" t="s">
        <v>1240</v>
      </c>
      <c r="N460" s="133" t="s">
        <v>1241</v>
      </c>
      <c r="O460" s="133"/>
      <c r="P460" s="133"/>
    </row>
    <row r="461" spans="1:16" x14ac:dyDescent="0.3">
      <c r="A461" s="133" t="s">
        <v>1231</v>
      </c>
      <c r="B461" s="133" t="s">
        <v>1216</v>
      </c>
      <c r="C461" s="133" t="s">
        <v>1232</v>
      </c>
      <c r="D461" s="133" t="s">
        <v>1233</v>
      </c>
      <c r="E461" s="133" t="s">
        <v>1234</v>
      </c>
      <c r="F461" s="133" t="s">
        <v>1235</v>
      </c>
      <c r="G461" s="133" t="s">
        <v>1577</v>
      </c>
      <c r="H461" s="133" t="s">
        <v>1578</v>
      </c>
      <c r="I461" s="133" t="s">
        <v>1237</v>
      </c>
      <c r="J461" s="133">
        <v>2016</v>
      </c>
      <c r="K461" s="133" t="s">
        <v>1238</v>
      </c>
      <c r="L461" s="133" t="s">
        <v>1243</v>
      </c>
      <c r="M461" s="133" t="s">
        <v>1240</v>
      </c>
      <c r="N461" s="133" t="s">
        <v>1241</v>
      </c>
      <c r="O461" s="133"/>
      <c r="P461" s="133"/>
    </row>
    <row r="462" spans="1:16" x14ac:dyDescent="0.3">
      <c r="A462" s="133" t="s">
        <v>1231</v>
      </c>
      <c r="B462" s="133" t="s">
        <v>1216</v>
      </c>
      <c r="C462" s="133" t="s">
        <v>1232</v>
      </c>
      <c r="D462" s="133" t="s">
        <v>1315</v>
      </c>
      <c r="E462" s="133" t="s">
        <v>1316</v>
      </c>
      <c r="F462" s="133" t="s">
        <v>1235</v>
      </c>
      <c r="G462" s="133" t="s">
        <v>1520</v>
      </c>
      <c r="H462" s="133" t="s">
        <v>1521</v>
      </c>
      <c r="I462" s="133" t="s">
        <v>1237</v>
      </c>
      <c r="J462" s="133">
        <v>2016</v>
      </c>
      <c r="K462" s="133" t="s">
        <v>1238</v>
      </c>
      <c r="L462" s="133" t="s">
        <v>1239</v>
      </c>
      <c r="M462" s="133" t="s">
        <v>1240</v>
      </c>
      <c r="N462" s="133" t="s">
        <v>1241</v>
      </c>
      <c r="O462" s="133"/>
      <c r="P462" s="133"/>
    </row>
    <row r="463" spans="1:16" x14ac:dyDescent="0.3">
      <c r="A463" s="133" t="s">
        <v>1231</v>
      </c>
      <c r="B463" s="133" t="s">
        <v>1216</v>
      </c>
      <c r="C463" s="133" t="s">
        <v>1232</v>
      </c>
      <c r="D463" s="133" t="s">
        <v>1244</v>
      </c>
      <c r="E463" s="133" t="s">
        <v>1245</v>
      </c>
      <c r="F463" s="133" t="s">
        <v>1235</v>
      </c>
      <c r="G463" s="133" t="s">
        <v>1449</v>
      </c>
      <c r="H463" s="133" t="s">
        <v>1450</v>
      </c>
      <c r="I463" s="133" t="s">
        <v>1237</v>
      </c>
      <c r="J463" s="133">
        <v>2016</v>
      </c>
      <c r="K463" s="133" t="s">
        <v>1238</v>
      </c>
      <c r="L463" s="133" t="s">
        <v>1242</v>
      </c>
      <c r="M463" s="133" t="s">
        <v>1240</v>
      </c>
      <c r="N463" s="133" t="s">
        <v>1241</v>
      </c>
      <c r="O463" s="133"/>
      <c r="P463" s="133"/>
    </row>
    <row r="464" spans="1:16" x14ac:dyDescent="0.3">
      <c r="A464" s="133" t="s">
        <v>1231</v>
      </c>
      <c r="B464" s="133" t="s">
        <v>1216</v>
      </c>
      <c r="C464" s="133" t="s">
        <v>1232</v>
      </c>
      <c r="D464" s="133" t="s">
        <v>1299</v>
      </c>
      <c r="E464" s="133" t="s">
        <v>1300</v>
      </c>
      <c r="F464" s="133" t="s">
        <v>1235</v>
      </c>
      <c r="G464" s="133" t="s">
        <v>1346</v>
      </c>
      <c r="H464" s="133" t="s">
        <v>1347</v>
      </c>
      <c r="I464" s="133" t="s">
        <v>1237</v>
      </c>
      <c r="J464" s="133">
        <v>2016</v>
      </c>
      <c r="K464" s="133" t="s">
        <v>1238</v>
      </c>
      <c r="L464" s="133" t="s">
        <v>1243</v>
      </c>
      <c r="M464" s="133" t="s">
        <v>1240</v>
      </c>
      <c r="N464" s="133" t="s">
        <v>1241</v>
      </c>
      <c r="O464" s="133"/>
      <c r="P464" s="133"/>
    </row>
    <row r="465" spans="1:16" x14ac:dyDescent="0.3">
      <c r="A465" s="133" t="s">
        <v>1231</v>
      </c>
      <c r="B465" s="133" t="s">
        <v>1216</v>
      </c>
      <c r="C465" s="133" t="s">
        <v>1232</v>
      </c>
      <c r="D465" s="133" t="s">
        <v>1299</v>
      </c>
      <c r="E465" s="133" t="s">
        <v>1300</v>
      </c>
      <c r="F465" s="133" t="s">
        <v>1235</v>
      </c>
      <c r="G465" s="133" t="s">
        <v>1523</v>
      </c>
      <c r="H465" s="133" t="s">
        <v>1524</v>
      </c>
      <c r="I465" s="133" t="s">
        <v>1237</v>
      </c>
      <c r="J465" s="133">
        <v>2016</v>
      </c>
      <c r="K465" s="133" t="s">
        <v>1238</v>
      </c>
      <c r="L465" s="133" t="s">
        <v>1239</v>
      </c>
      <c r="M465" s="133" t="s">
        <v>1240</v>
      </c>
      <c r="N465" s="133" t="s">
        <v>1241</v>
      </c>
      <c r="O465" s="133"/>
      <c r="P465" s="133"/>
    </row>
    <row r="466" spans="1:16" x14ac:dyDescent="0.3">
      <c r="A466" s="133" t="s">
        <v>1231</v>
      </c>
      <c r="B466" s="133" t="s">
        <v>1216</v>
      </c>
      <c r="C466" s="133" t="s">
        <v>1232</v>
      </c>
      <c r="D466" s="133" t="s">
        <v>1247</v>
      </c>
      <c r="E466" s="133" t="s">
        <v>1248</v>
      </c>
      <c r="F466" s="133" t="s">
        <v>1235</v>
      </c>
      <c r="G466" s="133" t="s">
        <v>1428</v>
      </c>
      <c r="H466" s="133" t="s">
        <v>837</v>
      </c>
      <c r="I466" s="133" t="s">
        <v>1237</v>
      </c>
      <c r="J466" s="133">
        <v>2016</v>
      </c>
      <c r="K466" s="133" t="s">
        <v>1238</v>
      </c>
      <c r="L466" s="133" t="s">
        <v>1243</v>
      </c>
      <c r="M466" s="133" t="s">
        <v>1240</v>
      </c>
      <c r="N466" s="133" t="s">
        <v>1241</v>
      </c>
      <c r="O466" s="133"/>
      <c r="P466" s="133"/>
    </row>
    <row r="467" spans="1:16" x14ac:dyDescent="0.3">
      <c r="A467" s="133" t="s">
        <v>1231</v>
      </c>
      <c r="B467" s="133" t="s">
        <v>1216</v>
      </c>
      <c r="C467" s="133" t="s">
        <v>1232</v>
      </c>
      <c r="D467" s="133" t="s">
        <v>1299</v>
      </c>
      <c r="E467" s="133" t="s">
        <v>1300</v>
      </c>
      <c r="F467" s="133" t="s">
        <v>1235</v>
      </c>
      <c r="G467" s="133" t="s">
        <v>1505</v>
      </c>
      <c r="H467" s="133" t="s">
        <v>1506</v>
      </c>
      <c r="I467" s="133" t="s">
        <v>1237</v>
      </c>
      <c r="J467" s="133">
        <v>2016</v>
      </c>
      <c r="K467" s="133" t="s">
        <v>1238</v>
      </c>
      <c r="L467" s="133" t="s">
        <v>1239</v>
      </c>
      <c r="M467" s="133" t="s">
        <v>1240</v>
      </c>
      <c r="N467" s="133" t="s">
        <v>1241</v>
      </c>
      <c r="O467" s="133"/>
      <c r="P467" s="133"/>
    </row>
    <row r="468" spans="1:16" x14ac:dyDescent="0.3">
      <c r="A468" s="133" t="s">
        <v>1231</v>
      </c>
      <c r="B468" s="133" t="s">
        <v>1216</v>
      </c>
      <c r="C468" s="133" t="s">
        <v>1232</v>
      </c>
      <c r="D468" s="133" t="s">
        <v>1299</v>
      </c>
      <c r="E468" s="133" t="s">
        <v>1300</v>
      </c>
      <c r="F468" s="133" t="s">
        <v>1235</v>
      </c>
      <c r="G468" s="133" t="s">
        <v>1529</v>
      </c>
      <c r="H468" s="133" t="s">
        <v>1530</v>
      </c>
      <c r="I468" s="133" t="s">
        <v>1237</v>
      </c>
      <c r="J468" s="133">
        <v>2016</v>
      </c>
      <c r="K468" s="133" t="s">
        <v>1238</v>
      </c>
      <c r="L468" s="133" t="s">
        <v>1239</v>
      </c>
      <c r="M468" s="133" t="s">
        <v>1240</v>
      </c>
      <c r="N468" s="133" t="s">
        <v>1241</v>
      </c>
      <c r="O468" s="133"/>
      <c r="P468" s="133"/>
    </row>
    <row r="469" spans="1:16" x14ac:dyDescent="0.3">
      <c r="A469" s="133" t="s">
        <v>1231</v>
      </c>
      <c r="B469" s="133" t="s">
        <v>1216</v>
      </c>
      <c r="C469" s="133" t="s">
        <v>1232</v>
      </c>
      <c r="D469" s="133" t="s">
        <v>1299</v>
      </c>
      <c r="E469" s="133" t="s">
        <v>1300</v>
      </c>
      <c r="F469" s="133" t="s">
        <v>1235</v>
      </c>
      <c r="G469" s="133" t="s">
        <v>1503</v>
      </c>
      <c r="H469" s="133" t="s">
        <v>1504</v>
      </c>
      <c r="I469" s="133" t="s">
        <v>1237</v>
      </c>
      <c r="J469" s="133">
        <v>2016</v>
      </c>
      <c r="K469" s="133" t="s">
        <v>1238</v>
      </c>
      <c r="L469" s="133" t="s">
        <v>1239</v>
      </c>
      <c r="M469" s="133" t="s">
        <v>1240</v>
      </c>
      <c r="N469" s="133" t="s">
        <v>1241</v>
      </c>
      <c r="O469" s="133"/>
      <c r="P469" s="133"/>
    </row>
    <row r="470" spans="1:16" x14ac:dyDescent="0.3">
      <c r="A470" s="133" t="s">
        <v>1231</v>
      </c>
      <c r="B470" s="133" t="s">
        <v>1216</v>
      </c>
      <c r="C470" s="133" t="s">
        <v>1232</v>
      </c>
      <c r="D470" s="133" t="s">
        <v>1315</v>
      </c>
      <c r="E470" s="133" t="s">
        <v>1316</v>
      </c>
      <c r="F470" s="133" t="s">
        <v>1235</v>
      </c>
      <c r="G470" s="133" t="s">
        <v>1531</v>
      </c>
      <c r="H470" s="133" t="s">
        <v>1532</v>
      </c>
      <c r="I470" s="133" t="s">
        <v>1237</v>
      </c>
      <c r="J470" s="133">
        <v>2016</v>
      </c>
      <c r="K470" s="133" t="s">
        <v>1238</v>
      </c>
      <c r="L470" s="133" t="s">
        <v>1239</v>
      </c>
      <c r="M470" s="133" t="s">
        <v>1240</v>
      </c>
      <c r="N470" s="133" t="s">
        <v>1241</v>
      </c>
      <c r="O470" s="133"/>
      <c r="P470" s="133"/>
    </row>
    <row r="471" spans="1:16" x14ac:dyDescent="0.3">
      <c r="A471" s="133" t="s">
        <v>1231</v>
      </c>
      <c r="B471" s="133" t="s">
        <v>1216</v>
      </c>
      <c r="C471" s="133" t="s">
        <v>1232</v>
      </c>
      <c r="D471" s="133" t="s">
        <v>1233</v>
      </c>
      <c r="E471" s="133" t="s">
        <v>1234</v>
      </c>
      <c r="F471" s="133" t="s">
        <v>1235</v>
      </c>
      <c r="G471" s="133" t="s">
        <v>1527</v>
      </c>
      <c r="H471" s="133" t="s">
        <v>1528</v>
      </c>
      <c r="I471" s="133" t="s">
        <v>1237</v>
      </c>
      <c r="J471" s="133">
        <v>2016</v>
      </c>
      <c r="K471" s="133" t="s">
        <v>1238</v>
      </c>
      <c r="L471" s="133" t="s">
        <v>1239</v>
      </c>
      <c r="M471" s="133" t="s">
        <v>1240</v>
      </c>
      <c r="N471" s="133" t="s">
        <v>1241</v>
      </c>
      <c r="O471" s="133"/>
      <c r="P471" s="133"/>
    </row>
    <row r="472" spans="1:16" x14ac:dyDescent="0.3">
      <c r="A472" s="133" t="s">
        <v>1231</v>
      </c>
      <c r="B472" s="133" t="s">
        <v>1216</v>
      </c>
      <c r="C472" s="133" t="s">
        <v>1232</v>
      </c>
      <c r="D472" s="133" t="s">
        <v>1233</v>
      </c>
      <c r="E472" s="133" t="s">
        <v>1234</v>
      </c>
      <c r="F472" s="133" t="s">
        <v>1235</v>
      </c>
      <c r="G472" s="133" t="s">
        <v>1416</v>
      </c>
      <c r="H472" s="133" t="s">
        <v>1417</v>
      </c>
      <c r="I472" s="133" t="s">
        <v>1237</v>
      </c>
      <c r="J472" s="133">
        <v>2016</v>
      </c>
      <c r="K472" s="133" t="s">
        <v>1238</v>
      </c>
      <c r="L472" s="133" t="s">
        <v>1243</v>
      </c>
      <c r="M472" s="133" t="s">
        <v>1240</v>
      </c>
      <c r="N472" s="133" t="s">
        <v>1241</v>
      </c>
      <c r="O472" s="133"/>
      <c r="P472" s="133"/>
    </row>
    <row r="473" spans="1:16" x14ac:dyDescent="0.3">
      <c r="A473" s="133" t="s">
        <v>1231</v>
      </c>
      <c r="B473" s="133" t="s">
        <v>1216</v>
      </c>
      <c r="C473" s="133" t="s">
        <v>1232</v>
      </c>
      <c r="D473" s="133" t="s">
        <v>1299</v>
      </c>
      <c r="E473" s="133" t="s">
        <v>1300</v>
      </c>
      <c r="F473" s="133" t="s">
        <v>1235</v>
      </c>
      <c r="G473" s="133" t="s">
        <v>1463</v>
      </c>
      <c r="H473" s="133" t="s">
        <v>1464</v>
      </c>
      <c r="I473" s="133" t="s">
        <v>1237</v>
      </c>
      <c r="J473" s="133">
        <v>2016</v>
      </c>
      <c r="K473" s="133" t="s">
        <v>1238</v>
      </c>
      <c r="L473" s="133" t="s">
        <v>1242</v>
      </c>
      <c r="M473" s="133" t="s">
        <v>1240</v>
      </c>
      <c r="N473" s="133" t="s">
        <v>1241</v>
      </c>
      <c r="O473" s="133"/>
      <c r="P473" s="133"/>
    </row>
    <row r="474" spans="1:16" x14ac:dyDescent="0.3">
      <c r="A474" s="133" t="s">
        <v>1231</v>
      </c>
      <c r="B474" s="133" t="s">
        <v>1216</v>
      </c>
      <c r="C474" s="133" t="s">
        <v>1232</v>
      </c>
      <c r="D474" s="133" t="s">
        <v>1244</v>
      </c>
      <c r="E474" s="133" t="s">
        <v>1245</v>
      </c>
      <c r="F474" s="133" t="s">
        <v>1235</v>
      </c>
      <c r="G474" s="133" t="s">
        <v>1418</v>
      </c>
      <c r="H474" s="133" t="s">
        <v>1419</v>
      </c>
      <c r="I474" s="133" t="s">
        <v>1237</v>
      </c>
      <c r="J474" s="133">
        <v>2016</v>
      </c>
      <c r="K474" s="133" t="s">
        <v>1238</v>
      </c>
      <c r="L474" s="133" t="s">
        <v>1243</v>
      </c>
      <c r="M474" s="133" t="s">
        <v>1240</v>
      </c>
      <c r="N474" s="133" t="s">
        <v>1241</v>
      </c>
      <c r="O474" s="133"/>
      <c r="P474" s="133"/>
    </row>
    <row r="475" spans="1:16" x14ac:dyDescent="0.3">
      <c r="A475" s="133" t="s">
        <v>1231</v>
      </c>
      <c r="B475" s="133" t="s">
        <v>1216</v>
      </c>
      <c r="C475" s="133" t="s">
        <v>1232</v>
      </c>
      <c r="D475" s="133" t="s">
        <v>1233</v>
      </c>
      <c r="E475" s="133" t="s">
        <v>1234</v>
      </c>
      <c r="F475" s="133" t="s">
        <v>1235</v>
      </c>
      <c r="G475" s="133" t="s">
        <v>1512</v>
      </c>
      <c r="H475" s="133" t="s">
        <v>1513</v>
      </c>
      <c r="I475" s="133" t="s">
        <v>1237</v>
      </c>
      <c r="J475" s="133">
        <v>2016</v>
      </c>
      <c r="K475" s="133" t="s">
        <v>1238</v>
      </c>
      <c r="L475" s="133" t="s">
        <v>1239</v>
      </c>
      <c r="M475" s="133" t="s">
        <v>1240</v>
      </c>
      <c r="N475" s="133" t="s">
        <v>1241</v>
      </c>
      <c r="O475" s="133"/>
      <c r="P475" s="133"/>
    </row>
    <row r="476" spans="1:16" x14ac:dyDescent="0.3">
      <c r="A476" s="133" t="s">
        <v>1231</v>
      </c>
      <c r="B476" s="133" t="s">
        <v>1216</v>
      </c>
      <c r="C476" s="133" t="s">
        <v>1232</v>
      </c>
      <c r="D476" s="133" t="s">
        <v>1247</v>
      </c>
      <c r="E476" s="133" t="s">
        <v>1248</v>
      </c>
      <c r="F476" s="133" t="s">
        <v>1235</v>
      </c>
      <c r="G476" s="133" t="s">
        <v>1459</v>
      </c>
      <c r="H476" s="133" t="s">
        <v>1460</v>
      </c>
      <c r="I476" s="133" t="s">
        <v>1237</v>
      </c>
      <c r="J476" s="133">
        <v>2016</v>
      </c>
      <c r="K476" s="133" t="s">
        <v>1238</v>
      </c>
      <c r="L476" s="133" t="s">
        <v>1242</v>
      </c>
      <c r="M476" s="133" t="s">
        <v>1240</v>
      </c>
      <c r="N476" s="133" t="s">
        <v>1241</v>
      </c>
      <c r="O476" s="133"/>
      <c r="P476" s="133"/>
    </row>
    <row r="477" spans="1:16" x14ac:dyDescent="0.3">
      <c r="A477" s="133" t="s">
        <v>1231</v>
      </c>
      <c r="B477" s="133" t="s">
        <v>1216</v>
      </c>
      <c r="C477" s="133" t="s">
        <v>1232</v>
      </c>
      <c r="D477" s="133" t="s">
        <v>1233</v>
      </c>
      <c r="E477" s="133" t="s">
        <v>1234</v>
      </c>
      <c r="F477" s="133" t="s">
        <v>1235</v>
      </c>
      <c r="G477" s="133" t="s">
        <v>1461</v>
      </c>
      <c r="H477" s="133" t="s">
        <v>1462</v>
      </c>
      <c r="I477" s="133" t="s">
        <v>1237</v>
      </c>
      <c r="J477" s="133">
        <v>2016</v>
      </c>
      <c r="K477" s="133" t="s">
        <v>1238</v>
      </c>
      <c r="L477" s="133" t="s">
        <v>1242</v>
      </c>
      <c r="M477" s="133" t="s">
        <v>1240</v>
      </c>
      <c r="N477" s="133" t="s">
        <v>1241</v>
      </c>
      <c r="O477" s="133"/>
      <c r="P477" s="133"/>
    </row>
    <row r="478" spans="1:16" x14ac:dyDescent="0.3">
      <c r="A478" s="133" t="s">
        <v>1231</v>
      </c>
      <c r="B478" s="133" t="s">
        <v>1216</v>
      </c>
      <c r="C478" s="133" t="s">
        <v>1232</v>
      </c>
      <c r="D478" s="133" t="s">
        <v>1247</v>
      </c>
      <c r="E478" s="133" t="s">
        <v>1248</v>
      </c>
      <c r="F478" s="133" t="s">
        <v>1235</v>
      </c>
      <c r="G478" s="133" t="s">
        <v>1424</v>
      </c>
      <c r="H478" s="133" t="s">
        <v>1425</v>
      </c>
      <c r="I478" s="133" t="s">
        <v>1237</v>
      </c>
      <c r="J478" s="133">
        <v>2016</v>
      </c>
      <c r="K478" s="133" t="s">
        <v>1238</v>
      </c>
      <c r="L478" s="133" t="s">
        <v>1242</v>
      </c>
      <c r="M478" s="133" t="s">
        <v>1240</v>
      </c>
      <c r="N478" s="133" t="s">
        <v>1241</v>
      </c>
      <c r="O478" s="133"/>
      <c r="P478" s="133"/>
    </row>
    <row r="479" spans="1:16" x14ac:dyDescent="0.3">
      <c r="A479" s="133" t="s">
        <v>1231</v>
      </c>
      <c r="B479" s="133" t="s">
        <v>1216</v>
      </c>
      <c r="C479" s="133" t="s">
        <v>1232</v>
      </c>
      <c r="D479" s="133" t="s">
        <v>1315</v>
      </c>
      <c r="E479" s="133" t="s">
        <v>1316</v>
      </c>
      <c r="F479" s="133" t="s">
        <v>1235</v>
      </c>
      <c r="G479" s="133" t="s">
        <v>1366</v>
      </c>
      <c r="H479" s="133" t="s">
        <v>1367</v>
      </c>
      <c r="I479" s="133" t="s">
        <v>1237</v>
      </c>
      <c r="J479" s="133">
        <v>2016</v>
      </c>
      <c r="K479" s="133" t="s">
        <v>1238</v>
      </c>
      <c r="L479" s="133" t="s">
        <v>1242</v>
      </c>
      <c r="M479" s="133" t="s">
        <v>1240</v>
      </c>
      <c r="N479" s="133" t="s">
        <v>1241</v>
      </c>
      <c r="O479" s="133"/>
      <c r="P479" s="133"/>
    </row>
    <row r="480" spans="1:16" x14ac:dyDescent="0.3">
      <c r="A480" s="133" t="s">
        <v>1231</v>
      </c>
      <c r="B480" s="133" t="s">
        <v>1216</v>
      </c>
      <c r="C480" s="133" t="s">
        <v>1232</v>
      </c>
      <c r="D480" s="133" t="s">
        <v>1299</v>
      </c>
      <c r="E480" s="133" t="s">
        <v>1300</v>
      </c>
      <c r="F480" s="133" t="s">
        <v>1235</v>
      </c>
      <c r="G480" s="133" t="s">
        <v>1364</v>
      </c>
      <c r="H480" s="133" t="s">
        <v>1365</v>
      </c>
      <c r="I480" s="133" t="s">
        <v>1237</v>
      </c>
      <c r="J480" s="133">
        <v>2016</v>
      </c>
      <c r="K480" s="133" t="s">
        <v>1238</v>
      </c>
      <c r="L480" s="133" t="s">
        <v>1242</v>
      </c>
      <c r="M480" s="133" t="s">
        <v>1240</v>
      </c>
      <c r="N480" s="133" t="s">
        <v>1241</v>
      </c>
      <c r="O480" s="133"/>
      <c r="P480" s="133"/>
    </row>
    <row r="481" spans="1:16" x14ac:dyDescent="0.3">
      <c r="A481" s="133" t="s">
        <v>1231</v>
      </c>
      <c r="B481" s="133" t="s">
        <v>1216</v>
      </c>
      <c r="C481" s="133" t="s">
        <v>1232</v>
      </c>
      <c r="D481" s="133" t="s">
        <v>1299</v>
      </c>
      <c r="E481" s="133" t="s">
        <v>1300</v>
      </c>
      <c r="F481" s="133" t="s">
        <v>1235</v>
      </c>
      <c r="G481" s="133" t="s">
        <v>1547</v>
      </c>
      <c r="H481" s="133" t="s">
        <v>1548</v>
      </c>
      <c r="I481" s="133" t="s">
        <v>1237</v>
      </c>
      <c r="J481" s="133">
        <v>2016</v>
      </c>
      <c r="K481" s="133" t="s">
        <v>1238</v>
      </c>
      <c r="L481" s="133" t="s">
        <v>1239</v>
      </c>
      <c r="M481" s="133" t="s">
        <v>1240</v>
      </c>
      <c r="N481" s="133" t="s">
        <v>1241</v>
      </c>
      <c r="O481" s="133"/>
      <c r="P481" s="133"/>
    </row>
    <row r="482" spans="1:16" x14ac:dyDescent="0.3">
      <c r="A482" s="133" t="s">
        <v>1231</v>
      </c>
      <c r="B482" s="133" t="s">
        <v>1216</v>
      </c>
      <c r="C482" s="133" t="s">
        <v>1232</v>
      </c>
      <c r="D482" s="133" t="s">
        <v>1299</v>
      </c>
      <c r="E482" s="133" t="s">
        <v>1300</v>
      </c>
      <c r="F482" s="133" t="s">
        <v>1235</v>
      </c>
      <c r="G482" s="133" t="s">
        <v>1551</v>
      </c>
      <c r="H482" s="133" t="s">
        <v>1552</v>
      </c>
      <c r="I482" s="133" t="s">
        <v>1237</v>
      </c>
      <c r="J482" s="133">
        <v>2016</v>
      </c>
      <c r="K482" s="133" t="s">
        <v>1238</v>
      </c>
      <c r="L482" s="133" t="s">
        <v>1239</v>
      </c>
      <c r="M482" s="133" t="s">
        <v>1240</v>
      </c>
      <c r="N482" s="133" t="s">
        <v>1241</v>
      </c>
      <c r="O482" s="133"/>
      <c r="P482" s="133"/>
    </row>
    <row r="483" spans="1:16" x14ac:dyDescent="0.3">
      <c r="A483" s="133" t="s">
        <v>1231</v>
      </c>
      <c r="B483" s="133" t="s">
        <v>1216</v>
      </c>
      <c r="C483" s="133" t="s">
        <v>1232</v>
      </c>
      <c r="D483" s="133" t="s">
        <v>1315</v>
      </c>
      <c r="E483" s="133" t="s">
        <v>1316</v>
      </c>
      <c r="F483" s="133" t="s">
        <v>1235</v>
      </c>
      <c r="G483" s="133" t="s">
        <v>1541</v>
      </c>
      <c r="H483" s="133" t="s">
        <v>1542</v>
      </c>
      <c r="I483" s="133" t="s">
        <v>1237</v>
      </c>
      <c r="J483" s="133">
        <v>2016</v>
      </c>
      <c r="K483" s="133" t="s">
        <v>1238</v>
      </c>
      <c r="L483" s="133" t="s">
        <v>1239</v>
      </c>
      <c r="M483" s="133" t="s">
        <v>1240</v>
      </c>
      <c r="N483" s="133" t="s">
        <v>1241</v>
      </c>
      <c r="O483" s="133"/>
      <c r="P483" s="133"/>
    </row>
    <row r="484" spans="1:16" x14ac:dyDescent="0.3">
      <c r="A484" s="133" t="s">
        <v>1231</v>
      </c>
      <c r="B484" s="133" t="s">
        <v>1216</v>
      </c>
      <c r="C484" s="133" t="s">
        <v>1232</v>
      </c>
      <c r="D484" s="133" t="s">
        <v>1244</v>
      </c>
      <c r="E484" s="133" t="s">
        <v>1245</v>
      </c>
      <c r="F484" s="133" t="s">
        <v>1235</v>
      </c>
      <c r="G484" s="133" t="s">
        <v>1449</v>
      </c>
      <c r="H484" s="133" t="s">
        <v>1450</v>
      </c>
      <c r="I484" s="133" t="s">
        <v>1237</v>
      </c>
      <c r="J484" s="133">
        <v>2016</v>
      </c>
      <c r="K484" s="133" t="s">
        <v>1238</v>
      </c>
      <c r="L484" s="133" t="s">
        <v>1243</v>
      </c>
      <c r="M484" s="133" t="s">
        <v>1240</v>
      </c>
      <c r="N484" s="133" t="s">
        <v>1241</v>
      </c>
      <c r="O484" s="133"/>
      <c r="P484" s="133"/>
    </row>
    <row r="485" spans="1:16" x14ac:dyDescent="0.3">
      <c r="A485" s="133" t="s">
        <v>1231</v>
      </c>
      <c r="B485" s="133" t="s">
        <v>1216</v>
      </c>
      <c r="C485" s="133" t="s">
        <v>1232</v>
      </c>
      <c r="D485" s="133" t="s">
        <v>1299</v>
      </c>
      <c r="E485" s="133" t="s">
        <v>1300</v>
      </c>
      <c r="F485" s="133" t="s">
        <v>1235</v>
      </c>
      <c r="G485" s="133" t="s">
        <v>1370</v>
      </c>
      <c r="H485" s="133" t="s">
        <v>1371</v>
      </c>
      <c r="I485" s="133" t="s">
        <v>1237</v>
      </c>
      <c r="J485" s="133">
        <v>2016</v>
      </c>
      <c r="K485" s="133" t="s">
        <v>1238</v>
      </c>
      <c r="L485" s="133" t="s">
        <v>1242</v>
      </c>
      <c r="M485" s="133" t="s">
        <v>1240</v>
      </c>
      <c r="N485" s="133" t="s">
        <v>1241</v>
      </c>
      <c r="O485" s="133"/>
      <c r="P485" s="133"/>
    </row>
    <row r="486" spans="1:16" x14ac:dyDescent="0.3">
      <c r="A486" s="133" t="s">
        <v>1231</v>
      </c>
      <c r="B486" s="133" t="s">
        <v>1216</v>
      </c>
      <c r="C486" s="133" t="s">
        <v>1232</v>
      </c>
      <c r="D486" s="133" t="s">
        <v>1244</v>
      </c>
      <c r="E486" s="133" t="s">
        <v>1245</v>
      </c>
      <c r="F486" s="133" t="s">
        <v>1235</v>
      </c>
      <c r="G486" s="133" t="s">
        <v>1545</v>
      </c>
      <c r="H486" s="133" t="s">
        <v>1546</v>
      </c>
      <c r="I486" s="133" t="s">
        <v>1237</v>
      </c>
      <c r="J486" s="133">
        <v>2016</v>
      </c>
      <c r="K486" s="133" t="s">
        <v>1238</v>
      </c>
      <c r="L486" s="133" t="s">
        <v>1239</v>
      </c>
      <c r="M486" s="133" t="s">
        <v>1240</v>
      </c>
      <c r="N486" s="133" t="s">
        <v>1241</v>
      </c>
      <c r="O486" s="133"/>
      <c r="P486" s="133"/>
    </row>
    <row r="487" spans="1:16" x14ac:dyDescent="0.3">
      <c r="A487" s="133" t="s">
        <v>1231</v>
      </c>
      <c r="B487" s="133" t="s">
        <v>1216</v>
      </c>
      <c r="C487" s="133" t="s">
        <v>1232</v>
      </c>
      <c r="D487" s="133" t="s">
        <v>1299</v>
      </c>
      <c r="E487" s="133" t="s">
        <v>1300</v>
      </c>
      <c r="F487" s="133" t="s">
        <v>1235</v>
      </c>
      <c r="G487" s="133" t="s">
        <v>1471</v>
      </c>
      <c r="H487" s="133" t="s">
        <v>1472</v>
      </c>
      <c r="I487" s="133" t="s">
        <v>1237</v>
      </c>
      <c r="J487" s="133">
        <v>2016</v>
      </c>
      <c r="K487" s="133" t="s">
        <v>1238</v>
      </c>
      <c r="L487" s="133" t="s">
        <v>1242</v>
      </c>
      <c r="M487" s="133" t="s">
        <v>1240</v>
      </c>
      <c r="N487" s="133" t="s">
        <v>1241</v>
      </c>
      <c r="O487" s="133"/>
      <c r="P487" s="133"/>
    </row>
    <row r="488" spans="1:16" x14ac:dyDescent="0.3">
      <c r="A488" s="133" t="s">
        <v>1231</v>
      </c>
      <c r="B488" s="133" t="s">
        <v>1216</v>
      </c>
      <c r="C488" s="133" t="s">
        <v>1232</v>
      </c>
      <c r="D488" s="133" t="s">
        <v>1244</v>
      </c>
      <c r="E488" s="133" t="s">
        <v>1245</v>
      </c>
      <c r="F488" s="133" t="s">
        <v>1235</v>
      </c>
      <c r="G488" s="133" t="s">
        <v>1465</v>
      </c>
      <c r="H488" s="133" t="s">
        <v>1466</v>
      </c>
      <c r="I488" s="133" t="s">
        <v>1237</v>
      </c>
      <c r="J488" s="133">
        <v>2016</v>
      </c>
      <c r="K488" s="133" t="s">
        <v>1238</v>
      </c>
      <c r="L488" s="133" t="s">
        <v>1243</v>
      </c>
      <c r="M488" s="133" t="s">
        <v>1240</v>
      </c>
      <c r="N488" s="133" t="s">
        <v>1241</v>
      </c>
      <c r="O488" s="133"/>
      <c r="P488" s="133"/>
    </row>
    <row r="489" spans="1:16" x14ac:dyDescent="0.3">
      <c r="A489" s="133" t="s">
        <v>1231</v>
      </c>
      <c r="B489" s="133" t="s">
        <v>1216</v>
      </c>
      <c r="C489" s="133" t="s">
        <v>1232</v>
      </c>
      <c r="D489" s="133" t="s">
        <v>1233</v>
      </c>
      <c r="E489" s="133" t="s">
        <v>1234</v>
      </c>
      <c r="F489" s="133" t="s">
        <v>1235</v>
      </c>
      <c r="G489" s="133" t="s">
        <v>1467</v>
      </c>
      <c r="H489" s="133" t="s">
        <v>1468</v>
      </c>
      <c r="I489" s="133" t="s">
        <v>1237</v>
      </c>
      <c r="J489" s="133">
        <v>2016</v>
      </c>
      <c r="K489" s="133" t="s">
        <v>1238</v>
      </c>
      <c r="L489" s="133" t="s">
        <v>1242</v>
      </c>
      <c r="M489" s="133" t="s">
        <v>1240</v>
      </c>
      <c r="N489" s="133" t="s">
        <v>1241</v>
      </c>
      <c r="O489" s="133"/>
      <c r="P489" s="133"/>
    </row>
    <row r="490" spans="1:16" x14ac:dyDescent="0.3">
      <c r="A490" s="133" t="s">
        <v>1231</v>
      </c>
      <c r="B490" s="133" t="s">
        <v>1216</v>
      </c>
      <c r="C490" s="133" t="s">
        <v>1232</v>
      </c>
      <c r="D490" s="133" t="s">
        <v>1233</v>
      </c>
      <c r="E490" s="133" t="s">
        <v>1234</v>
      </c>
      <c r="F490" s="133" t="s">
        <v>1235</v>
      </c>
      <c r="G490" s="133" t="s">
        <v>1461</v>
      </c>
      <c r="H490" s="133" t="s">
        <v>1462</v>
      </c>
      <c r="I490" s="133" t="s">
        <v>1237</v>
      </c>
      <c r="J490" s="133">
        <v>2016</v>
      </c>
      <c r="K490" s="133" t="s">
        <v>1238</v>
      </c>
      <c r="L490" s="133" t="s">
        <v>1243</v>
      </c>
      <c r="M490" s="133" t="s">
        <v>1240</v>
      </c>
      <c r="N490" s="133" t="s">
        <v>1241</v>
      </c>
      <c r="O490" s="133"/>
      <c r="P490" s="133"/>
    </row>
    <row r="491" spans="1:16" x14ac:dyDescent="0.3">
      <c r="A491" s="133" t="s">
        <v>1231</v>
      </c>
      <c r="B491" s="133" t="s">
        <v>1216</v>
      </c>
      <c r="C491" s="133" t="s">
        <v>1232</v>
      </c>
      <c r="D491" s="133" t="s">
        <v>1247</v>
      </c>
      <c r="E491" s="133" t="s">
        <v>1248</v>
      </c>
      <c r="F491" s="133" t="s">
        <v>1235</v>
      </c>
      <c r="G491" s="133" t="s">
        <v>1459</v>
      </c>
      <c r="H491" s="133" t="s">
        <v>1460</v>
      </c>
      <c r="I491" s="133" t="s">
        <v>1237</v>
      </c>
      <c r="J491" s="133">
        <v>2016</v>
      </c>
      <c r="K491" s="133" t="s">
        <v>1238</v>
      </c>
      <c r="L491" s="133" t="s">
        <v>1243</v>
      </c>
      <c r="M491" s="133" t="s">
        <v>1240</v>
      </c>
      <c r="N491" s="133" t="s">
        <v>1241</v>
      </c>
      <c r="O491" s="133"/>
      <c r="P491" s="133"/>
    </row>
    <row r="492" spans="1:16" x14ac:dyDescent="0.3">
      <c r="A492" s="133" t="s">
        <v>1231</v>
      </c>
      <c r="B492" s="133" t="s">
        <v>1216</v>
      </c>
      <c r="C492" s="133" t="s">
        <v>1232</v>
      </c>
      <c r="D492" s="133" t="s">
        <v>1247</v>
      </c>
      <c r="E492" s="133" t="s">
        <v>1248</v>
      </c>
      <c r="F492" s="133" t="s">
        <v>1235</v>
      </c>
      <c r="G492" s="133" t="s">
        <v>1469</v>
      </c>
      <c r="H492" s="133" t="s">
        <v>1470</v>
      </c>
      <c r="I492" s="133" t="s">
        <v>1237</v>
      </c>
      <c r="J492" s="133">
        <v>2016</v>
      </c>
      <c r="K492" s="133" t="s">
        <v>1238</v>
      </c>
      <c r="L492" s="133" t="s">
        <v>1242</v>
      </c>
      <c r="M492" s="133" t="s">
        <v>1240</v>
      </c>
      <c r="N492" s="133" t="s">
        <v>1241</v>
      </c>
      <c r="O492" s="133"/>
      <c r="P492" s="133"/>
    </row>
    <row r="493" spans="1:16" x14ac:dyDescent="0.3">
      <c r="A493" s="133" t="s">
        <v>1231</v>
      </c>
      <c r="B493" s="133" t="s">
        <v>1216</v>
      </c>
      <c r="C493" s="133" t="s">
        <v>1232</v>
      </c>
      <c r="D493" s="133" t="s">
        <v>1315</v>
      </c>
      <c r="E493" s="133" t="s">
        <v>1316</v>
      </c>
      <c r="F493" s="133" t="s">
        <v>1235</v>
      </c>
      <c r="G493" s="133" t="s">
        <v>1479</v>
      </c>
      <c r="H493" s="133" t="s">
        <v>1480</v>
      </c>
      <c r="I493" s="133" t="s">
        <v>1237</v>
      </c>
      <c r="J493" s="133">
        <v>2016</v>
      </c>
      <c r="K493" s="133" t="s">
        <v>1238</v>
      </c>
      <c r="L493" s="133" t="s">
        <v>1242</v>
      </c>
      <c r="M493" s="133" t="s">
        <v>1240</v>
      </c>
      <c r="N493" s="133" t="s">
        <v>1241</v>
      </c>
      <c r="O493" s="133"/>
      <c r="P493" s="133"/>
    </row>
    <row r="494" spans="1:16" x14ac:dyDescent="0.3">
      <c r="A494" s="133" t="s">
        <v>1231</v>
      </c>
      <c r="B494" s="133" t="s">
        <v>1216</v>
      </c>
      <c r="C494" s="133" t="s">
        <v>1232</v>
      </c>
      <c r="D494" s="133" t="s">
        <v>1299</v>
      </c>
      <c r="E494" s="133" t="s">
        <v>1300</v>
      </c>
      <c r="F494" s="133" t="s">
        <v>1235</v>
      </c>
      <c r="G494" s="133" t="s">
        <v>1557</v>
      </c>
      <c r="H494" s="133" t="s">
        <v>1558</v>
      </c>
      <c r="I494" s="133" t="s">
        <v>1237</v>
      </c>
      <c r="J494" s="133">
        <v>2016</v>
      </c>
      <c r="K494" s="133" t="s">
        <v>1238</v>
      </c>
      <c r="L494" s="133" t="s">
        <v>1239</v>
      </c>
      <c r="M494" s="133" t="s">
        <v>1240</v>
      </c>
      <c r="N494" s="133" t="s">
        <v>1241</v>
      </c>
      <c r="O494" s="133"/>
      <c r="P494" s="133"/>
    </row>
    <row r="495" spans="1:16" x14ac:dyDescent="0.3">
      <c r="A495" s="133" t="s">
        <v>1231</v>
      </c>
      <c r="B495" s="133" t="s">
        <v>1216</v>
      </c>
      <c r="C495" s="133" t="s">
        <v>1232</v>
      </c>
      <c r="D495" s="133" t="s">
        <v>1299</v>
      </c>
      <c r="E495" s="133" t="s">
        <v>1300</v>
      </c>
      <c r="F495" s="133" t="s">
        <v>1235</v>
      </c>
      <c r="G495" s="133" t="s">
        <v>1364</v>
      </c>
      <c r="H495" s="133" t="s">
        <v>1365</v>
      </c>
      <c r="I495" s="133" t="s">
        <v>1237</v>
      </c>
      <c r="J495" s="133">
        <v>2016</v>
      </c>
      <c r="K495" s="133" t="s">
        <v>1238</v>
      </c>
      <c r="L495" s="133" t="s">
        <v>1243</v>
      </c>
      <c r="M495" s="133" t="s">
        <v>1240</v>
      </c>
      <c r="N495" s="133" t="s">
        <v>1241</v>
      </c>
      <c r="O495" s="133"/>
      <c r="P495" s="133"/>
    </row>
    <row r="496" spans="1:16" x14ac:dyDescent="0.3">
      <c r="A496" s="133" t="s">
        <v>1231</v>
      </c>
      <c r="B496" s="133" t="s">
        <v>1216</v>
      </c>
      <c r="C496" s="133" t="s">
        <v>1232</v>
      </c>
      <c r="D496" s="133" t="s">
        <v>1251</v>
      </c>
      <c r="E496" s="133" t="s">
        <v>1252</v>
      </c>
      <c r="F496" s="133" t="s">
        <v>1235</v>
      </c>
      <c r="G496" s="133" t="s">
        <v>1477</v>
      </c>
      <c r="H496" s="133" t="s">
        <v>1478</v>
      </c>
      <c r="I496" s="133" t="s">
        <v>1237</v>
      </c>
      <c r="J496" s="133">
        <v>2016</v>
      </c>
      <c r="K496" s="133" t="s">
        <v>1238</v>
      </c>
      <c r="L496" s="133" t="s">
        <v>1242</v>
      </c>
      <c r="M496" s="133" t="s">
        <v>1240</v>
      </c>
      <c r="N496" s="133" t="s">
        <v>1241</v>
      </c>
      <c r="O496" s="133"/>
      <c r="P496" s="133"/>
    </row>
    <row r="497" spans="1:16" x14ac:dyDescent="0.3">
      <c r="A497" s="133" t="s">
        <v>1231</v>
      </c>
      <c r="B497" s="133" t="s">
        <v>1216</v>
      </c>
      <c r="C497" s="133" t="s">
        <v>1232</v>
      </c>
      <c r="D497" s="133" t="s">
        <v>1299</v>
      </c>
      <c r="E497" s="133" t="s">
        <v>1300</v>
      </c>
      <c r="F497" s="133" t="s">
        <v>1235</v>
      </c>
      <c r="G497" s="133" t="s">
        <v>1543</v>
      </c>
      <c r="H497" s="133" t="s">
        <v>1544</v>
      </c>
      <c r="I497" s="133" t="s">
        <v>1237</v>
      </c>
      <c r="J497" s="133">
        <v>2016</v>
      </c>
      <c r="K497" s="133" t="s">
        <v>1238</v>
      </c>
      <c r="L497" s="133" t="s">
        <v>1239</v>
      </c>
      <c r="M497" s="133" t="s">
        <v>1240</v>
      </c>
      <c r="N497" s="133" t="s">
        <v>1241</v>
      </c>
      <c r="O497" s="133"/>
      <c r="P497" s="133"/>
    </row>
    <row r="498" spans="1:16" x14ac:dyDescent="0.3">
      <c r="A498" s="133" t="s">
        <v>1231</v>
      </c>
      <c r="B498" s="133" t="s">
        <v>1216</v>
      </c>
      <c r="C498" s="133" t="s">
        <v>1232</v>
      </c>
      <c r="D498" s="133" t="s">
        <v>1299</v>
      </c>
      <c r="E498" s="133" t="s">
        <v>1300</v>
      </c>
      <c r="F498" s="133" t="s">
        <v>1235</v>
      </c>
      <c r="G498" s="133" t="s">
        <v>1555</v>
      </c>
      <c r="H498" s="133" t="s">
        <v>1556</v>
      </c>
      <c r="I498" s="133" t="s">
        <v>1237</v>
      </c>
      <c r="J498" s="133">
        <v>2016</v>
      </c>
      <c r="K498" s="133" t="s">
        <v>1238</v>
      </c>
      <c r="L498" s="133" t="s">
        <v>1239</v>
      </c>
      <c r="M498" s="133" t="s">
        <v>1240</v>
      </c>
      <c r="N498" s="133" t="s">
        <v>1241</v>
      </c>
      <c r="O498" s="133"/>
      <c r="P498" s="133"/>
    </row>
    <row r="499" spans="1:16" x14ac:dyDescent="0.3">
      <c r="A499" s="133" t="s">
        <v>1231</v>
      </c>
      <c r="B499" s="133" t="s">
        <v>1216</v>
      </c>
      <c r="C499" s="133" t="s">
        <v>1232</v>
      </c>
      <c r="D499" s="133" t="s">
        <v>1233</v>
      </c>
      <c r="E499" s="133" t="s">
        <v>1234</v>
      </c>
      <c r="F499" s="133" t="s">
        <v>1235</v>
      </c>
      <c r="G499" s="133" t="s">
        <v>1525</v>
      </c>
      <c r="H499" s="133" t="s">
        <v>1526</v>
      </c>
      <c r="I499" s="133" t="s">
        <v>1237</v>
      </c>
      <c r="J499" s="133">
        <v>2016</v>
      </c>
      <c r="K499" s="133" t="s">
        <v>1238</v>
      </c>
      <c r="L499" s="133" t="s">
        <v>1239</v>
      </c>
      <c r="M499" s="133" t="s">
        <v>1240</v>
      </c>
      <c r="N499" s="133" t="s">
        <v>1241</v>
      </c>
      <c r="O499" s="133"/>
      <c r="P499" s="133"/>
    </row>
    <row r="500" spans="1:16" x14ac:dyDescent="0.3">
      <c r="A500" s="133" t="s">
        <v>1231</v>
      </c>
      <c r="B500" s="133" t="s">
        <v>1216</v>
      </c>
      <c r="C500" s="133" t="s">
        <v>1232</v>
      </c>
      <c r="D500" s="133" t="s">
        <v>1233</v>
      </c>
      <c r="E500" s="133" t="s">
        <v>1234</v>
      </c>
      <c r="F500" s="133" t="s">
        <v>1235</v>
      </c>
      <c r="G500" s="133" t="s">
        <v>1356</v>
      </c>
      <c r="H500" s="133" t="s">
        <v>1357</v>
      </c>
      <c r="I500" s="133" t="s">
        <v>1237</v>
      </c>
      <c r="J500" s="133">
        <v>2016</v>
      </c>
      <c r="K500" s="133" t="s">
        <v>1238</v>
      </c>
      <c r="L500" s="133" t="s">
        <v>1243</v>
      </c>
      <c r="M500" s="133" t="s">
        <v>1240</v>
      </c>
      <c r="N500" s="133" t="s">
        <v>1241</v>
      </c>
      <c r="O500" s="133"/>
      <c r="P500" s="133"/>
    </row>
    <row r="501" spans="1:16" x14ac:dyDescent="0.3">
      <c r="A501" s="133" t="s">
        <v>1231</v>
      </c>
      <c r="B501" s="133" t="s">
        <v>1216</v>
      </c>
      <c r="C501" s="133" t="s">
        <v>1232</v>
      </c>
      <c r="D501" s="133" t="s">
        <v>1299</v>
      </c>
      <c r="E501" s="133" t="s">
        <v>1300</v>
      </c>
      <c r="F501" s="133" t="s">
        <v>1235</v>
      </c>
      <c r="G501" s="133" t="s">
        <v>1559</v>
      </c>
      <c r="H501" s="133" t="s">
        <v>1560</v>
      </c>
      <c r="I501" s="133" t="s">
        <v>1237</v>
      </c>
      <c r="J501" s="133">
        <v>2016</v>
      </c>
      <c r="K501" s="133" t="s">
        <v>1238</v>
      </c>
      <c r="L501" s="133" t="s">
        <v>1239</v>
      </c>
      <c r="M501" s="133" t="s">
        <v>1240</v>
      </c>
      <c r="N501" s="133" t="s">
        <v>1241</v>
      </c>
      <c r="O501" s="133"/>
      <c r="P501" s="133"/>
    </row>
    <row r="502" spans="1:16" x14ac:dyDescent="0.3">
      <c r="A502" s="133" t="s">
        <v>1231</v>
      </c>
      <c r="B502" s="133" t="s">
        <v>1216</v>
      </c>
      <c r="C502" s="133" t="s">
        <v>1232</v>
      </c>
      <c r="D502" s="133" t="s">
        <v>1299</v>
      </c>
      <c r="E502" s="133" t="s">
        <v>1300</v>
      </c>
      <c r="F502" s="133" t="s">
        <v>1235</v>
      </c>
      <c r="G502" s="133" t="s">
        <v>1473</v>
      </c>
      <c r="H502" s="133" t="s">
        <v>1474</v>
      </c>
      <c r="I502" s="133" t="s">
        <v>1237</v>
      </c>
      <c r="J502" s="133">
        <v>2016</v>
      </c>
      <c r="K502" s="133" t="s">
        <v>1238</v>
      </c>
      <c r="L502" s="133" t="s">
        <v>1242</v>
      </c>
      <c r="M502" s="133" t="s">
        <v>1240</v>
      </c>
      <c r="N502" s="133" t="s">
        <v>1241</v>
      </c>
      <c r="O502" s="133"/>
      <c r="P502" s="133"/>
    </row>
    <row r="503" spans="1:16" x14ac:dyDescent="0.3">
      <c r="A503" s="133" t="s">
        <v>1231</v>
      </c>
      <c r="B503" s="133" t="s">
        <v>1216</v>
      </c>
      <c r="C503" s="133" t="s">
        <v>1232</v>
      </c>
      <c r="D503" s="133" t="s">
        <v>1247</v>
      </c>
      <c r="E503" s="133" t="s">
        <v>1248</v>
      </c>
      <c r="F503" s="133" t="s">
        <v>1235</v>
      </c>
      <c r="G503" s="133" t="s">
        <v>1561</v>
      </c>
      <c r="H503" s="133" t="s">
        <v>1562</v>
      </c>
      <c r="I503" s="133" t="s">
        <v>1237</v>
      </c>
      <c r="J503" s="133">
        <v>2016</v>
      </c>
      <c r="K503" s="133" t="s">
        <v>1238</v>
      </c>
      <c r="L503" s="133" t="s">
        <v>1239</v>
      </c>
      <c r="M503" s="133" t="s">
        <v>1240</v>
      </c>
      <c r="N503" s="133" t="s">
        <v>1241</v>
      </c>
      <c r="O503" s="133"/>
      <c r="P503" s="133"/>
    </row>
    <row r="504" spans="1:16" x14ac:dyDescent="0.3">
      <c r="A504" s="133" t="s">
        <v>1231</v>
      </c>
      <c r="B504" s="133" t="s">
        <v>1216</v>
      </c>
      <c r="C504" s="133" t="s">
        <v>1232</v>
      </c>
      <c r="D504" s="133" t="s">
        <v>1315</v>
      </c>
      <c r="E504" s="133" t="s">
        <v>1316</v>
      </c>
      <c r="F504" s="133" t="s">
        <v>1235</v>
      </c>
      <c r="G504" s="133" t="s">
        <v>1366</v>
      </c>
      <c r="H504" s="133" t="s">
        <v>1367</v>
      </c>
      <c r="I504" s="133" t="s">
        <v>1237</v>
      </c>
      <c r="J504" s="133">
        <v>2016</v>
      </c>
      <c r="K504" s="133" t="s">
        <v>1238</v>
      </c>
      <c r="L504" s="133" t="s">
        <v>1243</v>
      </c>
      <c r="M504" s="133" t="s">
        <v>1240</v>
      </c>
      <c r="N504" s="133" t="s">
        <v>1241</v>
      </c>
      <c r="O504" s="133"/>
      <c r="P504" s="133"/>
    </row>
    <row r="505" spans="1:16" x14ac:dyDescent="0.3">
      <c r="A505" s="133" t="s">
        <v>1231</v>
      </c>
      <c r="B505" s="133" t="s">
        <v>1216</v>
      </c>
      <c r="C505" s="133" t="s">
        <v>1232</v>
      </c>
      <c r="D505" s="133" t="s">
        <v>1299</v>
      </c>
      <c r="E505" s="133" t="s">
        <v>1300</v>
      </c>
      <c r="F505" s="133" t="s">
        <v>1235</v>
      </c>
      <c r="G505" s="133" t="s">
        <v>1533</v>
      </c>
      <c r="H505" s="133" t="s">
        <v>1534</v>
      </c>
      <c r="I505" s="133" t="s">
        <v>1237</v>
      </c>
      <c r="J505" s="133">
        <v>2016</v>
      </c>
      <c r="K505" s="133" t="s">
        <v>1238</v>
      </c>
      <c r="L505" s="133" t="s">
        <v>1239</v>
      </c>
      <c r="M505" s="133" t="s">
        <v>1240</v>
      </c>
      <c r="N505" s="133" t="s">
        <v>1241</v>
      </c>
      <c r="O505" s="133"/>
      <c r="P505" s="133"/>
    </row>
    <row r="506" spans="1:16" x14ac:dyDescent="0.3">
      <c r="A506" s="133" t="s">
        <v>1231</v>
      </c>
      <c r="B506" s="133" t="s">
        <v>1216</v>
      </c>
      <c r="C506" s="133" t="s">
        <v>1232</v>
      </c>
      <c r="D506" s="133" t="s">
        <v>1315</v>
      </c>
      <c r="E506" s="133" t="s">
        <v>1316</v>
      </c>
      <c r="F506" s="133" t="s">
        <v>1235</v>
      </c>
      <c r="G506" s="133" t="s">
        <v>1535</v>
      </c>
      <c r="H506" s="133" t="s">
        <v>1536</v>
      </c>
      <c r="I506" s="133" t="s">
        <v>1237</v>
      </c>
      <c r="J506" s="133">
        <v>2016</v>
      </c>
      <c r="K506" s="133" t="s">
        <v>1238</v>
      </c>
      <c r="L506" s="133" t="s">
        <v>1239</v>
      </c>
      <c r="M506" s="133" t="s">
        <v>1240</v>
      </c>
      <c r="N506" s="133" t="s">
        <v>1241</v>
      </c>
      <c r="O506" s="133"/>
      <c r="P506" s="133"/>
    </row>
    <row r="507" spans="1:16" x14ac:dyDescent="0.3">
      <c r="A507" s="133" t="s">
        <v>1231</v>
      </c>
      <c r="B507" s="133" t="s">
        <v>1216</v>
      </c>
      <c r="C507" s="133" t="s">
        <v>1232</v>
      </c>
      <c r="D507" s="133" t="s">
        <v>1251</v>
      </c>
      <c r="E507" s="133" t="s">
        <v>1252</v>
      </c>
      <c r="F507" s="133" t="s">
        <v>1235</v>
      </c>
      <c r="G507" s="133" t="s">
        <v>1537</v>
      </c>
      <c r="H507" s="133" t="s">
        <v>1538</v>
      </c>
      <c r="I507" s="133" t="s">
        <v>1237</v>
      </c>
      <c r="J507" s="133">
        <v>2016</v>
      </c>
      <c r="K507" s="133" t="s">
        <v>1238</v>
      </c>
      <c r="L507" s="133" t="s">
        <v>1239</v>
      </c>
      <c r="M507" s="133" t="s">
        <v>1240</v>
      </c>
      <c r="N507" s="133" t="s">
        <v>1241</v>
      </c>
      <c r="O507" s="133"/>
      <c r="P507" s="133"/>
    </row>
    <row r="508" spans="1:16" x14ac:dyDescent="0.3">
      <c r="A508" s="133" t="s">
        <v>1231</v>
      </c>
      <c r="B508" s="133" t="s">
        <v>1216</v>
      </c>
      <c r="C508" s="133" t="s">
        <v>1232</v>
      </c>
      <c r="D508" s="133" t="s">
        <v>1233</v>
      </c>
      <c r="E508" s="133" t="s">
        <v>1234</v>
      </c>
      <c r="F508" s="133" t="s">
        <v>1235</v>
      </c>
      <c r="G508" s="133" t="s">
        <v>1467</v>
      </c>
      <c r="H508" s="133" t="s">
        <v>1468</v>
      </c>
      <c r="I508" s="133" t="s">
        <v>1237</v>
      </c>
      <c r="J508" s="133">
        <v>2016</v>
      </c>
      <c r="K508" s="133" t="s">
        <v>1238</v>
      </c>
      <c r="L508" s="133" t="s">
        <v>1243</v>
      </c>
      <c r="M508" s="133" t="s">
        <v>1240</v>
      </c>
      <c r="N508" s="133" t="s">
        <v>1241</v>
      </c>
      <c r="O508" s="133"/>
      <c r="P508" s="133"/>
    </row>
    <row r="509" spans="1:16" x14ac:dyDescent="0.3">
      <c r="A509" s="133" t="s">
        <v>1231</v>
      </c>
      <c r="B509" s="133" t="s">
        <v>1216</v>
      </c>
      <c r="C509" s="133" t="s">
        <v>1232</v>
      </c>
      <c r="D509" s="133" t="s">
        <v>1244</v>
      </c>
      <c r="E509" s="133" t="s">
        <v>1245</v>
      </c>
      <c r="F509" s="133" t="s">
        <v>1235</v>
      </c>
      <c r="G509" s="133" t="s">
        <v>1465</v>
      </c>
      <c r="H509" s="133" t="s">
        <v>1466</v>
      </c>
      <c r="I509" s="133" t="s">
        <v>1237</v>
      </c>
      <c r="J509" s="133">
        <v>2016</v>
      </c>
      <c r="K509" s="133" t="s">
        <v>1238</v>
      </c>
      <c r="L509" s="133" t="s">
        <v>1242</v>
      </c>
      <c r="M509" s="133" t="s">
        <v>1240</v>
      </c>
      <c r="N509" s="133" t="s">
        <v>1241</v>
      </c>
      <c r="O509" s="133"/>
      <c r="P509" s="133"/>
    </row>
    <row r="510" spans="1:16" x14ac:dyDescent="0.3">
      <c r="A510" s="133" t="s">
        <v>1231</v>
      </c>
      <c r="B510" s="133" t="s">
        <v>1216</v>
      </c>
      <c r="C510" s="133" t="s">
        <v>1232</v>
      </c>
      <c r="D510" s="133" t="s">
        <v>1299</v>
      </c>
      <c r="E510" s="133" t="s">
        <v>1300</v>
      </c>
      <c r="F510" s="133" t="s">
        <v>1235</v>
      </c>
      <c r="G510" s="133" t="s">
        <v>1539</v>
      </c>
      <c r="H510" s="133" t="s">
        <v>1540</v>
      </c>
      <c r="I510" s="133" t="s">
        <v>1237</v>
      </c>
      <c r="J510" s="133">
        <v>2016</v>
      </c>
      <c r="K510" s="133" t="s">
        <v>1238</v>
      </c>
      <c r="L510" s="133" t="s">
        <v>1239</v>
      </c>
      <c r="M510" s="133" t="s">
        <v>1240</v>
      </c>
      <c r="N510" s="133" t="s">
        <v>1241</v>
      </c>
      <c r="O510" s="133"/>
      <c r="P510" s="133"/>
    </row>
    <row r="511" spans="1:16" x14ac:dyDescent="0.3">
      <c r="A511" s="133" t="s">
        <v>1231</v>
      </c>
      <c r="B511" s="133" t="s">
        <v>1216</v>
      </c>
      <c r="C511" s="133" t="s">
        <v>1232</v>
      </c>
      <c r="D511" s="133" t="s">
        <v>1244</v>
      </c>
      <c r="E511" s="133" t="s">
        <v>1245</v>
      </c>
      <c r="F511" s="133" t="s">
        <v>1235</v>
      </c>
      <c r="G511" s="133" t="s">
        <v>1573</v>
      </c>
      <c r="H511" s="133" t="s">
        <v>1574</v>
      </c>
      <c r="I511" s="133" t="s">
        <v>1237</v>
      </c>
      <c r="J511" s="133">
        <v>2016</v>
      </c>
      <c r="K511" s="133" t="s">
        <v>1238</v>
      </c>
      <c r="L511" s="133" t="s">
        <v>1239</v>
      </c>
      <c r="M511" s="133" t="s">
        <v>1240</v>
      </c>
      <c r="N511" s="133" t="s">
        <v>1241</v>
      </c>
      <c r="O511" s="133"/>
      <c r="P511" s="133"/>
    </row>
    <row r="512" spans="1:16" x14ac:dyDescent="0.3">
      <c r="A512" s="133" t="s">
        <v>1231</v>
      </c>
      <c r="B512" s="133" t="s">
        <v>1216</v>
      </c>
      <c r="C512" s="133" t="s">
        <v>1232</v>
      </c>
      <c r="D512" s="133" t="s">
        <v>1299</v>
      </c>
      <c r="E512" s="133" t="s">
        <v>1300</v>
      </c>
      <c r="F512" s="133" t="s">
        <v>1235</v>
      </c>
      <c r="G512" s="133" t="s">
        <v>1463</v>
      </c>
      <c r="H512" s="133" t="s">
        <v>1464</v>
      </c>
      <c r="I512" s="133" t="s">
        <v>1237</v>
      </c>
      <c r="J512" s="133">
        <v>2016</v>
      </c>
      <c r="K512" s="133" t="s">
        <v>1238</v>
      </c>
      <c r="L512" s="133" t="s">
        <v>1243</v>
      </c>
      <c r="M512" s="133" t="s">
        <v>1240</v>
      </c>
      <c r="N512" s="133" t="s">
        <v>1241</v>
      </c>
      <c r="O512" s="133"/>
      <c r="P512" s="133"/>
    </row>
    <row r="513" spans="1:16" x14ac:dyDescent="0.3">
      <c r="A513" s="133" t="s">
        <v>1231</v>
      </c>
      <c r="B513" s="133" t="s">
        <v>1216</v>
      </c>
      <c r="C513" s="133" t="s">
        <v>1232</v>
      </c>
      <c r="D513" s="133" t="s">
        <v>1299</v>
      </c>
      <c r="E513" s="133" t="s">
        <v>1300</v>
      </c>
      <c r="F513" s="133" t="s">
        <v>1235</v>
      </c>
      <c r="G513" s="133" t="s">
        <v>1374</v>
      </c>
      <c r="H513" s="133" t="s">
        <v>1375</v>
      </c>
      <c r="I513" s="133" t="s">
        <v>1237</v>
      </c>
      <c r="J513" s="133">
        <v>2016</v>
      </c>
      <c r="K513" s="133" t="s">
        <v>1238</v>
      </c>
      <c r="L513" s="133" t="s">
        <v>1242</v>
      </c>
      <c r="M513" s="133" t="s">
        <v>1240</v>
      </c>
      <c r="N513" s="133" t="s">
        <v>1241</v>
      </c>
      <c r="O513" s="133"/>
      <c r="P513" s="133"/>
    </row>
    <row r="514" spans="1:16" x14ac:dyDescent="0.3">
      <c r="A514" s="133" t="s">
        <v>1231</v>
      </c>
      <c r="B514" s="133" t="s">
        <v>1216</v>
      </c>
      <c r="C514" s="133" t="s">
        <v>1232</v>
      </c>
      <c r="D514" s="133" t="s">
        <v>1247</v>
      </c>
      <c r="E514" s="133" t="s">
        <v>1248</v>
      </c>
      <c r="F514" s="133" t="s">
        <v>1235</v>
      </c>
      <c r="G514" s="133" t="s">
        <v>1549</v>
      </c>
      <c r="H514" s="133" t="s">
        <v>1550</v>
      </c>
      <c r="I514" s="133" t="s">
        <v>1237</v>
      </c>
      <c r="J514" s="133">
        <v>2016</v>
      </c>
      <c r="K514" s="133" t="s">
        <v>1238</v>
      </c>
      <c r="L514" s="133" t="s">
        <v>1239</v>
      </c>
      <c r="M514" s="133" t="s">
        <v>1240</v>
      </c>
      <c r="N514" s="133" t="s">
        <v>1241</v>
      </c>
      <c r="O514" s="133"/>
      <c r="P514" s="133"/>
    </row>
    <row r="515" spans="1:16" x14ac:dyDescent="0.3">
      <c r="A515" s="133" t="s">
        <v>1231</v>
      </c>
      <c r="B515" s="133" t="s">
        <v>1216</v>
      </c>
      <c r="C515" s="133" t="s">
        <v>1232</v>
      </c>
      <c r="D515" s="133" t="s">
        <v>1244</v>
      </c>
      <c r="E515" s="133" t="s">
        <v>1245</v>
      </c>
      <c r="F515" s="133" t="s">
        <v>1235</v>
      </c>
      <c r="G515" s="133" t="s">
        <v>1422</v>
      </c>
      <c r="H515" s="133" t="s">
        <v>1423</v>
      </c>
      <c r="I515" s="133" t="s">
        <v>1237</v>
      </c>
      <c r="J515" s="133">
        <v>2016</v>
      </c>
      <c r="K515" s="133" t="s">
        <v>1238</v>
      </c>
      <c r="L515" s="133" t="s">
        <v>1242</v>
      </c>
      <c r="M515" s="133" t="s">
        <v>1240</v>
      </c>
      <c r="N515" s="133" t="s">
        <v>1241</v>
      </c>
      <c r="O515" s="133"/>
      <c r="P515" s="133"/>
    </row>
    <row r="516" spans="1:16" x14ac:dyDescent="0.3">
      <c r="A516" s="133" t="s">
        <v>1231</v>
      </c>
      <c r="B516" s="133" t="s">
        <v>1216</v>
      </c>
      <c r="C516" s="133" t="s">
        <v>1232</v>
      </c>
      <c r="D516" s="133" t="s">
        <v>1315</v>
      </c>
      <c r="E516" s="133" t="s">
        <v>1316</v>
      </c>
      <c r="F516" s="133" t="s">
        <v>1235</v>
      </c>
      <c r="G516" s="133" t="s">
        <v>1553</v>
      </c>
      <c r="H516" s="133" t="s">
        <v>1554</v>
      </c>
      <c r="I516" s="133" t="s">
        <v>1237</v>
      </c>
      <c r="J516" s="133">
        <v>2016</v>
      </c>
      <c r="K516" s="133" t="s">
        <v>1238</v>
      </c>
      <c r="L516" s="133" t="s">
        <v>1239</v>
      </c>
      <c r="M516" s="133" t="s">
        <v>1240</v>
      </c>
      <c r="N516" s="133" t="s">
        <v>1241</v>
      </c>
      <c r="O516" s="133"/>
      <c r="P516" s="133"/>
    </row>
    <row r="517" spans="1:16" x14ac:dyDescent="0.3">
      <c r="A517" s="133" t="s">
        <v>1231</v>
      </c>
      <c r="B517" s="133" t="s">
        <v>1216</v>
      </c>
      <c r="C517" s="133" t="s">
        <v>1232</v>
      </c>
      <c r="D517" s="133" t="s">
        <v>1251</v>
      </c>
      <c r="E517" s="133" t="s">
        <v>1252</v>
      </c>
      <c r="F517" s="133" t="s">
        <v>1235</v>
      </c>
      <c r="G517" s="133" t="s">
        <v>1565</v>
      </c>
      <c r="H517" s="133" t="s">
        <v>1566</v>
      </c>
      <c r="I517" s="133" t="s">
        <v>1237</v>
      </c>
      <c r="J517" s="133">
        <v>2016</v>
      </c>
      <c r="K517" s="133" t="s">
        <v>1238</v>
      </c>
      <c r="L517" s="133" t="s">
        <v>1239</v>
      </c>
      <c r="M517" s="133" t="s">
        <v>1240</v>
      </c>
      <c r="N517" s="133" t="s">
        <v>1241</v>
      </c>
      <c r="O517" s="133"/>
      <c r="P517" s="133"/>
    </row>
    <row r="518" spans="1:16" x14ac:dyDescent="0.3">
      <c r="A518" s="133" t="s">
        <v>1231</v>
      </c>
      <c r="B518" s="133" t="s">
        <v>1216</v>
      </c>
      <c r="C518" s="133" t="s">
        <v>1232</v>
      </c>
      <c r="D518" s="133" t="s">
        <v>1247</v>
      </c>
      <c r="E518" s="133" t="s">
        <v>1248</v>
      </c>
      <c r="F518" s="133" t="s">
        <v>1235</v>
      </c>
      <c r="G518" s="133" t="s">
        <v>1563</v>
      </c>
      <c r="H518" s="133" t="s">
        <v>1564</v>
      </c>
      <c r="I518" s="133" t="s">
        <v>1237</v>
      </c>
      <c r="J518" s="133">
        <v>2016</v>
      </c>
      <c r="K518" s="133" t="s">
        <v>1238</v>
      </c>
      <c r="L518" s="133" t="s">
        <v>1239</v>
      </c>
      <c r="M518" s="133" t="s">
        <v>1240</v>
      </c>
      <c r="N518" s="133" t="s">
        <v>1241</v>
      </c>
      <c r="O518" s="133"/>
      <c r="P518" s="133"/>
    </row>
    <row r="519" spans="1:16" x14ac:dyDescent="0.3">
      <c r="A519" s="133" t="s">
        <v>1231</v>
      </c>
      <c r="B519" s="133" t="s">
        <v>1216</v>
      </c>
      <c r="C519" s="133" t="s">
        <v>1232</v>
      </c>
      <c r="D519" s="133" t="s">
        <v>1299</v>
      </c>
      <c r="E519" s="133" t="s">
        <v>1300</v>
      </c>
      <c r="F519" s="133" t="s">
        <v>1235</v>
      </c>
      <c r="G519" s="133" t="s">
        <v>1473</v>
      </c>
      <c r="H519" s="133" t="s">
        <v>1474</v>
      </c>
      <c r="I519" s="133" t="s">
        <v>1237</v>
      </c>
      <c r="J519" s="133">
        <v>2016</v>
      </c>
      <c r="K519" s="133" t="s">
        <v>1238</v>
      </c>
      <c r="L519" s="133" t="s">
        <v>1243</v>
      </c>
      <c r="M519" s="133" t="s">
        <v>1240</v>
      </c>
      <c r="N519" s="133" t="s">
        <v>1241</v>
      </c>
      <c r="O519" s="133"/>
      <c r="P519" s="133"/>
    </row>
    <row r="520" spans="1:16" x14ac:dyDescent="0.3">
      <c r="A520" s="133" t="s">
        <v>1231</v>
      </c>
      <c r="B520" s="133" t="s">
        <v>1216</v>
      </c>
      <c r="C520" s="133" t="s">
        <v>1232</v>
      </c>
      <c r="D520" s="133" t="s">
        <v>1247</v>
      </c>
      <c r="E520" s="133" t="s">
        <v>1248</v>
      </c>
      <c r="F520" s="133" t="s">
        <v>1235</v>
      </c>
      <c r="G520" s="133" t="s">
        <v>1469</v>
      </c>
      <c r="H520" s="133" t="s">
        <v>1470</v>
      </c>
      <c r="I520" s="133" t="s">
        <v>1237</v>
      </c>
      <c r="J520" s="133">
        <v>2016</v>
      </c>
      <c r="K520" s="133" t="s">
        <v>1238</v>
      </c>
      <c r="L520" s="133" t="s">
        <v>1243</v>
      </c>
      <c r="M520" s="133" t="s">
        <v>1240</v>
      </c>
      <c r="N520" s="133" t="s">
        <v>1241</v>
      </c>
      <c r="O520" s="133"/>
      <c r="P520" s="133"/>
    </row>
    <row r="521" spans="1:16" x14ac:dyDescent="0.3">
      <c r="A521" s="133" t="s">
        <v>1231</v>
      </c>
      <c r="B521" s="133" t="s">
        <v>1216</v>
      </c>
      <c r="C521" s="133" t="s">
        <v>1232</v>
      </c>
      <c r="D521" s="133" t="s">
        <v>1299</v>
      </c>
      <c r="E521" s="133" t="s">
        <v>1300</v>
      </c>
      <c r="F521" s="133" t="s">
        <v>1235</v>
      </c>
      <c r="G521" s="133" t="s">
        <v>1370</v>
      </c>
      <c r="H521" s="133" t="s">
        <v>1371</v>
      </c>
      <c r="I521" s="133" t="s">
        <v>1237</v>
      </c>
      <c r="J521" s="133">
        <v>2016</v>
      </c>
      <c r="K521" s="133" t="s">
        <v>1238</v>
      </c>
      <c r="L521" s="133" t="s">
        <v>1243</v>
      </c>
      <c r="M521" s="133" t="s">
        <v>1240</v>
      </c>
      <c r="N521" s="133" t="s">
        <v>1241</v>
      </c>
      <c r="O521" s="133"/>
      <c r="P521" s="133"/>
    </row>
    <row r="522" spans="1:16" x14ac:dyDescent="0.3">
      <c r="A522" s="133" t="s">
        <v>1231</v>
      </c>
      <c r="B522" s="133" t="s">
        <v>1216</v>
      </c>
      <c r="C522" s="133" t="s">
        <v>1232</v>
      </c>
      <c r="D522" s="133" t="s">
        <v>1299</v>
      </c>
      <c r="E522" s="133" t="s">
        <v>1300</v>
      </c>
      <c r="F522" s="133" t="s">
        <v>1235</v>
      </c>
      <c r="G522" s="133" t="s">
        <v>1483</v>
      </c>
      <c r="H522" s="133" t="s">
        <v>1484</v>
      </c>
      <c r="I522" s="133" t="s">
        <v>1237</v>
      </c>
      <c r="J522" s="133">
        <v>2016</v>
      </c>
      <c r="K522" s="133" t="s">
        <v>1238</v>
      </c>
      <c r="L522" s="133" t="s">
        <v>1242</v>
      </c>
      <c r="M522" s="133" t="s">
        <v>1240</v>
      </c>
      <c r="N522" s="133" t="s">
        <v>1241</v>
      </c>
      <c r="O522" s="133"/>
      <c r="P522" s="133"/>
    </row>
    <row r="523" spans="1:16" x14ac:dyDescent="0.3">
      <c r="A523" s="133" t="s">
        <v>1231</v>
      </c>
      <c r="B523" s="133" t="s">
        <v>1216</v>
      </c>
      <c r="C523" s="133" t="s">
        <v>1232</v>
      </c>
      <c r="D523" s="133" t="s">
        <v>1299</v>
      </c>
      <c r="E523" s="133" t="s">
        <v>1300</v>
      </c>
      <c r="F523" s="133" t="s">
        <v>1235</v>
      </c>
      <c r="G523" s="133" t="s">
        <v>1567</v>
      </c>
      <c r="H523" s="133" t="s">
        <v>1568</v>
      </c>
      <c r="I523" s="133" t="s">
        <v>1237</v>
      </c>
      <c r="J523" s="133">
        <v>2016</v>
      </c>
      <c r="K523" s="133" t="s">
        <v>1238</v>
      </c>
      <c r="L523" s="133" t="s">
        <v>1239</v>
      </c>
      <c r="M523" s="133" t="s">
        <v>1240</v>
      </c>
      <c r="N523" s="133" t="s">
        <v>1241</v>
      </c>
      <c r="O523" s="133"/>
      <c r="P523" s="133"/>
    </row>
    <row r="524" spans="1:16" x14ac:dyDescent="0.3">
      <c r="A524" s="133" t="s">
        <v>1231</v>
      </c>
      <c r="B524" s="133" t="s">
        <v>1216</v>
      </c>
      <c r="C524" s="133" t="s">
        <v>1232</v>
      </c>
      <c r="D524" s="133" t="s">
        <v>1299</v>
      </c>
      <c r="E524" s="133" t="s">
        <v>1300</v>
      </c>
      <c r="F524" s="133" t="s">
        <v>1235</v>
      </c>
      <c r="G524" s="133" t="s">
        <v>1471</v>
      </c>
      <c r="H524" s="133" t="s">
        <v>1472</v>
      </c>
      <c r="I524" s="133" t="s">
        <v>1237</v>
      </c>
      <c r="J524" s="133">
        <v>2016</v>
      </c>
      <c r="K524" s="133" t="s">
        <v>1238</v>
      </c>
      <c r="L524" s="133" t="s">
        <v>1243</v>
      </c>
      <c r="M524" s="133" t="s">
        <v>1240</v>
      </c>
      <c r="N524" s="133" t="s">
        <v>1241</v>
      </c>
      <c r="O524" s="133"/>
      <c r="P524" s="133"/>
    </row>
    <row r="525" spans="1:16" x14ac:dyDescent="0.3">
      <c r="A525" s="133" t="s">
        <v>1231</v>
      </c>
      <c r="B525" s="133" t="s">
        <v>1216</v>
      </c>
      <c r="C525" s="133" t="s">
        <v>1232</v>
      </c>
      <c r="D525" s="133" t="s">
        <v>1299</v>
      </c>
      <c r="E525" s="133" t="s">
        <v>1300</v>
      </c>
      <c r="F525" s="133" t="s">
        <v>1235</v>
      </c>
      <c r="G525" s="133" t="s">
        <v>1569</v>
      </c>
      <c r="H525" s="133" t="s">
        <v>1570</v>
      </c>
      <c r="I525" s="133" t="s">
        <v>1237</v>
      </c>
      <c r="J525" s="133">
        <v>2016</v>
      </c>
      <c r="K525" s="133" t="s">
        <v>1238</v>
      </c>
      <c r="L525" s="133" t="s">
        <v>1239</v>
      </c>
      <c r="M525" s="133" t="s">
        <v>1240</v>
      </c>
      <c r="N525" s="133" t="s">
        <v>1241</v>
      </c>
      <c r="O525" s="133"/>
      <c r="P525" s="133"/>
    </row>
    <row r="526" spans="1:16" x14ac:dyDescent="0.3">
      <c r="A526" s="133" t="s">
        <v>1231</v>
      </c>
      <c r="B526" s="133" t="s">
        <v>1216</v>
      </c>
      <c r="C526" s="133" t="s">
        <v>1232</v>
      </c>
      <c r="D526" s="133" t="s">
        <v>1251</v>
      </c>
      <c r="E526" s="133" t="s">
        <v>1252</v>
      </c>
      <c r="F526" s="133" t="s">
        <v>1235</v>
      </c>
      <c r="G526" s="133" t="s">
        <v>1571</v>
      </c>
      <c r="H526" s="133" t="s">
        <v>1572</v>
      </c>
      <c r="I526" s="133" t="s">
        <v>1237</v>
      </c>
      <c r="J526" s="133">
        <v>2016</v>
      </c>
      <c r="K526" s="133" t="s">
        <v>1238</v>
      </c>
      <c r="L526" s="133" t="s">
        <v>1239</v>
      </c>
      <c r="M526" s="133" t="s">
        <v>1240</v>
      </c>
      <c r="N526" s="133" t="s">
        <v>1241</v>
      </c>
      <c r="O526" s="133"/>
      <c r="P526" s="133"/>
    </row>
    <row r="527" spans="1:16" x14ac:dyDescent="0.3">
      <c r="A527" s="133" t="s">
        <v>1231</v>
      </c>
      <c r="B527" s="133" t="s">
        <v>1216</v>
      </c>
      <c r="C527" s="133" t="s">
        <v>1232</v>
      </c>
      <c r="D527" s="133" t="s">
        <v>1247</v>
      </c>
      <c r="E527" s="133" t="s">
        <v>1248</v>
      </c>
      <c r="F527" s="133" t="s">
        <v>1235</v>
      </c>
      <c r="G527" s="133" t="s">
        <v>1437</v>
      </c>
      <c r="H527" s="133" t="s">
        <v>1438</v>
      </c>
      <c r="I527" s="133" t="s">
        <v>1237</v>
      </c>
      <c r="J527" s="133">
        <v>2016</v>
      </c>
      <c r="K527" s="133" t="s">
        <v>1238</v>
      </c>
      <c r="L527" s="133" t="s">
        <v>1242</v>
      </c>
      <c r="M527" s="133" t="s">
        <v>1240</v>
      </c>
      <c r="N527" s="133" t="s">
        <v>1241</v>
      </c>
      <c r="O527" s="133"/>
      <c r="P527" s="133"/>
    </row>
    <row r="528" spans="1:16" x14ac:dyDescent="0.3">
      <c r="A528" s="133" t="s">
        <v>1231</v>
      </c>
      <c r="B528" s="133" t="s">
        <v>1216</v>
      </c>
      <c r="C528" s="133" t="s">
        <v>1232</v>
      </c>
      <c r="D528" s="133" t="s">
        <v>1233</v>
      </c>
      <c r="E528" s="133" t="s">
        <v>1234</v>
      </c>
      <c r="F528" s="133" t="s">
        <v>1235</v>
      </c>
      <c r="G528" s="133" t="s">
        <v>1404</v>
      </c>
      <c r="H528" s="133" t="s">
        <v>1405</v>
      </c>
      <c r="I528" s="133" t="s">
        <v>1237</v>
      </c>
      <c r="J528" s="133">
        <v>2016</v>
      </c>
      <c r="K528" s="133" t="s">
        <v>1238</v>
      </c>
      <c r="L528" s="133" t="s">
        <v>1242</v>
      </c>
      <c r="M528" s="133" t="s">
        <v>1240</v>
      </c>
      <c r="N528" s="133" t="s">
        <v>1241</v>
      </c>
      <c r="O528" s="133"/>
      <c r="P528" s="133"/>
    </row>
    <row r="529" spans="1:16" x14ac:dyDescent="0.3">
      <c r="A529" s="133" t="s">
        <v>1231</v>
      </c>
      <c r="B529" s="133" t="s">
        <v>1216</v>
      </c>
      <c r="C529" s="133" t="s">
        <v>1232</v>
      </c>
      <c r="D529" s="133" t="s">
        <v>1299</v>
      </c>
      <c r="E529" s="133" t="s">
        <v>1300</v>
      </c>
      <c r="F529" s="133" t="s">
        <v>1235</v>
      </c>
      <c r="G529" s="133" t="s">
        <v>1451</v>
      </c>
      <c r="H529" s="133" t="s">
        <v>1452</v>
      </c>
      <c r="I529" s="133" t="s">
        <v>1237</v>
      </c>
      <c r="J529" s="133">
        <v>2016</v>
      </c>
      <c r="K529" s="133" t="s">
        <v>1238</v>
      </c>
      <c r="L529" s="133" t="s">
        <v>1243</v>
      </c>
      <c r="M529" s="133" t="s">
        <v>1240</v>
      </c>
      <c r="N529" s="133" t="s">
        <v>1241</v>
      </c>
      <c r="O529" s="133"/>
      <c r="P529" s="133"/>
    </row>
    <row r="530" spans="1:16" x14ac:dyDescent="0.3">
      <c r="A530" s="133" t="s">
        <v>1231</v>
      </c>
      <c r="B530" s="133" t="s">
        <v>1216</v>
      </c>
      <c r="C530" s="133" t="s">
        <v>1232</v>
      </c>
      <c r="D530" s="133" t="s">
        <v>1299</v>
      </c>
      <c r="E530" s="133" t="s">
        <v>1300</v>
      </c>
      <c r="F530" s="133" t="s">
        <v>1235</v>
      </c>
      <c r="G530" s="133" t="s">
        <v>1378</v>
      </c>
      <c r="H530" s="133" t="s">
        <v>1379</v>
      </c>
      <c r="I530" s="133" t="s">
        <v>1237</v>
      </c>
      <c r="J530" s="133">
        <v>2016</v>
      </c>
      <c r="K530" s="133" t="s">
        <v>1238</v>
      </c>
      <c r="L530" s="133" t="s">
        <v>1243</v>
      </c>
      <c r="M530" s="133" t="s">
        <v>1240</v>
      </c>
      <c r="N530" s="133" t="s">
        <v>1241</v>
      </c>
      <c r="O530" s="133"/>
      <c r="P530" s="133"/>
    </row>
    <row r="531" spans="1:16" x14ac:dyDescent="0.3">
      <c r="A531" s="133" t="s">
        <v>1231</v>
      </c>
      <c r="B531" s="133" t="s">
        <v>1216</v>
      </c>
      <c r="C531" s="133" t="s">
        <v>1232</v>
      </c>
      <c r="D531" s="133" t="s">
        <v>1299</v>
      </c>
      <c r="E531" s="133" t="s">
        <v>1300</v>
      </c>
      <c r="F531" s="133" t="s">
        <v>1235</v>
      </c>
      <c r="G531" s="133" t="s">
        <v>1483</v>
      </c>
      <c r="H531" s="133" t="s">
        <v>1484</v>
      </c>
      <c r="I531" s="133" t="s">
        <v>1237</v>
      </c>
      <c r="J531" s="133">
        <v>2016</v>
      </c>
      <c r="K531" s="133" t="s">
        <v>1238</v>
      </c>
      <c r="L531" s="133" t="s">
        <v>1243</v>
      </c>
      <c r="M531" s="133" t="s">
        <v>1240</v>
      </c>
      <c r="N531" s="133" t="s">
        <v>1241</v>
      </c>
      <c r="O531" s="133"/>
      <c r="P531" s="133"/>
    </row>
    <row r="532" spans="1:16" x14ac:dyDescent="0.3">
      <c r="A532" s="133" t="s">
        <v>1231</v>
      </c>
      <c r="B532" s="133" t="s">
        <v>1216</v>
      </c>
      <c r="C532" s="133" t="s">
        <v>1232</v>
      </c>
      <c r="D532" s="133" t="s">
        <v>1247</v>
      </c>
      <c r="E532" s="133" t="s">
        <v>1248</v>
      </c>
      <c r="F532" s="133" t="s">
        <v>1235</v>
      </c>
      <c r="G532" s="133" t="s">
        <v>1352</v>
      </c>
      <c r="H532" s="133" t="s">
        <v>1353</v>
      </c>
      <c r="I532" s="133" t="s">
        <v>1237</v>
      </c>
      <c r="J532" s="133">
        <v>2016</v>
      </c>
      <c r="K532" s="133" t="s">
        <v>1238</v>
      </c>
      <c r="L532" s="133" t="s">
        <v>1242</v>
      </c>
      <c r="M532" s="133" t="s">
        <v>1240</v>
      </c>
      <c r="N532" s="133" t="s">
        <v>1241</v>
      </c>
      <c r="O532" s="133"/>
      <c r="P532" s="133"/>
    </row>
    <row r="533" spans="1:16" x14ac:dyDescent="0.3">
      <c r="A533" s="133" t="s">
        <v>1231</v>
      </c>
      <c r="B533" s="133" t="s">
        <v>1216</v>
      </c>
      <c r="C533" s="133" t="s">
        <v>1232</v>
      </c>
      <c r="D533" s="133" t="s">
        <v>1233</v>
      </c>
      <c r="E533" s="133" t="s">
        <v>1234</v>
      </c>
      <c r="F533" s="133" t="s">
        <v>1235</v>
      </c>
      <c r="G533" s="133" t="s">
        <v>1575</v>
      </c>
      <c r="H533" s="133" t="s">
        <v>1576</v>
      </c>
      <c r="I533" s="133" t="s">
        <v>1237</v>
      </c>
      <c r="J533" s="133">
        <v>2016</v>
      </c>
      <c r="K533" s="133" t="s">
        <v>1238</v>
      </c>
      <c r="L533" s="133" t="s">
        <v>1239</v>
      </c>
      <c r="M533" s="133" t="s">
        <v>1240</v>
      </c>
      <c r="N533" s="133" t="s">
        <v>1241</v>
      </c>
      <c r="O533" s="133"/>
      <c r="P533" s="133"/>
    </row>
    <row r="534" spans="1:16" x14ac:dyDescent="0.3">
      <c r="A534" s="133" t="s">
        <v>1231</v>
      </c>
      <c r="B534" s="133" t="s">
        <v>1216</v>
      </c>
      <c r="C534" s="133" t="s">
        <v>1232</v>
      </c>
      <c r="D534" s="133" t="s">
        <v>1251</v>
      </c>
      <c r="E534" s="133" t="s">
        <v>1252</v>
      </c>
      <c r="F534" s="133" t="s">
        <v>1235</v>
      </c>
      <c r="G534" s="133" t="s">
        <v>1477</v>
      </c>
      <c r="H534" s="133" t="s">
        <v>1478</v>
      </c>
      <c r="I534" s="133" t="s">
        <v>1237</v>
      </c>
      <c r="J534" s="133">
        <v>2016</v>
      </c>
      <c r="K534" s="133" t="s">
        <v>1238</v>
      </c>
      <c r="L534" s="133" t="s">
        <v>1243</v>
      </c>
      <c r="M534" s="133" t="s">
        <v>1240</v>
      </c>
      <c r="N534" s="133" t="s">
        <v>1241</v>
      </c>
      <c r="O534" s="133"/>
      <c r="P534" s="133"/>
    </row>
    <row r="535" spans="1:16" x14ac:dyDescent="0.3">
      <c r="A535" s="133" t="s">
        <v>1231</v>
      </c>
      <c r="B535" s="133" t="s">
        <v>1216</v>
      </c>
      <c r="C535" s="133" t="s">
        <v>1232</v>
      </c>
      <c r="D535" s="133" t="s">
        <v>1299</v>
      </c>
      <c r="E535" s="133" t="s">
        <v>1300</v>
      </c>
      <c r="F535" s="133" t="s">
        <v>1235</v>
      </c>
      <c r="G535" s="133" t="s">
        <v>1378</v>
      </c>
      <c r="H535" s="133" t="s">
        <v>1379</v>
      </c>
      <c r="I535" s="133" t="s">
        <v>1237</v>
      </c>
      <c r="J535" s="133">
        <v>2016</v>
      </c>
      <c r="K535" s="133" t="s">
        <v>1238</v>
      </c>
      <c r="L535" s="133" t="s">
        <v>1242</v>
      </c>
      <c r="M535" s="133" t="s">
        <v>1240</v>
      </c>
      <c r="N535" s="133" t="s">
        <v>1241</v>
      </c>
      <c r="O535" s="133"/>
      <c r="P535" s="133"/>
    </row>
    <row r="536" spans="1:16" x14ac:dyDescent="0.3">
      <c r="A536" s="133" t="s">
        <v>1231</v>
      </c>
      <c r="B536" s="133" t="s">
        <v>1216</v>
      </c>
      <c r="C536" s="133" t="s">
        <v>1232</v>
      </c>
      <c r="D536" s="133" t="s">
        <v>1299</v>
      </c>
      <c r="E536" s="133" t="s">
        <v>1300</v>
      </c>
      <c r="F536" s="133" t="s">
        <v>1235</v>
      </c>
      <c r="G536" s="133" t="s">
        <v>1374</v>
      </c>
      <c r="H536" s="133" t="s">
        <v>1375</v>
      </c>
      <c r="I536" s="133" t="s">
        <v>1237</v>
      </c>
      <c r="J536" s="133">
        <v>2016</v>
      </c>
      <c r="K536" s="133" t="s">
        <v>1238</v>
      </c>
      <c r="L536" s="133" t="s">
        <v>1243</v>
      </c>
      <c r="M536" s="133" t="s">
        <v>1240</v>
      </c>
      <c r="N536" s="133" t="s">
        <v>1241</v>
      </c>
      <c r="O536" s="133"/>
      <c r="P536" s="133"/>
    </row>
    <row r="537" spans="1:16" x14ac:dyDescent="0.3">
      <c r="A537" s="133" t="s">
        <v>1231</v>
      </c>
      <c r="B537" s="133" t="s">
        <v>1216</v>
      </c>
      <c r="C537" s="133" t="s">
        <v>1232</v>
      </c>
      <c r="D537" s="133" t="s">
        <v>1247</v>
      </c>
      <c r="E537" s="133" t="s">
        <v>1248</v>
      </c>
      <c r="F537" s="133" t="s">
        <v>1235</v>
      </c>
      <c r="G537" s="133" t="s">
        <v>1439</v>
      </c>
      <c r="H537" s="133" t="s">
        <v>1440</v>
      </c>
      <c r="I537" s="133" t="s">
        <v>1237</v>
      </c>
      <c r="J537" s="133">
        <v>2016</v>
      </c>
      <c r="K537" s="133" t="s">
        <v>1238</v>
      </c>
      <c r="L537" s="133" t="s">
        <v>1242</v>
      </c>
      <c r="M537" s="133" t="s">
        <v>1240</v>
      </c>
      <c r="N537" s="133" t="s">
        <v>1241</v>
      </c>
      <c r="O537" s="133"/>
      <c r="P537" s="133"/>
    </row>
    <row r="538" spans="1:16" x14ac:dyDescent="0.3">
      <c r="A538" s="133" t="s">
        <v>1231</v>
      </c>
      <c r="B538" s="133" t="s">
        <v>1216</v>
      </c>
      <c r="C538" s="133" t="s">
        <v>1232</v>
      </c>
      <c r="D538" s="133" t="s">
        <v>1233</v>
      </c>
      <c r="E538" s="133" t="s">
        <v>1234</v>
      </c>
      <c r="F538" s="133" t="s">
        <v>1235</v>
      </c>
      <c r="G538" s="133" t="s">
        <v>1577</v>
      </c>
      <c r="H538" s="133" t="s">
        <v>1578</v>
      </c>
      <c r="I538" s="133" t="s">
        <v>1237</v>
      </c>
      <c r="J538" s="133">
        <v>2016</v>
      </c>
      <c r="K538" s="133" t="s">
        <v>1238</v>
      </c>
      <c r="L538" s="133" t="s">
        <v>1239</v>
      </c>
      <c r="M538" s="133" t="s">
        <v>1240</v>
      </c>
      <c r="N538" s="133" t="s">
        <v>1241</v>
      </c>
      <c r="O538" s="133"/>
      <c r="P538" s="133"/>
    </row>
    <row r="539" spans="1:16" x14ac:dyDescent="0.3">
      <c r="A539" s="133" t="s">
        <v>1231</v>
      </c>
      <c r="B539" s="133" t="s">
        <v>1216</v>
      </c>
      <c r="C539" s="133" t="s">
        <v>1232</v>
      </c>
      <c r="D539" s="133" t="s">
        <v>1299</v>
      </c>
      <c r="E539" s="133" t="s">
        <v>1300</v>
      </c>
      <c r="F539" s="133" t="s">
        <v>1235</v>
      </c>
      <c r="G539" s="133" t="s">
        <v>1581</v>
      </c>
      <c r="H539" s="133" t="s">
        <v>1582</v>
      </c>
      <c r="I539" s="133" t="s">
        <v>1237</v>
      </c>
      <c r="J539" s="133">
        <v>2016</v>
      </c>
      <c r="K539" s="133" t="s">
        <v>1238</v>
      </c>
      <c r="L539" s="133" t="s">
        <v>1239</v>
      </c>
      <c r="M539" s="133" t="s">
        <v>1240</v>
      </c>
      <c r="N539" s="133" t="s">
        <v>1241</v>
      </c>
      <c r="O539" s="133"/>
      <c r="P539" s="133"/>
    </row>
    <row r="540" spans="1:16" x14ac:dyDescent="0.3">
      <c r="A540" s="133" t="s">
        <v>1231</v>
      </c>
      <c r="B540" s="133" t="s">
        <v>1216</v>
      </c>
      <c r="C540" s="133" t="s">
        <v>1232</v>
      </c>
      <c r="D540" s="133" t="s">
        <v>1233</v>
      </c>
      <c r="E540" s="133" t="s">
        <v>1234</v>
      </c>
      <c r="F540" s="133" t="s">
        <v>1235</v>
      </c>
      <c r="G540" s="133" t="s">
        <v>1579</v>
      </c>
      <c r="H540" s="133" t="s">
        <v>1580</v>
      </c>
      <c r="I540" s="133" t="s">
        <v>1237</v>
      </c>
      <c r="J540" s="133">
        <v>2016</v>
      </c>
      <c r="K540" s="133" t="s">
        <v>1238</v>
      </c>
      <c r="L540" s="133" t="s">
        <v>1239</v>
      </c>
      <c r="M540" s="133" t="s">
        <v>1240</v>
      </c>
      <c r="N540" s="133" t="s">
        <v>1241</v>
      </c>
      <c r="O540" s="133"/>
      <c r="P540" s="133"/>
    </row>
    <row r="541" spans="1:16" x14ac:dyDescent="0.3">
      <c r="A541" s="133" t="s">
        <v>1231</v>
      </c>
      <c r="B541" s="133" t="s">
        <v>1216</v>
      </c>
      <c r="C541" s="133" t="s">
        <v>1232</v>
      </c>
      <c r="D541" s="133" t="s">
        <v>1247</v>
      </c>
      <c r="E541" s="133" t="s">
        <v>1248</v>
      </c>
      <c r="F541" s="133" t="s">
        <v>1235</v>
      </c>
      <c r="G541" s="133" t="s">
        <v>1445</v>
      </c>
      <c r="H541" s="133" t="s">
        <v>1446</v>
      </c>
      <c r="I541" s="133" t="s">
        <v>1237</v>
      </c>
      <c r="J541" s="133">
        <v>2016</v>
      </c>
      <c r="K541" s="133" t="s">
        <v>1238</v>
      </c>
      <c r="L541" s="133" t="s">
        <v>1242</v>
      </c>
      <c r="M541" s="133" t="s">
        <v>1240</v>
      </c>
      <c r="N541" s="133" t="s">
        <v>1241</v>
      </c>
      <c r="O541" s="133"/>
      <c r="P541" s="133"/>
    </row>
    <row r="542" spans="1:16" x14ac:dyDescent="0.3">
      <c r="A542" s="133" t="s">
        <v>1231</v>
      </c>
      <c r="B542" s="133" t="s">
        <v>1216</v>
      </c>
      <c r="C542" s="133" t="s">
        <v>1232</v>
      </c>
      <c r="D542" s="133" t="s">
        <v>1315</v>
      </c>
      <c r="E542" s="133" t="s">
        <v>1316</v>
      </c>
      <c r="F542" s="133" t="s">
        <v>1235</v>
      </c>
      <c r="G542" s="133" t="s">
        <v>1479</v>
      </c>
      <c r="H542" s="133" t="s">
        <v>1480</v>
      </c>
      <c r="I542" s="133" t="s">
        <v>1237</v>
      </c>
      <c r="J542" s="133">
        <v>2016</v>
      </c>
      <c r="K542" s="133" t="s">
        <v>1238</v>
      </c>
      <c r="L542" s="133" t="s">
        <v>1243</v>
      </c>
      <c r="M542" s="133" t="s">
        <v>1240</v>
      </c>
      <c r="N542" s="133" t="s">
        <v>1241</v>
      </c>
      <c r="O542" s="133"/>
      <c r="P542" s="133"/>
    </row>
  </sheetData>
  <mergeCells count="4">
    <mergeCell ref="A1:P1"/>
    <mergeCell ref="P2:Z24"/>
    <mergeCell ref="R28:T28"/>
    <mergeCell ref="U28:W28"/>
  </mergeCells>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1"/>
  <sheetViews>
    <sheetView workbookViewId="0">
      <pane ySplit="1" topLeftCell="A2" activePane="bottomLeft" state="frozen"/>
      <selection pane="bottomLeft" activeCell="S2" sqref="S2:S19"/>
    </sheetView>
  </sheetViews>
  <sheetFormatPr defaultRowHeight="16.5" x14ac:dyDescent="0.3"/>
  <cols>
    <col min="1" max="1" width="15.875" bestFit="1" customWidth="1"/>
    <col min="2" max="2" width="11.25" bestFit="1" customWidth="1"/>
    <col min="3" max="3" width="9.25" bestFit="1" customWidth="1"/>
    <col min="4" max="5" width="5" bestFit="1" customWidth="1"/>
    <col min="6" max="6" width="14.75" bestFit="1" customWidth="1"/>
    <col min="7" max="7" width="13.625" bestFit="1" customWidth="1"/>
    <col min="8" max="8" width="12.5" bestFit="1" customWidth="1"/>
    <col min="9" max="9" width="8.75" bestFit="1" customWidth="1"/>
    <col min="10" max="11" width="7.375" bestFit="1" customWidth="1"/>
    <col min="12" max="12" width="9.5" bestFit="1" customWidth="1"/>
    <col min="13" max="13" width="10.5" bestFit="1" customWidth="1"/>
    <col min="14" max="14" width="8.5" bestFit="1" customWidth="1"/>
    <col min="15" max="15" width="8.625" bestFit="1" customWidth="1"/>
    <col min="16" max="17" width="8.5" bestFit="1" customWidth="1"/>
    <col min="18" max="18" width="9.5" bestFit="1" customWidth="1"/>
    <col min="19" max="19" width="9.75" bestFit="1" customWidth="1"/>
    <col min="20" max="20" width="23.125" bestFit="1" customWidth="1"/>
    <col min="21" max="21" width="23.125" customWidth="1"/>
    <col min="22" max="22" width="11.25" bestFit="1" customWidth="1"/>
    <col min="23" max="23" width="13.375" bestFit="1" customWidth="1"/>
    <col min="24" max="24" width="14.375" bestFit="1" customWidth="1"/>
    <col min="25" max="25" width="5.5" bestFit="1" customWidth="1"/>
    <col min="26" max="27" width="8.125" bestFit="1" customWidth="1"/>
    <col min="28" max="28" width="5.5" bestFit="1" customWidth="1"/>
    <col min="29" max="29" width="4.625" bestFit="1" customWidth="1"/>
    <col min="30" max="31" width="5.5" bestFit="1" customWidth="1"/>
    <col min="32" max="32" width="11.875" bestFit="1" customWidth="1"/>
    <col min="33" max="33" width="11.625" bestFit="1" customWidth="1"/>
    <col min="34" max="34" width="10.5" bestFit="1" customWidth="1"/>
    <col min="35" max="35" width="6.375" bestFit="1" customWidth="1"/>
    <col min="36" max="36" width="13.875" bestFit="1" customWidth="1"/>
  </cols>
  <sheetData>
    <row r="1" spans="1:36" x14ac:dyDescent="0.3">
      <c r="A1" s="1" t="s">
        <v>0</v>
      </c>
      <c r="B1" s="1" t="s">
        <v>1</v>
      </c>
      <c r="C1" s="1" t="s">
        <v>2</v>
      </c>
      <c r="D1" s="1" t="s">
        <v>3</v>
      </c>
      <c r="E1" s="1" t="s">
        <v>4</v>
      </c>
      <c r="F1" s="1" t="s">
        <v>5</v>
      </c>
      <c r="G1" s="1" t="s">
        <v>6</v>
      </c>
      <c r="H1" s="1" t="s">
        <v>7</v>
      </c>
      <c r="I1" s="1" t="s">
        <v>8</v>
      </c>
      <c r="J1" s="1" t="s">
        <v>9</v>
      </c>
      <c r="K1" s="1" t="s">
        <v>10</v>
      </c>
      <c r="L1" s="1" t="s">
        <v>156</v>
      </c>
      <c r="M1" s="1" t="s">
        <v>191</v>
      </c>
      <c r="N1" s="1" t="s">
        <v>192</v>
      </c>
      <c r="O1" s="1" t="s">
        <v>193</v>
      </c>
      <c r="P1" s="1" t="s">
        <v>194</v>
      </c>
      <c r="Q1" s="1" t="s">
        <v>195</v>
      </c>
      <c r="R1" s="1" t="s">
        <v>196</v>
      </c>
      <c r="S1" s="1" t="s">
        <v>197</v>
      </c>
      <c r="T1" s="1" t="s">
        <v>1058</v>
      </c>
      <c r="U1" s="1" t="s">
        <v>1059</v>
      </c>
      <c r="V1" s="1" t="s">
        <v>152</v>
      </c>
      <c r="W1" s="1" t="s">
        <v>153</v>
      </c>
      <c r="X1" s="1" t="s">
        <v>154</v>
      </c>
      <c r="Y1" s="122" t="s">
        <v>11</v>
      </c>
      <c r="Z1" s="122" t="s">
        <v>155</v>
      </c>
      <c r="AA1" s="122" t="s">
        <v>12</v>
      </c>
      <c r="AB1" s="122" t="s">
        <v>13</v>
      </c>
      <c r="AC1" s="1" t="s">
        <v>14</v>
      </c>
      <c r="AD1" s="122" t="s">
        <v>15</v>
      </c>
      <c r="AE1" s="122" t="s">
        <v>16</v>
      </c>
      <c r="AF1" s="1" t="s">
        <v>17</v>
      </c>
      <c r="AG1" s="122" t="s">
        <v>18</v>
      </c>
      <c r="AH1" s="1" t="s">
        <v>19</v>
      </c>
      <c r="AI1" s="122" t="s">
        <v>20</v>
      </c>
      <c r="AJ1" s="1" t="s">
        <v>21</v>
      </c>
    </row>
    <row r="2" spans="1:36" x14ac:dyDescent="0.3">
      <c r="A2" s="5" t="s">
        <v>22</v>
      </c>
      <c r="B2" s="5" t="s">
        <v>1064</v>
      </c>
      <c r="C2" s="5" t="s">
        <v>24</v>
      </c>
      <c r="D2" s="5">
        <v>2000</v>
      </c>
      <c r="E2" s="5">
        <v>30.7</v>
      </c>
      <c r="F2" s="5" t="s">
        <v>25</v>
      </c>
      <c r="G2" s="5" t="s">
        <v>26</v>
      </c>
      <c r="H2" s="5" t="s">
        <v>27</v>
      </c>
      <c r="I2" s="5">
        <v>44.5</v>
      </c>
      <c r="J2" s="5">
        <v>26.3</v>
      </c>
      <c r="K2" s="5">
        <v>60</v>
      </c>
      <c r="L2" s="6" t="s">
        <v>157</v>
      </c>
      <c r="M2" s="5">
        <v>11.7</v>
      </c>
      <c r="N2" s="5">
        <v>4.3</v>
      </c>
      <c r="O2" s="5">
        <v>3.7</v>
      </c>
      <c r="P2" s="5">
        <v>6.9</v>
      </c>
      <c r="Q2" s="5">
        <v>7.1</v>
      </c>
      <c r="R2" s="5">
        <v>2.2999999999999998</v>
      </c>
      <c r="S2" s="5">
        <v>2.4</v>
      </c>
      <c r="T2" s="116">
        <v>1.0744</v>
      </c>
      <c r="U2" s="5">
        <v>56</v>
      </c>
      <c r="V2" s="116">
        <v>38.162057750000002</v>
      </c>
      <c r="W2" s="2">
        <v>41.298079999999999</v>
      </c>
      <c r="X2" s="2"/>
      <c r="Y2" s="116">
        <v>3.0381512989999999</v>
      </c>
      <c r="Z2" s="116">
        <v>3421.7179999999998</v>
      </c>
      <c r="AA2" s="116">
        <v>17323.7</v>
      </c>
      <c r="AB2" s="116">
        <v>90.454892090000001</v>
      </c>
      <c r="AC2" s="116">
        <v>0.56100000000000005</v>
      </c>
      <c r="AD2" s="116">
        <v>21.17764305</v>
      </c>
      <c r="AE2" s="116">
        <v>57.578274229999998</v>
      </c>
      <c r="AF2" s="116">
        <v>79.816001900000003</v>
      </c>
      <c r="AG2" s="116">
        <v>190.42500620000001</v>
      </c>
      <c r="AH2" s="116">
        <v>59.411999999999999</v>
      </c>
      <c r="AI2" s="5">
        <v>-0.5</v>
      </c>
      <c r="AJ2" s="118">
        <v>8302000</v>
      </c>
    </row>
    <row r="3" spans="1:36" x14ac:dyDescent="0.3">
      <c r="A3" s="5" t="s">
        <v>28</v>
      </c>
      <c r="B3" s="5" t="s">
        <v>1064</v>
      </c>
      <c r="C3" s="5" t="s">
        <v>24</v>
      </c>
      <c r="D3" s="5">
        <v>2001</v>
      </c>
      <c r="E3" s="5">
        <v>29.7</v>
      </c>
      <c r="F3" s="5" t="s">
        <v>29</v>
      </c>
      <c r="G3" s="5" t="s">
        <v>30</v>
      </c>
      <c r="H3" s="5" t="s">
        <v>31</v>
      </c>
      <c r="I3" s="5">
        <v>39.1</v>
      </c>
      <c r="J3" s="5">
        <v>24</v>
      </c>
      <c r="K3" s="5">
        <v>52.1</v>
      </c>
      <c r="L3" s="6" t="s">
        <v>158</v>
      </c>
      <c r="M3" s="5">
        <v>9.9</v>
      </c>
      <c r="N3" s="5">
        <v>4.2</v>
      </c>
      <c r="O3" s="5">
        <v>3.9</v>
      </c>
      <c r="P3" s="5">
        <v>6.2</v>
      </c>
      <c r="Q3" s="5">
        <v>5.6</v>
      </c>
      <c r="R3" s="5">
        <v>2</v>
      </c>
      <c r="S3" s="5">
        <v>2.5</v>
      </c>
      <c r="T3" s="116">
        <v>1.0172000000000001</v>
      </c>
      <c r="U3" s="5">
        <v>62</v>
      </c>
      <c r="V3" s="116"/>
      <c r="W3" s="2"/>
      <c r="X3" s="2"/>
      <c r="Y3" s="116">
        <v>3.1221758720000001</v>
      </c>
      <c r="Z3" s="116">
        <v>3409.163</v>
      </c>
      <c r="AA3" s="116">
        <v>17805.8</v>
      </c>
      <c r="AB3" s="116">
        <v>90.567177810000004</v>
      </c>
      <c r="AC3" s="116">
        <v>0.81899999999999995</v>
      </c>
      <c r="AD3" s="116">
        <v>21.17764305</v>
      </c>
      <c r="AE3" s="116">
        <v>56.525207170000002</v>
      </c>
      <c r="AF3" s="116">
        <v>79.663002000000006</v>
      </c>
      <c r="AG3" s="116">
        <v>192.11842870000001</v>
      </c>
      <c r="AH3" s="116">
        <v>59.491</v>
      </c>
      <c r="AI3" s="5">
        <v>2.92</v>
      </c>
      <c r="AJ3" s="118">
        <v>-19841000</v>
      </c>
    </row>
    <row r="4" spans="1:36" x14ac:dyDescent="0.3">
      <c r="A4" s="5" t="s">
        <v>32</v>
      </c>
      <c r="B4" s="5" t="s">
        <v>1064</v>
      </c>
      <c r="C4" s="5" t="s">
        <v>24</v>
      </c>
      <c r="D4" s="5">
        <v>2002</v>
      </c>
      <c r="E4" s="5">
        <v>29.1</v>
      </c>
      <c r="F4" s="5" t="s">
        <v>33</v>
      </c>
      <c r="G4" s="5" t="s">
        <v>34</v>
      </c>
      <c r="H4" s="5" t="s">
        <v>35</v>
      </c>
      <c r="I4" s="5">
        <v>34.200000000000003</v>
      </c>
      <c r="J4" s="5">
        <v>21.7</v>
      </c>
      <c r="K4" s="5">
        <v>44.7</v>
      </c>
      <c r="L4" s="6" t="s">
        <v>159</v>
      </c>
      <c r="M4" s="5">
        <v>8.1999999999999993</v>
      </c>
      <c r="N4" s="5">
        <v>4</v>
      </c>
      <c r="O4" s="5">
        <v>4.2</v>
      </c>
      <c r="P4" s="5">
        <v>5.5</v>
      </c>
      <c r="Q4" s="5">
        <v>4.3</v>
      </c>
      <c r="R4" s="5">
        <v>1.7</v>
      </c>
      <c r="S4" s="5">
        <v>2.5</v>
      </c>
      <c r="T4" s="116">
        <v>0.96</v>
      </c>
      <c r="U4" s="5">
        <v>64</v>
      </c>
      <c r="V4" s="116"/>
      <c r="W4" s="2"/>
      <c r="X4" s="2"/>
      <c r="Y4" s="116">
        <v>2.9660346369999999</v>
      </c>
      <c r="Z4" s="116">
        <v>3192.194</v>
      </c>
      <c r="AA4" s="116">
        <v>17479.900000000001</v>
      </c>
      <c r="AB4" s="116">
        <v>90.124927760000006</v>
      </c>
      <c r="AC4" s="116">
        <v>0.80100000000000005</v>
      </c>
      <c r="AD4" s="116">
        <v>21.17764305</v>
      </c>
      <c r="AE4" s="116">
        <v>55.472136050000003</v>
      </c>
      <c r="AF4" s="116">
        <v>79.476997400000002</v>
      </c>
      <c r="AG4" s="116">
        <v>193.83317829999999</v>
      </c>
      <c r="AH4" s="116">
        <v>59.57</v>
      </c>
      <c r="AI4" s="5">
        <v>0.49</v>
      </c>
      <c r="AJ4" s="118">
        <v>5596000</v>
      </c>
    </row>
    <row r="5" spans="1:36" x14ac:dyDescent="0.3">
      <c r="A5" s="5" t="s">
        <v>36</v>
      </c>
      <c r="B5" s="5" t="s">
        <v>1064</v>
      </c>
      <c r="C5" s="5" t="s">
        <v>24</v>
      </c>
      <c r="D5" s="5">
        <v>2003</v>
      </c>
      <c r="E5" s="5">
        <v>28.5</v>
      </c>
      <c r="F5" s="5" t="s">
        <v>37</v>
      </c>
      <c r="G5" s="5" t="s">
        <v>38</v>
      </c>
      <c r="H5" s="5" t="s">
        <v>39</v>
      </c>
      <c r="I5" s="5">
        <v>30.4</v>
      </c>
      <c r="J5" s="5">
        <v>19.7</v>
      </c>
      <c r="K5" s="5">
        <v>38.9</v>
      </c>
      <c r="L5" s="6" t="s">
        <v>160</v>
      </c>
      <c r="M5" s="5">
        <v>7</v>
      </c>
      <c r="N5" s="5">
        <v>3.8</v>
      </c>
      <c r="O5" s="5">
        <v>4.5</v>
      </c>
      <c r="P5" s="5">
        <v>4.9000000000000004</v>
      </c>
      <c r="Q5" s="5">
        <v>3.4</v>
      </c>
      <c r="R5" s="5">
        <v>1.4</v>
      </c>
      <c r="S5" s="5">
        <v>2.2999999999999998</v>
      </c>
      <c r="T5" s="116">
        <v>0.89280000000000004</v>
      </c>
      <c r="U5" s="5">
        <v>68</v>
      </c>
      <c r="V5" s="116"/>
      <c r="W5" s="2"/>
      <c r="X5" s="2"/>
      <c r="Y5" s="116">
        <v>3.0052594410000002</v>
      </c>
      <c r="Z5" s="116">
        <v>3214.855</v>
      </c>
      <c r="AA5" s="116">
        <v>17811.2</v>
      </c>
      <c r="AB5" s="116">
        <v>89.837044640000002</v>
      </c>
      <c r="AC5" s="116">
        <v>0.873</v>
      </c>
      <c r="AD5" s="116">
        <v>21.17764305</v>
      </c>
      <c r="AE5" s="116">
        <v>54.41906899</v>
      </c>
      <c r="AF5" s="116">
        <v>79.319999699999997</v>
      </c>
      <c r="AG5" s="116">
        <v>195.51886060000001</v>
      </c>
      <c r="AH5" s="116">
        <v>59.648000000000003</v>
      </c>
      <c r="AI5" s="5">
        <v>1.1599999999999999</v>
      </c>
      <c r="AJ5" s="118">
        <v>5704000</v>
      </c>
    </row>
    <row r="6" spans="1:36" x14ac:dyDescent="0.3">
      <c r="A6" s="5" t="s">
        <v>40</v>
      </c>
      <c r="B6" s="5" t="s">
        <v>1064</v>
      </c>
      <c r="C6" s="5" t="s">
        <v>24</v>
      </c>
      <c r="D6" s="5">
        <v>2004</v>
      </c>
      <c r="E6" s="5">
        <v>28.1</v>
      </c>
      <c r="F6" s="5" t="s">
        <v>41</v>
      </c>
      <c r="G6" s="5" t="s">
        <v>42</v>
      </c>
      <c r="H6" s="5" t="s">
        <v>43</v>
      </c>
      <c r="I6" s="5">
        <v>27.8</v>
      </c>
      <c r="J6" s="5">
        <v>18.3</v>
      </c>
      <c r="K6" s="5">
        <v>35</v>
      </c>
      <c r="L6" s="6" t="s">
        <v>161</v>
      </c>
      <c r="M6" s="5">
        <v>6.2</v>
      </c>
      <c r="N6" s="5">
        <v>3.6</v>
      </c>
      <c r="O6" s="5">
        <v>4.9000000000000004</v>
      </c>
      <c r="P6" s="5">
        <v>4.3</v>
      </c>
      <c r="Q6" s="5">
        <v>2.9</v>
      </c>
      <c r="R6" s="5">
        <v>1.3</v>
      </c>
      <c r="S6" s="5">
        <v>2.1</v>
      </c>
      <c r="T6" s="116">
        <v>0.8256</v>
      </c>
      <c r="U6" s="5">
        <v>72</v>
      </c>
      <c r="V6" s="116"/>
      <c r="W6" s="2"/>
      <c r="X6" s="2"/>
      <c r="Y6" s="116">
        <v>3.0488376580000001</v>
      </c>
      <c r="Z6" s="116">
        <v>3286.5889999999999</v>
      </c>
      <c r="AA6" s="116">
        <v>18331.599999999999</v>
      </c>
      <c r="AB6" s="116">
        <v>89.701405660000006</v>
      </c>
      <c r="AC6" s="116">
        <v>1.536</v>
      </c>
      <c r="AD6" s="116">
        <v>21.17764305</v>
      </c>
      <c r="AE6" s="116">
        <v>53.365997880000002</v>
      </c>
      <c r="AF6" s="116">
        <v>79.209999100000005</v>
      </c>
      <c r="AG6" s="116">
        <v>197.09933559999999</v>
      </c>
      <c r="AH6" s="116">
        <v>59.726999999999997</v>
      </c>
      <c r="AI6" s="5">
        <v>1.44</v>
      </c>
      <c r="AJ6" s="118">
        <v>64959000</v>
      </c>
    </row>
    <row r="7" spans="1:36" x14ac:dyDescent="0.3">
      <c r="A7" s="5" t="s">
        <v>44</v>
      </c>
      <c r="B7" s="5" t="s">
        <v>1064</v>
      </c>
      <c r="C7" s="5" t="s">
        <v>24</v>
      </c>
      <c r="D7" s="5">
        <v>2005</v>
      </c>
      <c r="E7" s="5">
        <v>27.8</v>
      </c>
      <c r="F7" s="5" t="s">
        <v>45</v>
      </c>
      <c r="G7" s="5" t="s">
        <v>46</v>
      </c>
      <c r="H7" s="5" t="s">
        <v>47</v>
      </c>
      <c r="I7" s="5">
        <v>26.4</v>
      </c>
      <c r="J7" s="5">
        <v>17.5</v>
      </c>
      <c r="K7" s="5">
        <v>33</v>
      </c>
      <c r="L7" s="6" t="s">
        <v>162</v>
      </c>
      <c r="M7" s="5">
        <v>5.9</v>
      </c>
      <c r="N7" s="5">
        <v>3.5</v>
      </c>
      <c r="O7" s="5">
        <v>12.1</v>
      </c>
      <c r="P7" s="5">
        <v>4.0999999999999996</v>
      </c>
      <c r="Q7" s="5">
        <v>2.6</v>
      </c>
      <c r="R7" s="5">
        <v>1.2</v>
      </c>
      <c r="S7" s="5">
        <v>2</v>
      </c>
      <c r="T7" s="116">
        <v>0.75839999999999996</v>
      </c>
      <c r="U7" s="5">
        <v>79</v>
      </c>
      <c r="V7" s="116">
        <v>39.094714269999997</v>
      </c>
      <c r="W7" s="2">
        <v>41.444859999999998</v>
      </c>
      <c r="X7" s="2"/>
      <c r="Y7" s="116">
        <v>3.1615074889999999</v>
      </c>
      <c r="Z7" s="116">
        <v>3365.143</v>
      </c>
      <c r="AA7" s="116">
        <v>19300.599999999999</v>
      </c>
      <c r="AB7" s="116">
        <v>89.815696610000003</v>
      </c>
      <c r="AC7" s="116">
        <v>0.77800000000000002</v>
      </c>
      <c r="AD7" s="116">
        <v>21.592890959999998</v>
      </c>
      <c r="AE7" s="116">
        <v>52.312930819999998</v>
      </c>
      <c r="AF7" s="116">
        <v>79.092002899999997</v>
      </c>
      <c r="AG7" s="116">
        <v>198.52310439999999</v>
      </c>
      <c r="AH7" s="116">
        <v>59.805</v>
      </c>
      <c r="AI7" s="5">
        <v>3.02</v>
      </c>
      <c r="AJ7" s="118">
        <v>-5980000</v>
      </c>
    </row>
    <row r="8" spans="1:36" x14ac:dyDescent="0.3">
      <c r="A8" s="5" t="s">
        <v>48</v>
      </c>
      <c r="B8" s="5" t="s">
        <v>1064</v>
      </c>
      <c r="C8" s="5" t="s">
        <v>24</v>
      </c>
      <c r="D8" s="5">
        <v>2006</v>
      </c>
      <c r="E8" s="5">
        <v>27.6</v>
      </c>
      <c r="F8" s="5" t="s">
        <v>49</v>
      </c>
      <c r="G8" s="5" t="s">
        <v>50</v>
      </c>
      <c r="H8" s="5" t="s">
        <v>51</v>
      </c>
      <c r="I8" s="5">
        <v>26</v>
      </c>
      <c r="J8" s="5">
        <v>17.3</v>
      </c>
      <c r="K8" s="5">
        <v>32.4</v>
      </c>
      <c r="L8" s="6" t="s">
        <v>163</v>
      </c>
      <c r="M8" s="5">
        <v>5.8</v>
      </c>
      <c r="N8" s="5">
        <v>3.5</v>
      </c>
      <c r="O8" s="5">
        <v>10.4</v>
      </c>
      <c r="P8" s="5">
        <v>4</v>
      </c>
      <c r="Q8" s="5">
        <v>2.5</v>
      </c>
      <c r="R8" s="5">
        <v>1.2</v>
      </c>
      <c r="S8" s="5">
        <v>1.9</v>
      </c>
      <c r="T8" s="116">
        <v>0.69120000000000004</v>
      </c>
      <c r="U8" s="5">
        <v>89</v>
      </c>
      <c r="V8" s="116"/>
      <c r="W8" s="2"/>
      <c r="X8" s="2"/>
      <c r="Y8" s="116">
        <v>3.1968859599999999</v>
      </c>
      <c r="Z8" s="116">
        <v>3304.7240000000002</v>
      </c>
      <c r="AA8" s="116">
        <v>19442</v>
      </c>
      <c r="AB8" s="116">
        <v>90.089152720000001</v>
      </c>
      <c r="AC8" s="116">
        <v>0.63900000000000001</v>
      </c>
      <c r="AD8" s="116">
        <v>21.592890959999998</v>
      </c>
      <c r="AE8" s="116">
        <v>51.261522319999997</v>
      </c>
      <c r="AF8" s="116">
        <v>79.040000899999995</v>
      </c>
      <c r="AG8" s="116">
        <v>199.7746367</v>
      </c>
      <c r="AH8" s="116">
        <v>59.884</v>
      </c>
      <c r="AI8" s="5">
        <v>-1.65</v>
      </c>
      <c r="AJ8" s="118">
        <v>-235791000</v>
      </c>
    </row>
    <row r="9" spans="1:36" x14ac:dyDescent="0.3">
      <c r="A9" s="5" t="s">
        <v>52</v>
      </c>
      <c r="B9" s="5" t="s">
        <v>1064</v>
      </c>
      <c r="C9" s="5" t="s">
        <v>24</v>
      </c>
      <c r="D9" s="5">
        <v>2007</v>
      </c>
      <c r="E9" s="5">
        <v>27.4</v>
      </c>
      <c r="F9" s="5" t="s">
        <v>53</v>
      </c>
      <c r="G9" s="5" t="s">
        <v>54</v>
      </c>
      <c r="H9" s="5" t="s">
        <v>55</v>
      </c>
      <c r="I9" s="5">
        <v>25.7</v>
      </c>
      <c r="J9" s="5">
        <v>17.2</v>
      </c>
      <c r="K9" s="5">
        <v>32.200000000000003</v>
      </c>
      <c r="L9" s="6" t="s">
        <v>163</v>
      </c>
      <c r="M9" s="5">
        <v>5.8</v>
      </c>
      <c r="N9" s="5">
        <v>3.5</v>
      </c>
      <c r="O9" s="5">
        <v>8.9</v>
      </c>
      <c r="P9" s="5">
        <v>3.9</v>
      </c>
      <c r="Q9" s="5">
        <v>2.5</v>
      </c>
      <c r="R9" s="5">
        <v>1.2</v>
      </c>
      <c r="S9" s="5">
        <v>1.9</v>
      </c>
      <c r="T9" s="116">
        <v>0.624</v>
      </c>
      <c r="U9" s="5">
        <v>92</v>
      </c>
      <c r="V9" s="116"/>
      <c r="W9" s="2"/>
      <c r="X9" s="2"/>
      <c r="Y9" s="116">
        <v>2.6553094960000001</v>
      </c>
      <c r="Z9" s="116">
        <v>3203.6640000000002</v>
      </c>
      <c r="AA9" s="116">
        <v>18003.3</v>
      </c>
      <c r="AB9" s="116">
        <v>87.988925820000006</v>
      </c>
      <c r="AC9" s="116">
        <v>1.5620000000000001</v>
      </c>
      <c r="AD9" s="116">
        <v>21.592890959999998</v>
      </c>
      <c r="AE9" s="116">
        <v>50.210113819999997</v>
      </c>
      <c r="AF9" s="116">
        <v>78.954002399999993</v>
      </c>
      <c r="AG9" s="116">
        <v>200.88307449999999</v>
      </c>
      <c r="AH9" s="116">
        <v>59.962000000000003</v>
      </c>
      <c r="AI9" s="5">
        <v>-1.73</v>
      </c>
      <c r="AJ9" s="118">
        <v>22053000</v>
      </c>
    </row>
    <row r="10" spans="1:36" x14ac:dyDescent="0.3">
      <c r="A10" s="5" t="s">
        <v>56</v>
      </c>
      <c r="B10" s="5" t="s">
        <v>1064</v>
      </c>
      <c r="C10" s="5" t="s">
        <v>24</v>
      </c>
      <c r="D10" s="5">
        <v>2008</v>
      </c>
      <c r="E10" s="5">
        <v>27.4</v>
      </c>
      <c r="F10" s="5" t="s">
        <v>57</v>
      </c>
      <c r="G10" s="5" t="s">
        <v>58</v>
      </c>
      <c r="H10" s="5" t="s">
        <v>59</v>
      </c>
      <c r="I10" s="5">
        <v>25.2</v>
      </c>
      <c r="J10" s="5">
        <v>17.100000000000001</v>
      </c>
      <c r="K10" s="5">
        <v>31.8</v>
      </c>
      <c r="L10" s="6" t="s">
        <v>164</v>
      </c>
      <c r="M10" s="5">
        <v>5.7</v>
      </c>
      <c r="N10" s="5">
        <v>3.5</v>
      </c>
      <c r="O10" s="5">
        <v>7.9</v>
      </c>
      <c r="P10" s="5">
        <v>3.9</v>
      </c>
      <c r="Q10" s="5">
        <v>2.4</v>
      </c>
      <c r="R10" s="5">
        <v>1.2</v>
      </c>
      <c r="S10" s="5">
        <v>1.9</v>
      </c>
      <c r="T10" s="116">
        <v>0.56100000000000005</v>
      </c>
      <c r="U10" s="5">
        <v>92</v>
      </c>
      <c r="V10" s="116"/>
      <c r="W10" s="2"/>
      <c r="X10" s="2"/>
      <c r="Y10" s="116">
        <v>2.9260407449999999</v>
      </c>
      <c r="Z10" s="116">
        <v>3276.3589999999999</v>
      </c>
      <c r="AA10" s="116">
        <v>18704.3</v>
      </c>
      <c r="AB10" s="116">
        <v>88.734785489999993</v>
      </c>
      <c r="AC10" s="116">
        <v>1.484</v>
      </c>
      <c r="AD10" s="116">
        <v>22.008138859999999</v>
      </c>
      <c r="AE10" s="116">
        <v>49.158709369999997</v>
      </c>
      <c r="AF10" s="116">
        <v>78.8529968</v>
      </c>
      <c r="AG10" s="116">
        <v>201.89470969999999</v>
      </c>
      <c r="AH10" s="116">
        <v>60.04</v>
      </c>
      <c r="AI10" s="5">
        <v>2.58</v>
      </c>
      <c r="AJ10" s="118">
        <v>170965000</v>
      </c>
    </row>
    <row r="11" spans="1:36" x14ac:dyDescent="0.3">
      <c r="A11" s="5" t="s">
        <v>60</v>
      </c>
      <c r="B11" s="5" t="s">
        <v>1064</v>
      </c>
      <c r="C11" s="5" t="s">
        <v>24</v>
      </c>
      <c r="D11" s="5">
        <v>2009</v>
      </c>
      <c r="E11" s="5">
        <v>27.5</v>
      </c>
      <c r="F11" s="5" t="s">
        <v>61</v>
      </c>
      <c r="G11" s="5" t="s">
        <v>62</v>
      </c>
      <c r="H11" s="5" t="s">
        <v>63</v>
      </c>
      <c r="I11" s="5">
        <v>24.4</v>
      </c>
      <c r="J11" s="5">
        <v>16.7</v>
      </c>
      <c r="K11" s="5">
        <v>31</v>
      </c>
      <c r="L11" s="6" t="s">
        <v>165</v>
      </c>
      <c r="M11" s="5">
        <v>5.5</v>
      </c>
      <c r="N11" s="5">
        <v>3.4</v>
      </c>
      <c r="O11" s="5">
        <v>7.2</v>
      </c>
      <c r="P11" s="5">
        <v>3.7</v>
      </c>
      <c r="Q11" s="5">
        <v>2.2000000000000002</v>
      </c>
      <c r="R11" s="5">
        <v>1.1000000000000001</v>
      </c>
      <c r="S11" s="5">
        <v>1.9</v>
      </c>
      <c r="T11" s="116">
        <v>0.498</v>
      </c>
      <c r="U11" s="5">
        <v>93</v>
      </c>
      <c r="V11" s="116"/>
      <c r="W11" s="2"/>
      <c r="X11" s="2"/>
      <c r="Y11" s="116">
        <v>2.2251179890000001</v>
      </c>
      <c r="Z11" s="116">
        <v>3225.5189999999998</v>
      </c>
      <c r="AA11" s="116">
        <v>18480.599999999999</v>
      </c>
      <c r="AB11" s="116">
        <v>67.727324730000007</v>
      </c>
      <c r="AC11" s="116">
        <v>1.0329999999999999</v>
      </c>
      <c r="AD11" s="116">
        <v>22.174238020000001</v>
      </c>
      <c r="AE11" s="116">
        <v>48.107300870000003</v>
      </c>
      <c r="AF11" s="116">
        <v>78.600997899999996</v>
      </c>
      <c r="AG11" s="116">
        <v>202.87634750000001</v>
      </c>
      <c r="AH11" s="116">
        <v>60.195</v>
      </c>
      <c r="AI11" s="5">
        <v>-1.39</v>
      </c>
      <c r="AJ11" s="118">
        <v>86348000</v>
      </c>
    </row>
    <row r="12" spans="1:36" x14ac:dyDescent="0.3">
      <c r="A12" s="5" t="s">
        <v>64</v>
      </c>
      <c r="B12" s="5" t="s">
        <v>1064</v>
      </c>
      <c r="C12" s="5" t="s">
        <v>24</v>
      </c>
      <c r="D12" s="5">
        <v>2010</v>
      </c>
      <c r="E12" s="5">
        <v>27.7</v>
      </c>
      <c r="F12" s="5" t="s">
        <v>65</v>
      </c>
      <c r="G12" s="5" t="s">
        <v>66</v>
      </c>
      <c r="H12" s="5" t="s">
        <v>67</v>
      </c>
      <c r="I12" s="5">
        <v>23.1</v>
      </c>
      <c r="J12" s="5">
        <v>16.2</v>
      </c>
      <c r="K12" s="5">
        <v>29.5</v>
      </c>
      <c r="L12" s="6" t="s">
        <v>166</v>
      </c>
      <c r="M12" s="5">
        <v>5.2</v>
      </c>
      <c r="N12" s="5">
        <v>3.3</v>
      </c>
      <c r="O12" s="5">
        <v>6.8</v>
      </c>
      <c r="P12" s="5">
        <v>3.6</v>
      </c>
      <c r="Q12" s="5">
        <v>2.1</v>
      </c>
      <c r="R12" s="5">
        <v>1.1000000000000001</v>
      </c>
      <c r="S12" s="5">
        <v>1.8</v>
      </c>
      <c r="T12" s="116">
        <v>0.435</v>
      </c>
      <c r="U12" s="5">
        <v>93</v>
      </c>
      <c r="V12" s="116">
        <v>39.342656959999999</v>
      </c>
      <c r="W12" s="117">
        <v>39.386539999999997</v>
      </c>
      <c r="X12" s="2"/>
      <c r="Y12" s="116">
        <v>2.0684055649999999</v>
      </c>
      <c r="Z12" s="116">
        <v>3241.2359999999999</v>
      </c>
      <c r="AA12" s="116">
        <v>18611.2</v>
      </c>
      <c r="AB12" s="116">
        <v>66.510853789999999</v>
      </c>
      <c r="AC12" s="116">
        <v>0.36499999999999999</v>
      </c>
      <c r="AD12" s="116">
        <v>22.257287600000002</v>
      </c>
      <c r="AE12" s="116">
        <v>47.055892370000002</v>
      </c>
      <c r="AF12" s="116">
        <v>78.466003400000005</v>
      </c>
      <c r="AG12" s="116">
        <v>203.87705339999999</v>
      </c>
      <c r="AH12" s="116">
        <v>60.377000000000002</v>
      </c>
      <c r="AI12" s="5">
        <v>-0.96</v>
      </c>
      <c r="AJ12" s="118">
        <v>13585000</v>
      </c>
    </row>
    <row r="13" spans="1:36" x14ac:dyDescent="0.3">
      <c r="A13" s="5" t="s">
        <v>68</v>
      </c>
      <c r="B13" s="5" t="s">
        <v>1064</v>
      </c>
      <c r="C13" s="5" t="s">
        <v>24</v>
      </c>
      <c r="D13" s="5">
        <v>2011</v>
      </c>
      <c r="E13" s="5">
        <v>28.1</v>
      </c>
      <c r="F13" s="5" t="s">
        <v>69</v>
      </c>
      <c r="G13" s="5" t="s">
        <v>70</v>
      </c>
      <c r="H13" s="5" t="s">
        <v>71</v>
      </c>
      <c r="I13" s="5">
        <v>21.5</v>
      </c>
      <c r="J13" s="5">
        <v>15.2</v>
      </c>
      <c r="K13" s="5">
        <v>27.7</v>
      </c>
      <c r="L13" s="6" t="s">
        <v>167</v>
      </c>
      <c r="M13" s="5">
        <v>4.8</v>
      </c>
      <c r="N13" s="5">
        <v>3.2</v>
      </c>
      <c r="O13" s="5">
        <v>6.7</v>
      </c>
      <c r="P13" s="5">
        <v>3.3</v>
      </c>
      <c r="Q13" s="5">
        <v>1.9</v>
      </c>
      <c r="R13" s="5">
        <v>1</v>
      </c>
      <c r="S13" s="5">
        <v>1.7</v>
      </c>
      <c r="T13" s="116">
        <v>0.372</v>
      </c>
      <c r="U13" s="5">
        <v>94</v>
      </c>
      <c r="V13" s="116">
        <v>38.893368789999997</v>
      </c>
      <c r="W13" s="117">
        <v>45.330440000000003</v>
      </c>
      <c r="X13" s="2"/>
      <c r="Y13" s="116">
        <v>1.4991469150000001</v>
      </c>
      <c r="Z13" s="116">
        <v>3273.6483600000001</v>
      </c>
      <c r="AA13" s="116">
        <v>18797.312000000002</v>
      </c>
      <c r="AB13" s="116">
        <v>63.559915629999999</v>
      </c>
      <c r="AC13" s="116">
        <v>0.496</v>
      </c>
      <c r="AD13" s="116">
        <v>21.842039700000001</v>
      </c>
      <c r="AE13" s="116">
        <v>46.001162690000001</v>
      </c>
      <c r="AF13" s="116">
        <v>78.344001800000001</v>
      </c>
      <c r="AG13" s="116">
        <v>204.9114276</v>
      </c>
      <c r="AH13" s="116">
        <v>60.557000000000002</v>
      </c>
      <c r="AI13" s="5">
        <v>0.28999999999999998</v>
      </c>
      <c r="AJ13" s="118">
        <v>103125000</v>
      </c>
    </row>
    <row r="14" spans="1:36" x14ac:dyDescent="0.3">
      <c r="A14" s="5" t="s">
        <v>72</v>
      </c>
      <c r="B14" s="5" t="s">
        <v>1064</v>
      </c>
      <c r="C14" s="5" t="s">
        <v>24</v>
      </c>
      <c r="D14" s="5">
        <v>2012</v>
      </c>
      <c r="E14" s="5">
        <v>28.5</v>
      </c>
      <c r="F14" s="5" t="s">
        <v>73</v>
      </c>
      <c r="G14" s="5" t="s">
        <v>74</v>
      </c>
      <c r="H14" s="5" t="s">
        <v>75</v>
      </c>
      <c r="I14" s="5">
        <v>19.8</v>
      </c>
      <c r="J14" s="5">
        <v>14.2</v>
      </c>
      <c r="K14" s="5">
        <v>25.7</v>
      </c>
      <c r="L14" s="6" t="s">
        <v>168</v>
      </c>
      <c r="M14" s="5">
        <v>4.3</v>
      </c>
      <c r="N14" s="5">
        <v>3</v>
      </c>
      <c r="O14" s="5">
        <v>6.7</v>
      </c>
      <c r="P14" s="5">
        <v>3.1</v>
      </c>
      <c r="Q14" s="5">
        <v>1.7</v>
      </c>
      <c r="R14" s="5">
        <v>0.8</v>
      </c>
      <c r="S14" s="5">
        <v>1.6</v>
      </c>
      <c r="T14" s="116">
        <v>0.309</v>
      </c>
      <c r="U14" s="5">
        <v>96</v>
      </c>
      <c r="V14" s="116">
        <v>36.407514460000002</v>
      </c>
      <c r="W14" s="117">
        <v>46.176349999999999</v>
      </c>
      <c r="X14" s="2"/>
      <c r="Y14" s="116">
        <v>1.5474949570000001</v>
      </c>
      <c r="Z14" s="116">
        <v>3306.0607199999999</v>
      </c>
      <c r="AA14" s="116">
        <v>18983.423999999999</v>
      </c>
      <c r="AB14" s="116">
        <v>64.84206245</v>
      </c>
      <c r="AC14" s="116">
        <v>0.38400000000000001</v>
      </c>
      <c r="AD14" s="116">
        <v>21.842039700000001</v>
      </c>
      <c r="AE14" s="116">
        <v>44.946433020000001</v>
      </c>
      <c r="AF14" s="116">
        <v>78.255996699999997</v>
      </c>
      <c r="AG14" s="116">
        <v>205.9680425</v>
      </c>
      <c r="AH14" s="116">
        <v>60.738</v>
      </c>
      <c r="AI14" s="5">
        <v>0.79</v>
      </c>
      <c r="AJ14" s="118">
        <v>205213000</v>
      </c>
    </row>
    <row r="15" spans="1:36" x14ac:dyDescent="0.3">
      <c r="A15" s="5" t="s">
        <v>76</v>
      </c>
      <c r="B15" s="5" t="s">
        <v>1064</v>
      </c>
      <c r="C15" s="5" t="s">
        <v>24</v>
      </c>
      <c r="D15" s="5">
        <v>2013</v>
      </c>
      <c r="E15" s="5">
        <v>29</v>
      </c>
      <c r="F15" s="5" t="s">
        <v>77</v>
      </c>
      <c r="G15" s="5" t="s">
        <v>78</v>
      </c>
      <c r="H15" s="5" t="s">
        <v>79</v>
      </c>
      <c r="I15" s="5">
        <v>18.3</v>
      </c>
      <c r="J15" s="5">
        <v>13.2</v>
      </c>
      <c r="K15" s="5">
        <v>24</v>
      </c>
      <c r="L15" s="6" t="s">
        <v>169</v>
      </c>
      <c r="M15" s="5">
        <v>3.8</v>
      </c>
      <c r="N15" s="5">
        <v>2.9</v>
      </c>
      <c r="O15" s="5">
        <v>6.6</v>
      </c>
      <c r="P15" s="5">
        <v>2.8</v>
      </c>
      <c r="Q15" s="5">
        <v>1.6</v>
      </c>
      <c r="R15" s="5">
        <v>0.7</v>
      </c>
      <c r="S15" s="5">
        <v>1.5</v>
      </c>
      <c r="T15" s="116">
        <v>0.30380000000000001</v>
      </c>
      <c r="U15" s="5">
        <v>93</v>
      </c>
      <c r="V15" s="116">
        <v>37.134855860000002</v>
      </c>
      <c r="W15" s="117">
        <v>50.611020000000003</v>
      </c>
      <c r="X15" s="2"/>
      <c r="Y15" s="116">
        <v>1.1152749769999999</v>
      </c>
      <c r="Z15" s="116"/>
      <c r="AA15" s="116"/>
      <c r="AB15" s="116">
        <v>59.939447950000002</v>
      </c>
      <c r="AC15" s="116">
        <v>0.26300000000000001</v>
      </c>
      <c r="AD15" s="116">
        <v>21.842039700000001</v>
      </c>
      <c r="AE15" s="116">
        <v>43.89170335</v>
      </c>
      <c r="AF15" s="116">
        <v>78.181999200000007</v>
      </c>
      <c r="AG15" s="116">
        <v>207.0380533</v>
      </c>
      <c r="AH15" s="116">
        <v>60.917999999999999</v>
      </c>
      <c r="AI15" s="5">
        <v>0.55000000000000004</v>
      </c>
      <c r="AJ15" s="118">
        <v>119008000</v>
      </c>
    </row>
    <row r="16" spans="1:36" x14ac:dyDescent="0.3">
      <c r="A16" s="5" t="s">
        <v>80</v>
      </c>
      <c r="B16" s="5" t="s">
        <v>1064</v>
      </c>
      <c r="C16" s="5" t="s">
        <v>24</v>
      </c>
      <c r="D16" s="5">
        <v>2014</v>
      </c>
      <c r="E16" s="5">
        <v>29.7</v>
      </c>
      <c r="F16" s="5" t="s">
        <v>81</v>
      </c>
      <c r="G16" s="5" t="s">
        <v>82</v>
      </c>
      <c r="H16" s="5" t="s">
        <v>83</v>
      </c>
      <c r="I16" s="5">
        <v>17</v>
      </c>
      <c r="J16" s="5">
        <v>12.3</v>
      </c>
      <c r="K16" s="5">
        <v>22.4</v>
      </c>
      <c r="L16" s="6" t="s">
        <v>170</v>
      </c>
      <c r="M16" s="5">
        <v>3.5</v>
      </c>
      <c r="N16" s="5">
        <v>2.8</v>
      </c>
      <c r="O16" s="5">
        <v>6.4</v>
      </c>
      <c r="P16" s="5">
        <v>2.7</v>
      </c>
      <c r="Q16" s="5">
        <v>1.5</v>
      </c>
      <c r="R16" s="5">
        <v>0.6</v>
      </c>
      <c r="S16" s="5">
        <v>1.4</v>
      </c>
      <c r="T16" s="116">
        <v>0.29859999999999998</v>
      </c>
      <c r="U16" s="5">
        <v>93</v>
      </c>
      <c r="V16" s="116">
        <v>35.240215399999997</v>
      </c>
      <c r="W16" s="117">
        <v>50.002479999999998</v>
      </c>
      <c r="X16" s="2"/>
      <c r="Y16" s="116">
        <v>1.2510772320000001</v>
      </c>
      <c r="Z16" s="116"/>
      <c r="AA16" s="116"/>
      <c r="AB16" s="116">
        <v>62.051994759999999</v>
      </c>
      <c r="AC16" s="116">
        <v>1.431</v>
      </c>
      <c r="AD16" s="116">
        <v>21.842039700000001</v>
      </c>
      <c r="AE16" s="116">
        <v>42.836973669999999</v>
      </c>
      <c r="AF16" s="116">
        <v>78.178001399999999</v>
      </c>
      <c r="AG16" s="116">
        <v>208.1035794</v>
      </c>
      <c r="AH16" s="116">
        <v>61.097999999999999</v>
      </c>
      <c r="AI16" s="5">
        <v>0.53</v>
      </c>
      <c r="AJ16" s="118">
        <v>102412000</v>
      </c>
    </row>
    <row r="17" spans="1:36" x14ac:dyDescent="0.3">
      <c r="A17" s="5" t="s">
        <v>84</v>
      </c>
      <c r="B17" s="5" t="s">
        <v>1064</v>
      </c>
      <c r="C17" s="5" t="s">
        <v>24</v>
      </c>
      <c r="D17" s="5">
        <v>2015</v>
      </c>
      <c r="E17" s="5">
        <v>30.5</v>
      </c>
      <c r="F17" s="5" t="s">
        <v>85</v>
      </c>
      <c r="G17" s="5" t="s">
        <v>86</v>
      </c>
      <c r="H17" s="5" t="s">
        <v>87</v>
      </c>
      <c r="I17" s="5">
        <v>16</v>
      </c>
      <c r="J17" s="5">
        <v>11.6</v>
      </c>
      <c r="K17" s="5">
        <v>21.1</v>
      </c>
      <c r="L17" s="6" t="s">
        <v>171</v>
      </c>
      <c r="M17" s="5">
        <v>3.2</v>
      </c>
      <c r="N17" s="5">
        <v>2.7</v>
      </c>
      <c r="O17" s="5">
        <v>6.1</v>
      </c>
      <c r="P17" s="5">
        <v>2.5</v>
      </c>
      <c r="Q17" s="5">
        <v>1.3</v>
      </c>
      <c r="R17" s="5">
        <v>0.5</v>
      </c>
      <c r="S17" s="5">
        <v>1.3</v>
      </c>
      <c r="T17" s="116">
        <v>0.29339999999999999</v>
      </c>
      <c r="U17" s="5">
        <v>96</v>
      </c>
      <c r="V17" s="116">
        <v>37.411783810000003</v>
      </c>
      <c r="W17" s="117">
        <v>47.967939999999999</v>
      </c>
      <c r="X17" s="2"/>
      <c r="Y17" s="116">
        <v>1.009509196</v>
      </c>
      <c r="Z17" s="116"/>
      <c r="AA17" s="116"/>
      <c r="AB17" s="116"/>
      <c r="AC17" s="116">
        <v>1.109</v>
      </c>
      <c r="AD17" s="116">
        <v>21.842039700000001</v>
      </c>
      <c r="AE17" s="116">
        <v>41.782243999999999</v>
      </c>
      <c r="AF17" s="116">
        <v>78.148002599999998</v>
      </c>
      <c r="AG17" s="116">
        <v>209.15067690000001</v>
      </c>
      <c r="AH17" s="116">
        <v>61.277000000000001</v>
      </c>
      <c r="AI17" s="5">
        <v>-1.64</v>
      </c>
      <c r="AJ17" s="118">
        <v>79435000</v>
      </c>
    </row>
    <row r="18" spans="1:36" x14ac:dyDescent="0.3">
      <c r="A18" s="5" t="s">
        <v>88</v>
      </c>
      <c r="B18" s="5" t="s">
        <v>1064</v>
      </c>
      <c r="C18" s="5" t="s">
        <v>24</v>
      </c>
      <c r="D18" s="5">
        <v>2016</v>
      </c>
      <c r="E18" s="5">
        <v>31.3</v>
      </c>
      <c r="F18" s="5" t="s">
        <v>89</v>
      </c>
      <c r="G18" s="5" t="s">
        <v>90</v>
      </c>
      <c r="H18" s="5" t="s">
        <v>91</v>
      </c>
      <c r="I18" s="5">
        <v>15.1</v>
      </c>
      <c r="J18" s="5">
        <v>11</v>
      </c>
      <c r="K18" s="5">
        <v>20</v>
      </c>
      <c r="L18" s="6" t="s">
        <v>172</v>
      </c>
      <c r="M18" s="5">
        <v>3</v>
      </c>
      <c r="N18" s="5">
        <v>2.6</v>
      </c>
      <c r="O18" s="5">
        <v>5.7</v>
      </c>
      <c r="P18" s="5">
        <v>2.4</v>
      </c>
      <c r="Q18" s="5">
        <v>1.2</v>
      </c>
      <c r="R18" s="5">
        <v>0.5</v>
      </c>
      <c r="S18" s="5">
        <v>1.2</v>
      </c>
      <c r="T18" s="116">
        <v>0.28820000000000001</v>
      </c>
      <c r="U18" s="5">
        <v>96</v>
      </c>
      <c r="V18" s="116">
        <v>31.75842415</v>
      </c>
      <c r="W18" s="117">
        <v>43.521239999999999</v>
      </c>
      <c r="X18" s="2"/>
      <c r="Y18" s="116">
        <v>1.1175856289999999</v>
      </c>
      <c r="Z18" s="116"/>
      <c r="AA18" s="116"/>
      <c r="AB18" s="116"/>
      <c r="AC18" s="116">
        <v>1.327</v>
      </c>
      <c r="AD18" s="116">
        <v>21.842039700000001</v>
      </c>
      <c r="AE18" s="116">
        <v>40.727514329999998</v>
      </c>
      <c r="AF18" s="116">
        <v>78.142997699999995</v>
      </c>
      <c r="AG18" s="116">
        <v>210.17975250000001</v>
      </c>
      <c r="AH18" s="116">
        <v>61.470999999999997</v>
      </c>
      <c r="AI18" s="5">
        <v>3.36</v>
      </c>
      <c r="AJ18" s="118">
        <v>89275000</v>
      </c>
    </row>
    <row r="19" spans="1:36" x14ac:dyDescent="0.3">
      <c r="A19" s="5" t="s">
        <v>92</v>
      </c>
      <c r="B19" s="5" t="s">
        <v>1064</v>
      </c>
      <c r="C19" s="5" t="s">
        <v>24</v>
      </c>
      <c r="D19" s="5">
        <v>2017</v>
      </c>
      <c r="E19" s="5"/>
      <c r="F19" s="5"/>
      <c r="G19" s="5"/>
      <c r="H19" s="5"/>
      <c r="I19" s="5">
        <v>14.4</v>
      </c>
      <c r="J19" s="5">
        <v>10.5</v>
      </c>
      <c r="K19" s="5">
        <v>19</v>
      </c>
      <c r="L19" s="6" t="s">
        <v>173</v>
      </c>
      <c r="M19" s="5">
        <v>2.9</v>
      </c>
      <c r="N19" s="5">
        <v>2.5</v>
      </c>
      <c r="O19" s="5">
        <v>5.3</v>
      </c>
      <c r="P19" s="5">
        <v>2.2999999999999998</v>
      </c>
      <c r="Q19" s="5">
        <v>1.1000000000000001</v>
      </c>
      <c r="R19" s="5">
        <v>0.5</v>
      </c>
      <c r="S19" s="5">
        <v>1.2</v>
      </c>
      <c r="T19" s="116">
        <v>0.28299999999999997</v>
      </c>
      <c r="U19" s="5">
        <v>97</v>
      </c>
      <c r="V19" s="116">
        <v>32.007451619999998</v>
      </c>
      <c r="W19" s="117">
        <v>43.51352</v>
      </c>
      <c r="X19" s="3"/>
      <c r="Y19" s="116"/>
      <c r="Z19" s="116"/>
      <c r="AA19" s="116"/>
      <c r="AB19" s="116"/>
      <c r="AC19" s="116">
        <v>1.522</v>
      </c>
      <c r="AD19" s="116"/>
      <c r="AE19" s="116"/>
      <c r="AF19" s="116">
        <v>78.200996399999994</v>
      </c>
      <c r="AG19" s="116">
        <v>211.19495889999999</v>
      </c>
      <c r="AH19" s="116">
        <v>61.677999999999997</v>
      </c>
      <c r="AI19" s="5">
        <v>-3.95</v>
      </c>
      <c r="AJ19" s="118">
        <v>-12791000</v>
      </c>
    </row>
    <row r="20" spans="1:36" x14ac:dyDescent="0.25">
      <c r="A20" s="5" t="s">
        <v>1040</v>
      </c>
      <c r="B20" s="5" t="s">
        <v>1064</v>
      </c>
      <c r="C20" s="5" t="s">
        <v>24</v>
      </c>
      <c r="D20" s="5">
        <v>2018</v>
      </c>
      <c r="E20" s="5"/>
      <c r="F20" s="5"/>
      <c r="G20" s="5"/>
      <c r="H20" s="5"/>
      <c r="I20" s="5">
        <v>13.7</v>
      </c>
      <c r="J20" s="5">
        <v>10</v>
      </c>
      <c r="K20" s="5">
        <v>18.2</v>
      </c>
      <c r="L20" s="6"/>
      <c r="M20" s="5"/>
      <c r="N20" s="5"/>
      <c r="O20" s="5"/>
      <c r="P20" s="5"/>
      <c r="Q20" s="5"/>
      <c r="R20" s="5"/>
      <c r="S20" s="5"/>
      <c r="T20" s="116">
        <v>0.28599999999999998</v>
      </c>
      <c r="U20" s="5">
        <v>97</v>
      </c>
      <c r="V20" s="116"/>
      <c r="W20" s="117">
        <v>45.141979999999997</v>
      </c>
      <c r="X20" s="3"/>
      <c r="Y20" s="116"/>
      <c r="Z20" s="116"/>
      <c r="AA20" s="116"/>
      <c r="AB20" s="116"/>
      <c r="AC20" s="116">
        <v>0.81200000000000006</v>
      </c>
      <c r="AD20" s="116"/>
      <c r="AE20" s="116"/>
      <c r="AF20" s="119">
        <v>78.236999499999996</v>
      </c>
      <c r="AG20" s="116">
        <v>212.190175234615</v>
      </c>
      <c r="AH20" s="121">
        <v>61.899000000000001</v>
      </c>
      <c r="AI20" s="116">
        <v>-4.5999999999999996</v>
      </c>
      <c r="AJ20" s="118">
        <v>792650.12569999998</v>
      </c>
    </row>
    <row r="21" spans="1:36" x14ac:dyDescent="0.25">
      <c r="A21" s="5" t="s">
        <v>1041</v>
      </c>
      <c r="B21" s="5" t="s">
        <v>1064</v>
      </c>
      <c r="C21" s="5" t="s">
        <v>24</v>
      </c>
      <c r="D21" s="5">
        <v>2019</v>
      </c>
      <c r="E21" s="5"/>
      <c r="F21" s="5"/>
      <c r="G21" s="5"/>
      <c r="H21" s="5"/>
      <c r="I21" s="5">
        <v>13.1</v>
      </c>
      <c r="J21" s="5">
        <v>9.5</v>
      </c>
      <c r="K21" s="5">
        <v>17.3</v>
      </c>
      <c r="L21" s="6"/>
      <c r="M21" s="5"/>
      <c r="N21" s="5"/>
      <c r="O21" s="5"/>
      <c r="P21" s="5"/>
      <c r="Q21" s="5"/>
      <c r="R21" s="5"/>
      <c r="S21" s="5"/>
      <c r="T21" s="116"/>
      <c r="U21" s="5">
        <v>97</v>
      </c>
      <c r="V21" s="116"/>
      <c r="W21" s="117">
        <v>45.18309</v>
      </c>
      <c r="X21" s="3"/>
      <c r="Y21" s="116"/>
      <c r="Z21" s="116"/>
      <c r="AA21" s="116"/>
      <c r="AB21" s="116"/>
      <c r="AC21" s="116">
        <v>1.802</v>
      </c>
      <c r="AD21" s="116"/>
      <c r="AE21" s="116"/>
      <c r="AF21" s="119">
        <v>78.166999799999999</v>
      </c>
      <c r="AG21" s="116"/>
      <c r="AH21" s="121">
        <v>62.134</v>
      </c>
      <c r="AI21" s="5"/>
      <c r="AJ21" s="118">
        <v>25759138.6116</v>
      </c>
    </row>
    <row r="22" spans="1:36" x14ac:dyDescent="0.25">
      <c r="A22" s="5" t="s">
        <v>93</v>
      </c>
      <c r="B22" s="5" t="s">
        <v>1065</v>
      </c>
      <c r="C22" s="5" t="s">
        <v>95</v>
      </c>
      <c r="D22" s="5">
        <v>2000</v>
      </c>
      <c r="E22" s="5">
        <v>9.6999999999999993</v>
      </c>
      <c r="F22" s="5" t="s">
        <v>96</v>
      </c>
      <c r="G22" s="5" t="s">
        <v>97</v>
      </c>
      <c r="H22" s="5" t="s">
        <v>98</v>
      </c>
      <c r="I22" s="5">
        <v>6.4</v>
      </c>
      <c r="J22" s="5">
        <v>3.4</v>
      </c>
      <c r="K22" s="5">
        <v>7.5</v>
      </c>
      <c r="L22" s="6" t="s">
        <v>174</v>
      </c>
      <c r="M22" s="5">
        <v>0.4</v>
      </c>
      <c r="N22" s="5">
        <v>1.9</v>
      </c>
      <c r="O22" s="5">
        <v>1</v>
      </c>
      <c r="P22" s="5">
        <v>0.5</v>
      </c>
      <c r="Q22" s="5">
        <v>0.1</v>
      </c>
      <c r="R22" s="5">
        <v>0.1</v>
      </c>
      <c r="S22" s="5">
        <v>0.3</v>
      </c>
      <c r="T22" s="116">
        <v>2.4843999999999999</v>
      </c>
      <c r="U22" s="5">
        <v>97</v>
      </c>
      <c r="V22" s="116">
        <v>29.765469289999999</v>
      </c>
      <c r="W22" s="3">
        <v>24.25</v>
      </c>
      <c r="X22" s="4">
        <v>29.86</v>
      </c>
      <c r="Y22" s="116">
        <v>9.5209317599999999</v>
      </c>
      <c r="Z22" s="116">
        <v>18575.758000000002</v>
      </c>
      <c r="AA22" s="116">
        <v>30916.400000000001</v>
      </c>
      <c r="AB22" s="116">
        <v>83.968600089999995</v>
      </c>
      <c r="AC22" s="116">
        <v>0.34300000000000003</v>
      </c>
      <c r="AD22" s="116">
        <v>20.45407423</v>
      </c>
      <c r="AE22" s="116">
        <v>65.187642550000007</v>
      </c>
      <c r="AF22" s="116">
        <v>58.441001900000003</v>
      </c>
      <c r="AG22" s="116">
        <v>487.33268709999999</v>
      </c>
      <c r="AH22" s="116">
        <v>79.620999999999995</v>
      </c>
      <c r="AI22" s="5">
        <v>8.09</v>
      </c>
      <c r="AJ22" s="118">
        <v>11509400000</v>
      </c>
    </row>
    <row r="23" spans="1:36" x14ac:dyDescent="0.25">
      <c r="A23" s="5" t="s">
        <v>99</v>
      </c>
      <c r="B23" s="5" t="s">
        <v>1065</v>
      </c>
      <c r="C23" s="5" t="s">
        <v>95</v>
      </c>
      <c r="D23" s="5">
        <v>2001</v>
      </c>
      <c r="E23" s="5">
        <v>9.6999999999999993</v>
      </c>
      <c r="F23" s="5" t="s">
        <v>100</v>
      </c>
      <c r="G23" s="5" t="s">
        <v>101</v>
      </c>
      <c r="H23" s="5" t="s">
        <v>98</v>
      </c>
      <c r="I23" s="5">
        <v>6.1</v>
      </c>
      <c r="J23" s="5">
        <v>3.2</v>
      </c>
      <c r="K23" s="5">
        <v>7.1</v>
      </c>
      <c r="L23" s="6" t="s">
        <v>175</v>
      </c>
      <c r="M23" s="5">
        <v>0.3</v>
      </c>
      <c r="N23" s="5">
        <v>1.6</v>
      </c>
      <c r="O23" s="5">
        <v>1</v>
      </c>
      <c r="P23" s="5">
        <v>0.5</v>
      </c>
      <c r="Q23" s="5">
        <v>0</v>
      </c>
      <c r="R23" s="5">
        <v>0.1</v>
      </c>
      <c r="S23" s="5">
        <v>0.2</v>
      </c>
      <c r="T23" s="116">
        <v>2.3372000000000002</v>
      </c>
      <c r="U23" s="5">
        <v>97</v>
      </c>
      <c r="V23" s="116"/>
      <c r="W23" s="3"/>
      <c r="X23" s="4">
        <v>30.05</v>
      </c>
      <c r="Y23" s="116">
        <v>9.5037442339999991</v>
      </c>
      <c r="Z23" s="116">
        <v>18363.718000000001</v>
      </c>
      <c r="AA23" s="116">
        <v>30796</v>
      </c>
      <c r="AB23" s="116">
        <v>83.751215020000004</v>
      </c>
      <c r="AC23" s="116">
        <v>0.83699999999999997</v>
      </c>
      <c r="AD23" s="116">
        <v>20.105437250000001</v>
      </c>
      <c r="AE23" s="116">
        <v>64.930741190000006</v>
      </c>
      <c r="AF23" s="116">
        <v>58.807998699999999</v>
      </c>
      <c r="AG23" s="116">
        <v>489.66470950000001</v>
      </c>
      <c r="AH23" s="116">
        <v>79.94</v>
      </c>
      <c r="AI23" s="5">
        <v>4.13</v>
      </c>
      <c r="AJ23" s="118">
        <v>6522300000</v>
      </c>
    </row>
    <row r="24" spans="1:36" x14ac:dyDescent="0.25">
      <c r="A24" s="5" t="s">
        <v>102</v>
      </c>
      <c r="B24" s="5" t="s">
        <v>1065</v>
      </c>
      <c r="C24" s="5" t="s">
        <v>95</v>
      </c>
      <c r="D24" s="5">
        <v>2002</v>
      </c>
      <c r="E24" s="5">
        <v>9.6999999999999993</v>
      </c>
      <c r="F24" s="5" t="s">
        <v>103</v>
      </c>
      <c r="G24" s="5" t="s">
        <v>104</v>
      </c>
      <c r="H24" s="5" t="s">
        <v>105</v>
      </c>
      <c r="I24" s="5">
        <v>5.8</v>
      </c>
      <c r="J24" s="5">
        <v>3</v>
      </c>
      <c r="K24" s="5">
        <v>6.8</v>
      </c>
      <c r="L24" s="6" t="s">
        <v>176</v>
      </c>
      <c r="M24" s="5">
        <v>0.3</v>
      </c>
      <c r="N24" s="5">
        <v>1.7</v>
      </c>
      <c r="O24" s="5">
        <v>1</v>
      </c>
      <c r="P24" s="5">
        <v>0.4</v>
      </c>
      <c r="Q24" s="5">
        <v>0</v>
      </c>
      <c r="R24" s="5">
        <v>0.1</v>
      </c>
      <c r="S24" s="5">
        <v>0.2</v>
      </c>
      <c r="T24" s="116">
        <v>2.19</v>
      </c>
      <c r="U24" s="5">
        <v>97</v>
      </c>
      <c r="V24" s="116"/>
      <c r="W24" s="3"/>
      <c r="X24" s="4">
        <v>27.82</v>
      </c>
      <c r="Y24" s="116">
        <v>9.7729997500000003</v>
      </c>
      <c r="Z24" s="116">
        <v>13030.942999999999</v>
      </c>
      <c r="AA24" s="116">
        <v>30797.5</v>
      </c>
      <c r="AB24" s="116">
        <v>83.431112040000002</v>
      </c>
      <c r="AC24" s="116">
        <v>0.59099999999999997</v>
      </c>
      <c r="AD24" s="116">
        <v>19.82642835</v>
      </c>
      <c r="AE24" s="116">
        <v>64.829009240000005</v>
      </c>
      <c r="AF24" s="116">
        <v>59.805000300000003</v>
      </c>
      <c r="AG24" s="116">
        <v>492.24853810000002</v>
      </c>
      <c r="AH24" s="116">
        <v>80.299000000000007</v>
      </c>
      <c r="AI24" s="5">
        <v>7.07</v>
      </c>
      <c r="AJ24" s="118">
        <v>5475100000</v>
      </c>
    </row>
    <row r="25" spans="1:36" x14ac:dyDescent="0.25">
      <c r="A25" s="5" t="s">
        <v>106</v>
      </c>
      <c r="B25" s="5" t="s">
        <v>1065</v>
      </c>
      <c r="C25" s="5" t="s">
        <v>95</v>
      </c>
      <c r="D25" s="5">
        <v>2003</v>
      </c>
      <c r="E25" s="5">
        <v>9.6999999999999993</v>
      </c>
      <c r="F25" s="5" t="s">
        <v>107</v>
      </c>
      <c r="G25" s="5" t="s">
        <v>108</v>
      </c>
      <c r="H25" s="5" t="s">
        <v>105</v>
      </c>
      <c r="I25" s="5">
        <v>5.5</v>
      </c>
      <c r="J25" s="5">
        <v>2.8</v>
      </c>
      <c r="K25" s="5">
        <v>6.4</v>
      </c>
      <c r="L25" s="6" t="s">
        <v>177</v>
      </c>
      <c r="M25" s="5">
        <v>0.2</v>
      </c>
      <c r="N25" s="5">
        <v>1.6</v>
      </c>
      <c r="O25" s="5">
        <v>1</v>
      </c>
      <c r="P25" s="5">
        <v>0.4</v>
      </c>
      <c r="Q25" s="5">
        <v>0</v>
      </c>
      <c r="R25" s="5">
        <v>0.1</v>
      </c>
      <c r="S25" s="5">
        <v>0.2</v>
      </c>
      <c r="T25" s="116">
        <v>2.1518000000000002</v>
      </c>
      <c r="U25" s="5">
        <v>97</v>
      </c>
      <c r="V25" s="116"/>
      <c r="W25" s="3"/>
      <c r="X25" s="4">
        <v>30.59</v>
      </c>
      <c r="Y25" s="116">
        <v>9.7346494939999992</v>
      </c>
      <c r="Z25" s="116">
        <v>12683.464</v>
      </c>
      <c r="AA25" s="116">
        <v>31131.5</v>
      </c>
      <c r="AB25" s="116">
        <v>82.216995089999998</v>
      </c>
      <c r="AC25" s="116">
        <v>0.56699999999999995</v>
      </c>
      <c r="AD25" s="116">
        <v>19.648760330000002</v>
      </c>
      <c r="AE25" s="116">
        <v>64.754134250000007</v>
      </c>
      <c r="AF25" s="116">
        <v>59.192001300000001</v>
      </c>
      <c r="AG25" s="116">
        <v>494.75547519999998</v>
      </c>
      <c r="AH25" s="116">
        <v>80.652000000000001</v>
      </c>
      <c r="AI25" s="5">
        <v>2.59</v>
      </c>
      <c r="AJ25" s="118">
        <v>7010000000</v>
      </c>
    </row>
    <row r="26" spans="1:36" x14ac:dyDescent="0.25">
      <c r="A26" s="5" t="s">
        <v>109</v>
      </c>
      <c r="B26" s="5" t="s">
        <v>1065</v>
      </c>
      <c r="C26" s="5" t="s">
        <v>95</v>
      </c>
      <c r="D26" s="5">
        <v>2004</v>
      </c>
      <c r="E26" s="5">
        <v>9.6999999999999993</v>
      </c>
      <c r="F26" s="5" t="s">
        <v>110</v>
      </c>
      <c r="G26" s="5" t="s">
        <v>111</v>
      </c>
      <c r="H26" s="5" t="s">
        <v>112</v>
      </c>
      <c r="I26" s="5">
        <v>5.0999999999999996</v>
      </c>
      <c r="J26" s="5">
        <v>2.6</v>
      </c>
      <c r="K26" s="5">
        <v>6</v>
      </c>
      <c r="L26" s="6" t="s">
        <v>178</v>
      </c>
      <c r="M26" s="5">
        <v>0.2</v>
      </c>
      <c r="N26" s="5">
        <v>1.4</v>
      </c>
      <c r="O26" s="5">
        <v>1.1000000000000001</v>
      </c>
      <c r="P26" s="5">
        <v>0.4</v>
      </c>
      <c r="Q26" s="5">
        <v>0</v>
      </c>
      <c r="R26" s="5">
        <v>0.1</v>
      </c>
      <c r="S26" s="5">
        <v>0.2</v>
      </c>
      <c r="T26" s="116">
        <v>2.1135999999999999</v>
      </c>
      <c r="U26" s="5">
        <v>88</v>
      </c>
      <c r="V26" s="116"/>
      <c r="W26" s="3"/>
      <c r="X26" s="4">
        <v>25.14</v>
      </c>
      <c r="Y26" s="116">
        <v>10.030183859999999</v>
      </c>
      <c r="Z26" s="116">
        <v>13248.098</v>
      </c>
      <c r="AA26" s="116">
        <v>31591.1</v>
      </c>
      <c r="AB26" s="116">
        <v>82.485113839999997</v>
      </c>
      <c r="AC26" s="116">
        <v>1.145</v>
      </c>
      <c r="AD26" s="116">
        <v>19.55174551</v>
      </c>
      <c r="AE26" s="116">
        <v>64.67258932</v>
      </c>
      <c r="AF26" s="116">
        <v>59.807998699999999</v>
      </c>
      <c r="AG26" s="116">
        <v>496.61763070000001</v>
      </c>
      <c r="AH26" s="116">
        <v>81.001999999999995</v>
      </c>
      <c r="AI26" s="5">
        <v>4.6900000000000004</v>
      </c>
      <c r="AJ26" s="118">
        <v>13294400000</v>
      </c>
    </row>
    <row r="27" spans="1:36" x14ac:dyDescent="0.25">
      <c r="A27" s="5" t="s">
        <v>113</v>
      </c>
      <c r="B27" s="5" t="s">
        <v>1065</v>
      </c>
      <c r="C27" s="5" t="s">
        <v>95</v>
      </c>
      <c r="D27" s="5">
        <v>2005</v>
      </c>
      <c r="E27" s="5">
        <v>9.6999999999999993</v>
      </c>
      <c r="F27" s="5" t="s">
        <v>114</v>
      </c>
      <c r="G27" s="5" t="s">
        <v>115</v>
      </c>
      <c r="H27" s="5" t="s">
        <v>112</v>
      </c>
      <c r="I27" s="5">
        <v>4.8</v>
      </c>
      <c r="J27" s="5">
        <v>2.4</v>
      </c>
      <c r="K27" s="5">
        <v>5.6</v>
      </c>
      <c r="L27" s="6" t="s">
        <v>179</v>
      </c>
      <c r="M27" s="5">
        <v>0.2</v>
      </c>
      <c r="N27" s="5">
        <v>1.2</v>
      </c>
      <c r="O27" s="5">
        <v>1.9</v>
      </c>
      <c r="P27" s="5">
        <v>0.3</v>
      </c>
      <c r="Q27" s="5">
        <v>0</v>
      </c>
      <c r="R27" s="5">
        <v>0.1</v>
      </c>
      <c r="S27" s="5">
        <v>0.2</v>
      </c>
      <c r="T27" s="116">
        <v>2.0754000000000001</v>
      </c>
      <c r="U27" s="5">
        <v>96</v>
      </c>
      <c r="V27" s="116">
        <v>30.40690403</v>
      </c>
      <c r="W27" s="3">
        <v>23.57</v>
      </c>
      <c r="X27" s="4">
        <v>30.4</v>
      </c>
      <c r="Y27" s="116">
        <v>9.6071937439999999</v>
      </c>
      <c r="Z27" s="116">
        <v>13281.174999999999</v>
      </c>
      <c r="AA27" s="116">
        <v>31986.6</v>
      </c>
      <c r="AB27" s="116">
        <v>80.610919940000002</v>
      </c>
      <c r="AC27" s="116">
        <v>0.84699999999999998</v>
      </c>
      <c r="AD27" s="116">
        <v>19.421786269999998</v>
      </c>
      <c r="AE27" s="116">
        <v>64.584408879999998</v>
      </c>
      <c r="AF27" s="116">
        <v>59.780998199999999</v>
      </c>
      <c r="AG27" s="116">
        <v>497.51740840000002</v>
      </c>
      <c r="AH27" s="116">
        <v>81.344999999999999</v>
      </c>
      <c r="AI27" s="5">
        <v>3.86</v>
      </c>
      <c r="AJ27" s="118">
        <v>13643200000</v>
      </c>
    </row>
    <row r="28" spans="1:36" x14ac:dyDescent="0.25">
      <c r="A28" s="5" t="s">
        <v>116</v>
      </c>
      <c r="B28" s="5" t="s">
        <v>1065</v>
      </c>
      <c r="C28" s="5" t="s">
        <v>95</v>
      </c>
      <c r="D28" s="5">
        <v>2006</v>
      </c>
      <c r="E28" s="5">
        <v>9.6999999999999993</v>
      </c>
      <c r="F28" s="5" t="s">
        <v>117</v>
      </c>
      <c r="G28" s="5" t="s">
        <v>118</v>
      </c>
      <c r="H28" s="5" t="s">
        <v>112</v>
      </c>
      <c r="I28" s="5">
        <v>4.4000000000000004</v>
      </c>
      <c r="J28" s="5">
        <v>2.2000000000000002</v>
      </c>
      <c r="K28" s="5">
        <v>5.2</v>
      </c>
      <c r="L28" s="6" t="s">
        <v>180</v>
      </c>
      <c r="M28" s="5">
        <v>0.2</v>
      </c>
      <c r="N28" s="5">
        <v>1.1000000000000001</v>
      </c>
      <c r="O28" s="5">
        <v>2.1</v>
      </c>
      <c r="P28" s="5">
        <v>0.3</v>
      </c>
      <c r="Q28" s="5">
        <v>0</v>
      </c>
      <c r="R28" s="5">
        <v>0.1</v>
      </c>
      <c r="S28" s="5">
        <v>0.2</v>
      </c>
      <c r="T28" s="116">
        <v>2.0371999999999999</v>
      </c>
      <c r="U28" s="5">
        <v>98</v>
      </c>
      <c r="V28" s="116"/>
      <c r="W28" s="3"/>
      <c r="X28" s="4">
        <v>28.29</v>
      </c>
      <c r="Y28" s="116">
        <v>9.7166056760000004</v>
      </c>
      <c r="Z28" s="116">
        <v>13244.316000000001</v>
      </c>
      <c r="AA28" s="116">
        <v>32483</v>
      </c>
      <c r="AB28" s="116">
        <v>80.547168170000006</v>
      </c>
      <c r="AC28" s="116">
        <v>0.439</v>
      </c>
      <c r="AD28" s="116">
        <v>19.178364989999999</v>
      </c>
      <c r="AE28" s="116">
        <v>64.496283050000002</v>
      </c>
      <c r="AF28" s="116">
        <v>59.817001300000001</v>
      </c>
      <c r="AG28" s="116">
        <v>499.98236989999998</v>
      </c>
      <c r="AH28" s="116">
        <v>81.528000000000006</v>
      </c>
      <c r="AI28" s="5">
        <v>4.88</v>
      </c>
      <c r="AJ28" s="118">
        <v>9161900000</v>
      </c>
    </row>
    <row r="29" spans="1:36" x14ac:dyDescent="0.25">
      <c r="A29" s="5" t="s">
        <v>119</v>
      </c>
      <c r="B29" s="5" t="s">
        <v>1065</v>
      </c>
      <c r="C29" s="5" t="s">
        <v>95</v>
      </c>
      <c r="D29" s="5">
        <v>2007</v>
      </c>
      <c r="E29" s="5">
        <v>9.6999999999999993</v>
      </c>
      <c r="F29" s="5" t="s">
        <v>120</v>
      </c>
      <c r="G29" s="5" t="s">
        <v>121</v>
      </c>
      <c r="H29" s="5" t="s">
        <v>112</v>
      </c>
      <c r="I29" s="5">
        <v>4.0999999999999996</v>
      </c>
      <c r="J29" s="5">
        <v>2</v>
      </c>
      <c r="K29" s="5">
        <v>4.8</v>
      </c>
      <c r="L29" s="6" t="s">
        <v>181</v>
      </c>
      <c r="M29" s="5">
        <v>0.1</v>
      </c>
      <c r="N29" s="5">
        <v>1.1000000000000001</v>
      </c>
      <c r="O29" s="5">
        <v>1.8</v>
      </c>
      <c r="P29" s="5">
        <v>0.3</v>
      </c>
      <c r="Q29" s="5">
        <v>0</v>
      </c>
      <c r="R29" s="5">
        <v>0.1</v>
      </c>
      <c r="S29" s="5">
        <v>0.2</v>
      </c>
      <c r="T29" s="116">
        <v>1.9990000000000001</v>
      </c>
      <c r="U29" s="5">
        <v>91</v>
      </c>
      <c r="V29" s="116"/>
      <c r="W29" s="3"/>
      <c r="X29" s="4">
        <v>26.47</v>
      </c>
      <c r="Y29" s="116">
        <v>10.181567039999999</v>
      </c>
      <c r="Z29" s="116">
        <v>12841.005999999999</v>
      </c>
      <c r="AA29" s="116">
        <v>32663.7</v>
      </c>
      <c r="AB29" s="116">
        <v>81.819234649999999</v>
      </c>
      <c r="AC29" s="116">
        <v>1.2150000000000001</v>
      </c>
      <c r="AD29" s="116">
        <v>18.98472967</v>
      </c>
      <c r="AE29" s="116">
        <v>64.401566290000005</v>
      </c>
      <c r="AF29" s="116">
        <v>59.926998099999999</v>
      </c>
      <c r="AG29" s="116">
        <v>502.3074494</v>
      </c>
      <c r="AH29" s="116">
        <v>81.631</v>
      </c>
      <c r="AI29" s="5">
        <v>5.47</v>
      </c>
      <c r="AJ29" s="118">
        <v>8826900000</v>
      </c>
    </row>
    <row r="30" spans="1:36" x14ac:dyDescent="0.25">
      <c r="A30" s="5" t="s">
        <v>122</v>
      </c>
      <c r="B30" s="5" t="s">
        <v>1065</v>
      </c>
      <c r="C30" s="5" t="s">
        <v>95</v>
      </c>
      <c r="D30" s="5">
        <v>2008</v>
      </c>
      <c r="E30" s="5">
        <v>9.8000000000000007</v>
      </c>
      <c r="F30" s="5" t="s">
        <v>123</v>
      </c>
      <c r="G30" s="5" t="s">
        <v>124</v>
      </c>
      <c r="H30" s="5" t="s">
        <v>125</v>
      </c>
      <c r="I30" s="5">
        <v>3.9</v>
      </c>
      <c r="J30" s="5">
        <v>1.9</v>
      </c>
      <c r="K30" s="5">
        <v>4.5</v>
      </c>
      <c r="L30" s="6" t="s">
        <v>181</v>
      </c>
      <c r="M30" s="5">
        <v>0.1</v>
      </c>
      <c r="N30" s="5">
        <v>1</v>
      </c>
      <c r="O30" s="5">
        <v>1.8</v>
      </c>
      <c r="P30" s="5">
        <v>0.2</v>
      </c>
      <c r="Q30" s="5">
        <v>0</v>
      </c>
      <c r="R30" s="5">
        <v>0.1</v>
      </c>
      <c r="S30" s="5">
        <v>0.2</v>
      </c>
      <c r="T30" s="116">
        <v>1.9523999999999999</v>
      </c>
      <c r="U30" s="5">
        <v>94</v>
      </c>
      <c r="V30" s="116"/>
      <c r="W30" s="3"/>
      <c r="X30" s="4">
        <v>27.02</v>
      </c>
      <c r="Y30" s="116">
        <v>10.34742286</v>
      </c>
      <c r="Z30" s="116">
        <v>12757.584999999999</v>
      </c>
      <c r="AA30" s="116">
        <v>31073.8</v>
      </c>
      <c r="AB30" s="116">
        <v>81.169377699999998</v>
      </c>
      <c r="AC30" s="116">
        <v>0.92900000000000005</v>
      </c>
      <c r="AD30" s="116">
        <v>18.733890089999999</v>
      </c>
      <c r="AE30" s="116">
        <v>64.287041909999999</v>
      </c>
      <c r="AF30" s="116">
        <v>59.428001399999999</v>
      </c>
      <c r="AG30" s="116">
        <v>505.7707805</v>
      </c>
      <c r="AH30" s="116">
        <v>81.733000000000004</v>
      </c>
      <c r="AI30" s="5">
        <v>2.7</v>
      </c>
      <c r="AJ30" s="118">
        <v>11187500000</v>
      </c>
    </row>
    <row r="31" spans="1:36" x14ac:dyDescent="0.25">
      <c r="A31" s="5" t="s">
        <v>126</v>
      </c>
      <c r="B31" s="5" t="s">
        <v>1065</v>
      </c>
      <c r="C31" s="5" t="s">
        <v>95</v>
      </c>
      <c r="D31" s="5">
        <v>2009</v>
      </c>
      <c r="E31" s="5">
        <v>9.8000000000000007</v>
      </c>
      <c r="F31" s="5" t="s">
        <v>127</v>
      </c>
      <c r="G31" s="5" t="s">
        <v>128</v>
      </c>
      <c r="H31" s="5" t="s">
        <v>125</v>
      </c>
      <c r="I31" s="5">
        <v>3.7</v>
      </c>
      <c r="J31" s="5">
        <v>1.8</v>
      </c>
      <c r="K31" s="5">
        <v>4.3</v>
      </c>
      <c r="L31" s="6" t="s">
        <v>182</v>
      </c>
      <c r="M31" s="5">
        <v>0.1</v>
      </c>
      <c r="N31" s="5">
        <v>0.9</v>
      </c>
      <c r="O31" s="5">
        <v>1.8</v>
      </c>
      <c r="P31" s="5">
        <v>0.2</v>
      </c>
      <c r="Q31" s="5">
        <v>0</v>
      </c>
      <c r="R31" s="5">
        <v>0.1</v>
      </c>
      <c r="S31" s="5">
        <v>0.1</v>
      </c>
      <c r="T31" s="116">
        <v>1.9057999999999999</v>
      </c>
      <c r="U31" s="5">
        <v>94</v>
      </c>
      <c r="V31" s="116"/>
      <c r="W31" s="3"/>
      <c r="X31" s="4">
        <v>29.35</v>
      </c>
      <c r="Y31" s="116">
        <v>10.32010949</v>
      </c>
      <c r="Z31" s="116">
        <v>13870.02</v>
      </c>
      <c r="AA31" s="116">
        <v>31492</v>
      </c>
      <c r="AB31" s="116">
        <v>81.655638049999993</v>
      </c>
      <c r="AC31" s="116">
        <v>0.92600000000000005</v>
      </c>
      <c r="AD31" s="116">
        <v>18.493715229999999</v>
      </c>
      <c r="AE31" s="116">
        <v>64.172677699999994</v>
      </c>
      <c r="AF31" s="116">
        <v>58.472999600000001</v>
      </c>
      <c r="AG31" s="116">
        <v>508.01396039999997</v>
      </c>
      <c r="AH31" s="116">
        <v>81.834999999999994</v>
      </c>
      <c r="AI31" s="5">
        <v>0.46</v>
      </c>
      <c r="AJ31" s="118">
        <v>9021900000</v>
      </c>
    </row>
    <row r="32" spans="1:36" x14ac:dyDescent="0.25">
      <c r="A32" s="5" t="s">
        <v>129</v>
      </c>
      <c r="B32" s="5" t="s">
        <v>1065</v>
      </c>
      <c r="C32" s="5" t="s">
        <v>95</v>
      </c>
      <c r="D32" s="5">
        <v>2010</v>
      </c>
      <c r="E32" s="5">
        <v>9.9</v>
      </c>
      <c r="F32" s="5" t="s">
        <v>130</v>
      </c>
      <c r="G32" s="5" t="s">
        <v>131</v>
      </c>
      <c r="H32" s="5" t="s">
        <v>125</v>
      </c>
      <c r="I32" s="5">
        <v>3.5</v>
      </c>
      <c r="J32" s="5">
        <v>1.8</v>
      </c>
      <c r="K32" s="5">
        <v>4.0999999999999996</v>
      </c>
      <c r="L32" s="6" t="s">
        <v>183</v>
      </c>
      <c r="M32" s="5">
        <v>0.1</v>
      </c>
      <c r="N32" s="5">
        <v>0.9</v>
      </c>
      <c r="O32" s="5">
        <v>1.6</v>
      </c>
      <c r="P32" s="5">
        <v>0.2</v>
      </c>
      <c r="Q32" s="5">
        <v>0</v>
      </c>
      <c r="R32" s="5">
        <v>0.1</v>
      </c>
      <c r="S32" s="5">
        <v>0.1</v>
      </c>
      <c r="T32" s="116">
        <v>1.8592</v>
      </c>
      <c r="U32" s="5">
        <v>94</v>
      </c>
      <c r="V32" s="116">
        <v>29.802009999999999</v>
      </c>
      <c r="W32" s="3">
        <v>22.9</v>
      </c>
      <c r="X32" s="4">
        <v>30.04</v>
      </c>
      <c r="Y32" s="116">
        <v>11.43631663</v>
      </c>
      <c r="Z32" s="116">
        <v>14685.63</v>
      </c>
      <c r="AA32" s="116">
        <v>31985</v>
      </c>
      <c r="AB32" s="116">
        <v>82.869530089999998</v>
      </c>
      <c r="AC32" s="116">
        <v>0.47199999999999998</v>
      </c>
      <c r="AD32" s="116">
        <v>18.24074074</v>
      </c>
      <c r="AE32" s="116">
        <v>64.012345679999996</v>
      </c>
      <c r="AF32" s="116">
        <v>58.5110016</v>
      </c>
      <c r="AG32" s="116">
        <v>509.81596710000002</v>
      </c>
      <c r="AH32" s="116">
        <v>81.936000000000007</v>
      </c>
      <c r="AI32" s="5">
        <v>6.38</v>
      </c>
      <c r="AJ32" s="118">
        <v>9497400000</v>
      </c>
    </row>
    <row r="33" spans="1:36" x14ac:dyDescent="0.25">
      <c r="A33" s="5" t="s">
        <v>132</v>
      </c>
      <c r="B33" s="5" t="s">
        <v>1065</v>
      </c>
      <c r="C33" s="5" t="s">
        <v>95</v>
      </c>
      <c r="D33" s="5">
        <v>2011</v>
      </c>
      <c r="E33" s="5">
        <v>10</v>
      </c>
      <c r="F33" s="5" t="s">
        <v>133</v>
      </c>
      <c r="G33" s="5" t="s">
        <v>134</v>
      </c>
      <c r="H33" s="5" t="s">
        <v>125</v>
      </c>
      <c r="I33" s="5">
        <v>3.4</v>
      </c>
      <c r="J33" s="5">
        <v>1.7</v>
      </c>
      <c r="K33" s="5">
        <v>4</v>
      </c>
      <c r="L33" s="6" t="s">
        <v>184</v>
      </c>
      <c r="M33" s="5">
        <v>0.1</v>
      </c>
      <c r="N33" s="5">
        <v>0.9</v>
      </c>
      <c r="O33" s="5">
        <v>1.5</v>
      </c>
      <c r="P33" s="5">
        <v>0.2</v>
      </c>
      <c r="Q33" s="5">
        <v>0</v>
      </c>
      <c r="R33" s="5">
        <v>0.1</v>
      </c>
      <c r="S33" s="5">
        <v>0.1</v>
      </c>
      <c r="T33" s="116">
        <v>1.8126</v>
      </c>
      <c r="U33" s="5">
        <v>99</v>
      </c>
      <c r="V33" s="116">
        <v>29.68119454</v>
      </c>
      <c r="W33" s="3">
        <v>25.52</v>
      </c>
      <c r="X33" s="4">
        <v>29.96</v>
      </c>
      <c r="Y33" s="116">
        <v>11.80296873</v>
      </c>
      <c r="Z33" s="116">
        <v>14832.4863</v>
      </c>
      <c r="AA33" s="116">
        <v>32304.85</v>
      </c>
      <c r="AB33" s="116">
        <v>82.745523140000003</v>
      </c>
      <c r="AC33" s="116">
        <v>0.27</v>
      </c>
      <c r="AD33" s="116">
        <v>18.068731100000001</v>
      </c>
      <c r="AE33" s="116">
        <v>63.940733639999998</v>
      </c>
      <c r="AF33" s="116">
        <v>58.879001600000002</v>
      </c>
      <c r="AG33" s="116">
        <v>513.80428029999996</v>
      </c>
      <c r="AH33" s="116">
        <v>81.923000000000002</v>
      </c>
      <c r="AI33" s="5">
        <v>3.18</v>
      </c>
      <c r="AJ33" s="118">
        <v>9770000000</v>
      </c>
    </row>
    <row r="34" spans="1:36" x14ac:dyDescent="0.25">
      <c r="A34" s="5" t="s">
        <v>135</v>
      </c>
      <c r="B34" s="5" t="s">
        <v>1065</v>
      </c>
      <c r="C34" s="5" t="s">
        <v>95</v>
      </c>
      <c r="D34" s="5">
        <v>2012</v>
      </c>
      <c r="E34" s="5">
        <v>10.3</v>
      </c>
      <c r="F34" s="5" t="s">
        <v>136</v>
      </c>
      <c r="G34" s="5" t="s">
        <v>137</v>
      </c>
      <c r="H34" s="5" t="s">
        <v>125</v>
      </c>
      <c r="I34" s="5">
        <v>3.3</v>
      </c>
      <c r="J34" s="5">
        <v>1.7</v>
      </c>
      <c r="K34" s="5">
        <v>3.8</v>
      </c>
      <c r="L34" s="6" t="s">
        <v>185</v>
      </c>
      <c r="M34" s="5">
        <v>0.1</v>
      </c>
      <c r="N34" s="5">
        <v>0.9</v>
      </c>
      <c r="O34" s="5">
        <v>1.3</v>
      </c>
      <c r="P34" s="5">
        <v>0.2</v>
      </c>
      <c r="Q34" s="5">
        <v>0</v>
      </c>
      <c r="R34" s="5">
        <v>0.1</v>
      </c>
      <c r="S34" s="5">
        <v>0.1</v>
      </c>
      <c r="T34" s="116">
        <v>1.766</v>
      </c>
      <c r="U34" s="5">
        <v>99</v>
      </c>
      <c r="V34" s="116">
        <v>27.91595259</v>
      </c>
      <c r="W34" s="3">
        <v>25.84</v>
      </c>
      <c r="X34" s="4">
        <v>28.06</v>
      </c>
      <c r="Y34" s="116">
        <v>11.63282456</v>
      </c>
      <c r="Z34" s="116">
        <v>14979.3426</v>
      </c>
      <c r="AA34" s="116">
        <v>32624.7</v>
      </c>
      <c r="AB34" s="116">
        <v>83.221363220000001</v>
      </c>
      <c r="AC34" s="116">
        <v>0.33700000000000002</v>
      </c>
      <c r="AD34" s="116">
        <v>18.374267799999998</v>
      </c>
      <c r="AE34" s="116">
        <v>63.783781779999998</v>
      </c>
      <c r="AF34" s="116">
        <v>59.256999999999998</v>
      </c>
      <c r="AG34" s="116">
        <v>515.87558320000005</v>
      </c>
      <c r="AH34" s="116">
        <v>81.850999999999999</v>
      </c>
      <c r="AI34" s="5">
        <v>1.84</v>
      </c>
      <c r="AJ34" s="118">
        <v>9495900000</v>
      </c>
    </row>
    <row r="35" spans="1:36" x14ac:dyDescent="0.25">
      <c r="A35" s="5" t="s">
        <v>138</v>
      </c>
      <c r="B35" s="5" t="s">
        <v>1065</v>
      </c>
      <c r="C35" s="5" t="s">
        <v>95</v>
      </c>
      <c r="D35" s="5">
        <v>2013</v>
      </c>
      <c r="E35" s="5">
        <v>10.6</v>
      </c>
      <c r="F35" s="5" t="s">
        <v>139</v>
      </c>
      <c r="G35" s="5" t="s">
        <v>140</v>
      </c>
      <c r="H35" s="5" t="s">
        <v>125</v>
      </c>
      <c r="I35" s="5">
        <v>3.2</v>
      </c>
      <c r="J35" s="5">
        <v>1.7</v>
      </c>
      <c r="K35" s="5">
        <v>3.7</v>
      </c>
      <c r="L35" s="6" t="s">
        <v>186</v>
      </c>
      <c r="M35" s="5">
        <v>0.1</v>
      </c>
      <c r="N35" s="5">
        <v>0.9</v>
      </c>
      <c r="O35" s="5">
        <v>1.3</v>
      </c>
      <c r="P35" s="5">
        <v>0.2</v>
      </c>
      <c r="Q35" s="5">
        <v>0</v>
      </c>
      <c r="R35" s="5">
        <v>0.1</v>
      </c>
      <c r="S35" s="5">
        <v>0.2</v>
      </c>
      <c r="T35" s="116">
        <v>1.6886000000000001</v>
      </c>
      <c r="U35" s="5">
        <v>99</v>
      </c>
      <c r="V35" s="116">
        <v>29.461917289999999</v>
      </c>
      <c r="W35" s="3">
        <v>27.57</v>
      </c>
      <c r="X35" s="4">
        <v>29.03</v>
      </c>
      <c r="Y35" s="116">
        <v>11.74920084</v>
      </c>
      <c r="Z35" s="116"/>
      <c r="AA35" s="116"/>
      <c r="AB35" s="116">
        <v>84.164717530000004</v>
      </c>
      <c r="AC35" s="116">
        <v>0.441</v>
      </c>
      <c r="AD35" s="116">
        <v>18.154291690000001</v>
      </c>
      <c r="AE35" s="116">
        <v>63.629836429999997</v>
      </c>
      <c r="AF35" s="116">
        <v>59.474998499999998</v>
      </c>
      <c r="AG35" s="116">
        <v>517.61229060000005</v>
      </c>
      <c r="AH35" s="116">
        <v>81.778999999999996</v>
      </c>
      <c r="AI35" s="5">
        <v>2.58</v>
      </c>
      <c r="AJ35" s="118">
        <v>12766600000</v>
      </c>
    </row>
    <row r="36" spans="1:36" x14ac:dyDescent="0.25">
      <c r="A36" s="5" t="s">
        <v>141</v>
      </c>
      <c r="B36" s="5" t="s">
        <v>1065</v>
      </c>
      <c r="C36" s="5" t="s">
        <v>95</v>
      </c>
      <c r="D36" s="5">
        <v>2014</v>
      </c>
      <c r="E36" s="5">
        <v>11</v>
      </c>
      <c r="F36" s="5" t="s">
        <v>142</v>
      </c>
      <c r="G36" s="5" t="s">
        <v>143</v>
      </c>
      <c r="H36" s="5" t="s">
        <v>112</v>
      </c>
      <c r="I36" s="5">
        <v>3.1</v>
      </c>
      <c r="J36" s="5">
        <v>1.7</v>
      </c>
      <c r="K36" s="5">
        <v>3.6</v>
      </c>
      <c r="L36" s="6" t="s">
        <v>187</v>
      </c>
      <c r="M36" s="5">
        <v>0.1</v>
      </c>
      <c r="N36" s="5">
        <v>0.9</v>
      </c>
      <c r="O36" s="5">
        <v>1.3</v>
      </c>
      <c r="P36" s="5">
        <v>0.3</v>
      </c>
      <c r="Q36" s="5">
        <v>0</v>
      </c>
      <c r="R36" s="5">
        <v>0</v>
      </c>
      <c r="S36" s="5">
        <v>0.2</v>
      </c>
      <c r="T36" s="116">
        <v>1.6112</v>
      </c>
      <c r="U36" s="5">
        <v>99</v>
      </c>
      <c r="V36" s="116">
        <v>27.213110369999999</v>
      </c>
      <c r="W36" s="3">
        <v>28.21</v>
      </c>
      <c r="X36" s="4">
        <v>27.2</v>
      </c>
      <c r="Y36" s="116">
        <v>11.57034541</v>
      </c>
      <c r="Z36" s="116"/>
      <c r="AA36" s="116"/>
      <c r="AB36" s="116">
        <v>82.395003799999998</v>
      </c>
      <c r="AC36" s="116">
        <v>0.878</v>
      </c>
      <c r="AD36" s="116">
        <v>17.94416554</v>
      </c>
      <c r="AE36" s="116">
        <v>63.549215820000001</v>
      </c>
      <c r="AF36" s="116">
        <v>60.215999600000004</v>
      </c>
      <c r="AG36" s="116">
        <v>520.85249920000001</v>
      </c>
      <c r="AH36" s="116">
        <v>81.706999999999994</v>
      </c>
      <c r="AI36" s="5">
        <v>2.67</v>
      </c>
      <c r="AJ36" s="118">
        <v>9273600000</v>
      </c>
    </row>
    <row r="37" spans="1:36" x14ac:dyDescent="0.25">
      <c r="A37" s="5" t="s">
        <v>144</v>
      </c>
      <c r="B37" s="5" t="s">
        <v>1065</v>
      </c>
      <c r="C37" s="5" t="s">
        <v>95</v>
      </c>
      <c r="D37" s="5">
        <v>2015</v>
      </c>
      <c r="E37" s="5">
        <v>11.6</v>
      </c>
      <c r="F37" s="5" t="s">
        <v>145</v>
      </c>
      <c r="G37" s="5" t="s">
        <v>146</v>
      </c>
      <c r="H37" s="5" t="s">
        <v>112</v>
      </c>
      <c r="I37" s="5">
        <v>3</v>
      </c>
      <c r="J37" s="5">
        <v>1.6</v>
      </c>
      <c r="K37" s="5">
        <v>3.5</v>
      </c>
      <c r="L37" s="6" t="s">
        <v>188</v>
      </c>
      <c r="M37" s="5">
        <v>0.1</v>
      </c>
      <c r="N37" s="5">
        <v>0.9</v>
      </c>
      <c r="O37" s="5">
        <v>1.3</v>
      </c>
      <c r="P37" s="5">
        <v>0.2</v>
      </c>
      <c r="Q37" s="5">
        <v>0</v>
      </c>
      <c r="R37" s="5">
        <v>0</v>
      </c>
      <c r="S37" s="5">
        <v>0.1</v>
      </c>
      <c r="T37" s="116">
        <v>1.5338000000000001</v>
      </c>
      <c r="U37" s="5">
        <v>98</v>
      </c>
      <c r="V37" s="116">
        <v>28.214243700000001</v>
      </c>
      <c r="W37" s="3">
        <v>27</v>
      </c>
      <c r="X37" s="4">
        <v>28.06</v>
      </c>
      <c r="Y37" s="116">
        <v>11.709397640000001</v>
      </c>
      <c r="Z37" s="116"/>
      <c r="AA37" s="116"/>
      <c r="AB37" s="116">
        <v>81.028475810000003</v>
      </c>
      <c r="AC37" s="116">
        <v>0.77700000000000002</v>
      </c>
      <c r="AD37" s="116">
        <v>17.81517779</v>
      </c>
      <c r="AE37" s="116">
        <v>63.46143979</v>
      </c>
      <c r="AF37" s="116">
        <v>60.326999700000002</v>
      </c>
      <c r="AG37" s="116">
        <v>523.52554769999995</v>
      </c>
      <c r="AH37" s="116">
        <v>81.634</v>
      </c>
      <c r="AI37" s="5">
        <v>2.37</v>
      </c>
      <c r="AJ37" s="118">
        <v>4104100000</v>
      </c>
    </row>
    <row r="38" spans="1:36" x14ac:dyDescent="0.25">
      <c r="A38" s="5" t="s">
        <v>147</v>
      </c>
      <c r="B38" s="5" t="s">
        <v>1065</v>
      </c>
      <c r="C38" s="5" t="s">
        <v>95</v>
      </c>
      <c r="D38" s="5">
        <v>2016</v>
      </c>
      <c r="E38" s="5">
        <v>12.3</v>
      </c>
      <c r="F38" s="5" t="s">
        <v>148</v>
      </c>
      <c r="G38" s="5" t="s">
        <v>149</v>
      </c>
      <c r="H38" s="5" t="s">
        <v>150</v>
      </c>
      <c r="I38" s="5">
        <v>2.9</v>
      </c>
      <c r="J38" s="5">
        <v>1.6</v>
      </c>
      <c r="K38" s="5">
        <v>3.4</v>
      </c>
      <c r="L38" s="6" t="s">
        <v>189</v>
      </c>
      <c r="M38" s="5">
        <v>0.1</v>
      </c>
      <c r="N38" s="5">
        <v>0.8</v>
      </c>
      <c r="O38" s="5">
        <v>1.3</v>
      </c>
      <c r="P38" s="5">
        <v>0.2</v>
      </c>
      <c r="Q38" s="5">
        <v>0</v>
      </c>
      <c r="R38" s="5">
        <v>0.1</v>
      </c>
      <c r="S38" s="5">
        <v>0.1</v>
      </c>
      <c r="T38" s="116">
        <v>1.4563999999999999</v>
      </c>
      <c r="U38" s="5">
        <v>98</v>
      </c>
      <c r="V38" s="116">
        <v>25.098540669999998</v>
      </c>
      <c r="W38" s="3">
        <v>27.83</v>
      </c>
      <c r="X38" s="4">
        <v>25</v>
      </c>
      <c r="Y38" s="116">
        <v>12.111069779999999</v>
      </c>
      <c r="Z38" s="116"/>
      <c r="AA38" s="116"/>
      <c r="AB38" s="116"/>
      <c r="AC38" s="116">
        <v>1.444</v>
      </c>
      <c r="AD38" s="116">
        <v>17.446070639999999</v>
      </c>
      <c r="AE38" s="116">
        <v>63.354836489999997</v>
      </c>
      <c r="AF38" s="116">
        <v>60.4529991</v>
      </c>
      <c r="AG38" s="116">
        <v>525.37005150000005</v>
      </c>
      <c r="AH38" s="116">
        <v>81.561999999999998</v>
      </c>
      <c r="AI38" s="5">
        <v>2.62</v>
      </c>
      <c r="AJ38" s="118">
        <v>12104300000</v>
      </c>
    </row>
    <row r="39" spans="1:36" x14ac:dyDescent="0.25">
      <c r="A39" s="5" t="s">
        <v>151</v>
      </c>
      <c r="B39" s="5" t="s">
        <v>1065</v>
      </c>
      <c r="C39" s="5" t="s">
        <v>95</v>
      </c>
      <c r="D39" s="5">
        <v>2017</v>
      </c>
      <c r="E39" s="5"/>
      <c r="F39" s="5"/>
      <c r="G39" s="5"/>
      <c r="H39" s="5"/>
      <c r="I39" s="5">
        <v>2.8</v>
      </c>
      <c r="J39" s="5">
        <v>1.6</v>
      </c>
      <c r="K39" s="5">
        <v>3.3</v>
      </c>
      <c r="L39" s="6" t="s">
        <v>190</v>
      </c>
      <c r="M39" s="5">
        <v>0.1</v>
      </c>
      <c r="N39" s="5">
        <v>0.8</v>
      </c>
      <c r="O39" s="5">
        <v>1.2</v>
      </c>
      <c r="P39" s="5">
        <v>0.2</v>
      </c>
      <c r="Q39" s="5">
        <v>0</v>
      </c>
      <c r="R39" s="5">
        <v>0</v>
      </c>
      <c r="S39" s="5">
        <v>0.1</v>
      </c>
      <c r="T39" s="116">
        <v>1.379</v>
      </c>
      <c r="U39" s="5">
        <v>97</v>
      </c>
      <c r="V39" s="116">
        <v>25.039425390000002</v>
      </c>
      <c r="W39" s="3">
        <v>26.9</v>
      </c>
      <c r="X39" s="4">
        <v>25.14</v>
      </c>
      <c r="Y39" s="116"/>
      <c r="Z39" s="116"/>
      <c r="AA39" s="116"/>
      <c r="AB39" s="116"/>
      <c r="AC39" s="116">
        <v>1.256</v>
      </c>
      <c r="AD39" s="116"/>
      <c r="AE39" s="116"/>
      <c r="AF39" s="116">
        <v>60.7389984</v>
      </c>
      <c r="AG39" s="116">
        <v>526.84824900000001</v>
      </c>
      <c r="AH39" s="116">
        <v>81.503</v>
      </c>
      <c r="AI39" s="5">
        <v>2.93</v>
      </c>
      <c r="AJ39" s="118">
        <v>17912900000</v>
      </c>
    </row>
    <row r="40" spans="1:36" x14ac:dyDescent="0.25">
      <c r="A40" s="5" t="s">
        <v>1042</v>
      </c>
      <c r="B40" s="5" t="s">
        <v>1065</v>
      </c>
      <c r="C40" s="5" t="s">
        <v>95</v>
      </c>
      <c r="D40" s="5">
        <v>2018</v>
      </c>
      <c r="I40" s="5">
        <v>2.8</v>
      </c>
      <c r="J40" s="5">
        <v>1.6</v>
      </c>
      <c r="K40" s="5">
        <v>3.3</v>
      </c>
      <c r="T40" s="116">
        <v>1.3204</v>
      </c>
      <c r="U40" s="5">
        <v>98</v>
      </c>
      <c r="W40" s="115">
        <v>27.4</v>
      </c>
      <c r="Y40" s="120"/>
      <c r="Z40" s="120"/>
      <c r="AA40" s="120"/>
      <c r="AB40" s="120"/>
      <c r="AC40" s="116">
        <v>0.73699999999999999</v>
      </c>
      <c r="AD40" s="120"/>
      <c r="AE40" s="120"/>
      <c r="AF40" s="119">
        <v>60.529998800000001</v>
      </c>
      <c r="AG40" s="116">
        <v>529.35850128930804</v>
      </c>
      <c r="AH40" s="121">
        <v>81.459000000000003</v>
      </c>
      <c r="AI40" s="5">
        <v>2.5099999999999998</v>
      </c>
      <c r="AJ40" s="118">
        <v>12182600000</v>
      </c>
    </row>
    <row r="41" spans="1:36" x14ac:dyDescent="0.25">
      <c r="A41" s="5" t="s">
        <v>1043</v>
      </c>
      <c r="B41" s="5" t="s">
        <v>1065</v>
      </c>
      <c r="C41" s="5" t="s">
        <v>95</v>
      </c>
      <c r="D41" s="5">
        <v>2019</v>
      </c>
      <c r="I41" s="5">
        <v>2.7</v>
      </c>
      <c r="J41" s="5">
        <v>1.5</v>
      </c>
      <c r="K41" s="5">
        <v>3.2</v>
      </c>
      <c r="U41" s="5">
        <v>98</v>
      </c>
      <c r="W41" s="115">
        <v>27.4</v>
      </c>
      <c r="Y41" s="120"/>
      <c r="Z41" s="120"/>
      <c r="AA41" s="120"/>
      <c r="AB41" s="120"/>
      <c r="AC41" s="116">
        <v>1.268</v>
      </c>
      <c r="AD41" s="120"/>
      <c r="AE41" s="120"/>
      <c r="AF41" s="119">
        <v>60.358001700000003</v>
      </c>
      <c r="AG41" s="120"/>
      <c r="AH41" s="121">
        <v>81.430000000000007</v>
      </c>
      <c r="AJ41" s="118">
        <v>10565600000</v>
      </c>
    </row>
  </sheetData>
  <phoneticPr fontId="18" type="noConversion"/>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1"/>
  <sheetViews>
    <sheetView topLeftCell="A124" workbookViewId="0">
      <selection activeCell="C151" sqref="C151"/>
    </sheetView>
  </sheetViews>
  <sheetFormatPr defaultRowHeight="16.5" x14ac:dyDescent="0.3"/>
  <cols>
    <col min="1" max="1" width="9.25" customWidth="1"/>
    <col min="2" max="2" width="32.5" customWidth="1"/>
    <col min="3" max="3" width="18" customWidth="1"/>
    <col min="4" max="4" width="15.875" customWidth="1"/>
    <col min="5" max="5" width="18.125" bestFit="1" customWidth="1"/>
    <col min="6" max="6" width="17.125" bestFit="1" customWidth="1"/>
    <col min="7" max="7" width="17.25" bestFit="1" customWidth="1"/>
    <col min="8" max="8" width="12" customWidth="1"/>
    <col min="9" max="9" width="11.875" customWidth="1"/>
    <col min="10" max="10" width="15" bestFit="1" customWidth="1"/>
    <col min="11" max="11" width="15.125" bestFit="1" customWidth="1"/>
    <col min="12" max="12" width="22.375" customWidth="1"/>
    <col min="13" max="13" width="12.25" customWidth="1"/>
    <col min="14" max="14" width="16.125" customWidth="1"/>
    <col min="15" max="15" width="11.125" bestFit="1" customWidth="1"/>
    <col min="18" max="18" width="19.625" customWidth="1"/>
    <col min="19" max="19" width="11.875" customWidth="1"/>
  </cols>
  <sheetData>
    <row r="1" spans="1:15" ht="31.5" x14ac:dyDescent="0.3">
      <c r="A1" s="141" t="s">
        <v>1672</v>
      </c>
    </row>
    <row r="2" spans="1:15" s="133" customFormat="1" ht="24" customHeight="1" x14ac:dyDescent="0.3">
      <c r="A2" s="142"/>
      <c r="C2" s="133" t="s">
        <v>1678</v>
      </c>
    </row>
    <row r="3" spans="1:15" s="133" customFormat="1" ht="18.75" customHeight="1" x14ac:dyDescent="0.3">
      <c r="A3" s="142"/>
      <c r="B3" s="133">
        <v>1</v>
      </c>
      <c r="C3" s="133" t="s">
        <v>1679</v>
      </c>
      <c r="D3" s="133" t="s">
        <v>1680</v>
      </c>
    </row>
    <row r="4" spans="1:15" s="133" customFormat="1" ht="18.75" customHeight="1" x14ac:dyDescent="0.3">
      <c r="A4" s="142"/>
      <c r="B4" s="133">
        <v>2</v>
      </c>
      <c r="C4" s="133" t="s">
        <v>1681</v>
      </c>
      <c r="D4" s="133" t="s">
        <v>1682</v>
      </c>
    </row>
    <row r="5" spans="1:15" s="133" customFormat="1" ht="18.75" customHeight="1" x14ac:dyDescent="0.3">
      <c r="A5" s="142"/>
      <c r="B5" s="133">
        <v>3</v>
      </c>
      <c r="C5" s="133" t="s">
        <v>1683</v>
      </c>
      <c r="D5" s="133" t="s">
        <v>1684</v>
      </c>
    </row>
    <row r="6" spans="1:15" s="133" customFormat="1" ht="18.75" customHeight="1" x14ac:dyDescent="0.3">
      <c r="A6" s="142"/>
      <c r="B6" s="133">
        <v>4</v>
      </c>
      <c r="C6" s="133" t="s">
        <v>1685</v>
      </c>
      <c r="D6" s="133" t="s">
        <v>1686</v>
      </c>
    </row>
    <row r="7" spans="1:15" s="133" customFormat="1" ht="18.75" customHeight="1" x14ac:dyDescent="0.3">
      <c r="A7" s="142"/>
      <c r="B7" s="133">
        <v>5</v>
      </c>
      <c r="C7" s="133" t="s">
        <v>1687</v>
      </c>
      <c r="D7" s="133" t="s">
        <v>1688</v>
      </c>
    </row>
    <row r="8" spans="1:15" s="133" customFormat="1" ht="18.75" customHeight="1" x14ac:dyDescent="0.3">
      <c r="A8" s="142"/>
      <c r="B8" s="133">
        <v>6</v>
      </c>
      <c r="C8" s="133" t="s">
        <v>1689</v>
      </c>
      <c r="D8" s="133" t="s">
        <v>1690</v>
      </c>
    </row>
    <row r="9" spans="1:15" s="133" customFormat="1" ht="18.75" customHeight="1" x14ac:dyDescent="0.3">
      <c r="A9" s="142"/>
      <c r="B9" s="133">
        <v>7</v>
      </c>
      <c r="C9" s="133" t="s">
        <v>1691</v>
      </c>
      <c r="D9" s="133" t="s">
        <v>1692</v>
      </c>
    </row>
    <row r="10" spans="1:15" s="133" customFormat="1" ht="18.75" customHeight="1" x14ac:dyDescent="0.3">
      <c r="A10" s="142"/>
      <c r="B10" s="133">
        <v>8</v>
      </c>
      <c r="C10" s="133" t="s">
        <v>1693</v>
      </c>
      <c r="D10" s="133" t="s">
        <v>1694</v>
      </c>
    </row>
    <row r="11" spans="1:15" s="133" customFormat="1" ht="18.75" customHeight="1" x14ac:dyDescent="0.3">
      <c r="A11" s="142"/>
      <c r="B11" s="133">
        <v>9</v>
      </c>
      <c r="C11" s="133" t="s">
        <v>1695</v>
      </c>
      <c r="D11" s="133" t="s">
        <v>1696</v>
      </c>
    </row>
    <row r="12" spans="1:15" s="133" customFormat="1" ht="18.75" customHeight="1" x14ac:dyDescent="0.3">
      <c r="A12" s="142"/>
      <c r="B12" s="133">
        <v>10</v>
      </c>
      <c r="C12" s="133" t="s">
        <v>1697</v>
      </c>
      <c r="D12" s="133" t="s">
        <v>1698</v>
      </c>
    </row>
    <row r="14" spans="1:15" x14ac:dyDescent="0.3">
      <c r="B14" s="144"/>
      <c r="C14" s="152" t="s">
        <v>1673</v>
      </c>
      <c r="D14" s="144"/>
      <c r="E14" s="144"/>
      <c r="F14" s="144"/>
      <c r="G14" s="144"/>
      <c r="H14" s="144"/>
      <c r="I14" s="144"/>
      <c r="J14" s="144"/>
      <c r="K14" s="144"/>
      <c r="L14" s="144"/>
      <c r="M14" s="144"/>
      <c r="N14" s="144"/>
      <c r="O14" s="144"/>
    </row>
    <row r="15" spans="1:15" x14ac:dyDescent="0.3">
      <c r="B15" s="146"/>
      <c r="C15" s="146" t="s">
        <v>1674</v>
      </c>
      <c r="D15" s="146"/>
      <c r="E15" s="146"/>
      <c r="F15" s="146"/>
      <c r="G15" s="146"/>
      <c r="H15" s="146"/>
      <c r="I15" s="146"/>
      <c r="J15" s="146"/>
      <c r="K15" s="146"/>
      <c r="L15" s="146"/>
      <c r="M15" s="146"/>
      <c r="N15" s="146"/>
      <c r="O15" s="146"/>
    </row>
    <row r="16" spans="1:15" x14ac:dyDescent="0.3">
      <c r="D16" t="s">
        <v>1675</v>
      </c>
    </row>
    <row r="17" spans="2:15" x14ac:dyDescent="0.3">
      <c r="B17" s="144"/>
      <c r="C17" s="147" t="s">
        <v>1203</v>
      </c>
      <c r="D17" s="147" t="s">
        <v>1676</v>
      </c>
      <c r="E17" s="147" t="s">
        <v>1677</v>
      </c>
      <c r="F17" s="147" t="s">
        <v>1878</v>
      </c>
      <c r="G17" s="147" t="s">
        <v>1879</v>
      </c>
      <c r="H17" s="147" t="s">
        <v>1880</v>
      </c>
      <c r="I17" s="147" t="s">
        <v>1881</v>
      </c>
      <c r="J17" s="147" t="s">
        <v>1882</v>
      </c>
      <c r="K17" s="147" t="s">
        <v>1883</v>
      </c>
      <c r="L17" s="147" t="s">
        <v>1884</v>
      </c>
      <c r="M17" s="147" t="s">
        <v>1885</v>
      </c>
      <c r="N17" s="147" t="s">
        <v>1886</v>
      </c>
      <c r="O17" s="147" t="s">
        <v>1887</v>
      </c>
    </row>
    <row r="18" spans="2:15" x14ac:dyDescent="0.3">
      <c r="C18" s="133"/>
      <c r="D18" s="133"/>
      <c r="E18" s="133"/>
      <c r="F18" s="133"/>
      <c r="G18" s="133"/>
      <c r="H18" s="133"/>
      <c r="I18" s="133"/>
      <c r="J18" s="133"/>
      <c r="K18" s="133"/>
      <c r="L18" s="133"/>
      <c r="M18" s="133"/>
      <c r="N18" s="133"/>
      <c r="O18" s="133"/>
    </row>
    <row r="19" spans="2:15" x14ac:dyDescent="0.3">
      <c r="B19" s="136" t="s">
        <v>1888</v>
      </c>
      <c r="C19" s="133"/>
      <c r="D19" s="133"/>
      <c r="E19" s="133"/>
      <c r="F19" s="133"/>
      <c r="G19" s="133"/>
      <c r="H19" s="133"/>
      <c r="I19" s="133"/>
      <c r="J19" s="133"/>
      <c r="K19" s="133"/>
      <c r="L19" s="133"/>
      <c r="M19" s="133"/>
      <c r="N19" s="133"/>
      <c r="O19" s="133"/>
    </row>
    <row r="20" spans="2:15" x14ac:dyDescent="0.3">
      <c r="B20" t="s">
        <v>1709</v>
      </c>
      <c r="C20" s="39">
        <v>98.2</v>
      </c>
      <c r="D20" s="39">
        <v>98.7</v>
      </c>
      <c r="E20" s="39">
        <v>97.3</v>
      </c>
      <c r="F20" s="39">
        <v>97.8</v>
      </c>
      <c r="G20" s="39">
        <v>98.3</v>
      </c>
      <c r="H20" s="39">
        <v>98.4</v>
      </c>
      <c r="I20" s="39">
        <v>97.4</v>
      </c>
      <c r="J20" s="39">
        <v>96.4</v>
      </c>
      <c r="K20" s="39">
        <v>98.7</v>
      </c>
      <c r="L20" s="39">
        <v>98.2</v>
      </c>
      <c r="M20" s="39">
        <v>96.8</v>
      </c>
      <c r="N20" s="39">
        <v>97.9</v>
      </c>
      <c r="O20" s="39">
        <v>100</v>
      </c>
    </row>
    <row r="21" spans="2:15" x14ac:dyDescent="0.3">
      <c r="B21" t="s">
        <v>1710</v>
      </c>
      <c r="C21" s="39">
        <v>30.3</v>
      </c>
      <c r="D21" s="39">
        <v>37.700000000000003</v>
      </c>
      <c r="E21" s="39">
        <v>18.399999999999999</v>
      </c>
      <c r="F21" s="39">
        <v>20</v>
      </c>
      <c r="G21" s="39">
        <v>27.9</v>
      </c>
      <c r="H21" s="39">
        <v>25.5</v>
      </c>
      <c r="I21" s="39">
        <v>30.1</v>
      </c>
      <c r="J21" s="39">
        <v>27.9</v>
      </c>
      <c r="K21" s="39">
        <v>23.1</v>
      </c>
      <c r="L21" s="39">
        <v>32.5</v>
      </c>
      <c r="M21" s="39">
        <v>21.3</v>
      </c>
      <c r="N21" s="39">
        <v>19.100000000000001</v>
      </c>
      <c r="O21" s="39">
        <v>59.3</v>
      </c>
    </row>
    <row r="22" spans="2:15" x14ac:dyDescent="0.3">
      <c r="B22" t="s">
        <v>1711</v>
      </c>
      <c r="C22" s="39">
        <v>21.6</v>
      </c>
      <c r="D22" s="39">
        <v>26.8</v>
      </c>
      <c r="E22" s="39">
        <v>13.2</v>
      </c>
      <c r="F22" s="39">
        <v>12.4</v>
      </c>
      <c r="G22" s="39">
        <v>19.3</v>
      </c>
      <c r="H22" s="39">
        <v>14.5</v>
      </c>
      <c r="I22" s="39">
        <v>17.8</v>
      </c>
      <c r="J22" s="39">
        <v>17.7</v>
      </c>
      <c r="K22" s="39">
        <v>17.100000000000001</v>
      </c>
      <c r="L22" s="39">
        <v>21.5</v>
      </c>
      <c r="M22" s="39">
        <v>15</v>
      </c>
      <c r="N22" s="39">
        <v>12.5</v>
      </c>
      <c r="O22" s="39">
        <v>52.1</v>
      </c>
    </row>
    <row r="23" spans="2:15" x14ac:dyDescent="0.3">
      <c r="B23" t="s">
        <v>1712</v>
      </c>
      <c r="C23" s="39">
        <v>62.6</v>
      </c>
      <c r="D23" s="39">
        <v>69.7</v>
      </c>
      <c r="E23" s="39">
        <v>51.1</v>
      </c>
      <c r="F23" s="39">
        <v>70.3</v>
      </c>
      <c r="G23" s="39">
        <v>64.3</v>
      </c>
      <c r="H23" s="39">
        <v>63.6</v>
      </c>
      <c r="I23" s="39">
        <v>63.6</v>
      </c>
      <c r="J23" s="39">
        <v>69.5</v>
      </c>
      <c r="K23" s="39">
        <v>62.5</v>
      </c>
      <c r="L23" s="39">
        <v>52.5</v>
      </c>
      <c r="M23" s="39">
        <v>54.2</v>
      </c>
      <c r="N23" s="39">
        <v>44.7</v>
      </c>
      <c r="O23" s="39">
        <v>88</v>
      </c>
    </row>
    <row r="24" spans="2:15" x14ac:dyDescent="0.3">
      <c r="B24" t="s">
        <v>1713</v>
      </c>
      <c r="C24" s="39">
        <v>15.5</v>
      </c>
      <c r="D24" s="39">
        <v>22.6</v>
      </c>
      <c r="E24" s="39">
        <v>3.9</v>
      </c>
      <c r="F24" s="39">
        <v>11.2</v>
      </c>
      <c r="G24" s="39">
        <v>12.3</v>
      </c>
      <c r="H24" s="39">
        <v>10.7</v>
      </c>
      <c r="I24" s="39">
        <v>14.2</v>
      </c>
      <c r="J24" s="39">
        <v>16.600000000000001</v>
      </c>
      <c r="K24" s="39">
        <v>7.1</v>
      </c>
      <c r="L24" s="39">
        <v>17.899999999999999</v>
      </c>
      <c r="M24" s="39">
        <v>7.4</v>
      </c>
      <c r="N24" s="39">
        <v>4.3</v>
      </c>
      <c r="O24" s="39">
        <v>42.6</v>
      </c>
    </row>
    <row r="25" spans="2:15" x14ac:dyDescent="0.3">
      <c r="B25" t="s">
        <v>1714</v>
      </c>
      <c r="C25" s="39">
        <v>75.5</v>
      </c>
      <c r="D25" s="39">
        <v>79.900000000000006</v>
      </c>
      <c r="E25" s="39">
        <v>68.400000000000006</v>
      </c>
      <c r="F25" s="39">
        <v>72.7</v>
      </c>
      <c r="G25" s="39">
        <v>72.599999999999994</v>
      </c>
      <c r="H25" s="39">
        <v>68.5</v>
      </c>
      <c r="I25" s="39">
        <v>82.1</v>
      </c>
      <c r="J25" s="39">
        <v>79.8</v>
      </c>
      <c r="K25" s="39">
        <v>78.3</v>
      </c>
      <c r="L25" s="39">
        <v>77.599999999999994</v>
      </c>
      <c r="M25" s="39">
        <v>65.400000000000006</v>
      </c>
      <c r="N25" s="39">
        <v>63.9</v>
      </c>
      <c r="O25" s="39">
        <v>91</v>
      </c>
    </row>
    <row r="26" spans="2:15" x14ac:dyDescent="0.3">
      <c r="B26" s="136" t="s">
        <v>1715</v>
      </c>
      <c r="C26" s="39"/>
      <c r="D26" s="39"/>
      <c r="E26" s="39"/>
      <c r="F26" s="39"/>
      <c r="G26" s="39"/>
      <c r="H26" s="39"/>
      <c r="I26" s="39"/>
      <c r="J26" s="39"/>
      <c r="K26" s="39"/>
      <c r="L26" s="39"/>
      <c r="M26" s="39"/>
      <c r="N26" s="39"/>
      <c r="O26" s="39"/>
    </row>
    <row r="27" spans="2:15" x14ac:dyDescent="0.3">
      <c r="B27" t="s">
        <v>1716</v>
      </c>
      <c r="C27" s="39">
        <v>53.7</v>
      </c>
      <c r="D27" s="39">
        <v>29.7</v>
      </c>
      <c r="E27" s="39">
        <v>92.5</v>
      </c>
      <c r="F27" s="39">
        <v>54.8</v>
      </c>
      <c r="G27" s="39">
        <v>48.1</v>
      </c>
      <c r="H27" s="39">
        <v>64.8</v>
      </c>
      <c r="I27" s="39">
        <v>54.4</v>
      </c>
      <c r="J27" s="39">
        <v>59.7</v>
      </c>
      <c r="K27" s="39">
        <v>62.5</v>
      </c>
      <c r="L27" s="39">
        <v>53.4</v>
      </c>
      <c r="M27" s="39">
        <v>62.6</v>
      </c>
      <c r="N27" s="39">
        <v>68.5</v>
      </c>
      <c r="O27" s="39">
        <v>18.8</v>
      </c>
    </row>
    <row r="28" spans="2:15" x14ac:dyDescent="0.3">
      <c r="B28" t="s">
        <v>1717</v>
      </c>
      <c r="C28" s="39">
        <v>53.9</v>
      </c>
      <c r="D28" s="39">
        <v>33.1</v>
      </c>
      <c r="E28" s="39">
        <v>87.6</v>
      </c>
      <c r="F28" s="39">
        <v>50.6</v>
      </c>
      <c r="G28" s="39">
        <v>52.6</v>
      </c>
      <c r="H28" s="39">
        <v>61.9</v>
      </c>
      <c r="I28" s="39">
        <v>57.5</v>
      </c>
      <c r="J28" s="39">
        <v>62.3</v>
      </c>
      <c r="K28" s="39">
        <v>52.4</v>
      </c>
      <c r="L28" s="39">
        <v>54.3</v>
      </c>
      <c r="M28" s="39">
        <v>68.7</v>
      </c>
      <c r="N28" s="39">
        <v>73</v>
      </c>
      <c r="O28" s="39">
        <v>17.8</v>
      </c>
    </row>
    <row r="29" spans="2:15" x14ac:dyDescent="0.3">
      <c r="B29" s="136" t="s">
        <v>1718</v>
      </c>
      <c r="C29" s="39"/>
      <c r="D29" s="39"/>
      <c r="E29" s="39"/>
      <c r="F29" s="39"/>
      <c r="G29" s="39"/>
      <c r="H29" s="39"/>
      <c r="I29" s="39"/>
      <c r="J29" s="39"/>
      <c r="K29" s="39"/>
      <c r="L29" s="39"/>
      <c r="M29" s="39"/>
      <c r="N29" s="39"/>
      <c r="O29" s="39"/>
    </row>
    <row r="30" spans="2:15" x14ac:dyDescent="0.3">
      <c r="B30" t="s">
        <v>1719</v>
      </c>
      <c r="C30" s="39">
        <v>66.099999999999994</v>
      </c>
      <c r="D30" s="39">
        <v>70.400000000000006</v>
      </c>
      <c r="E30" s="39">
        <v>59.1</v>
      </c>
      <c r="F30" s="39">
        <v>80.099999999999994</v>
      </c>
      <c r="G30" s="39">
        <v>65.8</v>
      </c>
      <c r="H30" s="39">
        <v>72</v>
      </c>
      <c r="I30" s="39">
        <v>68.900000000000006</v>
      </c>
      <c r="J30" s="39">
        <v>71.8</v>
      </c>
      <c r="K30" s="39">
        <v>63.9</v>
      </c>
      <c r="L30" s="39">
        <v>53</v>
      </c>
      <c r="M30" s="39">
        <v>54.2</v>
      </c>
      <c r="N30" s="39">
        <v>58.6</v>
      </c>
      <c r="O30" s="39">
        <v>87</v>
      </c>
    </row>
    <row r="31" spans="2:15" x14ac:dyDescent="0.3">
      <c r="B31" t="s">
        <v>1720</v>
      </c>
      <c r="C31" s="39">
        <v>83.1</v>
      </c>
      <c r="D31" s="39">
        <v>81.400000000000006</v>
      </c>
      <c r="E31" s="39">
        <v>85.7</v>
      </c>
      <c r="F31" s="39">
        <v>72.599999999999994</v>
      </c>
      <c r="G31" s="39">
        <v>81.900000000000006</v>
      </c>
      <c r="H31" s="39">
        <v>88.8</v>
      </c>
      <c r="I31" s="39">
        <v>89.4</v>
      </c>
      <c r="J31" s="39">
        <v>77.7</v>
      </c>
      <c r="K31" s="39">
        <v>83.1</v>
      </c>
      <c r="L31" s="39">
        <v>87.5</v>
      </c>
      <c r="M31" s="39">
        <v>87.4</v>
      </c>
      <c r="N31" s="39">
        <v>86.3</v>
      </c>
      <c r="O31" s="39">
        <v>68.400000000000006</v>
      </c>
    </row>
    <row r="32" spans="2:15" x14ac:dyDescent="0.3">
      <c r="B32" t="s">
        <v>1721</v>
      </c>
      <c r="C32" s="39">
        <v>5.2</v>
      </c>
      <c r="D32" s="39">
        <v>6</v>
      </c>
      <c r="E32" s="39">
        <v>3.9</v>
      </c>
      <c r="F32" s="39">
        <v>2.2999999999999998</v>
      </c>
      <c r="G32" s="39">
        <v>5.3</v>
      </c>
      <c r="H32" s="39">
        <v>3.6</v>
      </c>
      <c r="I32" s="39">
        <v>4</v>
      </c>
      <c r="J32" s="39">
        <v>8.6</v>
      </c>
      <c r="K32" s="39">
        <v>5</v>
      </c>
      <c r="L32" s="39">
        <v>6.7</v>
      </c>
      <c r="M32" s="39">
        <v>3.7</v>
      </c>
      <c r="N32" s="39">
        <v>8.1999999999999993</v>
      </c>
      <c r="O32" s="39">
        <v>3.8</v>
      </c>
    </row>
    <row r="33" spans="2:15" x14ac:dyDescent="0.3">
      <c r="B33" t="s">
        <v>1722</v>
      </c>
      <c r="C33" s="39">
        <v>1</v>
      </c>
      <c r="D33" s="39">
        <v>0.8</v>
      </c>
      <c r="E33" s="39">
        <v>1.3</v>
      </c>
      <c r="F33" s="39">
        <v>2.9</v>
      </c>
      <c r="G33" s="39">
        <v>1.4</v>
      </c>
      <c r="H33" s="39">
        <v>0.9</v>
      </c>
      <c r="I33" s="39">
        <v>0.6</v>
      </c>
      <c r="J33" s="39">
        <v>3.8</v>
      </c>
      <c r="K33" s="39">
        <v>0.6</v>
      </c>
      <c r="L33" s="39">
        <v>1.4</v>
      </c>
      <c r="M33" s="39">
        <v>0.1</v>
      </c>
      <c r="N33" s="39">
        <v>0.2</v>
      </c>
      <c r="O33" s="39">
        <v>0.4</v>
      </c>
    </row>
    <row r="34" spans="2:15" x14ac:dyDescent="0.3">
      <c r="B34" t="s">
        <v>1723</v>
      </c>
      <c r="C34" s="39">
        <v>18.7</v>
      </c>
      <c r="D34" s="39">
        <v>25.2</v>
      </c>
      <c r="E34" s="39">
        <v>8.3000000000000007</v>
      </c>
      <c r="F34" s="39">
        <v>15.9</v>
      </c>
      <c r="G34" s="39">
        <v>19.100000000000001</v>
      </c>
      <c r="H34" s="39">
        <v>15.9</v>
      </c>
      <c r="I34" s="39">
        <v>17</v>
      </c>
      <c r="J34" s="39">
        <v>21.2</v>
      </c>
      <c r="K34" s="39">
        <v>12.4</v>
      </c>
      <c r="L34" s="39">
        <v>19.100000000000001</v>
      </c>
      <c r="M34" s="39">
        <v>13.3</v>
      </c>
      <c r="N34" s="39">
        <v>9.5</v>
      </c>
      <c r="O34" s="39">
        <v>37.700000000000003</v>
      </c>
    </row>
    <row r="35" spans="2:15" x14ac:dyDescent="0.3">
      <c r="B35" t="s">
        <v>1724</v>
      </c>
      <c r="C35" s="39">
        <v>66.400000000000006</v>
      </c>
      <c r="D35" s="39">
        <v>77.7</v>
      </c>
      <c r="E35" s="39">
        <v>48.1</v>
      </c>
      <c r="F35" s="39">
        <v>59.3</v>
      </c>
      <c r="G35" s="39">
        <v>71.8</v>
      </c>
      <c r="H35" s="39">
        <v>67.400000000000006</v>
      </c>
      <c r="I35" s="39">
        <v>69.7</v>
      </c>
      <c r="J35" s="39">
        <v>64.8</v>
      </c>
      <c r="K35" s="39">
        <v>63.2</v>
      </c>
      <c r="L35" s="39">
        <v>64.400000000000006</v>
      </c>
      <c r="M35" s="39">
        <v>51.2</v>
      </c>
      <c r="N35" s="39">
        <v>52.2</v>
      </c>
      <c r="O35" s="39">
        <v>89.7</v>
      </c>
    </row>
    <row r="36" spans="2:15" x14ac:dyDescent="0.3">
      <c r="C36" s="133"/>
      <c r="D36" s="133"/>
      <c r="E36" s="133"/>
      <c r="F36" s="133"/>
      <c r="G36" s="133"/>
      <c r="H36" s="133"/>
      <c r="I36" s="133"/>
      <c r="J36" s="133"/>
      <c r="K36" s="133"/>
      <c r="L36" s="133"/>
      <c r="M36" s="133"/>
      <c r="N36" s="133"/>
      <c r="O36" s="133"/>
    </row>
    <row r="37" spans="2:15" x14ac:dyDescent="0.3">
      <c r="B37" s="144" t="s">
        <v>1725</v>
      </c>
      <c r="C37" s="145">
        <v>8499</v>
      </c>
      <c r="D37" s="145">
        <v>5252</v>
      </c>
      <c r="E37" s="145">
        <v>3247</v>
      </c>
      <c r="F37" s="145">
        <v>262</v>
      </c>
      <c r="G37" s="145">
        <v>848</v>
      </c>
      <c r="H37" s="145">
        <v>1118</v>
      </c>
      <c r="I37" s="145">
        <v>535</v>
      </c>
      <c r="J37" s="145">
        <v>474</v>
      </c>
      <c r="K37" s="145">
        <v>993</v>
      </c>
      <c r="L37" s="145">
        <v>1461</v>
      </c>
      <c r="M37" s="145">
        <v>852</v>
      </c>
      <c r="N37" s="145">
        <v>835</v>
      </c>
      <c r="O37" s="145">
        <v>1121</v>
      </c>
    </row>
    <row r="39" spans="2:15" x14ac:dyDescent="0.3">
      <c r="B39" s="144"/>
      <c r="C39" s="152" t="s">
        <v>1726</v>
      </c>
      <c r="D39" s="144"/>
      <c r="E39" s="144"/>
      <c r="F39" s="144"/>
      <c r="G39" s="144"/>
    </row>
    <row r="40" spans="2:15" x14ac:dyDescent="0.3">
      <c r="C40" t="s">
        <v>1727</v>
      </c>
    </row>
    <row r="41" spans="2:15" x14ac:dyDescent="0.3">
      <c r="C41" s="215" t="s">
        <v>1728</v>
      </c>
      <c r="D41" s="215"/>
      <c r="E41" s="215"/>
      <c r="F41" s="22"/>
    </row>
    <row r="42" spans="2:15" x14ac:dyDescent="0.3">
      <c r="B42" s="144"/>
      <c r="C42" s="144" t="s">
        <v>1729</v>
      </c>
      <c r="D42" s="144" t="s">
        <v>1730</v>
      </c>
      <c r="E42" s="144" t="s">
        <v>1731</v>
      </c>
      <c r="F42" s="147" t="s">
        <v>1732</v>
      </c>
      <c r="G42" s="144" t="s">
        <v>1733</v>
      </c>
    </row>
    <row r="44" spans="2:15" x14ac:dyDescent="0.3">
      <c r="B44" s="136" t="s">
        <v>1203</v>
      </c>
      <c r="C44" s="39">
        <v>20</v>
      </c>
      <c r="D44" s="39">
        <v>40</v>
      </c>
      <c r="E44" s="39">
        <v>40</v>
      </c>
      <c r="F44" s="39">
        <v>100</v>
      </c>
      <c r="G44" s="143">
        <v>32455</v>
      </c>
    </row>
    <row r="45" spans="2:15" x14ac:dyDescent="0.3">
      <c r="C45" s="39"/>
      <c r="D45" s="39"/>
      <c r="E45" s="39"/>
      <c r="F45" s="39"/>
      <c r="G45" s="143"/>
    </row>
    <row r="46" spans="2:15" x14ac:dyDescent="0.3">
      <c r="B46" s="136" t="s">
        <v>1675</v>
      </c>
      <c r="C46" s="39"/>
      <c r="D46" s="39"/>
      <c r="E46" s="39"/>
      <c r="F46" s="39"/>
      <c r="G46" s="143"/>
    </row>
    <row r="47" spans="2:15" x14ac:dyDescent="0.3">
      <c r="B47" t="s">
        <v>1735</v>
      </c>
      <c r="C47" s="39">
        <v>6.4</v>
      </c>
      <c r="D47" s="39">
        <v>33.6</v>
      </c>
      <c r="E47" s="39">
        <v>60</v>
      </c>
      <c r="F47" s="39">
        <v>100</v>
      </c>
      <c r="G47" s="143">
        <v>19779</v>
      </c>
    </row>
    <row r="48" spans="2:15" x14ac:dyDescent="0.3">
      <c r="B48" s="148" t="s">
        <v>1736</v>
      </c>
      <c r="C48" s="39">
        <v>41.2</v>
      </c>
      <c r="D48" s="39">
        <v>50</v>
      </c>
      <c r="E48" s="39">
        <v>8.8000000000000007</v>
      </c>
      <c r="F48" s="39">
        <v>100</v>
      </c>
      <c r="G48" s="143">
        <v>12675</v>
      </c>
    </row>
    <row r="49" spans="2:13" x14ac:dyDescent="0.3">
      <c r="B49" s="136" t="s">
        <v>1737</v>
      </c>
      <c r="C49" s="39"/>
      <c r="D49" s="39"/>
      <c r="E49" s="39"/>
      <c r="F49" s="39"/>
      <c r="G49" s="143"/>
    </row>
    <row r="50" spans="2:13" x14ac:dyDescent="0.3">
      <c r="B50" s="149" t="s">
        <v>1699</v>
      </c>
      <c r="C50" s="39">
        <v>63.2</v>
      </c>
      <c r="D50" s="39">
        <v>18.899999999999999</v>
      </c>
      <c r="E50" s="39">
        <v>17.8</v>
      </c>
      <c r="F50" s="39">
        <v>100</v>
      </c>
      <c r="G50" s="143">
        <v>1013</v>
      </c>
    </row>
    <row r="51" spans="2:13" x14ac:dyDescent="0.3">
      <c r="B51" s="149" t="s">
        <v>1700</v>
      </c>
      <c r="C51" s="39">
        <v>17.3</v>
      </c>
      <c r="D51" s="39">
        <v>41.3</v>
      </c>
      <c r="E51" s="39">
        <v>41.4</v>
      </c>
      <c r="F51" s="39">
        <v>100</v>
      </c>
      <c r="G51" s="143">
        <v>3213</v>
      </c>
    </row>
    <row r="52" spans="2:13" x14ac:dyDescent="0.3">
      <c r="B52" s="149" t="s">
        <v>1701</v>
      </c>
      <c r="C52" s="39">
        <v>28.9</v>
      </c>
      <c r="D52" s="39">
        <v>39.4</v>
      </c>
      <c r="E52" s="39">
        <v>31.7</v>
      </c>
      <c r="F52" s="39">
        <v>100</v>
      </c>
      <c r="G52" s="143">
        <v>4290</v>
      </c>
    </row>
    <row r="53" spans="2:13" x14ac:dyDescent="0.3">
      <c r="B53" s="149" t="s">
        <v>1702</v>
      </c>
      <c r="C53" s="39">
        <v>21.8</v>
      </c>
      <c r="D53" s="39">
        <v>39.1</v>
      </c>
      <c r="E53" s="39">
        <v>39.1</v>
      </c>
      <c r="F53" s="39">
        <v>100</v>
      </c>
      <c r="G53" s="143">
        <v>2062</v>
      </c>
    </row>
    <row r="54" spans="2:13" x14ac:dyDescent="0.3">
      <c r="B54" s="149" t="s">
        <v>1703</v>
      </c>
      <c r="C54" s="41">
        <v>32</v>
      </c>
      <c r="D54" s="41">
        <v>37.9</v>
      </c>
      <c r="E54" s="41">
        <v>30.1</v>
      </c>
      <c r="F54" s="39">
        <v>100</v>
      </c>
      <c r="G54" s="150">
        <v>1826</v>
      </c>
      <c r="H54" s="26"/>
      <c r="I54" s="26"/>
      <c r="J54" s="26"/>
      <c r="K54" s="26"/>
    </row>
    <row r="55" spans="2:13" x14ac:dyDescent="0.3">
      <c r="B55" s="149" t="s">
        <v>1704</v>
      </c>
      <c r="C55" s="41">
        <v>15.6</v>
      </c>
      <c r="D55" s="41">
        <v>44</v>
      </c>
      <c r="E55" s="41">
        <v>40.4</v>
      </c>
      <c r="F55" s="39">
        <v>100</v>
      </c>
      <c r="G55" s="150">
        <v>3799</v>
      </c>
      <c r="H55" s="26"/>
      <c r="I55" s="26"/>
      <c r="J55" s="26"/>
      <c r="K55" s="26"/>
    </row>
    <row r="56" spans="2:13" x14ac:dyDescent="0.3">
      <c r="B56" s="149" t="s">
        <v>1705</v>
      </c>
      <c r="C56" s="41">
        <v>9.6999999999999993</v>
      </c>
      <c r="D56" s="41">
        <v>55.7</v>
      </c>
      <c r="E56" s="41">
        <v>34.6</v>
      </c>
      <c r="F56" s="39">
        <v>100</v>
      </c>
      <c r="G56" s="150">
        <v>5545</v>
      </c>
      <c r="H56" s="26"/>
      <c r="I56" s="26"/>
      <c r="J56" s="26"/>
      <c r="K56" s="26"/>
    </row>
    <row r="57" spans="2:13" x14ac:dyDescent="0.3">
      <c r="B57" s="149" t="s">
        <v>1706</v>
      </c>
      <c r="C57" s="41">
        <v>9.3000000000000007</v>
      </c>
      <c r="D57" s="41">
        <v>58.9</v>
      </c>
      <c r="E57" s="41">
        <v>31.8</v>
      </c>
      <c r="F57" s="39">
        <v>100</v>
      </c>
      <c r="G57" s="150">
        <v>3294</v>
      </c>
      <c r="H57" s="26"/>
      <c r="I57" s="26"/>
      <c r="J57" s="26"/>
      <c r="K57" s="26"/>
    </row>
    <row r="58" spans="2:13" x14ac:dyDescent="0.3">
      <c r="B58" s="149" t="s">
        <v>1707</v>
      </c>
      <c r="C58" s="41">
        <v>47.7</v>
      </c>
      <c r="D58" s="41">
        <v>31.1</v>
      </c>
      <c r="E58" s="41">
        <v>21.2</v>
      </c>
      <c r="F58" s="39">
        <v>100</v>
      </c>
      <c r="G58" s="150">
        <v>3278</v>
      </c>
      <c r="H58" s="26"/>
      <c r="I58" s="26"/>
      <c r="J58" s="26"/>
      <c r="K58" s="26"/>
    </row>
    <row r="59" spans="2:13" x14ac:dyDescent="0.3">
      <c r="B59" s="151" t="s">
        <v>1708</v>
      </c>
      <c r="C59" s="164">
        <v>0.4</v>
      </c>
      <c r="D59" s="164">
        <v>13.4</v>
      </c>
      <c r="E59" s="164">
        <v>86.2</v>
      </c>
      <c r="F59" s="164">
        <v>100</v>
      </c>
      <c r="G59" s="145">
        <v>4136</v>
      </c>
      <c r="H59" s="26"/>
      <c r="I59" s="26"/>
      <c r="J59" s="26"/>
      <c r="K59" s="26"/>
    </row>
    <row r="60" spans="2:13" x14ac:dyDescent="0.3">
      <c r="B60" s="26"/>
      <c r="C60" s="26"/>
      <c r="D60" s="26"/>
      <c r="E60" s="26"/>
      <c r="F60" s="26"/>
      <c r="G60" s="26"/>
      <c r="H60" s="26"/>
      <c r="I60" s="26"/>
      <c r="J60" s="26"/>
      <c r="K60" s="26"/>
    </row>
    <row r="61" spans="2:13" x14ac:dyDescent="0.3">
      <c r="B61" s="147"/>
      <c r="C61" s="158" t="s">
        <v>1738</v>
      </c>
      <c r="D61" s="147"/>
      <c r="E61" s="147"/>
      <c r="F61" s="147"/>
      <c r="G61" s="147"/>
      <c r="H61" s="147"/>
      <c r="I61" s="147"/>
      <c r="J61" s="147"/>
      <c r="K61" s="147"/>
      <c r="L61" s="144"/>
      <c r="M61" s="144"/>
    </row>
    <row r="62" spans="2:13" x14ac:dyDescent="0.3">
      <c r="B62" s="26"/>
      <c r="C62" s="149" t="s">
        <v>1739</v>
      </c>
      <c r="D62" s="26"/>
      <c r="E62" s="26"/>
      <c r="F62" s="26"/>
      <c r="G62" s="26"/>
      <c r="H62" s="26"/>
      <c r="I62" s="26"/>
      <c r="J62" s="26"/>
      <c r="K62" s="26"/>
    </row>
    <row r="63" spans="2:13" x14ac:dyDescent="0.3">
      <c r="B63" s="26"/>
      <c r="C63" s="220" t="s">
        <v>1740</v>
      </c>
      <c r="D63" s="220"/>
      <c r="E63" s="220"/>
      <c r="F63" s="220"/>
      <c r="G63" s="220"/>
      <c r="H63" s="220"/>
      <c r="I63" s="220"/>
      <c r="J63" s="220"/>
      <c r="K63" s="26"/>
    </row>
    <row r="64" spans="2:13" x14ac:dyDescent="0.3">
      <c r="C64" s="180" t="s">
        <v>1741</v>
      </c>
      <c r="D64" s="180"/>
      <c r="E64" s="180"/>
      <c r="F64" s="180" t="s">
        <v>1742</v>
      </c>
      <c r="G64" s="180"/>
      <c r="H64" s="180"/>
    </row>
    <row r="65" spans="2:13" ht="49.5" x14ac:dyDescent="0.3">
      <c r="B65" s="144"/>
      <c r="C65" s="144" t="s">
        <v>1743</v>
      </c>
      <c r="D65" s="144" t="s">
        <v>1744</v>
      </c>
      <c r="E65" s="144" t="s">
        <v>1745</v>
      </c>
      <c r="F65" s="157" t="s">
        <v>1746</v>
      </c>
      <c r="G65" s="157" t="s">
        <v>1747</v>
      </c>
      <c r="H65" s="157" t="s">
        <v>1748</v>
      </c>
      <c r="I65" s="157" t="s">
        <v>1749</v>
      </c>
      <c r="J65" s="157" t="s">
        <v>1750</v>
      </c>
      <c r="K65" s="165" t="s">
        <v>1203</v>
      </c>
      <c r="L65" s="157" t="s">
        <v>1751</v>
      </c>
      <c r="M65" s="157" t="s">
        <v>1752</v>
      </c>
    </row>
    <row r="66" spans="2:13" x14ac:dyDescent="0.3">
      <c r="C66" s="133"/>
      <c r="D66" s="133"/>
      <c r="E66" s="133"/>
      <c r="F66" s="133"/>
      <c r="G66" s="133"/>
      <c r="H66" s="133"/>
      <c r="I66" s="133"/>
      <c r="J66" s="133"/>
      <c r="K66" s="133"/>
      <c r="L66" s="133"/>
      <c r="M66" s="133"/>
    </row>
    <row r="67" spans="2:13" x14ac:dyDescent="0.3">
      <c r="B67" t="s">
        <v>1753</v>
      </c>
      <c r="C67" s="39">
        <v>2.7</v>
      </c>
      <c r="D67" s="39">
        <v>7.3</v>
      </c>
      <c r="E67" s="39">
        <v>0.1</v>
      </c>
      <c r="F67" s="39">
        <v>0.1</v>
      </c>
      <c r="G67" s="39">
        <v>4.4000000000000004</v>
      </c>
      <c r="H67" s="39">
        <v>85.3</v>
      </c>
      <c r="I67" s="39">
        <v>0</v>
      </c>
      <c r="J67" s="39" t="s">
        <v>1768</v>
      </c>
      <c r="K67" s="39">
        <v>100</v>
      </c>
      <c r="L67" s="39">
        <v>10.1</v>
      </c>
      <c r="M67" s="143">
        <v>32455</v>
      </c>
    </row>
    <row r="68" spans="2:13" x14ac:dyDescent="0.3">
      <c r="C68" s="39"/>
      <c r="D68" s="39"/>
      <c r="E68" s="39"/>
      <c r="F68" s="39"/>
      <c r="G68" s="39"/>
      <c r="H68" s="39"/>
      <c r="I68" s="39"/>
      <c r="J68" s="39"/>
      <c r="K68" s="39"/>
      <c r="L68" s="39"/>
      <c r="M68" s="143"/>
    </row>
    <row r="69" spans="2:13" x14ac:dyDescent="0.3">
      <c r="B69" s="136" t="s">
        <v>1754</v>
      </c>
      <c r="C69" s="39"/>
      <c r="D69" s="39"/>
      <c r="E69" s="39"/>
      <c r="F69" s="39"/>
      <c r="G69" s="39"/>
      <c r="H69" s="39"/>
      <c r="I69" s="39"/>
      <c r="J69" s="39"/>
      <c r="K69" s="39"/>
      <c r="L69" s="39"/>
      <c r="M69" s="143"/>
    </row>
    <row r="70" spans="2:13" x14ac:dyDescent="0.3">
      <c r="B70" t="s">
        <v>1755</v>
      </c>
      <c r="C70" s="39">
        <v>3.7</v>
      </c>
      <c r="D70" s="39">
        <v>12</v>
      </c>
      <c r="E70" s="39">
        <v>0.1</v>
      </c>
      <c r="F70" s="39">
        <v>0.1</v>
      </c>
      <c r="G70" s="39">
        <v>6</v>
      </c>
      <c r="H70" s="39">
        <v>78.099999999999994</v>
      </c>
      <c r="I70" s="39">
        <v>0</v>
      </c>
      <c r="J70" s="39" t="s">
        <v>1768</v>
      </c>
      <c r="K70" s="39">
        <v>100</v>
      </c>
      <c r="L70" s="39">
        <v>15.8</v>
      </c>
      <c r="M70" s="143">
        <v>19779</v>
      </c>
    </row>
    <row r="71" spans="2:13" x14ac:dyDescent="0.3">
      <c r="B71" t="s">
        <v>1736</v>
      </c>
      <c r="C71" s="39">
        <v>1.1000000000000001</v>
      </c>
      <c r="D71" s="39">
        <v>0</v>
      </c>
      <c r="E71" s="39">
        <v>0.2</v>
      </c>
      <c r="F71" s="39">
        <v>0</v>
      </c>
      <c r="G71" s="39">
        <v>2</v>
      </c>
      <c r="H71" s="39">
        <v>96.6</v>
      </c>
      <c r="I71" s="39">
        <v>0</v>
      </c>
      <c r="J71" s="39" t="s">
        <v>1768</v>
      </c>
      <c r="K71" s="39">
        <v>100</v>
      </c>
      <c r="L71" s="39">
        <v>1.4</v>
      </c>
      <c r="M71" s="143">
        <v>12675</v>
      </c>
    </row>
    <row r="72" spans="2:13" x14ac:dyDescent="0.3">
      <c r="B72" s="136" t="s">
        <v>1756</v>
      </c>
      <c r="C72" s="39"/>
      <c r="D72" s="39"/>
      <c r="E72" s="39"/>
      <c r="F72" s="39"/>
      <c r="G72" s="39"/>
      <c r="H72" s="39"/>
      <c r="I72" s="39"/>
      <c r="J72" s="39"/>
      <c r="K72" s="39"/>
      <c r="L72" s="39"/>
      <c r="M72" s="143"/>
    </row>
    <row r="73" spans="2:13" x14ac:dyDescent="0.3">
      <c r="B73" s="149" t="s">
        <v>1699</v>
      </c>
      <c r="C73" s="39">
        <v>0.4</v>
      </c>
      <c r="D73" s="39">
        <v>4.8</v>
      </c>
      <c r="E73" s="39">
        <v>0</v>
      </c>
      <c r="F73" s="39">
        <v>0</v>
      </c>
      <c r="G73" s="39">
        <v>0</v>
      </c>
      <c r="H73" s="39">
        <v>94.8</v>
      </c>
      <c r="I73" s="39">
        <v>0</v>
      </c>
      <c r="J73" s="39" t="s">
        <v>1768</v>
      </c>
      <c r="K73" s="39">
        <v>100</v>
      </c>
      <c r="L73" s="39">
        <v>5.2</v>
      </c>
      <c r="M73" s="143">
        <v>1013</v>
      </c>
    </row>
    <row r="74" spans="2:13" x14ac:dyDescent="0.3">
      <c r="B74" s="149" t="s">
        <v>1700</v>
      </c>
      <c r="C74" s="39">
        <v>2</v>
      </c>
      <c r="D74" s="39">
        <v>12.4</v>
      </c>
      <c r="E74" s="39">
        <v>0</v>
      </c>
      <c r="F74" s="39">
        <v>0.1</v>
      </c>
      <c r="G74" s="39">
        <v>11.6</v>
      </c>
      <c r="H74" s="39">
        <v>73.900000000000006</v>
      </c>
      <c r="I74" s="39">
        <v>0</v>
      </c>
      <c r="J74" s="39" t="s">
        <v>1768</v>
      </c>
      <c r="K74" s="39">
        <v>100</v>
      </c>
      <c r="L74" s="39">
        <v>14.4</v>
      </c>
      <c r="M74" s="143">
        <v>3213</v>
      </c>
    </row>
    <row r="75" spans="2:13" x14ac:dyDescent="0.3">
      <c r="B75" s="149" t="s">
        <v>1701</v>
      </c>
      <c r="C75" s="39">
        <v>4.4000000000000004</v>
      </c>
      <c r="D75" s="39">
        <v>1</v>
      </c>
      <c r="E75" s="39">
        <v>0</v>
      </c>
      <c r="F75" s="39">
        <v>0.4</v>
      </c>
      <c r="G75" s="39">
        <v>8.1</v>
      </c>
      <c r="H75" s="39">
        <v>85.9</v>
      </c>
      <c r="I75" s="39">
        <v>0.1</v>
      </c>
      <c r="J75" s="39" t="s">
        <v>1768</v>
      </c>
      <c r="K75" s="39">
        <v>100</v>
      </c>
      <c r="L75" s="39">
        <v>5.5</v>
      </c>
      <c r="M75" s="143">
        <v>4290</v>
      </c>
    </row>
    <row r="76" spans="2:13" x14ac:dyDescent="0.3">
      <c r="B76" s="149" t="s">
        <v>1702</v>
      </c>
      <c r="C76" s="39">
        <v>0.3</v>
      </c>
      <c r="D76" s="39">
        <v>1.3</v>
      </c>
      <c r="E76" s="39">
        <v>0.2</v>
      </c>
      <c r="F76" s="39">
        <v>0</v>
      </c>
      <c r="G76" s="39">
        <v>1.3</v>
      </c>
      <c r="H76" s="39">
        <v>96.9</v>
      </c>
      <c r="I76" s="39">
        <v>0</v>
      </c>
      <c r="J76" s="39" t="s">
        <v>1768</v>
      </c>
      <c r="K76" s="39">
        <v>100</v>
      </c>
      <c r="L76" s="39">
        <v>1.9</v>
      </c>
      <c r="M76" s="143">
        <v>2062</v>
      </c>
    </row>
    <row r="77" spans="2:13" x14ac:dyDescent="0.3">
      <c r="B77" s="149" t="s">
        <v>1703</v>
      </c>
      <c r="C77" s="39">
        <v>12.3</v>
      </c>
      <c r="D77" s="39">
        <v>1.5</v>
      </c>
      <c r="E77" s="39">
        <v>0</v>
      </c>
      <c r="F77" s="39">
        <v>0</v>
      </c>
      <c r="G77" s="39">
        <v>0.5</v>
      </c>
      <c r="H77" s="39">
        <v>85.7</v>
      </c>
      <c r="I77" s="39">
        <v>0</v>
      </c>
      <c r="J77" s="39" t="s">
        <v>1768</v>
      </c>
      <c r="K77" s="39">
        <v>100</v>
      </c>
      <c r="L77" s="39">
        <v>13.8</v>
      </c>
      <c r="M77" s="143">
        <v>1826</v>
      </c>
    </row>
    <row r="78" spans="2:13" x14ac:dyDescent="0.3">
      <c r="B78" s="149" t="s">
        <v>1704</v>
      </c>
      <c r="C78" s="39">
        <v>3</v>
      </c>
      <c r="D78" s="39">
        <v>1.9</v>
      </c>
      <c r="E78" s="39">
        <v>0.7</v>
      </c>
      <c r="F78" s="39" t="s">
        <v>1769</v>
      </c>
      <c r="G78" s="39">
        <v>0.6</v>
      </c>
      <c r="H78" s="39">
        <v>93.8</v>
      </c>
      <c r="I78" s="39">
        <v>0</v>
      </c>
      <c r="J78" s="39" t="s">
        <v>1768</v>
      </c>
      <c r="K78" s="39">
        <v>100</v>
      </c>
      <c r="L78" s="39">
        <v>5.6</v>
      </c>
      <c r="M78" s="143">
        <v>3799</v>
      </c>
    </row>
    <row r="79" spans="2:13" x14ac:dyDescent="0.3">
      <c r="B79" s="149" t="s">
        <v>1705</v>
      </c>
      <c r="C79" s="39">
        <v>0</v>
      </c>
      <c r="D79" s="39">
        <v>3.3</v>
      </c>
      <c r="E79" s="39">
        <v>0.2</v>
      </c>
      <c r="F79" s="39">
        <v>0</v>
      </c>
      <c r="G79" s="39">
        <v>0.2</v>
      </c>
      <c r="H79" s="39">
        <v>96.3</v>
      </c>
      <c r="I79" s="39">
        <v>0</v>
      </c>
      <c r="J79" s="39" t="s">
        <v>1768</v>
      </c>
      <c r="K79" s="39">
        <v>100</v>
      </c>
      <c r="L79" s="39">
        <v>3.5</v>
      </c>
      <c r="M79" s="143">
        <v>5545</v>
      </c>
    </row>
    <row r="80" spans="2:13" x14ac:dyDescent="0.3">
      <c r="B80" s="149" t="s">
        <v>1706</v>
      </c>
      <c r="C80" s="39">
        <v>0.2</v>
      </c>
      <c r="D80" s="39">
        <v>1.2</v>
      </c>
      <c r="E80" s="39">
        <v>0</v>
      </c>
      <c r="F80" s="39">
        <v>0.1</v>
      </c>
      <c r="G80" s="39">
        <v>0.3</v>
      </c>
      <c r="H80" s="39">
        <v>98.2</v>
      </c>
      <c r="I80" s="39">
        <v>0</v>
      </c>
      <c r="J80" s="39" t="s">
        <v>1768</v>
      </c>
      <c r="K80" s="39">
        <v>100</v>
      </c>
      <c r="L80" s="39">
        <v>1.4</v>
      </c>
      <c r="M80" s="143">
        <v>3294</v>
      </c>
    </row>
    <row r="81" spans="1:19" x14ac:dyDescent="0.3">
      <c r="B81" s="149" t="s">
        <v>1707</v>
      </c>
      <c r="C81" s="39">
        <v>0.2</v>
      </c>
      <c r="D81" s="39">
        <v>1.6</v>
      </c>
      <c r="E81" s="39">
        <v>0</v>
      </c>
      <c r="F81" s="39">
        <v>0</v>
      </c>
      <c r="G81" s="39">
        <v>1.6</v>
      </c>
      <c r="H81" s="39">
        <v>96.6</v>
      </c>
      <c r="I81" s="39">
        <v>0</v>
      </c>
      <c r="J81" s="39" t="s">
        <v>1768</v>
      </c>
      <c r="K81" s="39">
        <v>100</v>
      </c>
      <c r="L81" s="39">
        <v>1.7</v>
      </c>
      <c r="M81" s="143">
        <v>3278</v>
      </c>
    </row>
    <row r="82" spans="1:19" x14ac:dyDescent="0.3">
      <c r="B82" s="154" t="s">
        <v>1757</v>
      </c>
      <c r="C82" s="39">
        <v>6.2</v>
      </c>
      <c r="D82" s="39">
        <v>35.9</v>
      </c>
      <c r="E82" s="39">
        <v>0</v>
      </c>
      <c r="F82" s="39">
        <v>0</v>
      </c>
      <c r="G82" s="39">
        <v>14.1</v>
      </c>
      <c r="H82" s="39">
        <v>43.7</v>
      </c>
      <c r="I82" s="39">
        <v>0</v>
      </c>
      <c r="J82" s="39" t="s">
        <v>1768</v>
      </c>
      <c r="K82" s="39">
        <v>100</v>
      </c>
      <c r="L82" s="39">
        <v>42.1</v>
      </c>
      <c r="M82" s="143">
        <v>4136</v>
      </c>
    </row>
    <row r="83" spans="1:19" x14ac:dyDescent="0.3">
      <c r="B83" s="155" t="s">
        <v>1758</v>
      </c>
      <c r="C83" s="39"/>
      <c r="D83" s="39"/>
      <c r="E83" s="39"/>
      <c r="F83" s="39"/>
      <c r="G83" s="39"/>
      <c r="H83" s="39"/>
      <c r="I83" s="39"/>
      <c r="J83" s="39"/>
      <c r="K83" s="39"/>
      <c r="L83" s="39"/>
      <c r="M83" s="143"/>
    </row>
    <row r="84" spans="1:19" x14ac:dyDescent="0.3">
      <c r="A84" t="s">
        <v>1734</v>
      </c>
      <c r="B84" s="103" t="s">
        <v>1759</v>
      </c>
      <c r="C84" s="39">
        <v>0</v>
      </c>
      <c r="D84" s="39">
        <v>0</v>
      </c>
      <c r="E84" s="39">
        <v>0</v>
      </c>
      <c r="F84" s="39">
        <v>0</v>
      </c>
      <c r="G84" s="39">
        <v>0</v>
      </c>
      <c r="H84" s="39">
        <v>100</v>
      </c>
      <c r="I84" s="39">
        <v>0</v>
      </c>
      <c r="J84" s="39" t="s">
        <v>1768</v>
      </c>
      <c r="K84" s="39">
        <v>100</v>
      </c>
      <c r="L84" s="39">
        <v>0</v>
      </c>
      <c r="M84" s="143">
        <v>30</v>
      </c>
    </row>
    <row r="85" spans="1:19" x14ac:dyDescent="0.3">
      <c r="B85" s="154" t="s">
        <v>1760</v>
      </c>
      <c r="C85" s="39">
        <v>0</v>
      </c>
      <c r="D85" s="39">
        <v>0</v>
      </c>
      <c r="E85" s="39">
        <v>0</v>
      </c>
      <c r="F85" s="39">
        <v>0</v>
      </c>
      <c r="G85" s="39">
        <v>0</v>
      </c>
      <c r="H85" s="39">
        <v>100</v>
      </c>
      <c r="I85" s="39">
        <v>0</v>
      </c>
      <c r="J85" s="39" t="s">
        <v>1768</v>
      </c>
      <c r="K85" s="39">
        <v>100</v>
      </c>
      <c r="L85" s="39">
        <v>0</v>
      </c>
      <c r="M85" s="143">
        <v>74</v>
      </c>
    </row>
    <row r="86" spans="1:19" x14ac:dyDescent="0.3">
      <c r="B86" s="154" t="s">
        <v>1761</v>
      </c>
      <c r="C86" s="39">
        <v>0</v>
      </c>
      <c r="D86" s="39">
        <v>9.9</v>
      </c>
      <c r="E86" s="39">
        <v>0</v>
      </c>
      <c r="F86" s="39">
        <v>0</v>
      </c>
      <c r="G86" s="39">
        <v>0</v>
      </c>
      <c r="H86" s="39">
        <v>90.1</v>
      </c>
      <c r="I86" s="39">
        <v>0</v>
      </c>
      <c r="J86" s="39" t="s">
        <v>1768</v>
      </c>
      <c r="K86" s="39">
        <v>100</v>
      </c>
      <c r="L86" s="39">
        <v>9.9</v>
      </c>
      <c r="M86" s="143">
        <v>40</v>
      </c>
    </row>
    <row r="87" spans="1:19" x14ac:dyDescent="0.3">
      <c r="B87" s="154" t="s">
        <v>1762</v>
      </c>
      <c r="C87" s="39">
        <v>2.8</v>
      </c>
      <c r="D87" s="39">
        <v>4.7</v>
      </c>
      <c r="E87" s="39">
        <v>0.1</v>
      </c>
      <c r="F87" s="39">
        <v>0</v>
      </c>
      <c r="G87" s="39">
        <v>4.8</v>
      </c>
      <c r="H87" s="39">
        <v>87.5</v>
      </c>
      <c r="I87" s="39">
        <v>0</v>
      </c>
      <c r="J87" s="39" t="s">
        <v>1768</v>
      </c>
      <c r="K87" s="39">
        <v>100</v>
      </c>
      <c r="L87" s="39">
        <v>7.6</v>
      </c>
      <c r="M87" s="143">
        <v>20407</v>
      </c>
    </row>
    <row r="88" spans="1:19" x14ac:dyDescent="0.3">
      <c r="B88" s="154" t="s">
        <v>1763</v>
      </c>
      <c r="C88" s="39">
        <v>2.5</v>
      </c>
      <c r="D88" s="39">
        <v>11.8</v>
      </c>
      <c r="E88" s="39">
        <v>0.2</v>
      </c>
      <c r="F88" s="39">
        <v>0.1</v>
      </c>
      <c r="G88" s="39">
        <v>3.8</v>
      </c>
      <c r="H88" s="39">
        <v>81.5</v>
      </c>
      <c r="I88" s="39">
        <v>0</v>
      </c>
      <c r="J88" s="39" t="s">
        <v>1768</v>
      </c>
      <c r="K88" s="39">
        <v>100</v>
      </c>
      <c r="L88" s="39">
        <v>14.5</v>
      </c>
      <c r="M88" s="143">
        <v>11904</v>
      </c>
    </row>
    <row r="89" spans="1:19" x14ac:dyDescent="0.3">
      <c r="B89" s="155" t="s">
        <v>1764</v>
      </c>
      <c r="C89" s="39"/>
      <c r="D89" s="39"/>
      <c r="E89" s="39"/>
      <c r="F89" s="39"/>
      <c r="G89" s="39"/>
      <c r="H89" s="39"/>
      <c r="I89" s="39"/>
      <c r="J89" s="39"/>
      <c r="K89" s="39"/>
      <c r="L89" s="39"/>
      <c r="M89" s="143"/>
    </row>
    <row r="90" spans="1:19" x14ac:dyDescent="0.3">
      <c r="B90" s="154" t="s">
        <v>1765</v>
      </c>
      <c r="C90" s="39">
        <v>0</v>
      </c>
      <c r="D90" s="39">
        <v>0.1</v>
      </c>
      <c r="E90" s="39">
        <v>0</v>
      </c>
      <c r="F90" s="39">
        <v>0</v>
      </c>
      <c r="G90" s="39">
        <v>1.1000000000000001</v>
      </c>
      <c r="H90" s="39">
        <v>98.9</v>
      </c>
      <c r="I90" s="39">
        <v>0</v>
      </c>
      <c r="J90" s="39"/>
      <c r="K90" s="39">
        <v>100</v>
      </c>
      <c r="L90" s="39">
        <v>0.1</v>
      </c>
      <c r="M90" s="143">
        <v>6491</v>
      </c>
    </row>
    <row r="91" spans="1:19" x14ac:dyDescent="0.3">
      <c r="B91" s="154" t="s">
        <v>1766</v>
      </c>
      <c r="C91" s="39">
        <v>2</v>
      </c>
      <c r="D91" s="39">
        <v>0.5</v>
      </c>
      <c r="E91" s="39">
        <v>0.2</v>
      </c>
      <c r="F91" s="39">
        <v>0</v>
      </c>
      <c r="G91" s="39">
        <v>3.5</v>
      </c>
      <c r="H91" s="39">
        <v>93.7</v>
      </c>
      <c r="I91" s="39">
        <v>0</v>
      </c>
      <c r="J91" s="39" t="s">
        <v>1768</v>
      </c>
      <c r="K91" s="39">
        <v>100</v>
      </c>
      <c r="L91" s="39">
        <v>2.7</v>
      </c>
      <c r="M91" s="143">
        <v>12981</v>
      </c>
    </row>
    <row r="92" spans="1:19" x14ac:dyDescent="0.3">
      <c r="B92" s="156" t="s">
        <v>1767</v>
      </c>
      <c r="C92" s="164">
        <v>4.7</v>
      </c>
      <c r="D92" s="164">
        <v>17.8</v>
      </c>
      <c r="E92" s="164">
        <v>0.1</v>
      </c>
      <c r="F92" s="164">
        <v>0.1</v>
      </c>
      <c r="G92" s="164">
        <v>7.1</v>
      </c>
      <c r="H92" s="164">
        <v>70.2</v>
      </c>
      <c r="I92" s="164">
        <v>0</v>
      </c>
      <c r="J92" s="164" t="s">
        <v>1768</v>
      </c>
      <c r="K92" s="164">
        <v>100</v>
      </c>
      <c r="L92" s="164">
        <v>22.6</v>
      </c>
      <c r="M92" s="145">
        <v>12983</v>
      </c>
    </row>
    <row r="93" spans="1:19" x14ac:dyDescent="0.3">
      <c r="M93" s="153"/>
    </row>
    <row r="94" spans="1:19" x14ac:dyDescent="0.3">
      <c r="B94" s="144"/>
      <c r="C94" s="152" t="s">
        <v>1770</v>
      </c>
      <c r="D94" s="144"/>
      <c r="E94" s="144"/>
      <c r="F94" s="144"/>
      <c r="G94" s="144"/>
      <c r="H94" s="144"/>
      <c r="I94" s="144"/>
      <c r="J94" s="144"/>
      <c r="K94" s="144"/>
      <c r="L94" s="144"/>
      <c r="M94" s="159"/>
      <c r="N94" s="144"/>
      <c r="O94" s="144"/>
      <c r="P94" s="144"/>
      <c r="Q94" s="144"/>
      <c r="R94" s="144"/>
      <c r="S94" s="144"/>
    </row>
    <row r="95" spans="1:19" ht="48.75" customHeight="1" x14ac:dyDescent="0.3">
      <c r="B95" s="144"/>
      <c r="C95" s="221" t="s">
        <v>1771</v>
      </c>
      <c r="D95" s="221"/>
      <c r="E95" s="221"/>
      <c r="F95" s="221"/>
      <c r="G95" s="221"/>
      <c r="H95" s="221"/>
      <c r="I95" s="221"/>
      <c r="J95" s="221"/>
      <c r="K95" s="221"/>
      <c r="L95" s="221"/>
      <c r="M95" s="159"/>
      <c r="N95" s="144"/>
      <c r="O95" s="144"/>
      <c r="P95" s="144"/>
      <c r="Q95" s="144"/>
      <c r="R95" s="144"/>
      <c r="S95" s="144"/>
    </row>
    <row r="96" spans="1:19" x14ac:dyDescent="0.3">
      <c r="C96" s="217" t="s">
        <v>1772</v>
      </c>
      <c r="D96" s="217"/>
      <c r="E96" s="217"/>
      <c r="F96" s="217"/>
      <c r="G96" s="217"/>
      <c r="H96" s="217"/>
      <c r="I96" s="217"/>
      <c r="J96" s="217"/>
      <c r="K96" s="217"/>
      <c r="L96" s="217"/>
      <c r="M96" s="217"/>
      <c r="N96" s="217"/>
      <c r="O96" s="217"/>
      <c r="P96" s="217"/>
      <c r="Q96" s="217"/>
      <c r="R96" s="217"/>
    </row>
    <row r="97" spans="2:19" x14ac:dyDescent="0.3">
      <c r="C97" s="136"/>
      <c r="F97" s="218" t="s">
        <v>1789</v>
      </c>
      <c r="G97" s="218"/>
      <c r="H97" s="218"/>
      <c r="I97" s="218"/>
      <c r="J97" s="218"/>
      <c r="K97" s="218"/>
      <c r="L97" s="218"/>
      <c r="M97" s="218"/>
    </row>
    <row r="98" spans="2:19" ht="66" x14ac:dyDescent="0.3">
      <c r="B98" s="144"/>
      <c r="C98" s="152" t="s">
        <v>1773</v>
      </c>
      <c r="D98" s="144" t="s">
        <v>1774</v>
      </c>
      <c r="E98" s="144" t="s">
        <v>1775</v>
      </c>
      <c r="F98" s="144" t="s">
        <v>1776</v>
      </c>
      <c r="G98" s="144" t="s">
        <v>1777</v>
      </c>
      <c r="H98" s="144" t="s">
        <v>1778</v>
      </c>
      <c r="I98" s="157" t="s">
        <v>1779</v>
      </c>
      <c r="J98" s="144" t="s">
        <v>1780</v>
      </c>
      <c r="K98" s="157" t="s">
        <v>1781</v>
      </c>
      <c r="L98" s="144" t="s">
        <v>1782</v>
      </c>
      <c r="M98" s="159" t="s">
        <v>1783</v>
      </c>
      <c r="N98" s="157" t="s">
        <v>1788</v>
      </c>
      <c r="O98" s="144" t="s">
        <v>1784</v>
      </c>
      <c r="P98" s="144" t="s">
        <v>1785</v>
      </c>
      <c r="Q98" s="144" t="s">
        <v>1203</v>
      </c>
      <c r="R98" s="157" t="s">
        <v>1786</v>
      </c>
      <c r="S98" s="157" t="s">
        <v>1787</v>
      </c>
    </row>
    <row r="99" spans="2:19" x14ac:dyDescent="0.3">
      <c r="B99" s="160"/>
      <c r="C99" s="161"/>
      <c r="D99" s="160"/>
      <c r="E99" s="160"/>
      <c r="F99" s="160"/>
      <c r="G99" s="160"/>
      <c r="H99" s="160"/>
      <c r="I99" s="162"/>
      <c r="J99" s="160"/>
      <c r="K99" s="162"/>
      <c r="L99" s="160"/>
      <c r="M99" s="163"/>
      <c r="N99" s="162"/>
      <c r="O99" s="160"/>
      <c r="P99" s="160"/>
      <c r="Q99" s="160"/>
      <c r="R99" s="162"/>
      <c r="S99" s="162"/>
    </row>
    <row r="100" spans="2:19" x14ac:dyDescent="0.3">
      <c r="B100" t="s">
        <v>1753</v>
      </c>
      <c r="C100" s="39">
        <v>10.1</v>
      </c>
      <c r="D100" s="39">
        <v>0</v>
      </c>
      <c r="E100" s="39">
        <v>0.1</v>
      </c>
      <c r="F100" s="39">
        <v>62</v>
      </c>
      <c r="G100" s="39">
        <v>0.2</v>
      </c>
      <c r="H100" s="39">
        <v>20.5</v>
      </c>
      <c r="I100" s="39">
        <v>6.5</v>
      </c>
      <c r="J100" s="39">
        <v>0</v>
      </c>
      <c r="K100" s="39">
        <v>0</v>
      </c>
      <c r="L100" s="39">
        <v>0</v>
      </c>
      <c r="M100" s="39">
        <v>0.4</v>
      </c>
      <c r="N100" s="39">
        <v>0</v>
      </c>
      <c r="O100" s="39">
        <v>0</v>
      </c>
      <c r="P100" s="39">
        <v>0</v>
      </c>
      <c r="Q100" s="39">
        <v>100</v>
      </c>
      <c r="R100" s="39">
        <v>89.7</v>
      </c>
      <c r="S100" s="153">
        <v>32455</v>
      </c>
    </row>
    <row r="101" spans="2:19" x14ac:dyDescent="0.3">
      <c r="C101" s="39"/>
      <c r="D101" s="39"/>
      <c r="E101" s="39"/>
      <c r="F101" s="39"/>
      <c r="G101" s="39"/>
      <c r="H101" s="39"/>
      <c r="I101" s="39"/>
      <c r="J101" s="39"/>
      <c r="K101" s="39"/>
      <c r="L101" s="39"/>
      <c r="M101" s="39"/>
      <c r="N101" s="39"/>
      <c r="O101" s="39"/>
      <c r="P101" s="39"/>
      <c r="Q101" s="39"/>
      <c r="R101" s="39"/>
      <c r="S101" s="153"/>
    </row>
    <row r="102" spans="2:19" x14ac:dyDescent="0.3">
      <c r="B102" s="136" t="s">
        <v>1754</v>
      </c>
      <c r="C102" s="39"/>
      <c r="D102" s="39"/>
      <c r="E102" s="39"/>
      <c r="F102" s="39"/>
      <c r="G102" s="39"/>
      <c r="H102" s="39"/>
      <c r="I102" s="39"/>
      <c r="J102" s="39"/>
      <c r="K102" s="39"/>
      <c r="L102" s="39"/>
      <c r="M102" s="39"/>
      <c r="N102" s="39"/>
      <c r="O102" s="39"/>
      <c r="P102" s="39"/>
      <c r="Q102" s="39"/>
      <c r="R102" s="39"/>
      <c r="S102" s="153"/>
    </row>
    <row r="103" spans="2:19" x14ac:dyDescent="0.3">
      <c r="B103" t="s">
        <v>1755</v>
      </c>
      <c r="C103" s="39">
        <v>15.8</v>
      </c>
      <c r="D103" s="39">
        <v>0</v>
      </c>
      <c r="E103" s="39">
        <v>0.1</v>
      </c>
      <c r="F103" s="39">
        <v>70.7</v>
      </c>
      <c r="G103" s="39">
        <v>0.3</v>
      </c>
      <c r="H103" s="39">
        <v>11.3</v>
      </c>
      <c r="I103" s="39">
        <v>1.4</v>
      </c>
      <c r="J103" s="39">
        <v>0</v>
      </c>
      <c r="K103" s="39">
        <v>0</v>
      </c>
      <c r="L103" s="39">
        <v>0</v>
      </c>
      <c r="M103" s="39">
        <v>0.3</v>
      </c>
      <c r="N103" s="39">
        <v>0.1</v>
      </c>
      <c r="O103" s="39">
        <v>0</v>
      </c>
      <c r="P103" s="39">
        <v>0</v>
      </c>
      <c r="Q103" s="39">
        <v>100</v>
      </c>
      <c r="R103" s="39">
        <v>84</v>
      </c>
      <c r="S103" s="153">
        <v>19779</v>
      </c>
    </row>
    <row r="104" spans="2:19" x14ac:dyDescent="0.3">
      <c r="B104" t="s">
        <v>1736</v>
      </c>
      <c r="C104" s="39">
        <v>1.4</v>
      </c>
      <c r="D104" s="39">
        <v>0</v>
      </c>
      <c r="E104" s="39">
        <v>0</v>
      </c>
      <c r="F104" s="39">
        <v>48.6</v>
      </c>
      <c r="G104" s="39">
        <v>0.2</v>
      </c>
      <c r="H104" s="39">
        <v>34.799999999999997</v>
      </c>
      <c r="I104" s="39">
        <v>14.3</v>
      </c>
      <c r="J104" s="39">
        <v>0</v>
      </c>
      <c r="K104" s="39">
        <v>0</v>
      </c>
      <c r="L104" s="39">
        <v>0</v>
      </c>
      <c r="M104" s="39">
        <v>0.6</v>
      </c>
      <c r="N104" s="39">
        <v>0</v>
      </c>
      <c r="O104" s="39">
        <v>0</v>
      </c>
      <c r="P104" s="39">
        <v>0</v>
      </c>
      <c r="Q104" s="39">
        <v>100</v>
      </c>
      <c r="R104" s="39">
        <v>98.6</v>
      </c>
      <c r="S104" s="153">
        <v>12675</v>
      </c>
    </row>
    <row r="105" spans="2:19" x14ac:dyDescent="0.3">
      <c r="B105" s="136" t="s">
        <v>1756</v>
      </c>
      <c r="C105" s="39"/>
      <c r="D105" s="39"/>
      <c r="E105" s="39"/>
      <c r="F105" s="39"/>
      <c r="G105" s="39"/>
      <c r="H105" s="39"/>
      <c r="I105" s="39"/>
      <c r="J105" s="39"/>
      <c r="K105" s="39"/>
      <c r="L105" s="39"/>
      <c r="M105" s="39"/>
      <c r="N105" s="39"/>
      <c r="O105" s="39"/>
      <c r="P105" s="39"/>
      <c r="Q105" s="39"/>
      <c r="R105" s="39"/>
      <c r="S105" s="153"/>
    </row>
    <row r="106" spans="2:19" x14ac:dyDescent="0.3">
      <c r="B106" s="149" t="s">
        <v>1699</v>
      </c>
      <c r="C106" s="39">
        <v>5.2</v>
      </c>
      <c r="D106" s="39">
        <v>0</v>
      </c>
      <c r="E106" s="39">
        <v>0</v>
      </c>
      <c r="F106" s="39">
        <v>1.8</v>
      </c>
      <c r="G106" s="39">
        <v>0.1</v>
      </c>
      <c r="H106" s="39">
        <v>92.8</v>
      </c>
      <c r="I106" s="39">
        <v>0</v>
      </c>
      <c r="J106" s="39">
        <v>0.2</v>
      </c>
      <c r="K106" s="39">
        <v>0</v>
      </c>
      <c r="L106" s="39">
        <v>0</v>
      </c>
      <c r="M106" s="39">
        <v>0</v>
      </c>
      <c r="N106" s="39">
        <v>0</v>
      </c>
      <c r="O106" s="39">
        <v>0</v>
      </c>
      <c r="P106" s="39">
        <v>0</v>
      </c>
      <c r="Q106" s="39">
        <v>100</v>
      </c>
      <c r="R106" s="39">
        <v>94.8</v>
      </c>
      <c r="S106" s="153">
        <v>1013</v>
      </c>
    </row>
    <row r="107" spans="2:19" x14ac:dyDescent="0.3">
      <c r="B107" s="149" t="s">
        <v>1700</v>
      </c>
      <c r="C107" s="39">
        <v>14.4</v>
      </c>
      <c r="D107" s="39">
        <v>0</v>
      </c>
      <c r="E107" s="39">
        <v>0.2</v>
      </c>
      <c r="F107" s="39">
        <v>52</v>
      </c>
      <c r="G107" s="39">
        <v>0.3</v>
      </c>
      <c r="H107" s="39">
        <v>30.4</v>
      </c>
      <c r="I107" s="39">
        <v>2.5</v>
      </c>
      <c r="J107" s="39">
        <v>0</v>
      </c>
      <c r="K107" s="39">
        <v>0</v>
      </c>
      <c r="L107" s="39">
        <v>0</v>
      </c>
      <c r="M107" s="39">
        <v>0.1</v>
      </c>
      <c r="N107" s="39">
        <v>0</v>
      </c>
      <c r="O107" s="39">
        <v>0</v>
      </c>
      <c r="P107" s="39">
        <v>0</v>
      </c>
      <c r="Q107" s="39">
        <v>100</v>
      </c>
      <c r="R107" s="39">
        <v>85.4</v>
      </c>
      <c r="S107" s="153">
        <v>3213</v>
      </c>
    </row>
    <row r="108" spans="2:19" x14ac:dyDescent="0.3">
      <c r="B108" s="149" t="s">
        <v>1701</v>
      </c>
      <c r="C108" s="39">
        <v>5.5</v>
      </c>
      <c r="D108" s="39">
        <v>0</v>
      </c>
      <c r="E108" s="39">
        <v>0.1</v>
      </c>
      <c r="F108" s="39">
        <v>49.1</v>
      </c>
      <c r="G108" s="39">
        <v>0.7</v>
      </c>
      <c r="H108" s="39">
        <v>34.799999999999997</v>
      </c>
      <c r="I108" s="39">
        <v>6.6</v>
      </c>
      <c r="J108" s="39">
        <v>0</v>
      </c>
      <c r="K108" s="39">
        <v>0</v>
      </c>
      <c r="L108" s="39">
        <v>0</v>
      </c>
      <c r="M108" s="39">
        <v>2.9</v>
      </c>
      <c r="N108" s="39">
        <v>0.3</v>
      </c>
      <c r="O108" s="39">
        <v>0</v>
      </c>
      <c r="P108" s="39">
        <v>0</v>
      </c>
      <c r="Q108" s="39">
        <v>100</v>
      </c>
      <c r="R108" s="39">
        <v>94.1</v>
      </c>
      <c r="S108" s="153">
        <v>4290</v>
      </c>
    </row>
    <row r="109" spans="2:19" x14ac:dyDescent="0.3">
      <c r="B109" s="149" t="s">
        <v>1702</v>
      </c>
      <c r="C109" s="39">
        <v>1.9</v>
      </c>
      <c r="D109" s="39">
        <v>0</v>
      </c>
      <c r="E109" s="39">
        <v>0</v>
      </c>
      <c r="F109" s="39">
        <v>75.099999999999994</v>
      </c>
      <c r="G109" s="39">
        <v>0.2</v>
      </c>
      <c r="H109" s="39">
        <v>19.600000000000001</v>
      </c>
      <c r="I109" s="39">
        <v>3.2</v>
      </c>
      <c r="J109" s="39">
        <v>0</v>
      </c>
      <c r="K109" s="39">
        <v>0</v>
      </c>
      <c r="L109" s="39">
        <v>0</v>
      </c>
      <c r="M109" s="39">
        <v>0</v>
      </c>
      <c r="N109" s="39">
        <v>0</v>
      </c>
      <c r="O109" s="39">
        <v>0</v>
      </c>
      <c r="P109" s="39">
        <v>0</v>
      </c>
      <c r="Q109" s="39">
        <v>100</v>
      </c>
      <c r="R109" s="39">
        <v>98.1</v>
      </c>
      <c r="S109" s="153">
        <v>2062</v>
      </c>
    </row>
    <row r="110" spans="2:19" x14ac:dyDescent="0.3">
      <c r="B110" s="149" t="s">
        <v>1703</v>
      </c>
      <c r="C110" s="39">
        <v>13.8</v>
      </c>
      <c r="D110" s="39">
        <v>0</v>
      </c>
      <c r="E110" s="39">
        <v>0</v>
      </c>
      <c r="F110" s="39">
        <v>20.9</v>
      </c>
      <c r="G110" s="39">
        <v>0.3</v>
      </c>
      <c r="H110" s="39">
        <v>61.9</v>
      </c>
      <c r="I110" s="39">
        <v>2.5</v>
      </c>
      <c r="J110" s="39">
        <v>0.1</v>
      </c>
      <c r="K110" s="39">
        <v>0</v>
      </c>
      <c r="L110" s="39">
        <v>0.1</v>
      </c>
      <c r="M110" s="39">
        <v>0.3</v>
      </c>
      <c r="N110" s="39">
        <v>0</v>
      </c>
      <c r="O110" s="39">
        <v>0</v>
      </c>
      <c r="P110" s="39">
        <v>0</v>
      </c>
      <c r="Q110" s="39">
        <v>100</v>
      </c>
      <c r="R110" s="39">
        <v>86.2</v>
      </c>
      <c r="S110" s="153">
        <v>1826</v>
      </c>
    </row>
    <row r="111" spans="2:19" x14ac:dyDescent="0.3">
      <c r="B111" s="149" t="s">
        <v>1704</v>
      </c>
      <c r="C111" s="39">
        <v>5.6</v>
      </c>
      <c r="D111" s="39">
        <v>0</v>
      </c>
      <c r="E111" s="39">
        <v>0</v>
      </c>
      <c r="F111" s="39">
        <v>80.099999999999994</v>
      </c>
      <c r="G111" s="39">
        <v>0.4</v>
      </c>
      <c r="H111" s="39">
        <v>2.2999999999999998</v>
      </c>
      <c r="I111" s="39">
        <v>11.4</v>
      </c>
      <c r="J111" s="39">
        <v>0</v>
      </c>
      <c r="K111" s="39">
        <v>0.1</v>
      </c>
      <c r="L111" s="39">
        <v>0</v>
      </c>
      <c r="M111" s="39">
        <v>0</v>
      </c>
      <c r="N111" s="39">
        <v>0</v>
      </c>
      <c r="O111" s="39">
        <v>0</v>
      </c>
      <c r="P111" s="39">
        <v>0</v>
      </c>
      <c r="Q111" s="39">
        <v>100</v>
      </c>
      <c r="R111" s="39">
        <v>94.4</v>
      </c>
      <c r="S111" s="153">
        <v>3799</v>
      </c>
    </row>
    <row r="112" spans="2:19" x14ac:dyDescent="0.3">
      <c r="B112" s="149" t="s">
        <v>1705</v>
      </c>
      <c r="C112" s="39">
        <v>3.5</v>
      </c>
      <c r="D112" s="39">
        <v>0</v>
      </c>
      <c r="E112" s="39">
        <v>0.1</v>
      </c>
      <c r="F112" s="39">
        <v>78.900000000000006</v>
      </c>
      <c r="G112" s="39">
        <v>0.2</v>
      </c>
      <c r="H112" s="39">
        <v>1.6</v>
      </c>
      <c r="I112" s="39">
        <v>15.6</v>
      </c>
      <c r="J112" s="39">
        <v>0.1</v>
      </c>
      <c r="K112" s="39">
        <v>0</v>
      </c>
      <c r="L112" s="39">
        <v>0</v>
      </c>
      <c r="M112" s="39">
        <v>0</v>
      </c>
      <c r="N112" s="39">
        <v>0</v>
      </c>
      <c r="O112" s="39">
        <v>0</v>
      </c>
      <c r="P112" s="39">
        <v>0</v>
      </c>
      <c r="Q112" s="39">
        <v>100</v>
      </c>
      <c r="R112" s="39">
        <v>96.4</v>
      </c>
      <c r="S112" s="153">
        <v>5545</v>
      </c>
    </row>
    <row r="113" spans="2:19" x14ac:dyDescent="0.3">
      <c r="B113" s="149" t="s">
        <v>1706</v>
      </c>
      <c r="C113" s="39">
        <v>1.4</v>
      </c>
      <c r="D113" s="39">
        <v>0.1</v>
      </c>
      <c r="E113" s="39">
        <v>0</v>
      </c>
      <c r="F113" s="39">
        <v>93.9</v>
      </c>
      <c r="G113" s="39">
        <v>0</v>
      </c>
      <c r="H113" s="39">
        <v>4.5</v>
      </c>
      <c r="I113" s="39">
        <v>0.2</v>
      </c>
      <c r="J113" s="39">
        <v>0</v>
      </c>
      <c r="K113" s="39">
        <v>0</v>
      </c>
      <c r="L113" s="39">
        <v>0</v>
      </c>
      <c r="M113" s="39">
        <v>0</v>
      </c>
      <c r="N113" s="39">
        <v>0</v>
      </c>
      <c r="O113" s="39">
        <v>0</v>
      </c>
      <c r="P113" s="39">
        <v>0</v>
      </c>
      <c r="Q113" s="39">
        <v>100</v>
      </c>
      <c r="R113" s="39">
        <v>98.5</v>
      </c>
      <c r="S113" s="153">
        <v>3294</v>
      </c>
    </row>
    <row r="114" spans="2:19" x14ac:dyDescent="0.3">
      <c r="B114" s="149" t="s">
        <v>1707</v>
      </c>
      <c r="C114" s="39">
        <v>1.7</v>
      </c>
      <c r="D114" s="39">
        <v>0</v>
      </c>
      <c r="E114" s="39">
        <v>0.1</v>
      </c>
      <c r="F114" s="39">
        <v>45.9</v>
      </c>
      <c r="G114" s="39">
        <v>0.3</v>
      </c>
      <c r="H114" s="39">
        <v>42.3</v>
      </c>
      <c r="I114" s="39">
        <v>9.6</v>
      </c>
      <c r="J114" s="39">
        <v>0</v>
      </c>
      <c r="K114" s="39">
        <v>0</v>
      </c>
      <c r="L114" s="39">
        <v>0</v>
      </c>
      <c r="M114" s="39">
        <v>0</v>
      </c>
      <c r="N114" s="39">
        <v>0</v>
      </c>
      <c r="O114" s="39">
        <v>0</v>
      </c>
      <c r="P114" s="39">
        <v>0</v>
      </c>
      <c r="Q114" s="39">
        <v>100</v>
      </c>
      <c r="R114" s="39">
        <v>98.1</v>
      </c>
      <c r="S114" s="153">
        <v>3278</v>
      </c>
    </row>
    <row r="115" spans="2:19" x14ac:dyDescent="0.3">
      <c r="B115" s="154" t="s">
        <v>1757</v>
      </c>
      <c r="C115" s="39">
        <v>42.1</v>
      </c>
      <c r="D115" s="39">
        <v>0</v>
      </c>
      <c r="E115" s="39">
        <v>0</v>
      </c>
      <c r="F115" s="39">
        <v>57.9</v>
      </c>
      <c r="G115" s="39">
        <v>0</v>
      </c>
      <c r="H115" s="39">
        <v>0</v>
      </c>
      <c r="I115" s="39">
        <v>0</v>
      </c>
      <c r="J115" s="39">
        <v>0</v>
      </c>
      <c r="K115" s="39">
        <v>0</v>
      </c>
      <c r="L115" s="39">
        <v>0</v>
      </c>
      <c r="M115" s="39">
        <v>0</v>
      </c>
      <c r="N115" s="39">
        <v>0</v>
      </c>
      <c r="O115" s="39">
        <v>0</v>
      </c>
      <c r="P115" s="39">
        <v>0</v>
      </c>
      <c r="Q115" s="39">
        <v>100</v>
      </c>
      <c r="R115" s="39">
        <v>57.9</v>
      </c>
      <c r="S115" s="153">
        <v>4136</v>
      </c>
    </row>
    <row r="116" spans="2:19" x14ac:dyDescent="0.3">
      <c r="B116" s="155" t="s">
        <v>1758</v>
      </c>
      <c r="C116" s="39"/>
      <c r="D116" s="39"/>
      <c r="E116" s="39"/>
      <c r="F116" s="39"/>
      <c r="G116" s="39"/>
      <c r="H116" s="39"/>
      <c r="I116" s="39"/>
      <c r="J116" s="39"/>
      <c r="K116" s="39"/>
      <c r="L116" s="39"/>
      <c r="M116" s="39"/>
      <c r="N116" s="39"/>
      <c r="O116" s="39"/>
      <c r="P116" s="39"/>
      <c r="Q116" s="39"/>
      <c r="R116" s="39"/>
      <c r="S116" s="153"/>
    </row>
    <row r="117" spans="2:19" x14ac:dyDescent="0.3">
      <c r="B117" s="103" t="s">
        <v>1759</v>
      </c>
      <c r="C117" s="39">
        <v>0</v>
      </c>
      <c r="D117" s="39">
        <v>0</v>
      </c>
      <c r="E117" s="39">
        <v>0</v>
      </c>
      <c r="F117" s="39">
        <v>23.4</v>
      </c>
      <c r="G117" s="39">
        <v>0</v>
      </c>
      <c r="H117" s="39">
        <v>29.6</v>
      </c>
      <c r="I117" s="39">
        <v>0</v>
      </c>
      <c r="J117" s="39">
        <v>0</v>
      </c>
      <c r="K117" s="39">
        <v>0</v>
      </c>
      <c r="L117" s="39">
        <v>0</v>
      </c>
      <c r="M117" s="39">
        <v>0</v>
      </c>
      <c r="N117" s="39">
        <v>0</v>
      </c>
      <c r="O117" s="39">
        <v>0</v>
      </c>
      <c r="P117" s="39">
        <v>0</v>
      </c>
      <c r="Q117" s="39">
        <v>100</v>
      </c>
      <c r="R117" s="39">
        <v>100</v>
      </c>
      <c r="S117" s="153">
        <v>30</v>
      </c>
    </row>
    <row r="118" spans="2:19" x14ac:dyDescent="0.3">
      <c r="B118" s="154" t="s">
        <v>1760</v>
      </c>
      <c r="C118" s="39">
        <v>0</v>
      </c>
      <c r="D118" s="39">
        <v>0</v>
      </c>
      <c r="E118" s="39">
        <v>0</v>
      </c>
      <c r="F118" s="39">
        <v>39.9</v>
      </c>
      <c r="G118" s="39">
        <v>0</v>
      </c>
      <c r="H118" s="39">
        <v>11</v>
      </c>
      <c r="I118" s="39">
        <v>0</v>
      </c>
      <c r="J118" s="39">
        <v>0</v>
      </c>
      <c r="K118" s="39">
        <v>0</v>
      </c>
      <c r="L118" s="39">
        <v>0</v>
      </c>
      <c r="M118" s="39">
        <v>0</v>
      </c>
      <c r="N118" s="39">
        <v>0</v>
      </c>
      <c r="O118" s="39">
        <v>0</v>
      </c>
      <c r="P118" s="39">
        <v>0</v>
      </c>
      <c r="Q118" s="39">
        <v>100</v>
      </c>
      <c r="R118" s="39">
        <v>100</v>
      </c>
      <c r="S118" s="153">
        <v>74</v>
      </c>
    </row>
    <row r="119" spans="2:19" x14ac:dyDescent="0.3">
      <c r="B119" s="154" t="s">
        <v>1761</v>
      </c>
      <c r="C119" s="39">
        <v>9.9</v>
      </c>
      <c r="D119" s="39">
        <v>0</v>
      </c>
      <c r="E119" s="39">
        <v>0</v>
      </c>
      <c r="F119" s="39">
        <v>35.1</v>
      </c>
      <c r="G119" s="39">
        <v>0</v>
      </c>
      <c r="H119" s="39">
        <v>4.9000000000000004</v>
      </c>
      <c r="I119" s="39">
        <v>0</v>
      </c>
      <c r="J119" s="39">
        <v>0</v>
      </c>
      <c r="K119" s="39">
        <v>0</v>
      </c>
      <c r="L119" s="39">
        <v>0</v>
      </c>
      <c r="M119" s="39">
        <v>0</v>
      </c>
      <c r="N119" s="39">
        <v>0</v>
      </c>
      <c r="O119" s="39">
        <v>0</v>
      </c>
      <c r="P119" s="39">
        <v>0</v>
      </c>
      <c r="Q119" s="39">
        <v>100</v>
      </c>
      <c r="R119" s="39">
        <v>90.1</v>
      </c>
      <c r="S119" s="153">
        <v>40</v>
      </c>
    </row>
    <row r="120" spans="2:19" x14ac:dyDescent="0.3">
      <c r="B120" s="154" t="s">
        <v>1762</v>
      </c>
      <c r="C120" s="39">
        <v>7.6</v>
      </c>
      <c r="D120" s="39">
        <v>0</v>
      </c>
      <c r="E120" s="39">
        <v>0</v>
      </c>
      <c r="F120" s="39">
        <v>62.1</v>
      </c>
      <c r="G120" s="39">
        <v>0.2</v>
      </c>
      <c r="H120" s="39">
        <v>7.4</v>
      </c>
      <c r="I120" s="39">
        <v>0</v>
      </c>
      <c r="J120" s="39">
        <v>0</v>
      </c>
      <c r="K120" s="39">
        <v>0</v>
      </c>
      <c r="L120" s="39">
        <v>0</v>
      </c>
      <c r="M120" s="39">
        <v>0</v>
      </c>
      <c r="N120" s="39">
        <v>0</v>
      </c>
      <c r="O120" s="39">
        <v>0</v>
      </c>
      <c r="P120" s="39">
        <v>0</v>
      </c>
      <c r="Q120" s="39">
        <v>100</v>
      </c>
      <c r="R120" s="39">
        <v>92.3</v>
      </c>
      <c r="S120" s="153">
        <v>20407</v>
      </c>
    </row>
    <row r="121" spans="2:19" x14ac:dyDescent="0.3">
      <c r="B121" s="154" t="s">
        <v>1763</v>
      </c>
      <c r="C121" s="39">
        <v>14.5</v>
      </c>
      <c r="D121" s="39">
        <v>0</v>
      </c>
      <c r="E121" s="39">
        <v>0.1</v>
      </c>
      <c r="F121" s="39">
        <v>62.2</v>
      </c>
      <c r="G121" s="39">
        <v>0.3</v>
      </c>
      <c r="H121" s="39">
        <v>4.7</v>
      </c>
      <c r="I121" s="39">
        <v>0</v>
      </c>
      <c r="J121" s="39">
        <v>0</v>
      </c>
      <c r="K121" s="39">
        <v>0</v>
      </c>
      <c r="L121" s="39">
        <v>0</v>
      </c>
      <c r="M121" s="39">
        <v>0.4</v>
      </c>
      <c r="N121" s="39">
        <v>0.1</v>
      </c>
      <c r="O121" s="39">
        <v>0</v>
      </c>
      <c r="P121" s="39">
        <v>0</v>
      </c>
      <c r="Q121" s="39">
        <v>100</v>
      </c>
      <c r="R121" s="39">
        <v>85.2</v>
      </c>
      <c r="S121" s="153">
        <v>11904</v>
      </c>
    </row>
    <row r="122" spans="2:19" x14ac:dyDescent="0.3">
      <c r="B122" s="155" t="s">
        <v>1764</v>
      </c>
      <c r="C122" s="39"/>
      <c r="D122" s="39"/>
      <c r="E122" s="39"/>
      <c r="F122" s="39"/>
      <c r="G122" s="39"/>
      <c r="H122" s="39"/>
      <c r="I122" s="39"/>
      <c r="J122" s="39"/>
      <c r="K122" s="39"/>
      <c r="L122" s="39"/>
      <c r="M122" s="39"/>
      <c r="N122" s="39"/>
      <c r="O122" s="39"/>
      <c r="P122" s="39"/>
      <c r="Q122" s="39"/>
      <c r="R122" s="39"/>
      <c r="S122" s="153"/>
    </row>
    <row r="123" spans="2:19" x14ac:dyDescent="0.3">
      <c r="B123" s="154" t="s">
        <v>1765</v>
      </c>
      <c r="C123" s="39">
        <v>0.1</v>
      </c>
      <c r="D123" s="39">
        <v>0</v>
      </c>
      <c r="E123" s="39">
        <v>0</v>
      </c>
      <c r="F123" s="39">
        <v>10.7</v>
      </c>
      <c r="G123" s="39">
        <v>0.1</v>
      </c>
      <c r="H123" s="39">
        <v>21.9</v>
      </c>
      <c r="I123" s="39">
        <v>0</v>
      </c>
      <c r="J123" s="39">
        <v>0</v>
      </c>
      <c r="K123" s="39">
        <v>0</v>
      </c>
      <c r="L123" s="39">
        <v>0.9</v>
      </c>
      <c r="M123" s="39">
        <v>0</v>
      </c>
      <c r="N123" s="39">
        <v>0</v>
      </c>
      <c r="O123" s="39">
        <v>0</v>
      </c>
      <c r="P123" s="39">
        <v>0</v>
      </c>
      <c r="Q123" s="39">
        <v>100</v>
      </c>
      <c r="R123" s="39">
        <v>99.9</v>
      </c>
      <c r="S123" s="153">
        <v>6491</v>
      </c>
    </row>
    <row r="124" spans="2:19" x14ac:dyDescent="0.3">
      <c r="B124" s="154" t="s">
        <v>1766</v>
      </c>
      <c r="C124" s="39">
        <v>2.7</v>
      </c>
      <c r="D124" s="39">
        <v>0</v>
      </c>
      <c r="E124" s="39">
        <v>0.1</v>
      </c>
      <c r="F124" s="39">
        <v>75.400000000000006</v>
      </c>
      <c r="G124" s="39">
        <v>0.5</v>
      </c>
      <c r="H124" s="39">
        <v>5.2</v>
      </c>
      <c r="I124" s="39">
        <v>0.1</v>
      </c>
      <c r="J124" s="39">
        <v>0</v>
      </c>
      <c r="K124" s="39">
        <v>0</v>
      </c>
      <c r="L124" s="39">
        <v>0.3</v>
      </c>
      <c r="M124" s="39">
        <v>0</v>
      </c>
      <c r="N124" s="39">
        <v>0</v>
      </c>
      <c r="O124" s="39">
        <v>0</v>
      </c>
      <c r="P124" s="39">
        <v>0</v>
      </c>
      <c r="Q124" s="39">
        <v>100</v>
      </c>
      <c r="R124" s="39">
        <v>97.2</v>
      </c>
      <c r="S124" s="153">
        <v>12981</v>
      </c>
    </row>
    <row r="125" spans="2:19" x14ac:dyDescent="0.3">
      <c r="B125" s="156" t="s">
        <v>1767</v>
      </c>
      <c r="C125" s="164">
        <v>22.6</v>
      </c>
      <c r="D125" s="164">
        <v>0</v>
      </c>
      <c r="E125" s="164">
        <v>0.1</v>
      </c>
      <c r="F125" s="164">
        <v>74.400000000000006</v>
      </c>
      <c r="G125" s="164">
        <v>0.1</v>
      </c>
      <c r="H125" s="164">
        <v>0</v>
      </c>
      <c r="I125" s="164">
        <v>0</v>
      </c>
      <c r="J125" s="164">
        <v>0</v>
      </c>
      <c r="K125" s="164">
        <v>0</v>
      </c>
      <c r="L125" s="164">
        <v>0.2</v>
      </c>
      <c r="M125" s="164">
        <v>0.1</v>
      </c>
      <c r="N125" s="164">
        <v>0</v>
      </c>
      <c r="O125" s="164">
        <v>0</v>
      </c>
      <c r="P125" s="164">
        <v>0</v>
      </c>
      <c r="Q125" s="164">
        <v>100</v>
      </c>
      <c r="R125" s="164">
        <v>77</v>
      </c>
      <c r="S125" s="159">
        <v>12983</v>
      </c>
    </row>
    <row r="127" spans="2:19" x14ac:dyDescent="0.3">
      <c r="C127" s="136" t="s">
        <v>1790</v>
      </c>
      <c r="D127" s="136"/>
    </row>
    <row r="128" spans="2:19" ht="29.25" customHeight="1" x14ac:dyDescent="0.3">
      <c r="B128" s="144"/>
      <c r="C128" s="219" t="s">
        <v>1791</v>
      </c>
      <c r="D128" s="219"/>
      <c r="E128" s="219"/>
      <c r="F128" s="219"/>
      <c r="G128" s="219"/>
      <c r="H128" s="219"/>
      <c r="I128" s="219"/>
      <c r="J128" s="219"/>
      <c r="K128" s="219"/>
      <c r="L128" s="144"/>
      <c r="M128" s="144"/>
      <c r="N128" s="144"/>
      <c r="O128" s="144"/>
      <c r="P128" s="144"/>
      <c r="Q128" s="144"/>
      <c r="R128" s="144"/>
      <c r="S128" s="144"/>
    </row>
    <row r="129" spans="2:19" x14ac:dyDescent="0.3">
      <c r="B129" s="160"/>
      <c r="C129" s="220" t="s">
        <v>1808</v>
      </c>
      <c r="D129" s="220"/>
      <c r="E129" s="220"/>
      <c r="F129" s="220"/>
      <c r="G129" s="220"/>
      <c r="H129" s="220"/>
      <c r="I129" s="220"/>
      <c r="J129" s="220"/>
      <c r="K129" s="220"/>
      <c r="L129" s="220"/>
      <c r="M129" s="220"/>
      <c r="N129" s="220"/>
      <c r="O129" s="220"/>
      <c r="P129" s="220"/>
      <c r="Q129" s="220"/>
      <c r="R129" s="212" t="s">
        <v>1807</v>
      </c>
      <c r="S129" s="212" t="s">
        <v>1821</v>
      </c>
    </row>
    <row r="130" spans="2:19" x14ac:dyDescent="0.3">
      <c r="B130" s="160"/>
      <c r="C130" s="220" t="s">
        <v>1809</v>
      </c>
      <c r="D130" s="220"/>
      <c r="E130" s="220"/>
      <c r="F130" s="220"/>
      <c r="G130" s="220"/>
      <c r="H130" s="220"/>
      <c r="I130" s="220"/>
      <c r="J130" s="220"/>
      <c r="K130" s="220"/>
      <c r="L130" s="220"/>
      <c r="M130" s="220"/>
      <c r="N130" s="220" t="s">
        <v>1810</v>
      </c>
      <c r="O130" s="220"/>
      <c r="P130" s="220"/>
      <c r="Q130" s="220"/>
      <c r="R130" s="212"/>
      <c r="S130" s="212"/>
    </row>
    <row r="131" spans="2:19" x14ac:dyDescent="0.3">
      <c r="B131" s="160"/>
      <c r="C131" s="220" t="s">
        <v>1796</v>
      </c>
      <c r="D131" s="220"/>
      <c r="E131" s="220"/>
      <c r="F131" s="220"/>
      <c r="G131" s="160"/>
      <c r="H131" s="160"/>
      <c r="I131" s="160"/>
      <c r="J131" s="160"/>
      <c r="K131" s="160"/>
      <c r="L131" s="160"/>
      <c r="M131" s="160"/>
      <c r="N131" s="160"/>
      <c r="O131" s="166"/>
      <c r="P131" s="166"/>
      <c r="Q131" s="166"/>
      <c r="R131" s="212"/>
      <c r="S131" s="212"/>
    </row>
    <row r="132" spans="2:19" x14ac:dyDescent="0.3">
      <c r="B132" s="144"/>
      <c r="C132" s="144" t="s">
        <v>1792</v>
      </c>
      <c r="D132" s="144" t="s">
        <v>1793</v>
      </c>
      <c r="E132" s="144" t="s">
        <v>1794</v>
      </c>
      <c r="F132" s="144" t="s">
        <v>1795</v>
      </c>
      <c r="G132" s="144" t="s">
        <v>1797</v>
      </c>
      <c r="H132" s="144" t="s">
        <v>1798</v>
      </c>
      <c r="I132" s="144" t="s">
        <v>1799</v>
      </c>
      <c r="J132" s="144" t="s">
        <v>1800</v>
      </c>
      <c r="K132" s="144" t="s">
        <v>1801</v>
      </c>
      <c r="L132" s="147" t="s">
        <v>1802</v>
      </c>
      <c r="M132" s="144" t="s">
        <v>1803</v>
      </c>
      <c r="N132" s="144" t="s">
        <v>1804</v>
      </c>
      <c r="O132" s="144" t="s">
        <v>1805</v>
      </c>
      <c r="P132" s="144" t="s">
        <v>1806</v>
      </c>
      <c r="Q132" s="144" t="s">
        <v>1203</v>
      </c>
      <c r="R132" s="213"/>
      <c r="S132" s="213"/>
    </row>
    <row r="134" spans="2:19" x14ac:dyDescent="0.3">
      <c r="B134" t="s">
        <v>1753</v>
      </c>
      <c r="C134" s="39">
        <v>55.6</v>
      </c>
      <c r="D134" s="39">
        <v>0.8</v>
      </c>
      <c r="E134" s="39">
        <v>0.2</v>
      </c>
      <c r="F134" s="39">
        <v>1.9</v>
      </c>
      <c r="G134" s="39">
        <v>15.8</v>
      </c>
      <c r="H134" s="39">
        <v>8.6</v>
      </c>
      <c r="I134" s="39">
        <v>2.7</v>
      </c>
      <c r="J134" s="39">
        <v>0</v>
      </c>
      <c r="K134" s="39">
        <v>0</v>
      </c>
      <c r="L134" s="39">
        <v>7.8</v>
      </c>
      <c r="M134" s="39">
        <v>0.3</v>
      </c>
      <c r="N134" s="39">
        <v>4.8</v>
      </c>
      <c r="O134" s="39">
        <v>1.2</v>
      </c>
      <c r="P134" s="39">
        <v>0.3</v>
      </c>
      <c r="Q134" s="39">
        <v>100</v>
      </c>
      <c r="R134" s="39">
        <v>93.7</v>
      </c>
      <c r="S134" s="153">
        <v>32455</v>
      </c>
    </row>
    <row r="135" spans="2:19" x14ac:dyDescent="0.3">
      <c r="C135" s="39"/>
      <c r="D135" s="39"/>
      <c r="E135" s="39"/>
      <c r="F135" s="39"/>
      <c r="G135" s="39"/>
      <c r="H135" s="39"/>
      <c r="I135" s="39"/>
      <c r="J135" s="39"/>
      <c r="K135" s="39"/>
      <c r="L135" s="39"/>
      <c r="M135" s="39"/>
      <c r="N135" s="39"/>
      <c r="O135" s="39"/>
      <c r="P135" s="39"/>
      <c r="Q135" s="39"/>
      <c r="R135" s="39"/>
      <c r="S135" s="153"/>
    </row>
    <row r="136" spans="2:19" x14ac:dyDescent="0.3">
      <c r="B136" s="136" t="s">
        <v>1754</v>
      </c>
      <c r="C136" s="39"/>
      <c r="D136" s="39"/>
      <c r="E136" s="39"/>
      <c r="F136" s="39"/>
      <c r="G136" s="39"/>
      <c r="H136" s="39"/>
      <c r="I136" s="39"/>
      <c r="J136" s="39"/>
      <c r="K136" s="39"/>
      <c r="L136" s="39"/>
      <c r="M136" s="39"/>
      <c r="N136" s="39"/>
      <c r="O136" s="39"/>
      <c r="P136" s="39"/>
      <c r="Q136" s="39"/>
      <c r="R136" s="39"/>
      <c r="S136" s="153"/>
    </row>
    <row r="137" spans="2:19" x14ac:dyDescent="0.3">
      <c r="B137" t="s">
        <v>1755</v>
      </c>
      <c r="C137" s="39">
        <v>66.400000000000006</v>
      </c>
      <c r="D137" s="39">
        <v>0.7</v>
      </c>
      <c r="E137" s="39">
        <v>0.2</v>
      </c>
      <c r="F137" s="39">
        <v>2.2999999999999998</v>
      </c>
      <c r="G137" s="39">
        <v>7.9</v>
      </c>
      <c r="H137" s="39">
        <v>5</v>
      </c>
      <c r="I137" s="39">
        <v>1.7</v>
      </c>
      <c r="J137" s="39">
        <v>0</v>
      </c>
      <c r="K137" s="39">
        <v>0.1</v>
      </c>
      <c r="L137" s="39">
        <v>12.8</v>
      </c>
      <c r="M137" s="39">
        <v>0.4</v>
      </c>
      <c r="N137" s="39">
        <v>2</v>
      </c>
      <c r="O137" s="39">
        <v>0.5</v>
      </c>
      <c r="P137" s="39">
        <v>0</v>
      </c>
      <c r="Q137" s="39">
        <v>100</v>
      </c>
      <c r="R137" s="39">
        <v>97.5</v>
      </c>
      <c r="S137" s="153">
        <v>19779</v>
      </c>
    </row>
    <row r="138" spans="2:19" x14ac:dyDescent="0.3">
      <c r="B138" t="s">
        <v>1736</v>
      </c>
      <c r="C138" s="39">
        <v>38.700000000000003</v>
      </c>
      <c r="D138" s="39">
        <v>1</v>
      </c>
      <c r="E138" s="39">
        <v>0.3</v>
      </c>
      <c r="F138" s="39">
        <v>1.1000000000000001</v>
      </c>
      <c r="G138" s="39">
        <v>28.1</v>
      </c>
      <c r="H138" s="39">
        <v>14.2</v>
      </c>
      <c r="I138" s="39">
        <v>4.2</v>
      </c>
      <c r="J138" s="39">
        <v>0</v>
      </c>
      <c r="K138" s="39">
        <v>0</v>
      </c>
      <c r="L138" s="39">
        <v>0.1</v>
      </c>
      <c r="M138" s="39">
        <v>0</v>
      </c>
      <c r="N138" s="39">
        <v>9.3000000000000007</v>
      </c>
      <c r="O138" s="39">
        <v>2.2999999999999998</v>
      </c>
      <c r="P138" s="39">
        <v>0.7</v>
      </c>
      <c r="Q138" s="39">
        <v>100</v>
      </c>
      <c r="R138" s="39">
        <v>87.8</v>
      </c>
      <c r="S138" s="153">
        <v>12675</v>
      </c>
    </row>
    <row r="139" spans="2:19" x14ac:dyDescent="0.3">
      <c r="B139" s="136" t="s">
        <v>1756</v>
      </c>
      <c r="C139" s="39"/>
      <c r="D139" s="39"/>
      <c r="E139" s="39"/>
      <c r="F139" s="39"/>
      <c r="G139" s="39"/>
      <c r="H139" s="39"/>
      <c r="I139" s="39"/>
      <c r="J139" s="39"/>
      <c r="K139" s="39"/>
      <c r="L139" s="39"/>
      <c r="M139" s="39"/>
      <c r="N139" s="39"/>
      <c r="O139" s="39"/>
      <c r="P139" s="39"/>
      <c r="Q139" s="39"/>
      <c r="R139" s="39"/>
      <c r="S139" s="153"/>
    </row>
    <row r="140" spans="2:19" x14ac:dyDescent="0.3">
      <c r="B140" s="149" t="s">
        <v>1699</v>
      </c>
      <c r="C140" s="39">
        <v>49.5</v>
      </c>
      <c r="D140" s="39">
        <v>2.2999999999999998</v>
      </c>
      <c r="E140" s="39">
        <v>0.1</v>
      </c>
      <c r="F140" s="39">
        <v>1.9</v>
      </c>
      <c r="G140" s="39">
        <v>14.7</v>
      </c>
      <c r="H140" s="39">
        <v>19</v>
      </c>
      <c r="I140" s="39">
        <v>4.0999999999999996</v>
      </c>
      <c r="J140" s="39">
        <v>0.1</v>
      </c>
      <c r="K140" s="39">
        <v>0</v>
      </c>
      <c r="L140" s="39">
        <v>2.1</v>
      </c>
      <c r="M140" s="39">
        <v>0.6</v>
      </c>
      <c r="N140" s="39">
        <v>4.5999999999999996</v>
      </c>
      <c r="O140" s="39">
        <v>1.2</v>
      </c>
      <c r="P140" s="39">
        <v>0</v>
      </c>
      <c r="Q140" s="39">
        <v>100</v>
      </c>
      <c r="R140" s="39">
        <v>94.3</v>
      </c>
      <c r="S140" s="153">
        <v>1013</v>
      </c>
    </row>
    <row r="141" spans="2:19" x14ac:dyDescent="0.3">
      <c r="B141" s="149" t="s">
        <v>1700</v>
      </c>
      <c r="C141" s="39">
        <v>68.099999999999994</v>
      </c>
      <c r="D141" s="39">
        <v>0</v>
      </c>
      <c r="E141" s="39">
        <v>0.5</v>
      </c>
      <c r="F141" s="39">
        <v>0</v>
      </c>
      <c r="G141" s="39">
        <v>16</v>
      </c>
      <c r="H141" s="39">
        <v>2.8</v>
      </c>
      <c r="I141" s="39">
        <v>1.5</v>
      </c>
      <c r="J141" s="39">
        <v>0</v>
      </c>
      <c r="K141" s="39">
        <v>0</v>
      </c>
      <c r="L141" s="39">
        <v>2.7</v>
      </c>
      <c r="M141" s="39">
        <v>0.3</v>
      </c>
      <c r="N141" s="39">
        <v>5.4</v>
      </c>
      <c r="O141" s="39">
        <v>2.4</v>
      </c>
      <c r="P141" s="39">
        <v>0</v>
      </c>
      <c r="Q141" s="39">
        <v>100</v>
      </c>
      <c r="R141" s="39">
        <v>92.1</v>
      </c>
      <c r="S141" s="153">
        <v>3213</v>
      </c>
    </row>
    <row r="142" spans="2:19" x14ac:dyDescent="0.3">
      <c r="B142" s="149" t="s">
        <v>1701</v>
      </c>
      <c r="C142" s="39">
        <v>56.2</v>
      </c>
      <c r="D142" s="39">
        <v>0.4</v>
      </c>
      <c r="E142" s="39">
        <v>0.2</v>
      </c>
      <c r="F142" s="39">
        <v>0.7</v>
      </c>
      <c r="G142" s="39">
        <v>25.1</v>
      </c>
      <c r="H142" s="39">
        <v>2.5</v>
      </c>
      <c r="I142" s="39">
        <v>1.2</v>
      </c>
      <c r="J142" s="39">
        <v>0</v>
      </c>
      <c r="K142" s="39">
        <v>0</v>
      </c>
      <c r="L142" s="39">
        <v>8.6999999999999993</v>
      </c>
      <c r="M142" s="39">
        <v>0</v>
      </c>
      <c r="N142" s="39">
        <v>2.6</v>
      </c>
      <c r="O142" s="39">
        <v>1</v>
      </c>
      <c r="P142" s="39">
        <v>1.2</v>
      </c>
      <c r="Q142" s="39">
        <v>100</v>
      </c>
      <c r="R142" s="39">
        <v>95.1</v>
      </c>
      <c r="S142" s="153">
        <v>4290</v>
      </c>
    </row>
    <row r="143" spans="2:19" x14ac:dyDescent="0.3">
      <c r="B143" s="149" t="s">
        <v>1702</v>
      </c>
      <c r="C143" s="39">
        <v>56.7</v>
      </c>
      <c r="D143" s="39">
        <v>1.7</v>
      </c>
      <c r="E143" s="39">
        <v>0.1</v>
      </c>
      <c r="F143" s="39">
        <v>2.7</v>
      </c>
      <c r="G143" s="39">
        <v>10.9</v>
      </c>
      <c r="H143" s="39">
        <v>9.6</v>
      </c>
      <c r="I143" s="39">
        <v>5.4</v>
      </c>
      <c r="J143" s="39">
        <v>0</v>
      </c>
      <c r="K143" s="39">
        <v>0</v>
      </c>
      <c r="L143" s="39">
        <v>5.3</v>
      </c>
      <c r="M143" s="39">
        <v>0</v>
      </c>
      <c r="N143" s="39">
        <v>6.9</v>
      </c>
      <c r="O143" s="39">
        <v>0.6</v>
      </c>
      <c r="P143" s="39">
        <v>0</v>
      </c>
      <c r="Q143" s="39">
        <v>100</v>
      </c>
      <c r="R143" s="39">
        <v>92.5</v>
      </c>
      <c r="S143" s="153">
        <v>2062</v>
      </c>
    </row>
    <row r="144" spans="2:19" x14ac:dyDescent="0.3">
      <c r="B144" s="149" t="s">
        <v>1703</v>
      </c>
      <c r="C144" s="39">
        <v>60.6</v>
      </c>
      <c r="D144" s="39">
        <v>0.5</v>
      </c>
      <c r="E144" s="39">
        <v>0.1</v>
      </c>
      <c r="F144" s="39">
        <v>0.9</v>
      </c>
      <c r="G144" s="39">
        <v>14.4</v>
      </c>
      <c r="H144" s="39">
        <v>11</v>
      </c>
      <c r="I144" s="39">
        <v>6.7</v>
      </c>
      <c r="J144" s="39">
        <v>0</v>
      </c>
      <c r="K144" s="39">
        <v>0</v>
      </c>
      <c r="L144" s="39">
        <v>0.2</v>
      </c>
      <c r="M144" s="39">
        <v>1.9</v>
      </c>
      <c r="N144" s="39">
        <v>1.6</v>
      </c>
      <c r="O144" s="39">
        <v>2</v>
      </c>
      <c r="P144" s="39">
        <v>0</v>
      </c>
      <c r="Q144" s="39">
        <v>100</v>
      </c>
      <c r="R144" s="39">
        <v>96.4</v>
      </c>
      <c r="S144" s="153">
        <v>1826</v>
      </c>
    </row>
    <row r="145" spans="2:19" x14ac:dyDescent="0.3">
      <c r="B145" s="149" t="s">
        <v>1704</v>
      </c>
      <c r="C145" s="39">
        <v>58</v>
      </c>
      <c r="D145" s="39">
        <v>0.5</v>
      </c>
      <c r="E145" s="39">
        <v>0</v>
      </c>
      <c r="F145" s="39">
        <v>0.1</v>
      </c>
      <c r="G145" s="39">
        <v>27.1</v>
      </c>
      <c r="H145" s="39">
        <v>3</v>
      </c>
      <c r="I145" s="39">
        <v>1.3</v>
      </c>
      <c r="J145" s="39">
        <v>0</v>
      </c>
      <c r="K145" s="39">
        <v>0</v>
      </c>
      <c r="L145" s="39">
        <v>1.2</v>
      </c>
      <c r="M145" s="39">
        <v>0</v>
      </c>
      <c r="N145" s="39">
        <v>8</v>
      </c>
      <c r="O145" s="39">
        <v>0.7</v>
      </c>
      <c r="P145" s="39">
        <v>0</v>
      </c>
      <c r="Q145" s="39">
        <v>100</v>
      </c>
      <c r="R145" s="39">
        <v>91.3</v>
      </c>
      <c r="S145" s="153">
        <v>3799</v>
      </c>
    </row>
    <row r="146" spans="2:19" x14ac:dyDescent="0.3">
      <c r="B146" s="149" t="s">
        <v>1705</v>
      </c>
      <c r="C146" s="39">
        <v>45.9</v>
      </c>
      <c r="D146" s="39">
        <v>1.6</v>
      </c>
      <c r="E146" s="39">
        <v>0.7</v>
      </c>
      <c r="F146" s="39">
        <v>8.1999999999999993</v>
      </c>
      <c r="G146" s="39">
        <v>7.8</v>
      </c>
      <c r="H146" s="39">
        <v>12</v>
      </c>
      <c r="I146" s="39">
        <v>1.4</v>
      </c>
      <c r="J146" s="39">
        <v>0</v>
      </c>
      <c r="K146" s="39">
        <v>0</v>
      </c>
      <c r="L146" s="39">
        <v>17.7</v>
      </c>
      <c r="M146" s="39">
        <v>0</v>
      </c>
      <c r="N146" s="39">
        <v>3.5</v>
      </c>
      <c r="O146" s="39">
        <v>0.6</v>
      </c>
      <c r="P146" s="39">
        <v>0.6</v>
      </c>
      <c r="Q146" s="39">
        <v>100</v>
      </c>
      <c r="R146" s="39">
        <v>95.3</v>
      </c>
      <c r="S146" s="153">
        <v>5545</v>
      </c>
    </row>
    <row r="147" spans="2:19" x14ac:dyDescent="0.3">
      <c r="B147" s="149" t="s">
        <v>1706</v>
      </c>
      <c r="C147" s="39">
        <v>48.8</v>
      </c>
      <c r="D147" s="39">
        <v>0.6</v>
      </c>
      <c r="E147" s="39">
        <v>0</v>
      </c>
      <c r="F147" s="39">
        <v>0.1</v>
      </c>
      <c r="G147" s="39">
        <v>23.2</v>
      </c>
      <c r="H147" s="39">
        <v>7.8</v>
      </c>
      <c r="I147" s="39">
        <v>7.1</v>
      </c>
      <c r="J147" s="39">
        <v>0</v>
      </c>
      <c r="K147" s="39">
        <v>0.1</v>
      </c>
      <c r="L147" s="39">
        <v>2.7</v>
      </c>
      <c r="M147" s="39">
        <v>0.3</v>
      </c>
      <c r="N147" s="39">
        <v>6.1</v>
      </c>
      <c r="O147" s="39">
        <v>3.3</v>
      </c>
      <c r="P147" s="39">
        <v>0</v>
      </c>
      <c r="Q147" s="39">
        <v>100</v>
      </c>
      <c r="R147" s="39">
        <v>90.6</v>
      </c>
      <c r="S147" s="153">
        <v>3294</v>
      </c>
    </row>
    <row r="148" spans="2:19" x14ac:dyDescent="0.3">
      <c r="B148" s="149" t="s">
        <v>1707</v>
      </c>
      <c r="C148" s="39">
        <v>39.1</v>
      </c>
      <c r="D148" s="39">
        <v>1.7</v>
      </c>
      <c r="E148" s="39">
        <v>0.1</v>
      </c>
      <c r="F148" s="39">
        <v>0.5</v>
      </c>
      <c r="G148" s="39">
        <v>15.4</v>
      </c>
      <c r="H148" s="39">
        <v>25.8</v>
      </c>
      <c r="I148" s="39">
        <v>2.9</v>
      </c>
      <c r="J148" s="39">
        <v>0</v>
      </c>
      <c r="K148" s="39">
        <v>0</v>
      </c>
      <c r="L148" s="39">
        <v>2.2000000000000002</v>
      </c>
      <c r="M148" s="39">
        <v>0</v>
      </c>
      <c r="N148" s="39">
        <v>11</v>
      </c>
      <c r="O148" s="39">
        <v>1.2</v>
      </c>
      <c r="P148" s="39">
        <v>0</v>
      </c>
      <c r="Q148" s="39">
        <v>100</v>
      </c>
      <c r="R148" s="39">
        <v>87.8</v>
      </c>
      <c r="S148" s="153">
        <v>3278</v>
      </c>
    </row>
    <row r="149" spans="2:19" x14ac:dyDescent="0.3">
      <c r="B149" s="154" t="s">
        <v>1757</v>
      </c>
      <c r="C149" s="39">
        <v>72.900000000000006</v>
      </c>
      <c r="D149" s="39">
        <v>0.1</v>
      </c>
      <c r="E149" s="39">
        <v>0</v>
      </c>
      <c r="F149" s="39">
        <v>0</v>
      </c>
      <c r="G149" s="39">
        <v>4</v>
      </c>
      <c r="H149" s="39">
        <v>2.9</v>
      </c>
      <c r="I149" s="39">
        <v>0.9</v>
      </c>
      <c r="J149" s="39">
        <v>0</v>
      </c>
      <c r="K149" s="39">
        <v>0.1</v>
      </c>
      <c r="L149" s="39">
        <v>18.3</v>
      </c>
      <c r="M149" s="39">
        <v>37</v>
      </c>
      <c r="N149" s="39">
        <v>0</v>
      </c>
      <c r="O149" s="39">
        <v>0.1</v>
      </c>
      <c r="P149" s="39">
        <v>0</v>
      </c>
      <c r="Q149" s="39">
        <v>100</v>
      </c>
      <c r="R149" s="39">
        <v>99.9</v>
      </c>
      <c r="S149" s="153">
        <v>4136</v>
      </c>
    </row>
    <row r="150" spans="2:19" x14ac:dyDescent="0.3">
      <c r="B150" s="155" t="s">
        <v>1758</v>
      </c>
      <c r="C150" s="39"/>
      <c r="D150" s="39"/>
      <c r="E150" s="39"/>
      <c r="F150" s="39"/>
      <c r="G150" s="39"/>
      <c r="H150" s="39"/>
      <c r="I150" s="39"/>
      <c r="J150" s="39"/>
      <c r="K150" s="39"/>
      <c r="L150" s="39"/>
      <c r="M150" s="39"/>
      <c r="N150" s="39"/>
      <c r="O150" s="39"/>
      <c r="P150" s="39"/>
      <c r="Q150" s="39"/>
      <c r="R150" s="39"/>
      <c r="S150" s="153"/>
    </row>
    <row r="151" spans="2:19" x14ac:dyDescent="0.3">
      <c r="B151" s="103" t="s">
        <v>1759</v>
      </c>
      <c r="C151" s="39">
        <v>60.8</v>
      </c>
      <c r="D151" s="39">
        <v>0</v>
      </c>
      <c r="E151" s="39">
        <v>0</v>
      </c>
      <c r="F151" s="39">
        <v>0</v>
      </c>
      <c r="G151" s="39">
        <v>39.200000000000003</v>
      </c>
      <c r="H151" s="39">
        <v>0</v>
      </c>
      <c r="I151" s="39">
        <v>0</v>
      </c>
      <c r="J151" s="39">
        <v>0</v>
      </c>
      <c r="K151" s="39">
        <v>0</v>
      </c>
      <c r="L151" s="39">
        <v>0</v>
      </c>
      <c r="M151" s="39">
        <v>0</v>
      </c>
      <c r="N151" s="39">
        <v>0</v>
      </c>
      <c r="O151" s="39">
        <v>0</v>
      </c>
      <c r="P151" s="39">
        <v>0</v>
      </c>
      <c r="Q151" s="39">
        <v>100</v>
      </c>
      <c r="R151" s="39">
        <v>100</v>
      </c>
      <c r="S151" s="153">
        <v>30</v>
      </c>
    </row>
    <row r="152" spans="2:19" x14ac:dyDescent="0.3">
      <c r="B152" s="154" t="s">
        <v>1760</v>
      </c>
      <c r="C152" s="39">
        <v>53.4</v>
      </c>
      <c r="D152" s="39">
        <v>0</v>
      </c>
      <c r="E152" s="39">
        <v>0</v>
      </c>
      <c r="F152" s="39">
        <v>0</v>
      </c>
      <c r="G152" s="39">
        <v>17.100000000000001</v>
      </c>
      <c r="H152" s="39">
        <v>0</v>
      </c>
      <c r="I152" s="39">
        <v>0</v>
      </c>
      <c r="J152" s="39">
        <v>0</v>
      </c>
      <c r="K152" s="39">
        <v>0</v>
      </c>
      <c r="L152" s="39">
        <v>0</v>
      </c>
      <c r="M152" s="39">
        <v>0</v>
      </c>
      <c r="N152" s="39">
        <v>20.3</v>
      </c>
      <c r="O152" s="39">
        <v>9.1999999999999993</v>
      </c>
      <c r="P152" s="39">
        <v>0</v>
      </c>
      <c r="Q152" s="39">
        <v>100</v>
      </c>
      <c r="R152" s="39">
        <v>70.5</v>
      </c>
      <c r="S152" s="153">
        <v>74</v>
      </c>
    </row>
    <row r="153" spans="2:19" x14ac:dyDescent="0.3">
      <c r="B153" s="154" t="s">
        <v>1761</v>
      </c>
      <c r="C153" s="39">
        <v>57.1</v>
      </c>
      <c r="D153" s="39">
        <v>0</v>
      </c>
      <c r="E153" s="39">
        <v>0</v>
      </c>
      <c r="F153" s="39">
        <v>1.5</v>
      </c>
      <c r="G153" s="39">
        <v>19.8</v>
      </c>
      <c r="H153" s="39">
        <v>20.100000000000001</v>
      </c>
      <c r="I153" s="39">
        <v>1.5</v>
      </c>
      <c r="J153" s="39">
        <v>0</v>
      </c>
      <c r="K153" s="39">
        <v>0</v>
      </c>
      <c r="L153" s="39">
        <v>0</v>
      </c>
      <c r="M153" s="39">
        <v>0</v>
      </c>
      <c r="N153" s="39">
        <v>0</v>
      </c>
      <c r="O153" s="39">
        <v>0</v>
      </c>
      <c r="P153" s="39">
        <v>0</v>
      </c>
      <c r="Q153" s="39">
        <v>100</v>
      </c>
      <c r="R153" s="39">
        <v>100</v>
      </c>
      <c r="S153" s="153">
        <v>40</v>
      </c>
    </row>
    <row r="154" spans="2:19" x14ac:dyDescent="0.3">
      <c r="B154" s="154" t="s">
        <v>1762</v>
      </c>
      <c r="C154" s="39">
        <v>55.5</v>
      </c>
      <c r="D154" s="39">
        <v>0.8</v>
      </c>
      <c r="E154" s="39">
        <v>0.2</v>
      </c>
      <c r="F154" s="39">
        <v>1.7</v>
      </c>
      <c r="G154" s="39">
        <v>16.899999999999999</v>
      </c>
      <c r="H154" s="39">
        <v>9.4</v>
      </c>
      <c r="I154" s="39">
        <v>2.2999999999999998</v>
      </c>
      <c r="J154" s="39">
        <v>0</v>
      </c>
      <c r="K154" s="39">
        <v>0</v>
      </c>
      <c r="L154" s="39">
        <v>5.7</v>
      </c>
      <c r="M154" s="39">
        <v>0.1</v>
      </c>
      <c r="N154" s="39">
        <v>5.7</v>
      </c>
      <c r="O154" s="39">
        <v>1.4</v>
      </c>
      <c r="P154" s="39">
        <v>0.2</v>
      </c>
      <c r="Q154" s="39">
        <v>100</v>
      </c>
      <c r="R154" s="39">
        <v>92.7</v>
      </c>
      <c r="S154" s="153">
        <v>20407</v>
      </c>
    </row>
    <row r="155" spans="2:19" x14ac:dyDescent="0.3">
      <c r="B155" s="154" t="s">
        <v>1763</v>
      </c>
      <c r="C155" s="39">
        <v>55.8</v>
      </c>
      <c r="D155" s="39">
        <v>0.9</v>
      </c>
      <c r="E155" s="39">
        <v>0.3</v>
      </c>
      <c r="F155" s="39">
        <v>2.1</v>
      </c>
      <c r="G155" s="39">
        <v>13.9</v>
      </c>
      <c r="H155" s="39">
        <v>7.2</v>
      </c>
      <c r="I155" s="39">
        <v>3.4</v>
      </c>
      <c r="J155" s="39">
        <v>0</v>
      </c>
      <c r="K155" s="39">
        <v>0.1</v>
      </c>
      <c r="L155" s="39">
        <v>11.5</v>
      </c>
      <c r="M155" s="39">
        <v>0.5</v>
      </c>
      <c r="N155" s="39">
        <v>3.2</v>
      </c>
      <c r="O155" s="39">
        <v>0.5</v>
      </c>
      <c r="P155" s="39">
        <v>0.3</v>
      </c>
      <c r="Q155" s="39">
        <v>100</v>
      </c>
      <c r="R155" s="39">
        <v>95.6</v>
      </c>
      <c r="S155" s="153">
        <v>11904</v>
      </c>
    </row>
    <row r="156" spans="2:19" x14ac:dyDescent="0.3">
      <c r="B156" s="155" t="s">
        <v>1764</v>
      </c>
      <c r="C156" s="39"/>
      <c r="D156" s="39"/>
      <c r="E156" s="39"/>
      <c r="F156" s="39"/>
      <c r="G156" s="39"/>
      <c r="H156" s="39"/>
      <c r="I156" s="39"/>
      <c r="J156" s="39"/>
      <c r="K156" s="39"/>
      <c r="L156" s="39"/>
      <c r="M156" s="39"/>
      <c r="N156" s="39"/>
      <c r="O156" s="39"/>
      <c r="P156" s="39"/>
      <c r="Q156" s="39"/>
      <c r="R156" s="39"/>
      <c r="S156" s="153"/>
    </row>
    <row r="157" spans="2:19" x14ac:dyDescent="0.3">
      <c r="B157" s="154" t="s">
        <v>1765</v>
      </c>
      <c r="C157" s="39">
        <v>23.6</v>
      </c>
      <c r="D157" s="39">
        <v>1.4</v>
      </c>
      <c r="E157" s="39">
        <v>0.5</v>
      </c>
      <c r="F157" s="39">
        <v>2.1</v>
      </c>
      <c r="G157" s="39">
        <v>27</v>
      </c>
      <c r="H157" s="39">
        <v>22.3</v>
      </c>
      <c r="I157" s="39">
        <v>5.4</v>
      </c>
      <c r="J157" s="39">
        <v>0</v>
      </c>
      <c r="K157" s="39">
        <v>0</v>
      </c>
      <c r="L157" s="39">
        <v>0.1</v>
      </c>
      <c r="M157" s="39">
        <v>0</v>
      </c>
      <c r="N157" s="39">
        <v>13.4</v>
      </c>
      <c r="O157" s="39">
        <v>3.1</v>
      </c>
      <c r="P157" s="39">
        <v>1.2</v>
      </c>
      <c r="Q157" s="39">
        <v>100</v>
      </c>
      <c r="R157" s="39">
        <v>82.3</v>
      </c>
      <c r="S157" s="153">
        <v>6491</v>
      </c>
    </row>
    <row r="158" spans="2:19" x14ac:dyDescent="0.3">
      <c r="B158" s="154" t="s">
        <v>1766</v>
      </c>
      <c r="C158" s="39">
        <v>50.9</v>
      </c>
      <c r="D158" s="39">
        <v>1.1000000000000001</v>
      </c>
      <c r="E158" s="39">
        <v>0.3</v>
      </c>
      <c r="F158" s="39">
        <v>2.9</v>
      </c>
      <c r="G158" s="39">
        <v>23.4</v>
      </c>
      <c r="H158" s="39">
        <v>9.1999999999999993</v>
      </c>
      <c r="I158" s="39">
        <v>3</v>
      </c>
      <c r="J158" s="39">
        <v>0</v>
      </c>
      <c r="K158" s="39">
        <v>0</v>
      </c>
      <c r="L158" s="39">
        <v>2.2000000000000002</v>
      </c>
      <c r="M158" s="39">
        <v>0.1</v>
      </c>
      <c r="N158" s="39">
        <v>5.2</v>
      </c>
      <c r="O158" s="39">
        <v>1.5</v>
      </c>
      <c r="P158" s="39">
        <v>0</v>
      </c>
      <c r="Q158" s="39">
        <v>100</v>
      </c>
      <c r="R158" s="39">
        <v>93.3</v>
      </c>
      <c r="S158" s="153">
        <v>12981</v>
      </c>
    </row>
    <row r="159" spans="2:19" x14ac:dyDescent="0.3">
      <c r="B159" s="156" t="s">
        <v>1767</v>
      </c>
      <c r="C159" s="164">
        <v>76.2</v>
      </c>
      <c r="D159" s="164">
        <v>0.2</v>
      </c>
      <c r="E159" s="164">
        <v>0</v>
      </c>
      <c r="F159" s="164">
        <v>0.6</v>
      </c>
      <c r="G159" s="164">
        <v>2.5</v>
      </c>
      <c r="H159" s="164">
        <v>1.1000000000000001</v>
      </c>
      <c r="I159" s="164">
        <v>1</v>
      </c>
      <c r="J159" s="164">
        <v>0</v>
      </c>
      <c r="K159" s="164">
        <v>0.1</v>
      </c>
      <c r="L159" s="164">
        <v>17.399999999999999</v>
      </c>
      <c r="M159" s="164">
        <v>0.5</v>
      </c>
      <c r="N159" s="164">
        <v>0.1</v>
      </c>
      <c r="O159" s="164">
        <v>0</v>
      </c>
      <c r="P159" s="164">
        <v>0</v>
      </c>
      <c r="Q159" s="164">
        <v>100</v>
      </c>
      <c r="R159" s="164">
        <v>99.8</v>
      </c>
      <c r="S159" s="159">
        <v>12983</v>
      </c>
    </row>
    <row r="161" spans="2:14" x14ac:dyDescent="0.3">
      <c r="B161" s="144"/>
      <c r="C161" s="152" t="s">
        <v>1811</v>
      </c>
      <c r="D161" s="144"/>
      <c r="E161" s="144"/>
      <c r="F161" s="144"/>
      <c r="G161" s="144"/>
      <c r="H161" s="144"/>
      <c r="I161" s="144"/>
      <c r="J161" s="144"/>
      <c r="K161" s="144"/>
      <c r="L161" s="144"/>
      <c r="M161" s="144"/>
    </row>
    <row r="162" spans="2:14" ht="46.5" customHeight="1" x14ac:dyDescent="0.3">
      <c r="B162" s="144"/>
      <c r="C162" s="216" t="s">
        <v>1812</v>
      </c>
      <c r="D162" s="216"/>
      <c r="E162" s="216"/>
      <c r="F162" s="216"/>
      <c r="G162" s="216"/>
      <c r="H162" s="216"/>
      <c r="I162" s="216"/>
      <c r="J162" s="216"/>
      <c r="K162" s="216"/>
      <c r="L162" s="216"/>
      <c r="M162" s="157"/>
      <c r="N162" s="157"/>
    </row>
    <row r="163" spans="2:14" x14ac:dyDescent="0.3">
      <c r="C163" s="215" t="s">
        <v>1813</v>
      </c>
      <c r="D163" s="215"/>
      <c r="E163" s="215"/>
      <c r="F163" s="215"/>
      <c r="G163" s="215"/>
      <c r="H163" s="215"/>
      <c r="I163" s="215"/>
      <c r="J163" s="215"/>
    </row>
    <row r="164" spans="2:14" x14ac:dyDescent="0.3">
      <c r="C164" s="214" t="s">
        <v>1814</v>
      </c>
      <c r="D164" s="214"/>
      <c r="E164" s="214"/>
      <c r="F164" s="214"/>
      <c r="G164" s="214" t="s">
        <v>1815</v>
      </c>
      <c r="H164" s="214"/>
      <c r="I164" s="214"/>
      <c r="J164" s="214"/>
    </row>
    <row r="165" spans="2:14" ht="66" x14ac:dyDescent="0.3">
      <c r="B165" s="144"/>
      <c r="C165" s="144" t="s">
        <v>1816</v>
      </c>
      <c r="D165" s="144" t="s">
        <v>1817</v>
      </c>
      <c r="E165" s="144" t="s">
        <v>1818</v>
      </c>
      <c r="F165" s="144" t="s">
        <v>1819</v>
      </c>
      <c r="G165" s="144" t="s">
        <v>1820</v>
      </c>
      <c r="H165" s="144" t="s">
        <v>1817</v>
      </c>
      <c r="I165" s="144" t="s">
        <v>1818</v>
      </c>
      <c r="J165" s="144" t="s">
        <v>1203</v>
      </c>
      <c r="K165" s="157" t="s">
        <v>1889</v>
      </c>
      <c r="L165" s="157" t="s">
        <v>1822</v>
      </c>
      <c r="M165" s="162"/>
    </row>
    <row r="166" spans="2:14" x14ac:dyDescent="0.3">
      <c r="M166" s="160"/>
    </row>
    <row r="167" spans="2:14" x14ac:dyDescent="0.3">
      <c r="B167" t="s">
        <v>1753</v>
      </c>
      <c r="C167" s="39">
        <v>76.599999999999994</v>
      </c>
      <c r="D167" s="39">
        <v>16.600000000000001</v>
      </c>
      <c r="E167" s="39">
        <v>0.5</v>
      </c>
      <c r="F167" s="39">
        <v>0</v>
      </c>
      <c r="G167" s="39">
        <v>2.1</v>
      </c>
      <c r="H167" s="39">
        <v>4</v>
      </c>
      <c r="I167" s="39">
        <v>0.2</v>
      </c>
      <c r="J167" s="39">
        <v>100</v>
      </c>
      <c r="K167" s="39">
        <v>93.2</v>
      </c>
      <c r="L167" s="153">
        <v>32455</v>
      </c>
      <c r="M167" s="163"/>
    </row>
    <row r="168" spans="2:14" x14ac:dyDescent="0.3">
      <c r="C168" s="39"/>
      <c r="D168" s="39"/>
      <c r="E168" s="39"/>
      <c r="F168" s="39"/>
      <c r="G168" s="39"/>
      <c r="H168" s="39"/>
      <c r="I168" s="39"/>
      <c r="J168" s="39"/>
      <c r="K168" s="39"/>
      <c r="L168" s="153"/>
      <c r="M168" s="163"/>
    </row>
    <row r="169" spans="2:14" x14ac:dyDescent="0.3">
      <c r="B169" s="136" t="s">
        <v>1754</v>
      </c>
      <c r="C169" s="39"/>
      <c r="D169" s="39"/>
      <c r="E169" s="39"/>
      <c r="F169" s="39"/>
      <c r="G169" s="39"/>
      <c r="H169" s="39"/>
      <c r="I169" s="39"/>
      <c r="J169" s="39"/>
      <c r="K169" s="39"/>
      <c r="L169" s="153"/>
      <c r="M169" s="163"/>
    </row>
    <row r="170" spans="2:14" x14ac:dyDescent="0.3">
      <c r="B170" t="s">
        <v>1755</v>
      </c>
      <c r="C170" s="39">
        <v>78.099999999999994</v>
      </c>
      <c r="D170" s="39">
        <v>18.600000000000001</v>
      </c>
      <c r="E170" s="39">
        <v>0.8</v>
      </c>
      <c r="F170" s="39">
        <v>0</v>
      </c>
      <c r="G170" s="39">
        <v>0.6</v>
      </c>
      <c r="H170" s="39">
        <v>18.100000000000001</v>
      </c>
      <c r="I170" s="39">
        <v>0.1</v>
      </c>
      <c r="J170" s="39">
        <v>100</v>
      </c>
      <c r="K170" s="39">
        <v>96.7</v>
      </c>
      <c r="L170" s="153">
        <v>19779</v>
      </c>
      <c r="M170" s="163"/>
    </row>
    <row r="171" spans="2:14" x14ac:dyDescent="0.3">
      <c r="B171" t="s">
        <v>1736</v>
      </c>
      <c r="C171" s="39">
        <v>74.400000000000006</v>
      </c>
      <c r="D171" s="39">
        <v>13.3</v>
      </c>
      <c r="E171" s="39">
        <v>0.1</v>
      </c>
      <c r="F171" s="39">
        <v>0</v>
      </c>
      <c r="G171" s="39">
        <v>4.4000000000000004</v>
      </c>
      <c r="H171" s="39">
        <v>7.5</v>
      </c>
      <c r="I171" s="39">
        <v>0.3</v>
      </c>
      <c r="J171" s="39">
        <v>100</v>
      </c>
      <c r="K171" s="39">
        <v>87.7</v>
      </c>
      <c r="L171" s="153">
        <v>12675</v>
      </c>
      <c r="M171" s="163"/>
    </row>
    <row r="172" spans="2:14" x14ac:dyDescent="0.3">
      <c r="B172" s="136" t="s">
        <v>1756</v>
      </c>
      <c r="C172" s="39"/>
      <c r="D172" s="39"/>
      <c r="E172" s="39"/>
      <c r="F172" s="39"/>
      <c r="G172" s="39"/>
      <c r="H172" s="39"/>
      <c r="I172" s="39"/>
      <c r="J172" s="39"/>
      <c r="K172" s="39"/>
      <c r="L172" s="153"/>
      <c r="M172" s="163"/>
    </row>
    <row r="173" spans="2:14" x14ac:dyDescent="0.3">
      <c r="B173" s="149" t="s">
        <v>1699</v>
      </c>
      <c r="C173" s="39">
        <v>74.599999999999994</v>
      </c>
      <c r="D173" s="39">
        <v>19.5</v>
      </c>
      <c r="E173" s="39">
        <v>0.1</v>
      </c>
      <c r="F173" s="39">
        <v>0</v>
      </c>
      <c r="G173" s="39">
        <v>1.4</v>
      </c>
      <c r="H173" s="39">
        <v>4.4000000000000004</v>
      </c>
      <c r="I173" s="39">
        <v>0</v>
      </c>
      <c r="J173" s="39">
        <v>100</v>
      </c>
      <c r="K173" s="39">
        <v>94.1</v>
      </c>
      <c r="L173" s="153">
        <v>1013</v>
      </c>
      <c r="M173" s="163"/>
    </row>
    <row r="174" spans="2:14" x14ac:dyDescent="0.3">
      <c r="B174" s="149" t="s">
        <v>1700</v>
      </c>
      <c r="C174" s="39">
        <v>85.6</v>
      </c>
      <c r="D174" s="39">
        <v>6.2</v>
      </c>
      <c r="E174" s="39">
        <v>0.3</v>
      </c>
      <c r="F174" s="39">
        <v>0.1</v>
      </c>
      <c r="G174" s="39">
        <v>2.4</v>
      </c>
      <c r="H174" s="39">
        <v>5.5</v>
      </c>
      <c r="I174" s="39">
        <v>0</v>
      </c>
      <c r="J174" s="39">
        <v>100</v>
      </c>
      <c r="K174" s="39">
        <v>91.8</v>
      </c>
      <c r="L174" s="153">
        <v>3213</v>
      </c>
      <c r="M174" s="163"/>
    </row>
    <row r="175" spans="2:14" x14ac:dyDescent="0.3">
      <c r="B175" s="149" t="s">
        <v>1701</v>
      </c>
      <c r="C175" s="39">
        <v>84.6</v>
      </c>
      <c r="D175" s="39">
        <v>10.5</v>
      </c>
      <c r="E175" s="39">
        <v>0</v>
      </c>
      <c r="F175" s="39">
        <v>0</v>
      </c>
      <c r="G175" s="39">
        <v>1.3</v>
      </c>
      <c r="H175" s="39">
        <v>3.1</v>
      </c>
      <c r="I175" s="39">
        <v>0.5</v>
      </c>
      <c r="J175" s="39">
        <v>100</v>
      </c>
      <c r="K175" s="39">
        <v>95.1</v>
      </c>
      <c r="L175" s="153">
        <v>4290</v>
      </c>
      <c r="M175" s="163"/>
    </row>
    <row r="176" spans="2:14" x14ac:dyDescent="0.3">
      <c r="B176" s="149" t="s">
        <v>1702</v>
      </c>
      <c r="C176" s="39">
        <v>74.8</v>
      </c>
      <c r="D176" s="39">
        <v>17.399999999999999</v>
      </c>
      <c r="E176" s="39">
        <v>0.3</v>
      </c>
      <c r="F176" s="39">
        <v>0</v>
      </c>
      <c r="G176" s="39">
        <v>4.4000000000000004</v>
      </c>
      <c r="H176" s="39">
        <v>3.1</v>
      </c>
      <c r="I176" s="39">
        <v>0</v>
      </c>
      <c r="J176" s="39">
        <v>100</v>
      </c>
      <c r="K176" s="39">
        <v>92.2</v>
      </c>
      <c r="L176" s="153">
        <v>2062</v>
      </c>
      <c r="M176" s="163"/>
    </row>
    <row r="177" spans="2:13" x14ac:dyDescent="0.3">
      <c r="B177" s="149" t="s">
        <v>1703</v>
      </c>
      <c r="C177" s="39">
        <v>83.2</v>
      </c>
      <c r="D177" s="39">
        <v>13</v>
      </c>
      <c r="E177" s="39">
        <v>0.2</v>
      </c>
      <c r="F177" s="39">
        <v>0</v>
      </c>
      <c r="G177" s="39">
        <v>0.9</v>
      </c>
      <c r="H177" s="39">
        <v>2.7</v>
      </c>
      <c r="I177" s="39">
        <v>0</v>
      </c>
      <c r="J177" s="39">
        <v>100</v>
      </c>
      <c r="K177" s="39">
        <v>96.2</v>
      </c>
      <c r="L177" s="153">
        <v>1826</v>
      </c>
      <c r="M177" s="163"/>
    </row>
    <row r="178" spans="2:13" x14ac:dyDescent="0.3">
      <c r="B178" s="149" t="s">
        <v>1704</v>
      </c>
      <c r="C178" s="39">
        <v>87.2</v>
      </c>
      <c r="D178" s="39">
        <v>4.2</v>
      </c>
      <c r="E178" s="39">
        <v>0</v>
      </c>
      <c r="F178" s="39">
        <v>0</v>
      </c>
      <c r="G178" s="39">
        <v>4</v>
      </c>
      <c r="H178" s="39">
        <v>4.4000000000000004</v>
      </c>
      <c r="I178" s="39">
        <v>0.2</v>
      </c>
      <c r="J178" s="39">
        <v>100</v>
      </c>
      <c r="K178" s="39">
        <v>91.3</v>
      </c>
      <c r="L178" s="153">
        <v>3799</v>
      </c>
      <c r="M178" s="163"/>
    </row>
    <row r="179" spans="2:13" x14ac:dyDescent="0.3">
      <c r="B179" s="149" t="s">
        <v>1705</v>
      </c>
      <c r="C179" s="39">
        <v>61.3</v>
      </c>
      <c r="D179" s="39">
        <v>33.1</v>
      </c>
      <c r="E179" s="39">
        <v>0.9</v>
      </c>
      <c r="F179" s="39">
        <v>0</v>
      </c>
      <c r="G179" s="39">
        <v>0.8</v>
      </c>
      <c r="H179" s="39">
        <v>3.6</v>
      </c>
      <c r="I179" s="39">
        <v>0.3</v>
      </c>
      <c r="J179" s="39">
        <v>100</v>
      </c>
      <c r="K179" s="39">
        <v>94.4</v>
      </c>
      <c r="L179" s="153">
        <v>5545</v>
      </c>
      <c r="M179" s="163"/>
    </row>
    <row r="180" spans="2:13" x14ac:dyDescent="0.3">
      <c r="B180" s="149" t="s">
        <v>1706</v>
      </c>
      <c r="C180" s="39">
        <v>72</v>
      </c>
      <c r="D180" s="39">
        <v>18.399999999999999</v>
      </c>
      <c r="E180" s="39">
        <v>0.3</v>
      </c>
      <c r="F180" s="39">
        <v>0</v>
      </c>
      <c r="G180" s="39">
        <v>2.2000000000000002</v>
      </c>
      <c r="H180" s="39">
        <v>7.2</v>
      </c>
      <c r="I180" s="39">
        <v>0</v>
      </c>
      <c r="J180" s="39">
        <v>100</v>
      </c>
      <c r="K180" s="39">
        <v>90.4</v>
      </c>
      <c r="L180" s="153">
        <v>3294</v>
      </c>
      <c r="M180" s="163"/>
    </row>
    <row r="181" spans="2:13" x14ac:dyDescent="0.3">
      <c r="B181" s="149" t="s">
        <v>1707</v>
      </c>
      <c r="C181" s="39">
        <v>72.900000000000006</v>
      </c>
      <c r="D181" s="39">
        <v>14.2</v>
      </c>
      <c r="E181" s="39">
        <v>0.7</v>
      </c>
      <c r="F181" s="39">
        <v>0</v>
      </c>
      <c r="G181" s="39">
        <v>4.9000000000000004</v>
      </c>
      <c r="H181" s="39">
        <v>7.1</v>
      </c>
      <c r="I181" s="39">
        <v>0.2</v>
      </c>
      <c r="J181" s="39">
        <v>100</v>
      </c>
      <c r="K181" s="39">
        <v>87.1</v>
      </c>
      <c r="L181" s="153">
        <v>3278</v>
      </c>
      <c r="M181" s="163"/>
    </row>
    <row r="182" spans="2:13" x14ac:dyDescent="0.3">
      <c r="B182" s="154" t="s">
        <v>1757</v>
      </c>
      <c r="C182" s="39">
        <v>77.5</v>
      </c>
      <c r="D182" s="39">
        <v>21</v>
      </c>
      <c r="E182" s="39">
        <v>1.4</v>
      </c>
      <c r="F182" s="39">
        <v>0</v>
      </c>
      <c r="G182" s="39">
        <v>0</v>
      </c>
      <c r="H182" s="39">
        <v>0.1</v>
      </c>
      <c r="I182" s="39">
        <v>0</v>
      </c>
      <c r="J182" s="39">
        <v>100</v>
      </c>
      <c r="K182" s="39">
        <v>98.5</v>
      </c>
      <c r="L182" s="153">
        <v>4136</v>
      </c>
      <c r="M182" s="163"/>
    </row>
    <row r="183" spans="2:13" x14ac:dyDescent="0.3">
      <c r="B183" s="155" t="s">
        <v>1758</v>
      </c>
      <c r="C183" s="39"/>
      <c r="D183" s="39"/>
      <c r="E183" s="39"/>
      <c r="F183" s="39"/>
      <c r="G183" s="39"/>
      <c r="H183" s="39"/>
      <c r="I183" s="39"/>
      <c r="J183" s="39"/>
      <c r="K183" s="39"/>
      <c r="L183" s="153"/>
      <c r="M183" s="163"/>
    </row>
    <row r="184" spans="2:13" x14ac:dyDescent="0.3">
      <c r="B184" s="103" t="s">
        <v>1759</v>
      </c>
      <c r="C184" s="39">
        <v>100</v>
      </c>
      <c r="D184" s="39">
        <v>0</v>
      </c>
      <c r="E184" s="39">
        <v>0</v>
      </c>
      <c r="F184" s="39">
        <v>0</v>
      </c>
      <c r="G184" s="39">
        <v>0</v>
      </c>
      <c r="H184" s="39">
        <v>0</v>
      </c>
      <c r="I184" s="39">
        <v>0</v>
      </c>
      <c r="J184" s="39">
        <v>100</v>
      </c>
      <c r="K184" s="39">
        <v>100</v>
      </c>
      <c r="L184" s="153">
        <v>30</v>
      </c>
      <c r="M184" s="163"/>
    </row>
    <row r="185" spans="2:13" x14ac:dyDescent="0.3">
      <c r="B185" s="154" t="s">
        <v>1760</v>
      </c>
      <c r="C185" s="39">
        <v>70.5</v>
      </c>
      <c r="D185" s="39">
        <v>0</v>
      </c>
      <c r="E185" s="39">
        <v>0</v>
      </c>
      <c r="F185" s="39">
        <v>0</v>
      </c>
      <c r="G185" s="39">
        <v>2.6</v>
      </c>
      <c r="H185" s="39">
        <v>26.9</v>
      </c>
      <c r="I185" s="39">
        <v>0</v>
      </c>
      <c r="J185" s="39">
        <v>100</v>
      </c>
      <c r="K185" s="39">
        <v>70.5</v>
      </c>
      <c r="L185" s="153">
        <v>74</v>
      </c>
      <c r="M185" s="163"/>
    </row>
    <row r="186" spans="2:13" x14ac:dyDescent="0.3">
      <c r="B186" s="154" t="s">
        <v>1761</v>
      </c>
      <c r="C186" s="39">
        <v>78.400000000000006</v>
      </c>
      <c r="D186" s="39">
        <v>21.6</v>
      </c>
      <c r="E186" s="39">
        <v>0</v>
      </c>
      <c r="F186" s="39">
        <v>0</v>
      </c>
      <c r="G186" s="39">
        <v>0</v>
      </c>
      <c r="H186" s="39">
        <v>0</v>
      </c>
      <c r="I186" s="39">
        <v>0</v>
      </c>
      <c r="J186" s="39">
        <v>100</v>
      </c>
      <c r="K186" s="39">
        <v>100</v>
      </c>
      <c r="L186" s="153">
        <v>40</v>
      </c>
      <c r="M186" s="163"/>
    </row>
    <row r="187" spans="2:13" x14ac:dyDescent="0.3">
      <c r="B187" s="154" t="s">
        <v>1762</v>
      </c>
      <c r="C187" s="39">
        <v>77.900000000000006</v>
      </c>
      <c r="D187" s="39">
        <v>14.4</v>
      </c>
      <c r="E187" s="39">
        <v>0.4</v>
      </c>
      <c r="F187" s="39">
        <v>0</v>
      </c>
      <c r="G187" s="39">
        <v>2.6</v>
      </c>
      <c r="H187" s="39">
        <v>4.5999999999999996</v>
      </c>
      <c r="I187" s="39">
        <v>0.1</v>
      </c>
      <c r="J187" s="39">
        <v>100</v>
      </c>
      <c r="K187" s="39">
        <v>92.3</v>
      </c>
      <c r="L187" s="153">
        <v>20407</v>
      </c>
      <c r="M187" s="163"/>
    </row>
    <row r="188" spans="2:13" x14ac:dyDescent="0.3">
      <c r="B188" s="154" t="s">
        <v>1763</v>
      </c>
      <c r="C188" s="39">
        <v>74.5</v>
      </c>
      <c r="D188" s="39">
        <v>20.399999999999999</v>
      </c>
      <c r="E188" s="39">
        <v>0.7</v>
      </c>
      <c r="F188" s="39">
        <v>0</v>
      </c>
      <c r="G188" s="39">
        <v>1.2</v>
      </c>
      <c r="H188" s="39">
        <v>3</v>
      </c>
      <c r="I188" s="39">
        <v>0.2</v>
      </c>
      <c r="J188" s="39">
        <v>100</v>
      </c>
      <c r="K188" s="39">
        <v>94.9</v>
      </c>
      <c r="L188" s="153">
        <v>11904</v>
      </c>
      <c r="M188" s="163"/>
    </row>
    <row r="189" spans="2:13" x14ac:dyDescent="0.3">
      <c r="B189" s="155" t="s">
        <v>1764</v>
      </c>
      <c r="C189" s="39"/>
      <c r="D189" s="39"/>
      <c r="E189" s="39"/>
      <c r="F189" s="39"/>
      <c r="G189" s="39"/>
      <c r="H189" s="39"/>
      <c r="I189" s="39"/>
      <c r="J189" s="39"/>
      <c r="K189" s="39"/>
      <c r="L189" s="153"/>
      <c r="M189" s="163"/>
    </row>
    <row r="190" spans="2:13" x14ac:dyDescent="0.3">
      <c r="B190" s="154" t="s">
        <v>1765</v>
      </c>
      <c r="C190" s="39">
        <v>63.7</v>
      </c>
      <c r="D190" s="39">
        <v>18.5</v>
      </c>
      <c r="E190" s="39">
        <v>0.1</v>
      </c>
      <c r="F190" s="39">
        <v>0</v>
      </c>
      <c r="G190" s="39">
        <v>6.1</v>
      </c>
      <c r="H190" s="39">
        <v>11.1</v>
      </c>
      <c r="I190" s="39">
        <v>0.5</v>
      </c>
      <c r="J190" s="39">
        <v>100</v>
      </c>
      <c r="K190" s="39">
        <v>82.2</v>
      </c>
      <c r="L190" s="153">
        <v>6491</v>
      </c>
      <c r="M190" s="163"/>
    </row>
    <row r="191" spans="2:13" x14ac:dyDescent="0.3">
      <c r="B191" s="154" t="s">
        <v>1766</v>
      </c>
      <c r="C191" s="39">
        <v>79.400000000000006</v>
      </c>
      <c r="D191" s="39">
        <v>13.6</v>
      </c>
      <c r="E191" s="39">
        <v>0.3</v>
      </c>
      <c r="F191" s="39">
        <v>0</v>
      </c>
      <c r="G191" s="39">
        <v>2.2000000000000002</v>
      </c>
      <c r="H191" s="39">
        <v>4.4000000000000004</v>
      </c>
      <c r="I191" s="39">
        <v>0.1</v>
      </c>
      <c r="J191" s="39">
        <v>100</v>
      </c>
      <c r="K191" s="39">
        <v>93</v>
      </c>
      <c r="L191" s="153">
        <v>12981</v>
      </c>
      <c r="M191" s="163"/>
    </row>
    <row r="192" spans="2:13" x14ac:dyDescent="0.3">
      <c r="B192" s="156" t="s">
        <v>1767</v>
      </c>
      <c r="C192" s="164">
        <v>80.3</v>
      </c>
      <c r="D192" s="164">
        <v>18.600000000000001</v>
      </c>
      <c r="E192" s="164">
        <v>0.9</v>
      </c>
      <c r="F192" s="164">
        <v>0</v>
      </c>
      <c r="G192" s="164">
        <v>0</v>
      </c>
      <c r="H192" s="164">
        <v>0.1</v>
      </c>
      <c r="I192" s="164">
        <v>0</v>
      </c>
      <c r="J192" s="164">
        <v>100</v>
      </c>
      <c r="K192" s="164">
        <v>98.9</v>
      </c>
      <c r="L192" s="159">
        <v>12983</v>
      </c>
      <c r="M192" s="163"/>
    </row>
    <row r="194" spans="2:12" x14ac:dyDescent="0.3">
      <c r="B194" s="144"/>
      <c r="C194" s="152" t="s">
        <v>1823</v>
      </c>
      <c r="D194" s="144"/>
      <c r="E194" s="144"/>
      <c r="F194" s="144"/>
      <c r="G194" s="144"/>
      <c r="H194" s="144"/>
      <c r="I194" s="144"/>
      <c r="J194" s="144"/>
      <c r="K194" s="144"/>
      <c r="L194" s="144"/>
    </row>
    <row r="195" spans="2:12" x14ac:dyDescent="0.3">
      <c r="C195" t="s">
        <v>1824</v>
      </c>
    </row>
    <row r="196" spans="2:12" x14ac:dyDescent="0.3">
      <c r="C196" t="s">
        <v>1825</v>
      </c>
    </row>
    <row r="197" spans="2:12" ht="49.5" customHeight="1" x14ac:dyDescent="0.3">
      <c r="C197" s="180" t="s">
        <v>1826</v>
      </c>
      <c r="D197" s="180"/>
      <c r="E197" s="180"/>
      <c r="F197" s="180"/>
      <c r="G197" s="180"/>
      <c r="H197" s="211" t="s">
        <v>1827</v>
      </c>
      <c r="I197" s="211"/>
    </row>
    <row r="198" spans="2:12" x14ac:dyDescent="0.3">
      <c r="C198" s="180" t="s">
        <v>1828</v>
      </c>
      <c r="D198" s="180"/>
      <c r="E198" s="180"/>
    </row>
    <row r="199" spans="2:12" ht="66" x14ac:dyDescent="0.3">
      <c r="B199" s="144"/>
      <c r="C199" s="165" t="s">
        <v>1829</v>
      </c>
      <c r="D199" s="147" t="s">
        <v>1830</v>
      </c>
      <c r="E199" s="165" t="s">
        <v>1831</v>
      </c>
      <c r="F199" s="165" t="s">
        <v>1832</v>
      </c>
      <c r="G199" s="165" t="s">
        <v>1833</v>
      </c>
      <c r="H199" s="165" t="s">
        <v>1834</v>
      </c>
      <c r="I199" s="165" t="s">
        <v>1835</v>
      </c>
      <c r="J199" s="165" t="s">
        <v>1203</v>
      </c>
      <c r="K199" s="157" t="s">
        <v>1836</v>
      </c>
      <c r="L199" s="157" t="s">
        <v>1822</v>
      </c>
    </row>
    <row r="201" spans="2:12" x14ac:dyDescent="0.3">
      <c r="B201" t="s">
        <v>1753</v>
      </c>
      <c r="C201" s="39">
        <v>44.6</v>
      </c>
      <c r="D201" s="39">
        <v>9.6</v>
      </c>
      <c r="E201" s="39">
        <v>2.7</v>
      </c>
      <c r="F201" s="39">
        <v>0.4</v>
      </c>
      <c r="G201" s="39">
        <v>26.8</v>
      </c>
      <c r="H201" s="39">
        <v>0.1</v>
      </c>
      <c r="I201" s="39">
        <v>15.8</v>
      </c>
      <c r="J201" s="39">
        <v>100</v>
      </c>
      <c r="K201" s="39">
        <v>84.1</v>
      </c>
      <c r="L201" s="153">
        <v>32455</v>
      </c>
    </row>
    <row r="202" spans="2:12" x14ac:dyDescent="0.3">
      <c r="C202" s="39"/>
      <c r="D202" s="39"/>
      <c r="E202" s="39"/>
      <c r="F202" s="39"/>
      <c r="G202" s="39"/>
      <c r="H202" s="39"/>
      <c r="I202" s="39"/>
      <c r="J202" s="39"/>
      <c r="K202" s="39"/>
      <c r="L202" s="153"/>
    </row>
    <row r="203" spans="2:12" x14ac:dyDescent="0.3">
      <c r="B203" s="136" t="s">
        <v>1754</v>
      </c>
      <c r="C203" s="39"/>
      <c r="D203" s="39"/>
      <c r="E203" s="39"/>
      <c r="F203" s="39"/>
      <c r="G203" s="39"/>
      <c r="H203" s="39"/>
      <c r="I203" s="39"/>
      <c r="J203" s="39"/>
      <c r="K203" s="39"/>
      <c r="L203" s="153"/>
    </row>
    <row r="204" spans="2:12" x14ac:dyDescent="0.3">
      <c r="B204" t="s">
        <v>1755</v>
      </c>
      <c r="C204" s="39">
        <v>67.2</v>
      </c>
      <c r="D204" s="39">
        <v>6.4</v>
      </c>
      <c r="E204" s="39">
        <v>1.9</v>
      </c>
      <c r="F204" s="39">
        <v>0.4</v>
      </c>
      <c r="G204" s="39">
        <v>15.8</v>
      </c>
      <c r="H204" s="39">
        <v>0.1</v>
      </c>
      <c r="I204" s="39">
        <v>8.3000000000000007</v>
      </c>
      <c r="J204" s="39">
        <v>100</v>
      </c>
      <c r="K204" s="39">
        <v>91.6</v>
      </c>
      <c r="L204" s="153">
        <v>19779</v>
      </c>
    </row>
    <row r="205" spans="2:12" x14ac:dyDescent="0.3">
      <c r="B205" t="s">
        <v>1736</v>
      </c>
      <c r="C205" s="39">
        <v>9.5</v>
      </c>
      <c r="D205" s="39">
        <v>14.5</v>
      </c>
      <c r="E205" s="39">
        <v>3.9</v>
      </c>
      <c r="F205" s="39">
        <v>0.4</v>
      </c>
      <c r="G205" s="39">
        <v>44.1</v>
      </c>
      <c r="H205" s="39">
        <v>0.1</v>
      </c>
      <c r="I205" s="39">
        <v>27.6</v>
      </c>
      <c r="J205" s="39">
        <v>100</v>
      </c>
      <c r="K205" s="39">
        <v>72.3</v>
      </c>
      <c r="L205" s="153">
        <v>12675</v>
      </c>
    </row>
    <row r="206" spans="2:12" x14ac:dyDescent="0.3">
      <c r="B206" s="136" t="s">
        <v>1756</v>
      </c>
      <c r="C206" s="39"/>
      <c r="D206" s="39"/>
      <c r="E206" s="39"/>
      <c r="F206" s="39"/>
      <c r="G206" s="39"/>
      <c r="H206" s="39"/>
      <c r="I206" s="39"/>
      <c r="J206" s="39"/>
      <c r="K206" s="39"/>
      <c r="L206" s="153"/>
    </row>
    <row r="207" spans="2:12" x14ac:dyDescent="0.3">
      <c r="B207" s="149" t="s">
        <v>1699</v>
      </c>
      <c r="C207" s="39">
        <v>23.9</v>
      </c>
      <c r="D207" s="39">
        <v>25.7</v>
      </c>
      <c r="E207" s="39">
        <v>0</v>
      </c>
      <c r="F207" s="39">
        <v>0</v>
      </c>
      <c r="G207" s="39">
        <v>35.1</v>
      </c>
      <c r="H207" s="39">
        <v>0</v>
      </c>
      <c r="I207" s="39">
        <v>15.3</v>
      </c>
      <c r="J207" s="39">
        <v>100</v>
      </c>
      <c r="K207" s="39">
        <v>84.7</v>
      </c>
      <c r="L207" s="153">
        <v>1013</v>
      </c>
    </row>
    <row r="208" spans="2:12" x14ac:dyDescent="0.3">
      <c r="B208" s="149" t="s">
        <v>1700</v>
      </c>
      <c r="C208" s="39">
        <v>45.1</v>
      </c>
      <c r="D208" s="39">
        <v>18.2</v>
      </c>
      <c r="E208" s="39">
        <v>0.4</v>
      </c>
      <c r="F208" s="39">
        <v>0.6</v>
      </c>
      <c r="G208" s="39">
        <v>23.8</v>
      </c>
      <c r="H208" s="39">
        <v>0</v>
      </c>
      <c r="I208" s="39">
        <v>11.8</v>
      </c>
      <c r="J208" s="39">
        <v>100</v>
      </c>
      <c r="K208" s="39">
        <v>88.2</v>
      </c>
      <c r="L208" s="153">
        <v>3213</v>
      </c>
    </row>
    <row r="209" spans="2:12" x14ac:dyDescent="0.3">
      <c r="B209" s="149" t="s">
        <v>1701</v>
      </c>
      <c r="C209" s="39">
        <v>35.9</v>
      </c>
      <c r="D209" s="39">
        <v>18</v>
      </c>
      <c r="E209" s="39">
        <v>1</v>
      </c>
      <c r="F209" s="39">
        <v>0.1</v>
      </c>
      <c r="G209" s="39">
        <v>29.7</v>
      </c>
      <c r="H209" s="39">
        <v>0</v>
      </c>
      <c r="I209" s="39">
        <v>15.2</v>
      </c>
      <c r="J209" s="39">
        <v>100</v>
      </c>
      <c r="K209" s="39">
        <v>84.8</v>
      </c>
      <c r="L209" s="153">
        <v>4290</v>
      </c>
    </row>
    <row r="210" spans="2:12" x14ac:dyDescent="0.3">
      <c r="B210" s="149" t="s">
        <v>1702</v>
      </c>
      <c r="C210" s="39">
        <v>33.9</v>
      </c>
      <c r="D210" s="39">
        <v>10.9</v>
      </c>
      <c r="E210" s="39">
        <v>3.7</v>
      </c>
      <c r="F210" s="39">
        <v>0.2</v>
      </c>
      <c r="G210" s="39">
        <v>33.6</v>
      </c>
      <c r="H210" s="39">
        <v>0.2</v>
      </c>
      <c r="I210" s="39">
        <v>17.399999999999999</v>
      </c>
      <c r="J210" s="39">
        <v>100</v>
      </c>
      <c r="K210" s="39">
        <v>82.4</v>
      </c>
      <c r="L210" s="153">
        <v>2062</v>
      </c>
    </row>
    <row r="211" spans="2:12" x14ac:dyDescent="0.3">
      <c r="B211" s="149" t="s">
        <v>1703</v>
      </c>
      <c r="C211" s="39">
        <v>57.4</v>
      </c>
      <c r="D211" s="39">
        <v>5.2</v>
      </c>
      <c r="E211" s="39">
        <v>0.1</v>
      </c>
      <c r="F211" s="39">
        <v>4.2</v>
      </c>
      <c r="G211" s="39">
        <v>12.8</v>
      </c>
      <c r="H211" s="39">
        <v>0.1</v>
      </c>
      <c r="I211" s="39">
        <v>20.2</v>
      </c>
      <c r="J211" s="39">
        <v>100</v>
      </c>
      <c r="K211" s="39">
        <v>79.8</v>
      </c>
      <c r="L211" s="153">
        <v>1826</v>
      </c>
    </row>
    <row r="212" spans="2:12" x14ac:dyDescent="0.3">
      <c r="B212" s="149" t="s">
        <v>1704</v>
      </c>
      <c r="C212" s="39">
        <v>45.9</v>
      </c>
      <c r="D212" s="39">
        <v>5</v>
      </c>
      <c r="E212" s="39">
        <v>0</v>
      </c>
      <c r="F212" s="39">
        <v>0</v>
      </c>
      <c r="G212" s="39">
        <v>28.8</v>
      </c>
      <c r="H212" s="39">
        <v>0</v>
      </c>
      <c r="I212" s="39">
        <v>20.3</v>
      </c>
      <c r="J212" s="39">
        <v>100</v>
      </c>
      <c r="K212" s="39">
        <v>79.7</v>
      </c>
      <c r="L212" s="153">
        <v>3799</v>
      </c>
    </row>
    <row r="213" spans="2:12" x14ac:dyDescent="0.3">
      <c r="B213" s="149" t="s">
        <v>1705</v>
      </c>
      <c r="C213" s="39">
        <v>43.4</v>
      </c>
      <c r="D213" s="39">
        <v>2.9</v>
      </c>
      <c r="E213" s="39">
        <v>4.3</v>
      </c>
      <c r="F213" s="39">
        <v>0.1</v>
      </c>
      <c r="G213" s="39">
        <v>30.2</v>
      </c>
      <c r="H213" s="39">
        <v>0</v>
      </c>
      <c r="I213" s="39">
        <v>19</v>
      </c>
      <c r="J213" s="39">
        <v>100</v>
      </c>
      <c r="K213" s="39">
        <v>81</v>
      </c>
      <c r="L213" s="153">
        <v>5545</v>
      </c>
    </row>
    <row r="214" spans="2:12" x14ac:dyDescent="0.3">
      <c r="B214" s="149" t="s">
        <v>1706</v>
      </c>
      <c r="C214" s="39">
        <v>29.9</v>
      </c>
      <c r="D214" s="39">
        <v>10.8</v>
      </c>
      <c r="E214" s="39">
        <v>13</v>
      </c>
      <c r="F214" s="39">
        <v>0</v>
      </c>
      <c r="G214" s="39">
        <v>31.2</v>
      </c>
      <c r="H214" s="39">
        <v>0</v>
      </c>
      <c r="I214" s="39">
        <v>15</v>
      </c>
      <c r="J214" s="39">
        <v>100</v>
      </c>
      <c r="K214" s="39">
        <v>85</v>
      </c>
      <c r="L214" s="153">
        <v>3294</v>
      </c>
    </row>
    <row r="215" spans="2:12" x14ac:dyDescent="0.3">
      <c r="B215" s="149" t="s">
        <v>1707</v>
      </c>
      <c r="C215" s="39">
        <v>28.2</v>
      </c>
      <c r="D215" s="39">
        <v>5.5</v>
      </c>
      <c r="E215" s="39">
        <v>1.4</v>
      </c>
      <c r="F215" s="39">
        <v>0</v>
      </c>
      <c r="G215" s="39">
        <v>38.200000000000003</v>
      </c>
      <c r="H215" s="39">
        <v>0.6</v>
      </c>
      <c r="I215" s="39">
        <v>26.1</v>
      </c>
      <c r="J215" s="39">
        <v>100</v>
      </c>
      <c r="K215" s="39">
        <v>73.2</v>
      </c>
      <c r="L215" s="153">
        <v>3278</v>
      </c>
    </row>
    <row r="216" spans="2:12" x14ac:dyDescent="0.3">
      <c r="B216" s="154" t="s">
        <v>1757</v>
      </c>
      <c r="C216" s="39">
        <v>83.2</v>
      </c>
      <c r="D216" s="39">
        <v>6.7</v>
      </c>
      <c r="E216" s="39">
        <v>0.4</v>
      </c>
      <c r="F216" s="39">
        <v>0.3</v>
      </c>
      <c r="G216" s="39">
        <v>8.1999999999999993</v>
      </c>
      <c r="H216" s="39" t="s">
        <v>1841</v>
      </c>
      <c r="I216" s="39">
        <v>1.3</v>
      </c>
      <c r="J216" s="39">
        <v>100</v>
      </c>
      <c r="K216" s="39">
        <v>78.7</v>
      </c>
      <c r="L216" s="153">
        <v>4136</v>
      </c>
    </row>
    <row r="217" spans="2:12" x14ac:dyDescent="0.3">
      <c r="B217" s="155" t="s">
        <v>1758</v>
      </c>
      <c r="C217" s="39"/>
      <c r="D217" s="39"/>
      <c r="E217" s="39"/>
      <c r="F217" s="39"/>
      <c r="G217" s="39"/>
      <c r="H217" s="39"/>
      <c r="I217" s="39"/>
      <c r="J217" s="39"/>
      <c r="K217" s="39"/>
      <c r="L217" s="153"/>
    </row>
    <row r="218" spans="2:12" x14ac:dyDescent="0.3">
      <c r="B218" s="103" t="s">
        <v>1759</v>
      </c>
      <c r="C218" s="39">
        <v>21.1</v>
      </c>
      <c r="D218" s="39">
        <v>0</v>
      </c>
      <c r="E218" s="39">
        <v>10</v>
      </c>
      <c r="F218" s="39">
        <v>0</v>
      </c>
      <c r="G218" s="39">
        <v>48.8</v>
      </c>
      <c r="H218" s="39">
        <v>0</v>
      </c>
      <c r="I218" s="39">
        <v>20.100000000000001</v>
      </c>
      <c r="J218" s="39">
        <v>100</v>
      </c>
      <c r="K218" s="39">
        <v>79.900000000000006</v>
      </c>
      <c r="L218" s="153">
        <v>30</v>
      </c>
    </row>
    <row r="219" spans="2:12" x14ac:dyDescent="0.3">
      <c r="B219" s="154" t="s">
        <v>1760</v>
      </c>
      <c r="C219" s="39">
        <v>38.4</v>
      </c>
      <c r="D219" s="39">
        <v>11</v>
      </c>
      <c r="E219" s="39">
        <v>0</v>
      </c>
      <c r="F219" s="39">
        <v>0</v>
      </c>
      <c r="G219" s="39">
        <v>23.6</v>
      </c>
      <c r="H219" s="39">
        <v>0</v>
      </c>
      <c r="I219" s="39">
        <v>27</v>
      </c>
      <c r="J219" s="39">
        <v>100</v>
      </c>
      <c r="K219" s="39">
        <v>73</v>
      </c>
      <c r="L219" s="153">
        <v>74</v>
      </c>
    </row>
    <row r="220" spans="2:12" x14ac:dyDescent="0.3">
      <c r="B220" s="154" t="s">
        <v>1761</v>
      </c>
      <c r="C220" s="39">
        <v>35.1</v>
      </c>
      <c r="D220" s="39">
        <v>1.5</v>
      </c>
      <c r="E220" s="39">
        <v>0</v>
      </c>
      <c r="F220" s="39">
        <v>0</v>
      </c>
      <c r="G220" s="39">
        <v>34.9</v>
      </c>
      <c r="H220" s="39">
        <v>0</v>
      </c>
      <c r="I220" s="39">
        <v>28.5</v>
      </c>
      <c r="J220" s="39">
        <v>100</v>
      </c>
      <c r="K220" s="39">
        <v>71.5</v>
      </c>
      <c r="L220" s="153">
        <v>40</v>
      </c>
    </row>
    <row r="221" spans="2:12" x14ac:dyDescent="0.3">
      <c r="B221" s="154" t="s">
        <v>1762</v>
      </c>
      <c r="C221" s="39">
        <v>41.2</v>
      </c>
      <c r="D221" s="39">
        <v>10.1</v>
      </c>
      <c r="E221" s="39">
        <v>2.5</v>
      </c>
      <c r="F221" s="39">
        <v>0.4</v>
      </c>
      <c r="G221" s="39">
        <v>28.3</v>
      </c>
      <c r="H221" s="39">
        <v>0.1</v>
      </c>
      <c r="I221" s="39">
        <v>1.4</v>
      </c>
      <c r="J221" s="39">
        <v>100</v>
      </c>
      <c r="K221" s="39">
        <v>82.5</v>
      </c>
      <c r="L221" s="153">
        <v>20407</v>
      </c>
    </row>
    <row r="222" spans="2:12" x14ac:dyDescent="0.3">
      <c r="B222" s="154" t="s">
        <v>1763</v>
      </c>
      <c r="C222" s="39">
        <v>50.7</v>
      </c>
      <c r="D222" s="39">
        <v>8.6</v>
      </c>
      <c r="E222" s="39">
        <v>3</v>
      </c>
      <c r="F222" s="39">
        <v>0.3</v>
      </c>
      <c r="G222" s="39">
        <v>24.3</v>
      </c>
      <c r="H222" s="39">
        <v>0.1</v>
      </c>
      <c r="I222" s="39">
        <v>13</v>
      </c>
      <c r="J222" s="39">
        <v>100</v>
      </c>
      <c r="K222" s="39">
        <v>86.9</v>
      </c>
      <c r="L222" s="153">
        <v>11904</v>
      </c>
    </row>
    <row r="223" spans="2:12" x14ac:dyDescent="0.3">
      <c r="B223" s="155" t="s">
        <v>1837</v>
      </c>
      <c r="C223" s="39"/>
      <c r="D223" s="39"/>
      <c r="E223" s="39"/>
      <c r="F223" s="39"/>
      <c r="G223" s="39"/>
      <c r="H223" s="39"/>
      <c r="I223" s="39"/>
      <c r="J223" s="39"/>
      <c r="K223" s="39"/>
      <c r="L223" s="153"/>
    </row>
    <row r="224" spans="2:12" x14ac:dyDescent="0.3">
      <c r="B224" s="154" t="s">
        <v>1838</v>
      </c>
      <c r="C224" s="39">
        <v>82.2</v>
      </c>
      <c r="D224" s="39">
        <v>12</v>
      </c>
      <c r="E224" s="39">
        <v>4.0999999999999996</v>
      </c>
      <c r="F224" s="39">
        <v>0</v>
      </c>
      <c r="G224" s="39">
        <v>0.8</v>
      </c>
      <c r="H224" s="39">
        <v>0.1</v>
      </c>
      <c r="I224" s="39">
        <v>0.7</v>
      </c>
      <c r="J224" s="39">
        <v>100</v>
      </c>
      <c r="K224" s="39">
        <v>99.1</v>
      </c>
      <c r="L224" s="153">
        <v>16995</v>
      </c>
    </row>
    <row r="225" spans="2:12" x14ac:dyDescent="0.3">
      <c r="B225" s="154" t="s">
        <v>1839</v>
      </c>
      <c r="C225" s="39">
        <v>3.1</v>
      </c>
      <c r="D225" s="39">
        <v>7.4</v>
      </c>
      <c r="E225" s="39">
        <v>1.2</v>
      </c>
      <c r="F225" s="39">
        <v>0.8</v>
      </c>
      <c r="G225" s="39">
        <v>56.2</v>
      </c>
      <c r="H225" s="39">
        <v>0</v>
      </c>
      <c r="I225" s="39">
        <v>31.3</v>
      </c>
      <c r="J225" s="39">
        <v>100</v>
      </c>
      <c r="K225" s="39">
        <v>68.7</v>
      </c>
      <c r="L225" s="153">
        <v>14230</v>
      </c>
    </row>
    <row r="226" spans="2:12" x14ac:dyDescent="0.3">
      <c r="B226" s="154" t="s">
        <v>1840</v>
      </c>
      <c r="C226" s="39">
        <v>5.0999999999999996</v>
      </c>
      <c r="D226" s="39">
        <v>1.2</v>
      </c>
      <c r="E226" s="39">
        <v>0</v>
      </c>
      <c r="F226" s="39">
        <v>0.4</v>
      </c>
      <c r="G226" s="39">
        <v>47.5</v>
      </c>
      <c r="H226" s="39">
        <v>0</v>
      </c>
      <c r="I226" s="39">
        <v>45.8</v>
      </c>
      <c r="J226" s="39">
        <v>100</v>
      </c>
      <c r="K226" s="39">
        <v>54.2</v>
      </c>
      <c r="L226" s="153">
        <v>1230</v>
      </c>
    </row>
    <row r="227" spans="2:12" x14ac:dyDescent="0.3">
      <c r="B227" s="155" t="s">
        <v>1764</v>
      </c>
      <c r="C227" s="39"/>
      <c r="D227" s="39"/>
      <c r="E227" s="39"/>
      <c r="F227" s="39"/>
      <c r="G227" s="39"/>
      <c r="H227" s="39"/>
      <c r="I227" s="39"/>
      <c r="J227" s="39"/>
      <c r="K227" s="39"/>
      <c r="L227" s="153"/>
    </row>
    <row r="228" spans="2:12" x14ac:dyDescent="0.3">
      <c r="B228" s="154" t="s">
        <v>1765</v>
      </c>
      <c r="C228" s="39">
        <v>1.9</v>
      </c>
      <c r="D228" s="39">
        <v>11.6</v>
      </c>
      <c r="E228" s="39">
        <v>0.8</v>
      </c>
      <c r="F228" s="39">
        <v>0.7</v>
      </c>
      <c r="G228" s="39">
        <v>51.5</v>
      </c>
      <c r="H228" s="39">
        <v>0</v>
      </c>
      <c r="I228" s="39">
        <v>33.4</v>
      </c>
      <c r="J228" s="39">
        <v>100</v>
      </c>
      <c r="K228" s="39">
        <v>66.599999999999994</v>
      </c>
      <c r="L228" s="153">
        <v>6491</v>
      </c>
    </row>
    <row r="229" spans="2:12" x14ac:dyDescent="0.3">
      <c r="B229" s="154" t="s">
        <v>1766</v>
      </c>
      <c r="C229" s="39">
        <v>21.3</v>
      </c>
      <c r="D229" s="39">
        <v>13.4</v>
      </c>
      <c r="E229" s="39">
        <v>3.5</v>
      </c>
      <c r="F229" s="39">
        <v>0.6</v>
      </c>
      <c r="G229" s="39">
        <v>38.9</v>
      </c>
      <c r="H229" s="39">
        <v>0.1</v>
      </c>
      <c r="I229" s="39">
        <v>22.1</v>
      </c>
      <c r="J229" s="39">
        <v>100</v>
      </c>
      <c r="K229" s="39">
        <v>77.7</v>
      </c>
      <c r="L229" s="153">
        <v>12981</v>
      </c>
    </row>
    <row r="230" spans="2:12" x14ac:dyDescent="0.3">
      <c r="B230" s="156" t="s">
        <v>1767</v>
      </c>
      <c r="C230" s="164">
        <v>89.3</v>
      </c>
      <c r="D230" s="164">
        <v>4.7</v>
      </c>
      <c r="E230" s="164">
        <v>2.7</v>
      </c>
      <c r="F230" s="164">
        <v>0</v>
      </c>
      <c r="G230" s="164">
        <v>2.4</v>
      </c>
      <c r="H230" s="164">
        <v>0</v>
      </c>
      <c r="I230" s="164">
        <v>0.8</v>
      </c>
      <c r="J230" s="164">
        <v>100</v>
      </c>
      <c r="K230" s="164">
        <v>99.2</v>
      </c>
      <c r="L230" s="159">
        <v>12983</v>
      </c>
    </row>
    <row r="231" spans="2:12" x14ac:dyDescent="0.3">
      <c r="C231" s="39"/>
      <c r="D231" s="39"/>
      <c r="E231" s="39"/>
      <c r="F231" s="39"/>
      <c r="G231" s="39"/>
      <c r="H231" s="39"/>
      <c r="I231" s="39"/>
      <c r="J231" s="39"/>
      <c r="K231" s="39"/>
    </row>
  </sheetData>
  <mergeCells count="21">
    <mergeCell ref="C41:E41"/>
    <mergeCell ref="C63:J63"/>
    <mergeCell ref="C64:E64"/>
    <mergeCell ref="F64:H64"/>
    <mergeCell ref="C95:L95"/>
    <mergeCell ref="C96:R96"/>
    <mergeCell ref="F97:M97"/>
    <mergeCell ref="C128:K128"/>
    <mergeCell ref="C131:F131"/>
    <mergeCell ref="C129:Q129"/>
    <mergeCell ref="C130:M130"/>
    <mergeCell ref="N130:Q130"/>
    <mergeCell ref="R129:R132"/>
    <mergeCell ref="H197:I197"/>
    <mergeCell ref="C197:G197"/>
    <mergeCell ref="C198:E198"/>
    <mergeCell ref="S129:S132"/>
    <mergeCell ref="C164:F164"/>
    <mergeCell ref="G164:J164"/>
    <mergeCell ref="C163:J163"/>
    <mergeCell ref="C162:L162"/>
  </mergeCells>
  <phoneticPr fontId="18" type="noConversion"/>
  <pageMargins left="0.7" right="0.7" top="0.75" bottom="0.75" header="0.3" footer="0.3"/>
  <pageSetup paperSize="9"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activeCell="Q6" sqref="Q6:Q7"/>
    </sheetView>
  </sheetViews>
  <sheetFormatPr defaultRowHeight="16.5" x14ac:dyDescent="0.3"/>
  <cols>
    <col min="1" max="1" width="15.125" bestFit="1" customWidth="1"/>
  </cols>
  <sheetData>
    <row r="1" spans="1:6" x14ac:dyDescent="0.3">
      <c r="A1" t="s">
        <v>1906</v>
      </c>
      <c r="B1" t="s">
        <v>1907</v>
      </c>
    </row>
    <row r="2" spans="1:6" x14ac:dyDescent="0.3">
      <c r="A2" s="222" t="s">
        <v>1890</v>
      </c>
      <c r="B2" t="s">
        <v>1908</v>
      </c>
      <c r="C2" s="223">
        <v>16383</v>
      </c>
      <c r="D2" s="223">
        <v>17194</v>
      </c>
      <c r="E2" s="223">
        <v>9978</v>
      </c>
      <c r="F2" s="223">
        <v>8202</v>
      </c>
    </row>
    <row r="3" spans="1:6" x14ac:dyDescent="0.3">
      <c r="A3" s="222" t="s">
        <v>1891</v>
      </c>
      <c r="B3" t="s">
        <v>1909</v>
      </c>
      <c r="C3" s="223">
        <v>9790</v>
      </c>
      <c r="D3" s="223">
        <v>10933</v>
      </c>
      <c r="E3" s="223">
        <v>8296</v>
      </c>
      <c r="F3" s="223">
        <v>7567</v>
      </c>
    </row>
    <row r="4" spans="1:6" x14ac:dyDescent="0.3">
      <c r="A4" s="222" t="s">
        <v>1892</v>
      </c>
      <c r="B4" t="s">
        <v>1910</v>
      </c>
      <c r="C4" s="223">
        <v>9195</v>
      </c>
      <c r="D4" s="223">
        <v>10684</v>
      </c>
      <c r="E4" s="223">
        <v>8274</v>
      </c>
      <c r="F4" s="223">
        <v>7732</v>
      </c>
    </row>
    <row r="5" spans="1:6" x14ac:dyDescent="0.3">
      <c r="A5" s="222" t="s">
        <v>1893</v>
      </c>
      <c r="B5" t="s">
        <v>1911</v>
      </c>
      <c r="C5" s="223">
        <v>11875</v>
      </c>
      <c r="D5" s="223">
        <v>10633</v>
      </c>
      <c r="E5" s="223">
        <v>7651</v>
      </c>
      <c r="F5" s="223">
        <v>7248</v>
      </c>
    </row>
    <row r="6" spans="1:6" x14ac:dyDescent="0.3">
      <c r="A6" s="222" t="s">
        <v>1894</v>
      </c>
      <c r="B6" t="s">
        <v>1912</v>
      </c>
      <c r="C6" s="223">
        <v>9862</v>
      </c>
      <c r="D6" s="223">
        <v>10770</v>
      </c>
      <c r="E6" s="223">
        <v>7969</v>
      </c>
      <c r="F6" s="223">
        <v>7509</v>
      </c>
    </row>
    <row r="7" spans="1:6" x14ac:dyDescent="0.3">
      <c r="A7" s="222" t="s">
        <v>1895</v>
      </c>
      <c r="B7" t="s">
        <v>1913</v>
      </c>
      <c r="C7" s="223">
        <v>10982</v>
      </c>
      <c r="D7" s="223">
        <v>12425</v>
      </c>
      <c r="E7" s="223">
        <v>8230</v>
      </c>
      <c r="F7" s="223">
        <v>7424</v>
      </c>
    </row>
    <row r="8" spans="1:6" x14ac:dyDescent="0.3">
      <c r="A8" s="222" t="s">
        <v>1896</v>
      </c>
      <c r="B8" t="s">
        <v>1914</v>
      </c>
      <c r="C8" s="223">
        <v>29515</v>
      </c>
      <c r="D8" s="223">
        <v>25603</v>
      </c>
      <c r="E8" s="223">
        <v>10271</v>
      </c>
      <c r="F8" s="223">
        <v>7502</v>
      </c>
    </row>
    <row r="9" spans="1:6" x14ac:dyDescent="0.3">
      <c r="A9" s="222" t="s">
        <v>1897</v>
      </c>
      <c r="B9" t="s">
        <v>1915</v>
      </c>
      <c r="C9" s="223" t="s">
        <v>602</v>
      </c>
      <c r="D9" s="223" t="s">
        <v>602</v>
      </c>
      <c r="E9" s="223" t="s">
        <v>602</v>
      </c>
      <c r="F9" s="223" t="s">
        <v>602</v>
      </c>
    </row>
    <row r="10" spans="1:6" x14ac:dyDescent="0.3">
      <c r="A10" s="222" t="s">
        <v>1898</v>
      </c>
      <c r="B10" t="s">
        <v>1916</v>
      </c>
      <c r="C10" s="223">
        <v>13374</v>
      </c>
      <c r="D10" s="223">
        <v>14940</v>
      </c>
      <c r="E10" s="223">
        <v>9142</v>
      </c>
      <c r="F10" s="223">
        <v>7537</v>
      </c>
    </row>
    <row r="11" spans="1:6" x14ac:dyDescent="0.3">
      <c r="A11" s="222" t="s">
        <v>1899</v>
      </c>
      <c r="B11" t="s">
        <v>1917</v>
      </c>
      <c r="C11" s="223">
        <v>11737</v>
      </c>
      <c r="D11" s="223">
        <v>10791</v>
      </c>
      <c r="E11" s="223">
        <v>7442</v>
      </c>
      <c r="F11" s="223">
        <v>7289</v>
      </c>
    </row>
    <row r="12" spans="1:6" x14ac:dyDescent="0.3">
      <c r="A12" s="222" t="s">
        <v>1900</v>
      </c>
      <c r="C12" s="223">
        <v>13791</v>
      </c>
      <c r="D12" s="223">
        <v>11766</v>
      </c>
      <c r="E12" s="223">
        <v>7694</v>
      </c>
      <c r="F12" s="223">
        <v>7070</v>
      </c>
    </row>
    <row r="13" spans="1:6" x14ac:dyDescent="0.3">
      <c r="A13" s="222" t="s">
        <v>1901</v>
      </c>
      <c r="C13" s="223">
        <v>17362</v>
      </c>
      <c r="D13" s="223">
        <v>13203</v>
      </c>
      <c r="E13" s="223">
        <v>8035</v>
      </c>
      <c r="F13" s="223">
        <v>7153</v>
      </c>
    </row>
    <row r="14" spans="1:6" x14ac:dyDescent="0.3">
      <c r="A14" s="222" t="s">
        <v>1902</v>
      </c>
      <c r="C14" s="223">
        <v>10802</v>
      </c>
      <c r="D14" s="223">
        <v>10609</v>
      </c>
      <c r="E14" s="223">
        <v>7684</v>
      </c>
      <c r="F14" s="223">
        <v>7086</v>
      </c>
    </row>
    <row r="15" spans="1:6" x14ac:dyDescent="0.3">
      <c r="A15" s="222" t="s">
        <v>1903</v>
      </c>
      <c r="C15" s="223">
        <v>15446</v>
      </c>
      <c r="D15" s="223">
        <v>13171</v>
      </c>
      <c r="E15" s="223">
        <v>7714</v>
      </c>
      <c r="F15" s="223">
        <v>7254</v>
      </c>
    </row>
    <row r="16" spans="1:6" x14ac:dyDescent="0.3">
      <c r="A16" s="222" t="s">
        <v>1904</v>
      </c>
      <c r="C16" s="223">
        <v>16485</v>
      </c>
      <c r="D16" s="223">
        <v>13527</v>
      </c>
      <c r="E16" s="223">
        <v>8116</v>
      </c>
      <c r="F16" s="223">
        <v>7470</v>
      </c>
    </row>
    <row r="17" spans="1:6" x14ac:dyDescent="0.3">
      <c r="A17" s="222" t="s">
        <v>1905</v>
      </c>
      <c r="C17" s="223">
        <v>14629</v>
      </c>
      <c r="D17" s="223">
        <v>12784</v>
      </c>
      <c r="E17" s="223">
        <v>8217</v>
      </c>
      <c r="F17" s="223">
        <v>7138</v>
      </c>
    </row>
    <row r="18" spans="1:6" x14ac:dyDescent="0.3">
      <c r="A18" s="224" t="s">
        <v>1918</v>
      </c>
      <c r="B18" t="s">
        <v>1919</v>
      </c>
      <c r="C18" s="223">
        <v>10971</v>
      </c>
      <c r="D18" s="223">
        <v>11154</v>
      </c>
      <c r="E18" s="223">
        <v>8259</v>
      </c>
      <c r="F18" s="223">
        <v>7286</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workbookViewId="0">
      <selection activeCell="B32" activeCellId="14" sqref="B4 B5 B7 B10 B12 B13 B15 B18 B20 B22 B24 B26 B28 B30 B32"/>
    </sheetView>
  </sheetViews>
  <sheetFormatPr defaultRowHeight="16.5" x14ac:dyDescent="0.3"/>
  <cols>
    <col min="1" max="1" width="11" bestFit="1" customWidth="1"/>
    <col min="2" max="2" width="28.25" bestFit="1" customWidth="1"/>
    <col min="7" max="7" width="12.125" bestFit="1" customWidth="1"/>
  </cols>
  <sheetData>
    <row r="1" spans="1:7" x14ac:dyDescent="0.3">
      <c r="A1" s="181" t="s">
        <v>1150</v>
      </c>
      <c r="B1" s="181" t="s">
        <v>1034</v>
      </c>
      <c r="C1" s="181" t="s">
        <v>1082</v>
      </c>
      <c r="D1" s="180" t="s">
        <v>1151</v>
      </c>
      <c r="E1" s="180"/>
      <c r="F1" s="180" t="s">
        <v>1152</v>
      </c>
      <c r="G1" s="180"/>
    </row>
    <row r="2" spans="1:7" x14ac:dyDescent="0.3">
      <c r="A2" s="181"/>
      <c r="B2" s="181"/>
      <c r="C2" s="181"/>
      <c r="D2" s="5" t="s">
        <v>1083</v>
      </c>
      <c r="E2" s="5" t="s">
        <v>1145</v>
      </c>
      <c r="F2" s="5" t="s">
        <v>1153</v>
      </c>
      <c r="G2" s="5" t="s">
        <v>1145</v>
      </c>
    </row>
    <row r="3" spans="1:7" x14ac:dyDescent="0.3">
      <c r="A3" s="5" t="s">
        <v>1032</v>
      </c>
      <c r="B3" s="5" t="s">
        <v>1090</v>
      </c>
      <c r="C3" s="5">
        <v>10</v>
      </c>
      <c r="D3" s="116">
        <v>1.69329442830055</v>
      </c>
      <c r="E3" s="5" t="s">
        <v>1120</v>
      </c>
      <c r="F3" s="129">
        <v>9.0716053360582407</v>
      </c>
      <c r="G3" s="127" t="s">
        <v>1167</v>
      </c>
    </row>
    <row r="4" spans="1:7" x14ac:dyDescent="0.3">
      <c r="A4" s="5" t="s">
        <v>1103</v>
      </c>
      <c r="B4" s="5" t="s">
        <v>1090</v>
      </c>
      <c r="C4" s="5">
        <v>10</v>
      </c>
      <c r="D4" s="116">
        <v>0.32990207761408102</v>
      </c>
      <c r="E4" s="5" t="s">
        <v>1146</v>
      </c>
      <c r="F4" s="129">
        <v>10.201431898264079</v>
      </c>
      <c r="G4" s="127" t="s">
        <v>1185</v>
      </c>
    </row>
    <row r="5" spans="1:7" x14ac:dyDescent="0.3">
      <c r="A5" s="5" t="s">
        <v>1104</v>
      </c>
      <c r="B5" s="5" t="s">
        <v>1091</v>
      </c>
      <c r="C5" s="5">
        <v>10</v>
      </c>
      <c r="D5" s="116">
        <v>0.98378834799870896</v>
      </c>
      <c r="E5" s="5" t="s">
        <v>1121</v>
      </c>
      <c r="F5" s="129">
        <v>7.5017027278272863</v>
      </c>
      <c r="G5" s="127" t="s">
        <v>1168</v>
      </c>
    </row>
    <row r="6" spans="1:7" x14ac:dyDescent="0.3">
      <c r="A6" s="5" t="s">
        <v>1105</v>
      </c>
      <c r="B6" s="5" t="s">
        <v>1091</v>
      </c>
      <c r="C6" s="5">
        <v>10</v>
      </c>
      <c r="D6" s="116">
        <v>0.141668002253593</v>
      </c>
      <c r="E6" s="5" t="s">
        <v>1122</v>
      </c>
      <c r="F6" s="129">
        <v>8.1054203817906725</v>
      </c>
      <c r="G6" s="127" t="s">
        <v>1169</v>
      </c>
    </row>
    <row r="7" spans="1:7" x14ac:dyDescent="0.3">
      <c r="A7" s="5" t="s">
        <v>1104</v>
      </c>
      <c r="B7" s="5" t="s">
        <v>1106</v>
      </c>
      <c r="C7" s="5">
        <v>10</v>
      </c>
      <c r="D7" s="116">
        <v>2.12854498384955</v>
      </c>
      <c r="E7" s="5" t="s">
        <v>1123</v>
      </c>
      <c r="F7" s="129">
        <v>8.6693111424722691</v>
      </c>
      <c r="G7" s="127" t="s">
        <v>1170</v>
      </c>
    </row>
    <row r="8" spans="1:7" x14ac:dyDescent="0.3">
      <c r="A8" s="5" t="s">
        <v>1033</v>
      </c>
      <c r="B8" s="5" t="s">
        <v>1107</v>
      </c>
      <c r="C8" s="5">
        <v>10</v>
      </c>
      <c r="D8" s="116">
        <v>0.38365556333284001</v>
      </c>
      <c r="E8" s="5" t="s">
        <v>1147</v>
      </c>
      <c r="F8" s="129">
        <v>10.155427756815616</v>
      </c>
      <c r="G8" s="127" t="s">
        <v>1186</v>
      </c>
    </row>
    <row r="9" spans="1:7" x14ac:dyDescent="0.3">
      <c r="A9" s="5" t="s">
        <v>1108</v>
      </c>
      <c r="B9" s="5" t="s">
        <v>1066</v>
      </c>
      <c r="C9" s="5">
        <v>10</v>
      </c>
      <c r="D9" s="116">
        <v>0.158918487727922</v>
      </c>
      <c r="E9" s="5" t="s">
        <v>1124</v>
      </c>
      <c r="F9" s="129">
        <v>1.0485893868429352</v>
      </c>
      <c r="G9" s="127" t="s">
        <v>1171</v>
      </c>
    </row>
    <row r="10" spans="1:7" x14ac:dyDescent="0.3">
      <c r="A10" s="5" t="s">
        <v>1109</v>
      </c>
      <c r="B10" s="5" t="s">
        <v>1066</v>
      </c>
      <c r="C10" s="5">
        <v>10</v>
      </c>
      <c r="D10" s="116">
        <v>0.50506897143177998</v>
      </c>
      <c r="E10" s="5" t="s">
        <v>1125</v>
      </c>
      <c r="F10" s="129">
        <v>5.1814758544108885</v>
      </c>
      <c r="G10" s="127" t="s">
        <v>1172</v>
      </c>
    </row>
    <row r="11" spans="1:7" x14ac:dyDescent="0.3">
      <c r="A11" s="5" t="s">
        <v>1032</v>
      </c>
      <c r="B11" s="5" t="s">
        <v>1092</v>
      </c>
      <c r="C11" s="5">
        <v>10</v>
      </c>
      <c r="D11" s="116">
        <v>0.46681157190851802</v>
      </c>
      <c r="E11" s="127" t="s">
        <v>1148</v>
      </c>
      <c r="F11" s="129">
        <v>11.670992937026403</v>
      </c>
      <c r="G11" s="127" t="s">
        <v>1173</v>
      </c>
    </row>
    <row r="12" spans="1:7" x14ac:dyDescent="0.3">
      <c r="A12" s="5" t="s">
        <v>1105</v>
      </c>
      <c r="B12" s="5" t="s">
        <v>1092</v>
      </c>
      <c r="C12" s="5">
        <v>10</v>
      </c>
      <c r="D12" s="116">
        <v>1.9427325606910802E-2</v>
      </c>
      <c r="E12" s="5" t="s">
        <v>1126</v>
      </c>
      <c r="F12" s="129">
        <v>16.866923847144967</v>
      </c>
      <c r="G12" s="127" t="s">
        <v>1174</v>
      </c>
    </row>
    <row r="13" spans="1:7" x14ac:dyDescent="0.3">
      <c r="A13" s="5" t="s">
        <v>1104</v>
      </c>
      <c r="B13" s="5" t="s">
        <v>1093</v>
      </c>
      <c r="C13" s="5">
        <v>10</v>
      </c>
      <c r="D13" s="116">
        <v>0.12810760564384699</v>
      </c>
      <c r="E13" s="5" t="s">
        <v>1127</v>
      </c>
      <c r="F13" s="129">
        <v>4.4683664083641661</v>
      </c>
      <c r="G13" s="127" t="s">
        <v>1175</v>
      </c>
    </row>
    <row r="14" spans="1:7" x14ac:dyDescent="0.3">
      <c r="A14" s="5" t="s">
        <v>1110</v>
      </c>
      <c r="B14" s="5" t="s">
        <v>1093</v>
      </c>
      <c r="C14" s="5">
        <v>10</v>
      </c>
      <c r="D14" s="116">
        <v>8.1276453021390999E-2</v>
      </c>
      <c r="E14" s="5" t="s">
        <v>1128</v>
      </c>
      <c r="F14" s="129">
        <v>8.9244582095114211</v>
      </c>
      <c r="G14" s="127" t="s">
        <v>1176</v>
      </c>
    </row>
    <row r="15" spans="1:7" x14ac:dyDescent="0.3">
      <c r="A15" s="5" t="s">
        <v>1032</v>
      </c>
      <c r="B15" s="5" t="s">
        <v>1094</v>
      </c>
      <c r="C15" s="5">
        <v>10</v>
      </c>
      <c r="D15" s="116">
        <v>0.29295098009461201</v>
      </c>
      <c r="E15" s="5" t="s">
        <v>1129</v>
      </c>
      <c r="F15" s="129">
        <v>4.7857665522091919</v>
      </c>
      <c r="G15" s="127" t="s">
        <v>1177</v>
      </c>
    </row>
    <row r="16" spans="1:7" x14ac:dyDescent="0.3">
      <c r="A16" s="5" t="s">
        <v>1109</v>
      </c>
      <c r="B16" s="5" t="s">
        <v>1094</v>
      </c>
      <c r="C16" s="5">
        <v>10</v>
      </c>
      <c r="D16" s="116">
        <v>5.5551629445583901E-2</v>
      </c>
      <c r="E16" s="5" t="s">
        <v>1130</v>
      </c>
      <c r="F16" s="129">
        <v>4.2596032684514062</v>
      </c>
      <c r="G16" s="127" t="s">
        <v>1178</v>
      </c>
    </row>
    <row r="17" spans="1:7" x14ac:dyDescent="0.3">
      <c r="A17" s="5" t="s">
        <v>1032</v>
      </c>
      <c r="B17" s="5" t="s">
        <v>1095</v>
      </c>
      <c r="C17" s="5">
        <v>10</v>
      </c>
      <c r="D17" s="116">
        <v>0.252515563069385</v>
      </c>
      <c r="E17" s="5" t="s">
        <v>1131</v>
      </c>
      <c r="F17" s="129">
        <v>8.61006356464733</v>
      </c>
      <c r="G17" s="127" t="s">
        <v>1179</v>
      </c>
    </row>
    <row r="18" spans="1:7" x14ac:dyDescent="0.3">
      <c r="A18" s="5" t="s">
        <v>1033</v>
      </c>
      <c r="B18" s="5" t="s">
        <v>1095</v>
      </c>
      <c r="C18" s="5">
        <v>10</v>
      </c>
      <c r="D18" s="116">
        <v>1.6375634752472799E-2</v>
      </c>
      <c r="E18" s="5" t="s">
        <v>1132</v>
      </c>
      <c r="F18" s="129">
        <v>7.1129960258046854</v>
      </c>
      <c r="G18" s="127" t="s">
        <v>1187</v>
      </c>
    </row>
    <row r="19" spans="1:7" x14ac:dyDescent="0.3">
      <c r="A19" s="5" t="s">
        <v>1111</v>
      </c>
      <c r="B19" s="5" t="s">
        <v>1096</v>
      </c>
      <c r="C19" s="5">
        <v>10</v>
      </c>
      <c r="D19" s="116">
        <v>0.25567599606416302</v>
      </c>
      <c r="E19" s="5" t="s">
        <v>1133</v>
      </c>
      <c r="F19" s="129">
        <v>14.658335018968248</v>
      </c>
      <c r="G19" s="127" t="s">
        <v>1180</v>
      </c>
    </row>
    <row r="20" spans="1:7" x14ac:dyDescent="0.3">
      <c r="A20" s="5" t="s">
        <v>1033</v>
      </c>
      <c r="B20" s="5" t="s">
        <v>1096</v>
      </c>
      <c r="C20" s="5">
        <v>10</v>
      </c>
      <c r="D20" s="116">
        <v>4.3893296511015104E-3</v>
      </c>
      <c r="E20" s="5" t="s">
        <v>1134</v>
      </c>
      <c r="F20" s="129" t="s">
        <v>1183</v>
      </c>
      <c r="G20" s="127" t="s">
        <v>1184</v>
      </c>
    </row>
    <row r="21" spans="1:7" x14ac:dyDescent="0.3">
      <c r="A21" s="5" t="s">
        <v>1104</v>
      </c>
      <c r="B21" s="5" t="s">
        <v>1097</v>
      </c>
      <c r="C21" s="5">
        <v>10</v>
      </c>
      <c r="D21" s="116">
        <v>0.108946949674931</v>
      </c>
      <c r="E21" s="5" t="s">
        <v>1135</v>
      </c>
      <c r="F21" s="129">
        <v>15.113865332063202</v>
      </c>
      <c r="G21" s="127" t="s">
        <v>1181</v>
      </c>
    </row>
    <row r="22" spans="1:7" x14ac:dyDescent="0.3">
      <c r="A22" s="5" t="s">
        <v>1112</v>
      </c>
      <c r="B22" s="5" t="s">
        <v>1097</v>
      </c>
      <c r="C22" s="5">
        <v>10</v>
      </c>
      <c r="D22" s="116">
        <v>1.2573471442517701E-2</v>
      </c>
      <c r="E22" s="5" t="s">
        <v>1149</v>
      </c>
      <c r="F22" s="129">
        <v>23.542584932101242</v>
      </c>
      <c r="G22" s="127" t="s">
        <v>1190</v>
      </c>
    </row>
    <row r="23" spans="1:7" x14ac:dyDescent="0.3">
      <c r="A23" s="5" t="s">
        <v>1108</v>
      </c>
      <c r="B23" s="5" t="s">
        <v>1098</v>
      </c>
      <c r="C23" s="5">
        <v>10</v>
      </c>
      <c r="D23" s="116">
        <v>9.8568827482247004E-2</v>
      </c>
      <c r="E23" s="5" t="s">
        <v>1136</v>
      </c>
      <c r="F23" s="129">
        <v>6.8347559156865856</v>
      </c>
      <c r="G23" s="127" t="s">
        <v>1189</v>
      </c>
    </row>
    <row r="24" spans="1:7" x14ac:dyDescent="0.3">
      <c r="A24" s="5" t="s">
        <v>1109</v>
      </c>
      <c r="B24" s="5" t="s">
        <v>1098</v>
      </c>
      <c r="C24" s="5">
        <v>10</v>
      </c>
      <c r="D24" s="116">
        <v>1.54906743188919E-2</v>
      </c>
      <c r="E24" s="5" t="s">
        <v>1137</v>
      </c>
      <c r="F24" s="129">
        <v>11.847961491016923</v>
      </c>
      <c r="G24" s="127" t="s">
        <v>1182</v>
      </c>
    </row>
    <row r="25" spans="1:7" x14ac:dyDescent="0.3">
      <c r="A25" s="5" t="s">
        <v>1108</v>
      </c>
      <c r="B25" s="5" t="s">
        <v>1099</v>
      </c>
      <c r="C25" s="5">
        <v>9</v>
      </c>
      <c r="D25" s="116">
        <v>-0.38726677785939501</v>
      </c>
      <c r="E25" s="5" t="s">
        <v>1138</v>
      </c>
      <c r="F25" s="129">
        <v>-1.2919921229240017</v>
      </c>
      <c r="G25" s="127" t="s">
        <v>1160</v>
      </c>
    </row>
    <row r="26" spans="1:7" x14ac:dyDescent="0.3">
      <c r="A26" s="5" t="s">
        <v>1113</v>
      </c>
      <c r="B26" s="5" t="s">
        <v>1099</v>
      </c>
      <c r="C26" s="5">
        <v>9</v>
      </c>
      <c r="D26" s="116">
        <v>-0.476247069149832</v>
      </c>
      <c r="E26" s="5" t="s">
        <v>1139</v>
      </c>
      <c r="F26" s="129">
        <v>-4.263490352494248</v>
      </c>
      <c r="G26" s="127" t="s">
        <v>1161</v>
      </c>
    </row>
    <row r="27" spans="1:7" x14ac:dyDescent="0.3">
      <c r="A27" s="5" t="s">
        <v>1114</v>
      </c>
      <c r="B27" s="5" t="s">
        <v>216</v>
      </c>
      <c r="C27" s="5">
        <v>9</v>
      </c>
      <c r="D27" s="116">
        <v>-1.0093343607496399</v>
      </c>
      <c r="E27" s="5" t="s">
        <v>1140</v>
      </c>
      <c r="F27" s="129">
        <v>-4.3930693703075345</v>
      </c>
      <c r="G27" s="127" t="s">
        <v>1188</v>
      </c>
    </row>
    <row r="28" spans="1:7" x14ac:dyDescent="0.3">
      <c r="A28" s="5" t="s">
        <v>1112</v>
      </c>
      <c r="B28" s="5" t="s">
        <v>216</v>
      </c>
      <c r="C28" s="5">
        <v>9</v>
      </c>
      <c r="D28" s="116">
        <v>-1.1125394954319501</v>
      </c>
      <c r="E28" s="5" t="s">
        <v>1141</v>
      </c>
      <c r="F28" s="129">
        <v>-3.6727351925145868</v>
      </c>
      <c r="G28" s="127" t="s">
        <v>1162</v>
      </c>
    </row>
    <row r="29" spans="1:7" x14ac:dyDescent="0.3">
      <c r="A29" s="5" t="s">
        <v>1115</v>
      </c>
      <c r="B29" s="5" t="s">
        <v>1100</v>
      </c>
      <c r="C29" s="5">
        <v>9</v>
      </c>
      <c r="D29" s="116">
        <v>-0.56965683141660295</v>
      </c>
      <c r="E29" s="5" t="s">
        <v>1142</v>
      </c>
      <c r="F29" s="129">
        <v>-5.8597608091225384</v>
      </c>
      <c r="G29" s="127" t="s">
        <v>1163</v>
      </c>
    </row>
    <row r="30" spans="1:7" x14ac:dyDescent="0.3">
      <c r="A30" s="5" t="s">
        <v>1109</v>
      </c>
      <c r="B30" s="5" t="s">
        <v>1100</v>
      </c>
      <c r="C30" s="5">
        <v>9</v>
      </c>
      <c r="D30" s="116">
        <v>-0.54929734150901</v>
      </c>
      <c r="E30" s="5" t="s">
        <v>1143</v>
      </c>
      <c r="F30" s="129">
        <v>-4.7148413843348553</v>
      </c>
      <c r="G30" s="127" t="s">
        <v>1164</v>
      </c>
    </row>
    <row r="31" spans="1:7" x14ac:dyDescent="0.3">
      <c r="A31" s="5" t="s">
        <v>1111</v>
      </c>
      <c r="B31" s="5" t="s">
        <v>1101</v>
      </c>
      <c r="C31" s="5">
        <v>9</v>
      </c>
      <c r="D31" s="116">
        <v>8.9004053365114494E-2</v>
      </c>
      <c r="E31" s="5" t="s">
        <v>1144</v>
      </c>
      <c r="F31" s="129">
        <v>1.7458314481119341</v>
      </c>
      <c r="G31" s="127" t="s">
        <v>1165</v>
      </c>
    </row>
    <row r="32" spans="1:7" x14ac:dyDescent="0.3">
      <c r="A32" s="5" t="s">
        <v>1105</v>
      </c>
      <c r="B32" s="5" t="s">
        <v>1101</v>
      </c>
      <c r="C32" s="5">
        <v>9</v>
      </c>
      <c r="D32" s="116">
        <v>5.0390234581212797E-3</v>
      </c>
      <c r="E32" s="5" t="s">
        <v>1134</v>
      </c>
      <c r="F32" s="129">
        <v>0.50160038938944496</v>
      </c>
      <c r="G32" s="127" t="s">
        <v>1166</v>
      </c>
    </row>
  </sheetData>
  <mergeCells count="5">
    <mergeCell ref="D1:E1"/>
    <mergeCell ref="F1:G1"/>
    <mergeCell ref="C1:C2"/>
    <mergeCell ref="B1:B2"/>
    <mergeCell ref="A1:A2"/>
  </mergeCells>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6"/>
  <sheetViews>
    <sheetView workbookViewId="0">
      <selection activeCell="B23" sqref="B23"/>
    </sheetView>
  </sheetViews>
  <sheetFormatPr defaultRowHeight="16.5" x14ac:dyDescent="0.3"/>
  <cols>
    <col min="3" max="3" width="28.25" bestFit="1" customWidth="1"/>
    <col min="4" max="4" width="66" bestFit="1" customWidth="1"/>
  </cols>
  <sheetData>
    <row r="1" spans="2:4" x14ac:dyDescent="0.3">
      <c r="C1" s="133" t="s">
        <v>1585</v>
      </c>
      <c r="D1" s="133" t="s">
        <v>1584</v>
      </c>
    </row>
    <row r="2" spans="2:4" x14ac:dyDescent="0.3">
      <c r="C2" s="134" t="s">
        <v>1090</v>
      </c>
      <c r="D2" s="133" t="s">
        <v>1586</v>
      </c>
    </row>
    <row r="3" spans="2:4" x14ac:dyDescent="0.3">
      <c r="C3" s="134" t="s">
        <v>1091</v>
      </c>
      <c r="D3" s="133" t="s">
        <v>1586</v>
      </c>
    </row>
    <row r="4" spans="2:4" x14ac:dyDescent="0.3">
      <c r="C4" s="134" t="s">
        <v>1106</v>
      </c>
      <c r="D4" s="133" t="s">
        <v>1586</v>
      </c>
    </row>
    <row r="5" spans="2:4" x14ac:dyDescent="0.3">
      <c r="C5" s="134" t="s">
        <v>1066</v>
      </c>
      <c r="D5" s="133" t="s">
        <v>1586</v>
      </c>
    </row>
    <row r="6" spans="2:4" x14ac:dyDescent="0.3">
      <c r="C6" s="134" t="s">
        <v>1092</v>
      </c>
      <c r="D6" s="133"/>
    </row>
    <row r="7" spans="2:4" x14ac:dyDescent="0.3">
      <c r="C7" s="134" t="s">
        <v>1093</v>
      </c>
      <c r="D7" s="133"/>
    </row>
    <row r="8" spans="2:4" x14ac:dyDescent="0.3">
      <c r="C8" s="134" t="s">
        <v>1094</v>
      </c>
      <c r="D8" s="133"/>
    </row>
    <row r="9" spans="2:4" x14ac:dyDescent="0.3">
      <c r="C9" s="134" t="s">
        <v>1095</v>
      </c>
      <c r="D9" s="133"/>
    </row>
    <row r="10" spans="2:4" x14ac:dyDescent="0.3">
      <c r="C10" s="134" t="s">
        <v>1096</v>
      </c>
      <c r="D10" s="133"/>
    </row>
    <row r="11" spans="2:4" x14ac:dyDescent="0.3">
      <c r="C11" s="134" t="s">
        <v>1097</v>
      </c>
      <c r="D11" s="133"/>
    </row>
    <row r="12" spans="2:4" x14ac:dyDescent="0.3">
      <c r="C12" s="134" t="s">
        <v>1098</v>
      </c>
      <c r="D12" s="133"/>
    </row>
    <row r="13" spans="2:4" x14ac:dyDescent="0.3">
      <c r="B13" s="180" t="s">
        <v>1591</v>
      </c>
      <c r="C13" s="134" t="s">
        <v>1099</v>
      </c>
      <c r="D13" s="133" t="s">
        <v>1587</v>
      </c>
    </row>
    <row r="14" spans="2:4" x14ac:dyDescent="0.3">
      <c r="B14" s="180"/>
      <c r="C14" s="134" t="s">
        <v>216</v>
      </c>
      <c r="D14" s="133" t="s">
        <v>1589</v>
      </c>
    </row>
    <row r="15" spans="2:4" x14ac:dyDescent="0.3">
      <c r="B15" s="180"/>
      <c r="C15" s="134" t="s">
        <v>1100</v>
      </c>
      <c r="D15" s="133" t="s">
        <v>1590</v>
      </c>
    </row>
    <row r="16" spans="2:4" x14ac:dyDescent="0.3">
      <c r="B16" s="180"/>
      <c r="C16" s="134" t="s">
        <v>1101</v>
      </c>
      <c r="D16" s="133" t="s">
        <v>1588</v>
      </c>
    </row>
  </sheetData>
  <mergeCells count="1">
    <mergeCell ref="B13:B16"/>
  </mergeCells>
  <phoneticPr fontId="18"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22"/>
  <sheetViews>
    <sheetView workbookViewId="0">
      <selection activeCell="B27" sqref="B27"/>
    </sheetView>
  </sheetViews>
  <sheetFormatPr defaultRowHeight="16.5" x14ac:dyDescent="0.3"/>
  <cols>
    <col min="1" max="2" width="30" bestFit="1" customWidth="1"/>
    <col min="3" max="3" width="77.625" bestFit="1" customWidth="1"/>
  </cols>
  <sheetData>
    <row r="6" spans="1:4" x14ac:dyDescent="0.3">
      <c r="A6" t="s">
        <v>1592</v>
      </c>
      <c r="B6" t="s">
        <v>1593</v>
      </c>
      <c r="C6" t="s">
        <v>1594</v>
      </c>
      <c r="D6" t="s">
        <v>1595</v>
      </c>
    </row>
    <row r="7" spans="1:4" x14ac:dyDescent="0.3">
      <c r="A7" t="s">
        <v>1598</v>
      </c>
      <c r="B7" t="s">
        <v>1596</v>
      </c>
      <c r="C7" t="s">
        <v>1597</v>
      </c>
    </row>
    <row r="8" spans="1:4" x14ac:dyDescent="0.3">
      <c r="C8" t="s">
        <v>1599</v>
      </c>
    </row>
    <row r="9" spans="1:4" x14ac:dyDescent="0.3">
      <c r="B9" t="s">
        <v>1600</v>
      </c>
      <c r="C9" t="s">
        <v>1601</v>
      </c>
    </row>
    <row r="10" spans="1:4" x14ac:dyDescent="0.3">
      <c r="C10" s="103" t="s">
        <v>1603</v>
      </c>
    </row>
    <row r="11" spans="1:4" x14ac:dyDescent="0.3">
      <c r="C11" t="s">
        <v>1602</v>
      </c>
    </row>
    <row r="12" spans="1:4" x14ac:dyDescent="0.3">
      <c r="C12" t="s">
        <v>1604</v>
      </c>
    </row>
    <row r="13" spans="1:4" x14ac:dyDescent="0.3">
      <c r="C13" t="s">
        <v>1605</v>
      </c>
    </row>
    <row r="14" spans="1:4" x14ac:dyDescent="0.3">
      <c r="C14" t="s">
        <v>1606</v>
      </c>
    </row>
    <row r="15" spans="1:4" x14ac:dyDescent="0.3">
      <c r="C15" t="s">
        <v>1607</v>
      </c>
    </row>
    <row r="16" spans="1:4" x14ac:dyDescent="0.3">
      <c r="C16" t="s">
        <v>1608</v>
      </c>
    </row>
    <row r="17" spans="2:3" x14ac:dyDescent="0.3">
      <c r="B17" t="s">
        <v>1609</v>
      </c>
      <c r="C17" t="s">
        <v>1610</v>
      </c>
    </row>
    <row r="18" spans="2:3" x14ac:dyDescent="0.3">
      <c r="B18" t="s">
        <v>1611</v>
      </c>
      <c r="C18" t="s">
        <v>1612</v>
      </c>
    </row>
    <row r="19" spans="2:3" x14ac:dyDescent="0.3">
      <c r="C19" t="s">
        <v>1613</v>
      </c>
    </row>
    <row r="20" spans="2:3" x14ac:dyDescent="0.3">
      <c r="C20" t="s">
        <v>1614</v>
      </c>
    </row>
    <row r="21" spans="2:3" x14ac:dyDescent="0.3">
      <c r="C21" t="s">
        <v>1615</v>
      </c>
    </row>
    <row r="22" spans="2:3" x14ac:dyDescent="0.3">
      <c r="C22" t="s">
        <v>1616</v>
      </c>
    </row>
  </sheetData>
  <phoneticPr fontId="1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5"/>
  <sheetViews>
    <sheetView topLeftCell="A19" workbookViewId="0">
      <selection activeCell="I27" sqref="I27"/>
    </sheetView>
  </sheetViews>
  <sheetFormatPr defaultRowHeight="16.5" x14ac:dyDescent="0.3"/>
  <cols>
    <col min="14" max="14" width="15.25" customWidth="1"/>
    <col min="15" max="15" width="28.625" bestFit="1" customWidth="1"/>
    <col min="16" max="16" width="15.5" customWidth="1"/>
    <col min="17" max="17" width="23.625" customWidth="1"/>
  </cols>
  <sheetData>
    <row r="1" spans="1:17" ht="20.25" x14ac:dyDescent="0.3">
      <c r="A1" s="15" t="s">
        <v>223</v>
      </c>
      <c r="B1" s="16"/>
      <c r="C1" s="16"/>
      <c r="D1" s="16"/>
      <c r="E1" s="16"/>
      <c r="F1" s="16"/>
      <c r="G1" s="16"/>
      <c r="H1" s="16"/>
      <c r="I1" s="16"/>
      <c r="J1" s="16"/>
      <c r="K1" s="17"/>
      <c r="L1" s="17"/>
      <c r="M1" s="18" t="s">
        <v>224</v>
      </c>
      <c r="N1" s="17"/>
      <c r="O1" s="15" t="s">
        <v>225</v>
      </c>
      <c r="P1" s="15"/>
      <c r="Q1" s="16"/>
    </row>
    <row r="2" spans="1:17" ht="20.25" x14ac:dyDescent="0.3">
      <c r="A2" s="15"/>
      <c r="B2" s="16"/>
      <c r="C2" s="16"/>
      <c r="D2" s="16"/>
      <c r="E2" s="16"/>
      <c r="F2" s="16"/>
      <c r="G2" s="16"/>
      <c r="H2" s="16"/>
      <c r="I2" s="16"/>
      <c r="J2" s="16"/>
      <c r="K2" s="19" t="s">
        <v>226</v>
      </c>
      <c r="L2" s="19" t="s">
        <v>227</v>
      </c>
      <c r="M2" s="19" t="s">
        <v>228</v>
      </c>
      <c r="N2" s="20" t="s">
        <v>229</v>
      </c>
      <c r="O2" s="21" t="s">
        <v>230</v>
      </c>
      <c r="P2" s="22" t="s">
        <v>231</v>
      </c>
      <c r="Q2" s="23" t="s">
        <v>232</v>
      </c>
    </row>
    <row r="3" spans="1:17" x14ac:dyDescent="0.3">
      <c r="A3" s="24" t="s">
        <v>233</v>
      </c>
      <c r="B3" s="182" t="s">
        <v>234</v>
      </c>
      <c r="C3" s="182"/>
      <c r="D3" s="182"/>
      <c r="E3" s="182"/>
      <c r="F3" s="182"/>
      <c r="G3" s="182"/>
      <c r="H3" s="182"/>
      <c r="I3" s="182"/>
      <c r="J3" s="16"/>
      <c r="K3" s="25" t="s">
        <v>235</v>
      </c>
      <c r="L3" s="25" t="s">
        <v>236</v>
      </c>
      <c r="M3" s="25" t="s">
        <v>237</v>
      </c>
      <c r="N3" s="26" t="s">
        <v>238</v>
      </c>
      <c r="O3" s="27" t="s">
        <v>239</v>
      </c>
      <c r="P3" s="27"/>
      <c r="Q3" s="27"/>
    </row>
    <row r="4" spans="1:17" x14ac:dyDescent="0.3">
      <c r="A4" s="28" t="s">
        <v>240</v>
      </c>
      <c r="B4" s="28" t="s">
        <v>241</v>
      </c>
      <c r="C4" s="28" t="s">
        <v>242</v>
      </c>
      <c r="D4" s="28" t="s">
        <v>242</v>
      </c>
      <c r="E4" s="28" t="s">
        <v>242</v>
      </c>
      <c r="F4" s="28" t="s">
        <v>243</v>
      </c>
      <c r="G4" s="28" t="s">
        <v>244</v>
      </c>
      <c r="H4" s="28" t="s">
        <v>245</v>
      </c>
      <c r="I4" s="28" t="s">
        <v>246</v>
      </c>
      <c r="J4" s="16"/>
      <c r="K4" s="29" t="s">
        <v>247</v>
      </c>
      <c r="L4" s="29" t="s">
        <v>244</v>
      </c>
      <c r="M4" s="30" t="s">
        <v>248</v>
      </c>
      <c r="N4" s="30" t="s">
        <v>245</v>
      </c>
      <c r="O4" s="31" t="s">
        <v>249</v>
      </c>
      <c r="P4" s="32" t="s">
        <v>250</v>
      </c>
      <c r="Q4" s="33" t="s">
        <v>251</v>
      </c>
    </row>
    <row r="5" spans="1:17" x14ac:dyDescent="0.3">
      <c r="A5" s="28" t="s">
        <v>252</v>
      </c>
      <c r="B5" s="28" t="s">
        <v>253</v>
      </c>
      <c r="C5" s="28" t="s">
        <v>254</v>
      </c>
      <c r="D5" s="28" t="s">
        <v>255</v>
      </c>
      <c r="E5" s="28" t="s">
        <v>256</v>
      </c>
      <c r="F5" s="28" t="s">
        <v>257</v>
      </c>
      <c r="G5" s="28" t="s">
        <v>258</v>
      </c>
      <c r="H5" s="28" t="s">
        <v>259</v>
      </c>
      <c r="I5" s="28" t="s">
        <v>260</v>
      </c>
      <c r="J5" s="16"/>
      <c r="K5" s="34" t="s">
        <v>261</v>
      </c>
      <c r="L5" s="34" t="s">
        <v>262</v>
      </c>
      <c r="M5" s="35" t="s">
        <v>263</v>
      </c>
      <c r="N5" s="35" t="s">
        <v>264</v>
      </c>
      <c r="O5" s="32" t="s">
        <v>265</v>
      </c>
      <c r="P5" s="36" t="s">
        <v>266</v>
      </c>
      <c r="Q5" s="37" t="s">
        <v>267</v>
      </c>
    </row>
    <row r="6" spans="1:17" x14ac:dyDescent="0.3">
      <c r="A6" s="27">
        <v>1998</v>
      </c>
      <c r="B6" s="38">
        <v>8.9999999999999993E-3</v>
      </c>
      <c r="C6" s="38">
        <v>0.02</v>
      </c>
      <c r="D6" s="38">
        <v>0.02</v>
      </c>
      <c r="E6" s="39">
        <v>1</v>
      </c>
      <c r="F6" s="40">
        <v>55</v>
      </c>
      <c r="G6" s="38"/>
      <c r="H6" s="38">
        <v>9.5899999999999999E-2</v>
      </c>
      <c r="I6" s="38"/>
      <c r="J6" s="16"/>
      <c r="K6" s="25"/>
      <c r="L6" s="25"/>
      <c r="M6" s="25"/>
      <c r="N6" s="41">
        <v>29.32</v>
      </c>
      <c r="O6" s="16"/>
      <c r="P6" s="38">
        <v>2.6232427537365299</v>
      </c>
      <c r="Q6" s="39">
        <v>18662.495999999999</v>
      </c>
    </row>
    <row r="7" spans="1:17" x14ac:dyDescent="0.3">
      <c r="A7" s="27">
        <v>1999</v>
      </c>
      <c r="B7" s="38">
        <v>8.9999999999999993E-3</v>
      </c>
      <c r="C7" s="38">
        <v>2.3E-2</v>
      </c>
      <c r="D7" s="38">
        <v>2.1000000000000001E-2</v>
      </c>
      <c r="E7" s="39">
        <v>1</v>
      </c>
      <c r="F7" s="40">
        <v>51</v>
      </c>
      <c r="G7" s="38"/>
      <c r="H7" s="38">
        <v>7.85E-2</v>
      </c>
      <c r="I7" s="38"/>
      <c r="J7" s="16"/>
      <c r="K7" s="25"/>
      <c r="L7" s="25"/>
      <c r="M7" s="25"/>
      <c r="N7" s="41">
        <v>25.03</v>
      </c>
      <c r="O7" s="16"/>
      <c r="P7" s="38">
        <v>2.8388763213942672</v>
      </c>
      <c r="Q7" s="39">
        <v>18321.867999999999</v>
      </c>
    </row>
    <row r="8" spans="1:17" x14ac:dyDescent="0.3">
      <c r="A8" s="27">
        <v>2000</v>
      </c>
      <c r="B8" s="38">
        <v>8.0000000000000002E-3</v>
      </c>
      <c r="C8" s="38">
        <v>2.4E-2</v>
      </c>
      <c r="D8" s="38">
        <v>0.02</v>
      </c>
      <c r="E8" s="39">
        <v>0.9</v>
      </c>
      <c r="F8" s="40">
        <v>53</v>
      </c>
      <c r="G8" s="38"/>
      <c r="H8" s="38">
        <v>9.3399999999999997E-2</v>
      </c>
      <c r="I8" s="38"/>
      <c r="J8" s="16"/>
      <c r="K8" s="38">
        <v>4.6200000000000005E-2</v>
      </c>
      <c r="L8" s="41">
        <v>24.2</v>
      </c>
      <c r="M8" s="41">
        <v>24.25</v>
      </c>
      <c r="N8" s="42">
        <v>29.86</v>
      </c>
      <c r="O8" s="39">
        <v>29.765469287465301</v>
      </c>
      <c r="P8" s="43">
        <v>3.0381512991692858</v>
      </c>
      <c r="Q8" s="39">
        <v>18575.758000000002</v>
      </c>
    </row>
    <row r="9" spans="1:17" x14ac:dyDescent="0.3">
      <c r="A9" s="27">
        <v>2001</v>
      </c>
      <c r="B9" s="38">
        <v>7.0000000000000001E-3</v>
      </c>
      <c r="C9" s="38">
        <v>2.8000000000000001E-2</v>
      </c>
      <c r="D9" s="38">
        <v>0.02</v>
      </c>
      <c r="E9" s="39">
        <v>0.8</v>
      </c>
      <c r="F9" s="40">
        <v>58</v>
      </c>
      <c r="G9" s="38"/>
      <c r="H9" s="38">
        <v>6.6900000000000001E-2</v>
      </c>
      <c r="I9" s="38"/>
      <c r="J9" s="16"/>
      <c r="K9" s="44"/>
      <c r="L9" s="41"/>
      <c r="M9" s="41"/>
      <c r="N9" s="42">
        <v>30.05</v>
      </c>
      <c r="O9" s="39"/>
      <c r="P9" s="43">
        <v>3.1221758718504926</v>
      </c>
      <c r="Q9" s="39">
        <v>18363.718000000001</v>
      </c>
    </row>
    <row r="10" spans="1:17" x14ac:dyDescent="0.3">
      <c r="A10" s="27">
        <v>2002</v>
      </c>
      <c r="B10" s="38">
        <v>6.0000000000000001E-3</v>
      </c>
      <c r="C10" s="38">
        <v>2.5999999999999999E-2</v>
      </c>
      <c r="D10" s="38">
        <v>1.9E-2</v>
      </c>
      <c r="E10" s="39">
        <v>0.7</v>
      </c>
      <c r="F10" s="40">
        <v>61</v>
      </c>
      <c r="G10" s="38"/>
      <c r="H10" s="38">
        <v>6.9500000000000006E-2</v>
      </c>
      <c r="I10" s="38"/>
      <c r="J10" s="16"/>
      <c r="K10" s="44"/>
      <c r="L10" s="41"/>
      <c r="M10" s="41"/>
      <c r="N10" s="42">
        <v>27.82</v>
      </c>
      <c r="O10" s="39"/>
      <c r="P10" s="43">
        <v>2.9660346367157793</v>
      </c>
      <c r="Q10" s="39">
        <v>13030.942999999999</v>
      </c>
    </row>
    <row r="11" spans="1:17" x14ac:dyDescent="0.3">
      <c r="A11" s="27">
        <v>2003</v>
      </c>
      <c r="B11" s="38">
        <v>6.0000000000000001E-3</v>
      </c>
      <c r="C11" s="38">
        <v>2.7E-2</v>
      </c>
      <c r="D11" s="38">
        <v>0.02</v>
      </c>
      <c r="E11" s="39">
        <v>0.7</v>
      </c>
      <c r="F11" s="40">
        <v>58</v>
      </c>
      <c r="G11" s="38"/>
      <c r="H11" s="38">
        <v>6.1600000000000002E-2</v>
      </c>
      <c r="I11" s="38"/>
      <c r="J11" s="16"/>
      <c r="K11" s="44"/>
      <c r="L11" s="41"/>
      <c r="M11" s="41"/>
      <c r="N11" s="42">
        <v>30.59</v>
      </c>
      <c r="O11" s="39"/>
      <c r="P11" s="43">
        <v>3.0052594409768982</v>
      </c>
      <c r="Q11" s="39">
        <v>12683.464</v>
      </c>
    </row>
    <row r="12" spans="1:17" x14ac:dyDescent="0.3">
      <c r="A12" s="27">
        <v>2004</v>
      </c>
      <c r="B12" s="38">
        <v>6.0000000000000001E-3</v>
      </c>
      <c r="C12" s="38">
        <v>2.7E-2</v>
      </c>
      <c r="D12" s="38">
        <v>0.02</v>
      </c>
      <c r="E12" s="39">
        <v>0.7</v>
      </c>
      <c r="F12" s="40">
        <v>59</v>
      </c>
      <c r="G12" s="38"/>
      <c r="H12" s="38">
        <v>7.3200000000000001E-2</v>
      </c>
      <c r="I12" s="38"/>
      <c r="J12" s="16"/>
      <c r="K12" s="44"/>
      <c r="L12" s="41"/>
      <c r="M12" s="41"/>
      <c r="N12" s="42">
        <v>25.14</v>
      </c>
      <c r="O12" s="39"/>
      <c r="P12" s="43">
        <v>3.0488376580006742</v>
      </c>
      <c r="Q12" s="39">
        <v>13248.098</v>
      </c>
    </row>
    <row r="13" spans="1:17" x14ac:dyDescent="0.3">
      <c r="A13" s="27">
        <v>2005</v>
      </c>
      <c r="B13" s="38">
        <v>6.0000000000000001E-3</v>
      </c>
      <c r="C13" s="38">
        <v>2.5000000000000001E-2</v>
      </c>
      <c r="D13" s="38">
        <v>2.1000000000000001E-2</v>
      </c>
      <c r="E13" s="39">
        <v>0.6</v>
      </c>
      <c r="F13" s="40">
        <v>57</v>
      </c>
      <c r="G13" s="38"/>
      <c r="H13" s="38">
        <v>5.1700000000000003E-2</v>
      </c>
      <c r="I13" s="38"/>
      <c r="J13" s="16"/>
      <c r="K13" s="38">
        <v>4.1000000000000002E-2</v>
      </c>
      <c r="L13" s="41">
        <v>23.6</v>
      </c>
      <c r="M13" s="41">
        <v>23.57</v>
      </c>
      <c r="N13" s="42">
        <v>30.4</v>
      </c>
      <c r="O13" s="39">
        <v>30.406904026721399</v>
      </c>
      <c r="P13" s="43">
        <v>3.1615074894682587</v>
      </c>
      <c r="Q13" s="39">
        <v>13281.174999999999</v>
      </c>
    </row>
    <row r="14" spans="1:17" x14ac:dyDescent="0.3">
      <c r="A14" s="27">
        <v>2006</v>
      </c>
      <c r="B14" s="38">
        <v>6.0000000000000001E-3</v>
      </c>
      <c r="C14" s="38">
        <v>2.5999999999999999E-2</v>
      </c>
      <c r="D14" s="38">
        <v>2.1000000000000001E-2</v>
      </c>
      <c r="E14" s="39">
        <v>0.6</v>
      </c>
      <c r="F14" s="40">
        <v>59</v>
      </c>
      <c r="G14" s="38"/>
      <c r="H14" s="38">
        <v>5.5599999999999997E-2</v>
      </c>
      <c r="I14" s="38"/>
      <c r="J14" s="16"/>
      <c r="K14" s="44"/>
      <c r="L14" s="41"/>
      <c r="M14" s="41"/>
      <c r="N14" s="42">
        <v>28.29</v>
      </c>
      <c r="O14" s="39"/>
      <c r="P14" s="43">
        <v>3.1968859603612811</v>
      </c>
      <c r="Q14" s="39">
        <v>13244.316000000001</v>
      </c>
    </row>
    <row r="15" spans="1:17" x14ac:dyDescent="0.3">
      <c r="A15" s="27">
        <v>2007</v>
      </c>
      <c r="B15" s="38">
        <v>6.0000000000000001E-3</v>
      </c>
      <c r="C15" s="38">
        <v>2.5999999999999999E-2</v>
      </c>
      <c r="D15" s="38">
        <v>2.1999999999999999E-2</v>
      </c>
      <c r="E15" s="39">
        <v>0.6</v>
      </c>
      <c r="F15" s="40">
        <v>58</v>
      </c>
      <c r="G15" s="38"/>
      <c r="H15" s="38">
        <v>5.9799999999999999E-2</v>
      </c>
      <c r="I15" s="39">
        <v>1.9</v>
      </c>
      <c r="J15" s="16"/>
      <c r="K15" s="44"/>
      <c r="L15" s="41"/>
      <c r="M15" s="41"/>
      <c r="N15" s="42">
        <v>26.47</v>
      </c>
      <c r="O15" s="39"/>
      <c r="P15" s="43">
        <v>2.6553094961367942</v>
      </c>
      <c r="Q15" s="39">
        <v>12841.005999999999</v>
      </c>
    </row>
    <row r="16" spans="1:17" x14ac:dyDescent="0.3">
      <c r="A16" s="27">
        <v>2008</v>
      </c>
      <c r="B16" s="38">
        <v>6.0000000000000001E-3</v>
      </c>
      <c r="C16" s="38">
        <v>2.5999999999999999E-2</v>
      </c>
      <c r="D16" s="38">
        <v>2.3E-2</v>
      </c>
      <c r="E16" s="39">
        <v>0.6</v>
      </c>
      <c r="F16" s="40">
        <v>54</v>
      </c>
      <c r="G16" s="38"/>
      <c r="H16" s="38">
        <v>5.7700000000000001E-2</v>
      </c>
      <c r="I16" s="39">
        <v>1.8</v>
      </c>
      <c r="J16" s="16"/>
      <c r="K16" s="44"/>
      <c r="L16" s="41"/>
      <c r="M16" s="41"/>
      <c r="N16" s="42">
        <v>27.02</v>
      </c>
      <c r="O16" s="39"/>
      <c r="P16" s="43">
        <v>2.9260407446406527</v>
      </c>
      <c r="Q16" s="39">
        <v>12757.584999999999</v>
      </c>
    </row>
    <row r="17" spans="1:17" x14ac:dyDescent="0.3">
      <c r="A17" s="27">
        <v>2009</v>
      </c>
      <c r="B17" s="38">
        <v>6.0000000000000001E-3</v>
      </c>
      <c r="C17" s="38">
        <v>2.5000000000000001E-2</v>
      </c>
      <c r="D17" s="38">
        <v>2.4E-2</v>
      </c>
      <c r="E17" s="39">
        <v>0.5</v>
      </c>
      <c r="F17" s="40">
        <v>53</v>
      </c>
      <c r="G17" s="38"/>
      <c r="H17" s="38">
        <v>4.6399999999999997E-2</v>
      </c>
      <c r="I17" s="39">
        <v>0.9</v>
      </c>
      <c r="J17" s="16"/>
      <c r="K17" s="44"/>
      <c r="L17" s="41"/>
      <c r="M17" s="41"/>
      <c r="N17" s="42">
        <v>29.35</v>
      </c>
      <c r="O17" s="39"/>
      <c r="P17" s="43">
        <v>2.2251179889784574</v>
      </c>
      <c r="Q17" s="39">
        <v>13870.02</v>
      </c>
    </row>
    <row r="18" spans="1:17" x14ac:dyDescent="0.3">
      <c r="A18" s="27">
        <v>2010</v>
      </c>
      <c r="B18" s="38">
        <v>5.0000000000000001E-3</v>
      </c>
      <c r="C18" s="38">
        <v>2.5000000000000001E-2</v>
      </c>
      <c r="D18" s="38">
        <v>2.3E-2</v>
      </c>
      <c r="E18" s="39">
        <v>0.5</v>
      </c>
      <c r="F18" s="40">
        <v>51</v>
      </c>
      <c r="G18" s="38"/>
      <c r="H18" s="38">
        <v>4.0800000000000003E-2</v>
      </c>
      <c r="I18" s="39">
        <v>1.1000000000000001</v>
      </c>
      <c r="J18" s="16"/>
      <c r="K18" s="38">
        <v>4.5600000000000002E-2</v>
      </c>
      <c r="L18" s="45" t="str">
        <f>"22.9"</f>
        <v>22.9</v>
      </c>
      <c r="M18" s="41">
        <v>22.9</v>
      </c>
      <c r="N18" s="42">
        <v>30.04</v>
      </c>
      <c r="O18" s="39">
        <v>29.802009999571499</v>
      </c>
      <c r="P18" s="43">
        <v>2.0684055651355528</v>
      </c>
      <c r="Q18" s="39">
        <v>14685.63</v>
      </c>
    </row>
    <row r="19" spans="1:17" x14ac:dyDescent="0.3">
      <c r="A19" s="27">
        <v>2011</v>
      </c>
      <c r="B19" s="38">
        <v>5.0000000000000001E-3</v>
      </c>
      <c r="C19" s="38">
        <v>2.4E-2</v>
      </c>
      <c r="D19" s="38">
        <v>2.4E-2</v>
      </c>
      <c r="E19" s="39">
        <v>0.5</v>
      </c>
      <c r="F19" s="40">
        <v>50</v>
      </c>
      <c r="G19" s="38"/>
      <c r="H19" s="38">
        <v>4.4299999999999999E-2</v>
      </c>
      <c r="I19" s="39">
        <v>0.9</v>
      </c>
      <c r="J19" s="16"/>
      <c r="K19" s="38">
        <v>4.5999999999999999E-2</v>
      </c>
      <c r="L19" s="45" t="str">
        <f>"25.5"</f>
        <v>25.5</v>
      </c>
      <c r="M19" s="41">
        <v>25.52</v>
      </c>
      <c r="N19" s="42">
        <v>29.96</v>
      </c>
      <c r="O19" s="39">
        <v>29.681194542774801</v>
      </c>
      <c r="P19" s="43">
        <v>1.4991469147828722</v>
      </c>
      <c r="Q19" s="39">
        <v>14832.4863</v>
      </c>
    </row>
    <row r="20" spans="1:17" x14ac:dyDescent="0.3">
      <c r="A20" s="27">
        <v>2012</v>
      </c>
      <c r="B20" s="38">
        <v>5.0000000000000001E-3</v>
      </c>
      <c r="C20" s="38">
        <v>2.5000000000000001E-2</v>
      </c>
      <c r="D20" s="38">
        <v>2.5000000000000001E-2</v>
      </c>
      <c r="E20" s="39">
        <v>0.5</v>
      </c>
      <c r="F20" s="40">
        <v>45</v>
      </c>
      <c r="G20" s="38"/>
      <c r="H20" s="38">
        <v>4.6699999999999998E-2</v>
      </c>
      <c r="I20" s="39">
        <v>1.4</v>
      </c>
      <c r="J20" s="16"/>
      <c r="K20" s="38">
        <v>4.7700000000000006E-2</v>
      </c>
      <c r="L20" s="45" t="str">
        <f>"25.8"</f>
        <v>25.8</v>
      </c>
      <c r="M20" s="41">
        <v>25.84</v>
      </c>
      <c r="N20" s="42">
        <v>28.06</v>
      </c>
      <c r="O20" s="39">
        <v>27.9159525934896</v>
      </c>
      <c r="P20" s="43">
        <v>1.5474949569792875</v>
      </c>
      <c r="Q20" s="39">
        <v>14979.3426</v>
      </c>
    </row>
    <row r="21" spans="1:17" x14ac:dyDescent="0.3">
      <c r="A21" s="27">
        <v>2013</v>
      </c>
      <c r="B21" s="38">
        <v>6.0000000000000001E-3</v>
      </c>
      <c r="C21" s="38">
        <v>2.5999999999999999E-2</v>
      </c>
      <c r="D21" s="38">
        <v>2.5999999999999999E-2</v>
      </c>
      <c r="E21" s="39">
        <v>0.5</v>
      </c>
      <c r="F21" s="40">
        <v>49</v>
      </c>
      <c r="G21" s="38"/>
      <c r="H21" s="38">
        <v>3.9100000000000003E-2</v>
      </c>
      <c r="I21" s="39">
        <v>1.2</v>
      </c>
      <c r="J21" s="16"/>
      <c r="K21" s="38">
        <v>5.04E-2</v>
      </c>
      <c r="L21" s="45" t="str">
        <f>"27.5"</f>
        <v>27.5</v>
      </c>
      <c r="M21" s="41">
        <v>27.57</v>
      </c>
      <c r="N21" s="42">
        <v>29.03</v>
      </c>
      <c r="O21" s="39">
        <v>29.4619172924269</v>
      </c>
      <c r="P21" s="43">
        <v>1.1152749767624253</v>
      </c>
      <c r="Q21" s="46"/>
    </row>
    <row r="22" spans="1:17" x14ac:dyDescent="0.3">
      <c r="A22" s="27">
        <v>2014</v>
      </c>
      <c r="B22" s="38">
        <v>5.0000000000000001E-3</v>
      </c>
      <c r="C22" s="38">
        <v>2.7E-2</v>
      </c>
      <c r="D22" s="38">
        <v>2.7E-2</v>
      </c>
      <c r="E22" s="39">
        <v>0.5</v>
      </c>
      <c r="F22" s="40">
        <v>49</v>
      </c>
      <c r="G22" s="38"/>
      <c r="H22" s="38">
        <v>3.04E-2</v>
      </c>
      <c r="I22" s="39">
        <v>1.5</v>
      </c>
      <c r="J22" s="16"/>
      <c r="K22" s="38">
        <v>5.1499999999999997E-2</v>
      </c>
      <c r="L22" s="45" t="str">
        <f>"28.2"</f>
        <v>28.2</v>
      </c>
      <c r="M22" s="41">
        <v>28.21</v>
      </c>
      <c r="N22" s="42">
        <v>27.2</v>
      </c>
      <c r="O22" s="39">
        <v>27.213110366845999</v>
      </c>
      <c r="P22" s="43">
        <v>1.2510772315090357</v>
      </c>
      <c r="Q22" s="46"/>
    </row>
    <row r="23" spans="1:17" x14ac:dyDescent="0.3">
      <c r="A23" s="27">
        <v>2015</v>
      </c>
      <c r="B23" s="38">
        <v>5.0000000000000001E-3</v>
      </c>
      <c r="C23" s="38">
        <v>2.7E-2</v>
      </c>
      <c r="D23" s="38">
        <v>2.7E-2</v>
      </c>
      <c r="E23" s="39">
        <v>0.5</v>
      </c>
      <c r="F23" s="40">
        <v>48</v>
      </c>
      <c r="G23" s="40">
        <v>26</v>
      </c>
      <c r="H23" s="38">
        <v>2.3699999999999999E-2</v>
      </c>
      <c r="I23" s="39">
        <v>1.3</v>
      </c>
      <c r="J23" s="16"/>
      <c r="K23" s="38">
        <v>5.3100000000000001E-2</v>
      </c>
      <c r="L23" s="45" t="str">
        <f>"27"</f>
        <v>27</v>
      </c>
      <c r="M23" s="41">
        <v>27</v>
      </c>
      <c r="N23" s="42">
        <v>28.06</v>
      </c>
      <c r="O23" s="39">
        <v>28.214243698344301</v>
      </c>
      <c r="P23" s="43">
        <v>1.0095091958400455</v>
      </c>
      <c r="Q23" s="46"/>
    </row>
    <row r="24" spans="1:17" x14ac:dyDescent="0.3">
      <c r="A24" s="27">
        <v>2016</v>
      </c>
      <c r="B24" s="38">
        <v>5.0000000000000001E-3</v>
      </c>
      <c r="C24" s="38">
        <v>2.7E-2</v>
      </c>
      <c r="D24" s="38">
        <v>2.7E-2</v>
      </c>
      <c r="E24" s="39">
        <v>0.5</v>
      </c>
      <c r="F24" s="40">
        <v>47</v>
      </c>
      <c r="G24" s="40">
        <v>26</v>
      </c>
      <c r="H24" s="38">
        <v>2.3800000000000002E-2</v>
      </c>
      <c r="I24" s="39">
        <v>1</v>
      </c>
      <c r="J24" s="16"/>
      <c r="K24" s="38">
        <v>5.3800000000000001E-2</v>
      </c>
      <c r="L24" s="45" t="str">
        <f>"27.8"</f>
        <v>27.8</v>
      </c>
      <c r="M24" s="41">
        <v>27.83</v>
      </c>
      <c r="N24" s="42">
        <v>25</v>
      </c>
      <c r="O24" s="39">
        <v>25.098540671075401</v>
      </c>
      <c r="P24" s="43">
        <v>1.11758562912601</v>
      </c>
      <c r="Q24" s="46"/>
    </row>
    <row r="25" spans="1:17" x14ac:dyDescent="0.3">
      <c r="A25" s="27">
        <v>2017</v>
      </c>
      <c r="B25" s="38">
        <v>4.0000000000000001E-3</v>
      </c>
      <c r="C25" s="38">
        <v>2.9000000000000001E-2</v>
      </c>
      <c r="D25" s="38">
        <v>2.9000000000000001E-2</v>
      </c>
      <c r="E25" s="39">
        <v>0.5</v>
      </c>
      <c r="F25" s="40">
        <v>45</v>
      </c>
      <c r="G25" s="40">
        <v>25</v>
      </c>
      <c r="H25" s="38">
        <v>1.8599999999999998E-2</v>
      </c>
      <c r="I25" s="39">
        <v>0.9</v>
      </c>
      <c r="J25" s="16"/>
      <c r="K25" s="38">
        <v>5.4600000000000003E-2</v>
      </c>
      <c r="L25" s="45" t="str">
        <f>"26.9"</f>
        <v>26.9</v>
      </c>
      <c r="M25" s="41">
        <v>26.9</v>
      </c>
      <c r="N25" s="42">
        <v>25.14</v>
      </c>
      <c r="O25" s="39">
        <v>25.0394253880491</v>
      </c>
      <c r="P25" s="46"/>
      <c r="Q25" s="46"/>
    </row>
    <row r="26" spans="1:17" x14ac:dyDescent="0.3">
      <c r="A26" s="27">
        <v>2018</v>
      </c>
      <c r="B26" s="38">
        <v>4.0000000000000001E-3</v>
      </c>
      <c r="C26" s="38">
        <v>2.7E-2</v>
      </c>
      <c r="D26" s="38">
        <v>2.7E-2</v>
      </c>
      <c r="E26" s="39">
        <v>0.5</v>
      </c>
      <c r="F26" s="40">
        <v>41</v>
      </c>
      <c r="G26" s="40">
        <v>23</v>
      </c>
      <c r="H26" s="38">
        <v>1.7899999999999999E-2</v>
      </c>
      <c r="I26" s="39">
        <v>0.7</v>
      </c>
      <c r="J26" s="16"/>
      <c r="K26" s="38">
        <v>5.6399999999999999E-2</v>
      </c>
      <c r="L26" s="45" t="str">
        <f>"27.4"</f>
        <v>27.4</v>
      </c>
      <c r="M26" s="47">
        <v>27.45</v>
      </c>
      <c r="N26" s="48"/>
      <c r="O26" s="16"/>
      <c r="P26" s="46"/>
      <c r="Q26" s="46"/>
    </row>
    <row r="27" spans="1:17" x14ac:dyDescent="0.3">
      <c r="A27" s="27">
        <v>2019</v>
      </c>
      <c r="B27" s="38">
        <v>4.0000000000000001E-3</v>
      </c>
      <c r="C27" s="38">
        <v>0.03</v>
      </c>
      <c r="D27" s="38">
        <v>0.03</v>
      </c>
      <c r="E27" s="39">
        <v>0.5</v>
      </c>
      <c r="F27" s="40">
        <v>41</v>
      </c>
      <c r="G27" s="40">
        <v>23</v>
      </c>
      <c r="H27" s="38">
        <v>2.0199999999999999E-2</v>
      </c>
      <c r="I27" s="39">
        <v>0.85</v>
      </c>
      <c r="J27" s="16"/>
      <c r="K27" s="38">
        <v>5.79E-2</v>
      </c>
      <c r="L27" s="45" t="str">
        <f>"27.4"</f>
        <v>27.4</v>
      </c>
      <c r="M27" s="47">
        <v>27.45</v>
      </c>
      <c r="N27" s="48"/>
      <c r="O27" s="16"/>
      <c r="P27" s="46"/>
      <c r="Q27" s="46"/>
    </row>
    <row r="28" spans="1:17" x14ac:dyDescent="0.3">
      <c r="A28" s="16"/>
      <c r="B28" s="16"/>
      <c r="C28" s="16"/>
      <c r="D28" s="16"/>
      <c r="E28" s="16"/>
      <c r="F28" s="16"/>
      <c r="G28" s="16"/>
      <c r="H28" s="16"/>
      <c r="I28" s="16"/>
      <c r="J28" s="16"/>
      <c r="K28" s="25"/>
      <c r="L28" s="25"/>
      <c r="M28" s="25"/>
      <c r="N28" s="49"/>
      <c r="O28" s="16"/>
      <c r="P28" s="46"/>
      <c r="Q28" s="46"/>
    </row>
    <row r="29" spans="1:17" ht="20.25" x14ac:dyDescent="0.3">
      <c r="A29" s="15" t="s">
        <v>268</v>
      </c>
      <c r="B29" s="16"/>
      <c r="C29" s="16"/>
      <c r="D29" s="16"/>
      <c r="E29" s="16"/>
      <c r="F29" s="16"/>
      <c r="G29" s="16"/>
      <c r="H29" s="16"/>
      <c r="I29" s="16"/>
      <c r="J29" s="16"/>
      <c r="K29" s="17"/>
      <c r="L29" s="17"/>
      <c r="M29" s="17"/>
      <c r="N29" s="17"/>
      <c r="O29" s="15" t="s">
        <v>269</v>
      </c>
      <c r="P29" s="15"/>
      <c r="Q29" s="46"/>
    </row>
    <row r="30" spans="1:17" ht="20.25" x14ac:dyDescent="0.3">
      <c r="A30" s="15"/>
      <c r="B30" s="16"/>
      <c r="C30" s="16"/>
      <c r="D30" s="16"/>
      <c r="E30" s="16"/>
      <c r="F30" s="16"/>
      <c r="G30" s="16"/>
      <c r="H30" s="16"/>
      <c r="I30" s="16"/>
      <c r="J30" s="16"/>
      <c r="K30" s="19" t="s">
        <v>227</v>
      </c>
      <c r="L30" s="19" t="s">
        <v>270</v>
      </c>
      <c r="M30" s="19" t="s">
        <v>228</v>
      </c>
      <c r="N30" s="20" t="s">
        <v>229</v>
      </c>
      <c r="O30" s="50" t="s">
        <v>271</v>
      </c>
      <c r="P30" s="22" t="s">
        <v>272</v>
      </c>
      <c r="Q30" s="23" t="s">
        <v>273</v>
      </c>
    </row>
    <row r="31" spans="1:17" x14ac:dyDescent="0.3">
      <c r="A31" s="24" t="s">
        <v>274</v>
      </c>
      <c r="B31" s="183"/>
      <c r="C31" s="183"/>
      <c r="D31" s="183"/>
      <c r="E31" s="183"/>
      <c r="F31" s="183"/>
      <c r="G31" s="183"/>
      <c r="H31" s="183"/>
      <c r="I31" s="183"/>
      <c r="J31" s="16"/>
      <c r="K31" s="25" t="s">
        <v>275</v>
      </c>
      <c r="L31" s="25" t="s">
        <v>276</v>
      </c>
      <c r="M31" s="25"/>
      <c r="N31" s="26" t="s">
        <v>277</v>
      </c>
      <c r="O31" s="27" t="s">
        <v>278</v>
      </c>
      <c r="P31" s="27"/>
      <c r="Q31" s="27"/>
    </row>
    <row r="32" spans="1:17" x14ac:dyDescent="0.3">
      <c r="A32" s="28" t="s">
        <v>279</v>
      </c>
      <c r="B32" s="51"/>
      <c r="C32" s="51"/>
      <c r="D32" s="51"/>
      <c r="E32" s="51"/>
      <c r="F32" s="51"/>
      <c r="G32" s="51"/>
      <c r="H32" s="51"/>
      <c r="I32" s="51"/>
      <c r="J32" s="16"/>
      <c r="K32" s="29" t="s">
        <v>242</v>
      </c>
      <c r="L32" s="29" t="s">
        <v>280</v>
      </c>
      <c r="M32" s="30" t="s">
        <v>281</v>
      </c>
      <c r="N32" s="30" t="s">
        <v>281</v>
      </c>
      <c r="O32" s="31" t="s">
        <v>245</v>
      </c>
      <c r="P32" s="32" t="s">
        <v>282</v>
      </c>
      <c r="Q32" s="32" t="s">
        <v>251</v>
      </c>
    </row>
    <row r="33" spans="1:17" x14ac:dyDescent="0.3">
      <c r="A33" s="28" t="s">
        <v>283</v>
      </c>
      <c r="B33" s="28"/>
      <c r="C33" s="28"/>
      <c r="D33" s="28"/>
      <c r="E33" s="28"/>
      <c r="F33" s="28"/>
      <c r="G33" s="28"/>
      <c r="H33" s="28"/>
      <c r="I33" s="28"/>
      <c r="J33" s="16"/>
      <c r="K33" s="34" t="s">
        <v>284</v>
      </c>
      <c r="L33" s="34" t="s">
        <v>285</v>
      </c>
      <c r="M33" s="35" t="s">
        <v>286</v>
      </c>
      <c r="N33" s="35" t="s">
        <v>287</v>
      </c>
      <c r="O33" s="32" t="s">
        <v>288</v>
      </c>
      <c r="P33" s="36" t="s">
        <v>289</v>
      </c>
      <c r="Q33" s="37" t="s">
        <v>290</v>
      </c>
    </row>
    <row r="34" spans="1:17" x14ac:dyDescent="0.3">
      <c r="A34" s="27">
        <v>1998</v>
      </c>
      <c r="B34" s="38"/>
      <c r="C34" s="38"/>
      <c r="D34" s="38"/>
      <c r="E34" s="39"/>
      <c r="F34" s="40"/>
      <c r="G34" s="38"/>
      <c r="H34" s="38"/>
      <c r="I34" s="38"/>
      <c r="J34" s="16"/>
      <c r="K34" s="25"/>
      <c r="L34" s="25"/>
      <c r="M34" s="25"/>
      <c r="N34" s="52"/>
      <c r="O34" s="16"/>
      <c r="P34" s="38">
        <v>0.35970376183236052</v>
      </c>
      <c r="Q34" s="39">
        <v>2934.0942</v>
      </c>
    </row>
    <row r="35" spans="1:17" x14ac:dyDescent="0.3">
      <c r="A35" s="27">
        <v>1999</v>
      </c>
      <c r="B35" s="38"/>
      <c r="C35" s="38"/>
      <c r="D35" s="38"/>
      <c r="E35" s="39"/>
      <c r="F35" s="40"/>
      <c r="G35" s="38"/>
      <c r="H35" s="38"/>
      <c r="I35" s="38"/>
      <c r="J35" s="16"/>
      <c r="K35" s="53"/>
      <c r="L35" s="53"/>
      <c r="M35" s="53"/>
      <c r="N35" s="52"/>
      <c r="O35" s="16"/>
      <c r="P35" s="38">
        <v>0.35356505809188643</v>
      </c>
      <c r="Q35" s="39">
        <v>3085.3153000000002</v>
      </c>
    </row>
    <row r="36" spans="1:17" x14ac:dyDescent="0.3">
      <c r="A36" s="27">
        <v>2000</v>
      </c>
      <c r="B36" s="38"/>
      <c r="C36" s="38"/>
      <c r="D36" s="38"/>
      <c r="E36" s="39"/>
      <c r="F36" s="40"/>
      <c r="G36" s="38"/>
      <c r="H36" s="38"/>
      <c r="I36" s="38"/>
      <c r="J36" s="16"/>
      <c r="K36" s="38">
        <v>4.8399999999999999E-2</v>
      </c>
      <c r="L36" s="45" t="str">
        <f>"40.5"</f>
        <v>40.5</v>
      </c>
      <c r="M36" s="52">
        <v>41.3</v>
      </c>
      <c r="N36" s="52"/>
      <c r="O36" s="39">
        <v>38.162057750550098</v>
      </c>
      <c r="P36" s="38">
        <v>0.39104933883122422</v>
      </c>
      <c r="Q36" s="39">
        <v>3421.7179999999998</v>
      </c>
    </row>
    <row r="37" spans="1:17" x14ac:dyDescent="0.3">
      <c r="A37" s="27">
        <v>2001</v>
      </c>
      <c r="B37" s="38"/>
      <c r="C37" s="38"/>
      <c r="D37" s="38"/>
      <c r="E37" s="39"/>
      <c r="F37" s="40"/>
      <c r="G37" s="38"/>
      <c r="H37" s="38"/>
      <c r="I37" s="38"/>
      <c r="J37" s="16"/>
      <c r="K37" s="44"/>
      <c r="L37" s="52"/>
      <c r="M37" s="52"/>
      <c r="N37" s="52"/>
      <c r="O37" s="39"/>
      <c r="P37" s="38">
        <v>0.34171626926347426</v>
      </c>
      <c r="Q37" s="39">
        <v>3409.163</v>
      </c>
    </row>
    <row r="38" spans="1:17" x14ac:dyDescent="0.3">
      <c r="A38" s="27">
        <v>2002</v>
      </c>
      <c r="B38" s="38"/>
      <c r="C38" s="38"/>
      <c r="D38" s="38"/>
      <c r="E38" s="39"/>
      <c r="F38" s="40"/>
      <c r="G38" s="38"/>
      <c r="H38" s="38"/>
      <c r="I38" s="38"/>
      <c r="J38" s="16"/>
      <c r="K38" s="44"/>
      <c r="L38" s="52"/>
      <c r="M38" s="52"/>
      <c r="N38" s="52"/>
      <c r="O38" s="39"/>
      <c r="P38" s="38">
        <v>0.46202393906420025</v>
      </c>
      <c r="Q38" s="39">
        <v>3192.194</v>
      </c>
    </row>
    <row r="39" spans="1:17" x14ac:dyDescent="0.3">
      <c r="A39" s="27">
        <v>2003</v>
      </c>
      <c r="B39" s="38"/>
      <c r="C39" s="38"/>
      <c r="D39" s="38"/>
      <c r="E39" s="39"/>
      <c r="F39" s="40"/>
      <c r="G39" s="38"/>
      <c r="H39" s="38"/>
      <c r="I39" s="38"/>
      <c r="J39" s="16"/>
      <c r="K39" s="44"/>
      <c r="L39" s="52"/>
      <c r="M39" s="52"/>
      <c r="N39" s="52"/>
      <c r="O39" s="39"/>
      <c r="P39" s="38">
        <v>0.4953453030899983</v>
      </c>
      <c r="Q39" s="39">
        <v>3214.855</v>
      </c>
    </row>
    <row r="40" spans="1:17" x14ac:dyDescent="0.3">
      <c r="A40" s="27">
        <v>2004</v>
      </c>
      <c r="B40" s="38"/>
      <c r="C40" s="38"/>
      <c r="D40" s="38"/>
      <c r="E40" s="39"/>
      <c r="F40" s="40"/>
      <c r="G40" s="38"/>
      <c r="H40" s="38"/>
      <c r="I40" s="38"/>
      <c r="J40" s="16"/>
      <c r="K40" s="44"/>
      <c r="L40" s="52"/>
      <c r="M40" s="52"/>
      <c r="N40" s="52"/>
      <c r="O40" s="39"/>
      <c r="P40" s="38">
        <v>0.52675720173703577</v>
      </c>
      <c r="Q40" s="39">
        <v>3286.5889999999999</v>
      </c>
    </row>
    <row r="41" spans="1:17" x14ac:dyDescent="0.3">
      <c r="A41" s="27">
        <v>2005</v>
      </c>
      <c r="B41" s="38"/>
      <c r="C41" s="38"/>
      <c r="D41" s="38"/>
      <c r="E41" s="39"/>
      <c r="F41" s="40"/>
      <c r="G41" s="38"/>
      <c r="H41" s="38"/>
      <c r="I41" s="38"/>
      <c r="J41" s="16"/>
      <c r="K41" s="38">
        <v>4.7200000000000006E-2</v>
      </c>
      <c r="L41" s="45" t="str">
        <f>"40.7"</f>
        <v>40.7</v>
      </c>
      <c r="M41" s="52">
        <v>41.44</v>
      </c>
      <c r="N41" s="52"/>
      <c r="O41" s="39">
        <v>39.0947142676998</v>
      </c>
      <c r="P41" s="38">
        <v>0.63549417817492548</v>
      </c>
      <c r="Q41" s="39">
        <v>3365.143</v>
      </c>
    </row>
    <row r="42" spans="1:17" x14ac:dyDescent="0.3">
      <c r="A42" s="27">
        <v>2006</v>
      </c>
      <c r="B42" s="38"/>
      <c r="C42" s="38"/>
      <c r="D42" s="38"/>
      <c r="E42" s="39"/>
      <c r="F42" s="40"/>
      <c r="G42" s="38"/>
      <c r="H42" s="38"/>
      <c r="I42" s="38"/>
      <c r="J42" s="16"/>
      <c r="K42" s="44"/>
      <c r="L42" s="52"/>
      <c r="M42" s="52"/>
      <c r="N42" s="52"/>
      <c r="O42" s="39"/>
      <c r="P42" s="38">
        <v>0.69963855293980481</v>
      </c>
      <c r="Q42" s="39">
        <v>3304.7240000000002</v>
      </c>
    </row>
    <row r="43" spans="1:17" x14ac:dyDescent="0.3">
      <c r="A43" s="27">
        <v>2007</v>
      </c>
      <c r="B43" s="38"/>
      <c r="C43" s="38"/>
      <c r="D43" s="38"/>
      <c r="E43" s="39"/>
      <c r="F43" s="40"/>
      <c r="G43" s="38"/>
      <c r="H43" s="38"/>
      <c r="I43" s="39"/>
      <c r="J43" s="16"/>
      <c r="K43" s="44"/>
      <c r="L43" s="52"/>
      <c r="M43" s="52"/>
      <c r="N43" s="52"/>
      <c r="O43" s="39"/>
      <c r="P43" s="38">
        <v>0.60782993359370951</v>
      </c>
      <c r="Q43" s="39">
        <v>3203.6640000000002</v>
      </c>
    </row>
    <row r="44" spans="1:17" x14ac:dyDescent="0.3">
      <c r="A44" s="27">
        <v>2008</v>
      </c>
      <c r="B44" s="38"/>
      <c r="C44" s="38"/>
      <c r="D44" s="38"/>
      <c r="E44" s="39"/>
      <c r="F44" s="40"/>
      <c r="G44" s="38"/>
      <c r="H44" s="38"/>
      <c r="I44" s="39"/>
      <c r="J44" s="16"/>
      <c r="K44" s="44"/>
      <c r="L44" s="52"/>
      <c r="M44" s="52"/>
      <c r="N44" s="52"/>
      <c r="O44" s="39"/>
      <c r="P44" s="38">
        <v>0.66834074179078784</v>
      </c>
      <c r="Q44" s="39">
        <v>3276.3589999999999</v>
      </c>
    </row>
    <row r="45" spans="1:17" x14ac:dyDescent="0.3">
      <c r="A45" s="27">
        <v>2009</v>
      </c>
      <c r="B45" s="38"/>
      <c r="C45" s="38"/>
      <c r="D45" s="38"/>
      <c r="E45" s="39"/>
      <c r="F45" s="40"/>
      <c r="G45" s="38"/>
      <c r="H45" s="38"/>
      <c r="I45" s="39"/>
      <c r="J45" s="16"/>
      <c r="K45" s="44"/>
      <c r="L45" s="52"/>
      <c r="M45" s="52"/>
      <c r="N45" s="52"/>
      <c r="O45" s="39"/>
      <c r="P45" s="38">
        <v>0.54498167046467849</v>
      </c>
      <c r="Q45" s="39">
        <v>3225.5189999999998</v>
      </c>
    </row>
    <row r="46" spans="1:17" x14ac:dyDescent="0.3">
      <c r="A46" s="27">
        <v>2010</v>
      </c>
      <c r="B46" s="38"/>
      <c r="C46" s="38"/>
      <c r="D46" s="38"/>
      <c r="E46" s="39"/>
      <c r="F46" s="40"/>
      <c r="G46" s="38"/>
      <c r="H46" s="38"/>
      <c r="I46" s="39"/>
      <c r="J46" s="16"/>
      <c r="K46" s="38">
        <v>5.0599999999999999E-2</v>
      </c>
      <c r="L46" s="45" t="str">
        <f>"38.7"</f>
        <v>38.7</v>
      </c>
      <c r="M46" s="52">
        <v>39.39</v>
      </c>
      <c r="N46" s="52"/>
      <c r="O46" s="39">
        <v>39.342656962965798</v>
      </c>
      <c r="P46" s="38">
        <v>0.57003507340153703</v>
      </c>
      <c r="Q46" s="39">
        <v>3241.2359999999999</v>
      </c>
    </row>
    <row r="47" spans="1:17" x14ac:dyDescent="0.3">
      <c r="A47" s="27">
        <v>2011</v>
      </c>
      <c r="B47" s="38"/>
      <c r="C47" s="38"/>
      <c r="D47" s="38"/>
      <c r="E47" s="39"/>
      <c r="F47" s="40"/>
      <c r="G47" s="38"/>
      <c r="H47" s="38"/>
      <c r="I47" s="39"/>
      <c r="J47" s="16"/>
      <c r="K47" s="38">
        <v>5.0599999999999999E-2</v>
      </c>
      <c r="L47" s="45" t="str">
        <f>"44.5"</f>
        <v>44.5</v>
      </c>
      <c r="M47" s="52">
        <v>45.33</v>
      </c>
      <c r="N47" s="52"/>
      <c r="O47" s="39">
        <v>38.893368793621903</v>
      </c>
      <c r="P47" s="38">
        <v>0.52521770682148039</v>
      </c>
      <c r="Q47" s="39">
        <v>3273.6483600000001</v>
      </c>
    </row>
    <row r="48" spans="1:17" x14ac:dyDescent="0.3">
      <c r="A48" s="27">
        <v>2012</v>
      </c>
      <c r="B48" s="38"/>
      <c r="C48" s="38"/>
      <c r="D48" s="38"/>
      <c r="E48" s="39"/>
      <c r="F48" s="40"/>
      <c r="G48" s="38"/>
      <c r="H48" s="38"/>
      <c r="I48" s="39"/>
      <c r="J48" s="16"/>
      <c r="K48" s="38">
        <v>5.0299999999999997E-2</v>
      </c>
      <c r="L48" s="45" t="str">
        <f>"45.4"</f>
        <v>45.4</v>
      </c>
      <c r="M48" s="52">
        <v>46.18</v>
      </c>
      <c r="N48" s="52"/>
      <c r="O48" s="39">
        <v>36.4075144608111</v>
      </c>
      <c r="P48" s="38">
        <v>0.48263608160195542</v>
      </c>
      <c r="Q48" s="39">
        <v>3306.0607199999999</v>
      </c>
    </row>
    <row r="49" spans="1:17" x14ac:dyDescent="0.3">
      <c r="A49" s="27">
        <v>2013</v>
      </c>
      <c r="B49" s="38"/>
      <c r="C49" s="38"/>
      <c r="D49" s="38"/>
      <c r="E49" s="39"/>
      <c r="F49" s="40"/>
      <c r="G49" s="38"/>
      <c r="H49" s="38"/>
      <c r="I49" s="39"/>
      <c r="J49" s="16"/>
      <c r="K49" s="38">
        <v>5.1799999999999999E-2</v>
      </c>
      <c r="L49" s="45" t="str">
        <f>"49.8"</f>
        <v>49.8</v>
      </c>
      <c r="M49" s="52">
        <v>50.61</v>
      </c>
      <c r="N49" s="52"/>
      <c r="O49" s="39">
        <v>37.1348558556884</v>
      </c>
      <c r="P49" s="38">
        <v>0.4758365001390305</v>
      </c>
      <c r="Q49" s="46"/>
    </row>
    <row r="50" spans="1:17" x14ac:dyDescent="0.3">
      <c r="A50" s="27">
        <v>2014</v>
      </c>
      <c r="B50" s="38"/>
      <c r="C50" s="38"/>
      <c r="D50" s="38"/>
      <c r="E50" s="39"/>
      <c r="F50" s="40"/>
      <c r="G50" s="38"/>
      <c r="H50" s="38"/>
      <c r="I50" s="39"/>
      <c r="J50" s="16"/>
      <c r="K50" s="38">
        <v>5.2200000000000003E-2</v>
      </c>
      <c r="L50" s="45" t="str">
        <f>"49.2"</f>
        <v>49.2</v>
      </c>
      <c r="M50" s="52">
        <v>50</v>
      </c>
      <c r="N50" s="52"/>
      <c r="O50" s="39">
        <v>35.240215404866397</v>
      </c>
      <c r="P50" s="38">
        <v>0.53635125375945003</v>
      </c>
      <c r="Q50" s="46"/>
    </row>
    <row r="51" spans="1:17" x14ac:dyDescent="0.3">
      <c r="A51" s="27">
        <v>2015</v>
      </c>
      <c r="B51" s="38"/>
      <c r="C51" s="38"/>
      <c r="D51" s="38"/>
      <c r="E51" s="39"/>
      <c r="F51" s="40"/>
      <c r="G51" s="40"/>
      <c r="H51" s="38"/>
      <c r="I51" s="39"/>
      <c r="J51" s="16"/>
      <c r="K51" s="38">
        <v>5.3999999999999999E-2</v>
      </c>
      <c r="L51" s="45" t="str">
        <f>"47.2"</f>
        <v>47.2</v>
      </c>
      <c r="M51" s="52">
        <v>47.97</v>
      </c>
      <c r="N51" s="52"/>
      <c r="O51" s="39">
        <v>37.411783812276099</v>
      </c>
      <c r="P51" s="38">
        <v>0.56196700622013884</v>
      </c>
      <c r="Q51" s="46"/>
    </row>
    <row r="52" spans="1:17" x14ac:dyDescent="0.3">
      <c r="A52" s="27">
        <v>2016</v>
      </c>
      <c r="B52" s="38"/>
      <c r="C52" s="38"/>
      <c r="D52" s="38"/>
      <c r="E52" s="39"/>
      <c r="F52" s="40"/>
      <c r="G52" s="40"/>
      <c r="H52" s="38"/>
      <c r="I52" s="39"/>
      <c r="J52" s="16"/>
      <c r="K52" s="38">
        <v>5.3600000000000002E-2</v>
      </c>
      <c r="L52" s="45" t="str">
        <f>"42.7"</f>
        <v>42.7</v>
      </c>
      <c r="M52" s="52">
        <v>43.52</v>
      </c>
      <c r="N52" s="52"/>
      <c r="O52" s="39">
        <v>31.758424145944701</v>
      </c>
      <c r="P52" s="38">
        <v>0.58659485976325043</v>
      </c>
      <c r="Q52" s="46"/>
    </row>
    <row r="53" spans="1:17" x14ac:dyDescent="0.3">
      <c r="A53" s="27">
        <v>2017</v>
      </c>
      <c r="B53" s="38"/>
      <c r="C53" s="38"/>
      <c r="D53" s="38"/>
      <c r="E53" s="39"/>
      <c r="F53" s="40"/>
      <c r="G53" s="40"/>
      <c r="H53" s="38"/>
      <c r="I53" s="39"/>
      <c r="J53" s="16"/>
      <c r="K53" s="38">
        <v>5.3499999999999999E-2</v>
      </c>
      <c r="L53" s="45" t="str">
        <f>"42.7"</f>
        <v>42.7</v>
      </c>
      <c r="M53" s="54">
        <v>43.51</v>
      </c>
      <c r="N53" s="54"/>
      <c r="O53" s="39">
        <v>32.007451623745297</v>
      </c>
      <c r="P53" s="46"/>
      <c r="Q53" s="46"/>
    </row>
    <row r="54" spans="1:17" x14ac:dyDescent="0.3">
      <c r="A54" s="27">
        <v>2018</v>
      </c>
      <c r="B54" s="38"/>
      <c r="C54" s="38"/>
      <c r="D54" s="38"/>
      <c r="E54" s="39"/>
      <c r="F54" s="40"/>
      <c r="G54" s="40"/>
      <c r="H54" s="38"/>
      <c r="I54" s="39"/>
      <c r="J54" s="16"/>
      <c r="K54" s="38">
        <v>5.45E-2</v>
      </c>
      <c r="L54" s="45" t="str">
        <f>"44.3"</f>
        <v>44.3</v>
      </c>
      <c r="M54" s="55">
        <v>45.14</v>
      </c>
      <c r="N54" s="55"/>
      <c r="O54" s="16"/>
      <c r="P54" s="16"/>
      <c r="Q54" s="16"/>
    </row>
    <row r="55" spans="1:17" x14ac:dyDescent="0.3">
      <c r="A55" s="27">
        <v>2019</v>
      </c>
      <c r="B55" s="38"/>
      <c r="C55" s="38"/>
      <c r="D55" s="38"/>
      <c r="E55" s="39"/>
      <c r="F55" s="40"/>
      <c r="G55" s="40"/>
      <c r="H55" s="38"/>
      <c r="I55" s="39"/>
      <c r="J55" s="16"/>
      <c r="K55" s="38">
        <v>5.5E-2</v>
      </c>
      <c r="L55" s="45" t="str">
        <f>"44.3"</f>
        <v>44.3</v>
      </c>
      <c r="M55" s="55">
        <v>45.18</v>
      </c>
      <c r="N55" s="55"/>
      <c r="O55" s="16"/>
      <c r="P55" s="16"/>
      <c r="Q55" s="16"/>
    </row>
  </sheetData>
  <mergeCells count="2">
    <mergeCell ref="B3:I3"/>
    <mergeCell ref="B31:I31"/>
  </mergeCells>
  <phoneticPr fontId="18" type="noConversion"/>
  <hyperlinks>
    <hyperlink ref="N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5"/>
  <sheetViews>
    <sheetView topLeftCell="A34" workbookViewId="0">
      <selection activeCell="D36" sqref="D36:D55"/>
    </sheetView>
  </sheetViews>
  <sheetFormatPr defaultRowHeight="16.5" x14ac:dyDescent="0.3"/>
  <cols>
    <col min="4" max="4" width="11" bestFit="1" customWidth="1"/>
    <col min="5" max="5" width="37.5" customWidth="1"/>
    <col min="13" max="13" width="25.375" customWidth="1"/>
  </cols>
  <sheetData>
    <row r="1" spans="1:20" x14ac:dyDescent="0.3">
      <c r="A1" s="45"/>
      <c r="B1" s="45"/>
      <c r="C1" s="45"/>
      <c r="D1" s="45"/>
      <c r="E1" s="45"/>
      <c r="F1" s="45"/>
      <c r="G1" s="45"/>
      <c r="H1" s="45"/>
      <c r="I1" s="45"/>
      <c r="J1" s="184" t="s">
        <v>291</v>
      </c>
      <c r="K1" s="184"/>
      <c r="L1" s="184"/>
      <c r="M1" s="184"/>
      <c r="N1" s="184"/>
      <c r="O1" s="184"/>
      <c r="P1" s="184"/>
      <c r="Q1" s="184"/>
      <c r="R1" s="184"/>
      <c r="S1" s="184"/>
    </row>
    <row r="2" spans="1:20" x14ac:dyDescent="0.3">
      <c r="A2" s="45"/>
      <c r="B2" s="45"/>
      <c r="C2" s="45"/>
      <c r="D2" s="45"/>
      <c r="E2" s="45"/>
      <c r="F2" s="45"/>
      <c r="G2" s="45"/>
      <c r="H2" s="45"/>
      <c r="I2" s="45"/>
      <c r="J2" s="184"/>
      <c r="K2" s="184"/>
      <c r="L2" s="184"/>
      <c r="M2" s="184"/>
      <c r="N2" s="184"/>
      <c r="O2" s="184"/>
      <c r="P2" s="184"/>
      <c r="Q2" s="184"/>
      <c r="R2" s="184"/>
      <c r="S2" s="184"/>
    </row>
    <row r="3" spans="1:20" x14ac:dyDescent="0.3">
      <c r="A3" s="56" t="s">
        <v>292</v>
      </c>
      <c r="B3" s="57"/>
      <c r="C3" s="45"/>
      <c r="D3" s="57"/>
      <c r="E3" s="57"/>
      <c r="F3" s="45"/>
      <c r="G3" s="45"/>
      <c r="H3" s="45"/>
      <c r="I3" s="45"/>
      <c r="J3" s="56" t="s">
        <v>293</v>
      </c>
      <c r="K3" s="45"/>
      <c r="L3" s="45"/>
      <c r="M3" s="45"/>
      <c r="N3" s="23"/>
      <c r="O3" s="45"/>
      <c r="P3" s="45"/>
      <c r="Q3" s="45"/>
      <c r="R3" s="56" t="s">
        <v>601</v>
      </c>
      <c r="S3" s="45"/>
    </row>
    <row r="4" spans="1:20" x14ac:dyDescent="0.3">
      <c r="A4" s="57"/>
      <c r="B4" s="57"/>
      <c r="C4" s="45"/>
      <c r="D4" s="57"/>
      <c r="E4" s="56" t="s">
        <v>1026</v>
      </c>
      <c r="F4" s="180" t="s">
        <v>294</v>
      </c>
      <c r="G4" s="180"/>
      <c r="H4" s="180"/>
      <c r="I4" s="45"/>
      <c r="J4" s="45"/>
      <c r="K4" s="45"/>
      <c r="L4" s="45" t="s">
        <v>295</v>
      </c>
      <c r="M4" s="23" t="s">
        <v>296</v>
      </c>
      <c r="N4" s="180" t="s">
        <v>297</v>
      </c>
      <c r="O4" s="180"/>
      <c r="P4" s="180"/>
      <c r="Q4" s="45"/>
      <c r="R4" s="22" t="s">
        <v>596</v>
      </c>
      <c r="S4" s="45"/>
    </row>
    <row r="5" spans="1:20" x14ac:dyDescent="0.3">
      <c r="A5" s="45" t="s">
        <v>298</v>
      </c>
      <c r="B5" s="45" t="s">
        <v>299</v>
      </c>
      <c r="C5" s="45" t="s">
        <v>300</v>
      </c>
      <c r="D5" s="45" t="s">
        <v>301</v>
      </c>
      <c r="E5" s="45" t="s">
        <v>302</v>
      </c>
      <c r="F5" s="45" t="s">
        <v>303</v>
      </c>
      <c r="G5" s="45" t="s">
        <v>304</v>
      </c>
      <c r="H5" s="45" t="s">
        <v>305</v>
      </c>
      <c r="I5" s="45"/>
      <c r="J5" s="45" t="s">
        <v>298</v>
      </c>
      <c r="K5" s="45"/>
      <c r="L5" s="45" t="s">
        <v>306</v>
      </c>
      <c r="M5" s="45" t="s">
        <v>307</v>
      </c>
      <c r="N5" s="45" t="s">
        <v>303</v>
      </c>
      <c r="O5" s="45" t="s">
        <v>304</v>
      </c>
      <c r="P5" s="45" t="s">
        <v>308</v>
      </c>
      <c r="Q5" s="45"/>
      <c r="R5" s="45"/>
      <c r="S5" s="45" t="s">
        <v>598</v>
      </c>
      <c r="T5" s="45" t="s">
        <v>600</v>
      </c>
    </row>
    <row r="6" spans="1:20" x14ac:dyDescent="0.3">
      <c r="A6" s="45">
        <v>1970</v>
      </c>
      <c r="B6" s="58" t="s">
        <v>309</v>
      </c>
      <c r="C6" s="58" t="s">
        <v>310</v>
      </c>
      <c r="D6" s="26" t="s">
        <v>311</v>
      </c>
      <c r="E6" s="45">
        <v>47.1</v>
      </c>
      <c r="F6" s="58" t="s">
        <v>312</v>
      </c>
      <c r="G6" s="58" t="s">
        <v>313</v>
      </c>
      <c r="H6" s="58" t="s">
        <v>314</v>
      </c>
      <c r="I6" s="45"/>
      <c r="J6" s="45">
        <v>1970</v>
      </c>
      <c r="K6" s="45"/>
      <c r="L6" s="45">
        <v>4.3150000000000004</v>
      </c>
      <c r="M6" s="45"/>
      <c r="N6" s="22">
        <v>59.655999999999999</v>
      </c>
      <c r="O6" s="22">
        <v>56.228000000000002</v>
      </c>
      <c r="P6" s="22">
        <v>62.49</v>
      </c>
      <c r="Q6" s="45"/>
      <c r="R6" s="45">
        <v>1993</v>
      </c>
      <c r="S6" s="59">
        <v>21103</v>
      </c>
      <c r="T6" s="59">
        <v>44195</v>
      </c>
    </row>
    <row r="7" spans="1:20" x14ac:dyDescent="0.3">
      <c r="A7" s="45">
        <v>1971</v>
      </c>
      <c r="B7" s="58" t="s">
        <v>315</v>
      </c>
      <c r="C7" s="58" t="s">
        <v>310</v>
      </c>
      <c r="D7" s="26" t="s">
        <v>316</v>
      </c>
      <c r="E7" s="45">
        <v>44.3</v>
      </c>
      <c r="F7" s="58" t="s">
        <v>317</v>
      </c>
      <c r="G7" s="58" t="s">
        <v>318</v>
      </c>
      <c r="H7" s="58" t="s">
        <v>319</v>
      </c>
      <c r="I7" s="45"/>
      <c r="J7" s="45">
        <v>1971</v>
      </c>
      <c r="K7" s="45"/>
      <c r="L7" s="45">
        <v>4.21</v>
      </c>
      <c r="M7" s="45"/>
      <c r="N7" s="22">
        <v>60.548999999999999</v>
      </c>
      <c r="O7" s="22">
        <v>57.094999999999999</v>
      </c>
      <c r="P7" s="22">
        <v>63.387999999999998</v>
      </c>
      <c r="Q7" s="45"/>
      <c r="R7" s="45">
        <v>1994</v>
      </c>
      <c r="S7" s="59">
        <v>21412</v>
      </c>
      <c r="T7" s="59">
        <v>44642</v>
      </c>
    </row>
    <row r="8" spans="1:20" x14ac:dyDescent="0.3">
      <c r="A8" s="45">
        <v>1972</v>
      </c>
      <c r="B8" s="58" t="s">
        <v>320</v>
      </c>
      <c r="C8" s="58" t="s">
        <v>321</v>
      </c>
      <c r="D8" s="26" t="s">
        <v>322</v>
      </c>
      <c r="E8" s="45">
        <v>41.8</v>
      </c>
      <c r="F8" s="58" t="s">
        <v>323</v>
      </c>
      <c r="G8" s="58" t="s">
        <v>324</v>
      </c>
      <c r="H8" s="58" t="s">
        <v>325</v>
      </c>
      <c r="I8" s="45"/>
      <c r="J8" s="45">
        <v>1972</v>
      </c>
      <c r="K8" s="45"/>
      <c r="L8" s="45">
        <v>4.05</v>
      </c>
      <c r="M8" s="45"/>
      <c r="N8" s="22">
        <v>61.378999999999998</v>
      </c>
      <c r="O8" s="22">
        <v>57.902000000000001</v>
      </c>
      <c r="P8" s="22">
        <v>64.224000000000004</v>
      </c>
      <c r="Q8" s="45"/>
      <c r="R8" s="45">
        <v>1995</v>
      </c>
      <c r="S8" s="59">
        <v>21715</v>
      </c>
      <c r="T8" s="59">
        <v>45093</v>
      </c>
    </row>
    <row r="9" spans="1:20" x14ac:dyDescent="0.3">
      <c r="A9" s="45">
        <v>1973</v>
      </c>
      <c r="B9" s="58" t="s">
        <v>326</v>
      </c>
      <c r="C9" s="58" t="s">
        <v>327</v>
      </c>
      <c r="D9" s="26" t="s">
        <v>328</v>
      </c>
      <c r="E9" s="45">
        <v>39.799999999999997</v>
      </c>
      <c r="F9" s="58" t="s">
        <v>329</v>
      </c>
      <c r="G9" s="58" t="s">
        <v>330</v>
      </c>
      <c r="H9" s="58" t="s">
        <v>331</v>
      </c>
      <c r="I9" s="45"/>
      <c r="J9" s="45">
        <v>1973</v>
      </c>
      <c r="K9" s="45"/>
      <c r="L9" s="45">
        <v>3.8519999999999999</v>
      </c>
      <c r="M9" s="45"/>
      <c r="N9" s="22">
        <v>62.161000000000001</v>
      </c>
      <c r="O9" s="22">
        <v>58.664999999999999</v>
      </c>
      <c r="P9" s="22">
        <v>65.010999999999996</v>
      </c>
      <c r="Q9" s="45"/>
      <c r="R9" s="45">
        <v>1996</v>
      </c>
      <c r="S9" s="59">
        <v>21991</v>
      </c>
      <c r="T9" s="59">
        <v>45525</v>
      </c>
    </row>
    <row r="10" spans="1:20" x14ac:dyDescent="0.3">
      <c r="A10" s="45">
        <v>1974</v>
      </c>
      <c r="B10" s="58" t="s">
        <v>332</v>
      </c>
      <c r="C10" s="58" t="s">
        <v>333</v>
      </c>
      <c r="D10" s="26" t="s">
        <v>334</v>
      </c>
      <c r="E10" s="45">
        <v>38</v>
      </c>
      <c r="F10" s="58" t="s">
        <v>335</v>
      </c>
      <c r="G10" s="58" t="s">
        <v>336</v>
      </c>
      <c r="H10" s="58" t="s">
        <v>337</v>
      </c>
      <c r="I10" s="45"/>
      <c r="J10" s="45">
        <v>1974</v>
      </c>
      <c r="K10" s="45"/>
      <c r="L10" s="45">
        <v>3.63</v>
      </c>
      <c r="M10" s="45"/>
      <c r="N10" s="22">
        <v>62.896000000000001</v>
      </c>
      <c r="O10" s="22">
        <v>59.386000000000003</v>
      </c>
      <c r="P10" s="22">
        <v>65.745999999999995</v>
      </c>
      <c r="Q10" s="45"/>
      <c r="R10" s="45">
        <v>1997</v>
      </c>
      <c r="S10" s="59">
        <v>22208</v>
      </c>
      <c r="T10" s="59">
        <v>45954</v>
      </c>
    </row>
    <row r="11" spans="1:20" x14ac:dyDescent="0.3">
      <c r="A11" s="45">
        <v>1975</v>
      </c>
      <c r="B11" s="58" t="s">
        <v>338</v>
      </c>
      <c r="C11" s="58" t="s">
        <v>339</v>
      </c>
      <c r="D11" s="26" t="s">
        <v>340</v>
      </c>
      <c r="E11" s="45">
        <v>36.5</v>
      </c>
      <c r="F11" s="58" t="s">
        <v>341</v>
      </c>
      <c r="G11" s="58" t="s">
        <v>342</v>
      </c>
      <c r="H11" s="58" t="s">
        <v>343</v>
      </c>
      <c r="I11" s="45"/>
      <c r="J11" s="45">
        <v>1975</v>
      </c>
      <c r="K11" s="45"/>
      <c r="L11" s="45">
        <v>3.4039999999999999</v>
      </c>
      <c r="M11" s="45"/>
      <c r="N11" s="22">
        <v>63.579000000000001</v>
      </c>
      <c r="O11" s="22">
        <v>60.058999999999997</v>
      </c>
      <c r="P11" s="22">
        <v>66.426000000000002</v>
      </c>
      <c r="Q11" s="45"/>
      <c r="R11" s="45">
        <v>1998</v>
      </c>
      <c r="S11" s="59">
        <v>22355</v>
      </c>
      <c r="T11" s="59">
        <v>46287</v>
      </c>
    </row>
    <row r="12" spans="1:20" x14ac:dyDescent="0.3">
      <c r="A12" s="45">
        <v>1976</v>
      </c>
      <c r="B12" s="58" t="s">
        <v>344</v>
      </c>
      <c r="C12" s="58" t="s">
        <v>345</v>
      </c>
      <c r="D12" s="26" t="s">
        <v>346</v>
      </c>
      <c r="E12" s="45">
        <v>35.1</v>
      </c>
      <c r="F12" s="58" t="s">
        <v>347</v>
      </c>
      <c r="G12" s="58" t="s">
        <v>348</v>
      </c>
      <c r="H12" s="58" t="s">
        <v>349</v>
      </c>
      <c r="I12" s="45"/>
      <c r="J12" s="45">
        <v>1976</v>
      </c>
      <c r="K12" s="45"/>
      <c r="L12" s="45">
        <v>3.1970000000000001</v>
      </c>
      <c r="M12" s="45"/>
      <c r="N12" s="22">
        <v>64.206000000000003</v>
      </c>
      <c r="O12" s="22">
        <v>60.682000000000002</v>
      </c>
      <c r="P12" s="22">
        <v>67.046000000000006</v>
      </c>
      <c r="Q12" s="45"/>
      <c r="R12" s="45">
        <v>1999</v>
      </c>
      <c r="S12" s="59">
        <v>22507</v>
      </c>
      <c r="T12" s="59">
        <v>46617</v>
      </c>
    </row>
    <row r="13" spans="1:20" x14ac:dyDescent="0.3">
      <c r="A13" s="45">
        <v>1977</v>
      </c>
      <c r="B13" s="58" t="s">
        <v>350</v>
      </c>
      <c r="C13" s="58" t="s">
        <v>351</v>
      </c>
      <c r="D13" s="26" t="s">
        <v>352</v>
      </c>
      <c r="E13" s="45">
        <v>33.799999999999997</v>
      </c>
      <c r="F13" s="58" t="s">
        <v>353</v>
      </c>
      <c r="G13" s="58" t="s">
        <v>354</v>
      </c>
      <c r="H13" s="58" t="s">
        <v>355</v>
      </c>
      <c r="I13" s="45"/>
      <c r="J13" s="45">
        <v>1977</v>
      </c>
      <c r="K13" s="45"/>
      <c r="L13" s="45">
        <v>3.0249999999999999</v>
      </c>
      <c r="M13" s="45"/>
      <c r="N13" s="22">
        <v>64.775999999999996</v>
      </c>
      <c r="O13" s="22">
        <v>61.250999999999998</v>
      </c>
      <c r="P13" s="22">
        <v>67.608000000000004</v>
      </c>
      <c r="Q13" s="45"/>
      <c r="R13" s="45">
        <v>2000</v>
      </c>
      <c r="S13" s="59">
        <v>22702</v>
      </c>
      <c r="T13" s="59">
        <v>47008</v>
      </c>
    </row>
    <row r="14" spans="1:20" x14ac:dyDescent="0.3">
      <c r="A14" s="45">
        <v>1978</v>
      </c>
      <c r="B14" s="58" t="s">
        <v>356</v>
      </c>
      <c r="C14" s="58">
        <v>20.3</v>
      </c>
      <c r="D14" s="26" t="s">
        <v>357</v>
      </c>
      <c r="E14" s="45">
        <v>32.4</v>
      </c>
      <c r="F14" s="58" t="s">
        <v>358</v>
      </c>
      <c r="G14" s="58" t="s">
        <v>359</v>
      </c>
      <c r="H14" s="58" t="s">
        <v>360</v>
      </c>
      <c r="I14" s="45"/>
      <c r="J14" s="45">
        <v>1978</v>
      </c>
      <c r="K14" s="45"/>
      <c r="L14" s="45">
        <v>2.8969999999999998</v>
      </c>
      <c r="M14" s="45"/>
      <c r="N14" s="22">
        <v>65.293999999999997</v>
      </c>
      <c r="O14" s="22">
        <v>61.768000000000001</v>
      </c>
      <c r="P14" s="22">
        <v>68.114999999999995</v>
      </c>
      <c r="Q14" s="45"/>
      <c r="R14" s="45">
        <v>2001</v>
      </c>
      <c r="S14" s="59">
        <v>22902</v>
      </c>
      <c r="T14" s="59">
        <v>47370</v>
      </c>
    </row>
    <row r="15" spans="1:20" x14ac:dyDescent="0.3">
      <c r="A15" s="45">
        <v>1979</v>
      </c>
      <c r="B15" s="58" t="s">
        <v>361</v>
      </c>
      <c r="C15" s="58">
        <v>23</v>
      </c>
      <c r="D15" s="26" t="s">
        <v>362</v>
      </c>
      <c r="E15" s="45">
        <v>31</v>
      </c>
      <c r="F15" s="58" t="s">
        <v>363</v>
      </c>
      <c r="G15" s="58" t="s">
        <v>364</v>
      </c>
      <c r="H15" s="58" t="s">
        <v>365</v>
      </c>
      <c r="I15" s="45"/>
      <c r="J15" s="45">
        <v>1979</v>
      </c>
      <c r="K15" s="45"/>
      <c r="L15" s="45">
        <v>2.8149999999999999</v>
      </c>
      <c r="M15" s="45"/>
      <c r="N15" s="22">
        <v>65.762</v>
      </c>
      <c r="O15" s="22">
        <v>62.237000000000002</v>
      </c>
      <c r="P15" s="22">
        <v>68.572000000000003</v>
      </c>
      <c r="Q15" s="45"/>
      <c r="R15" s="45">
        <v>2002</v>
      </c>
      <c r="S15" s="59">
        <v>23088</v>
      </c>
      <c r="T15" s="59">
        <v>47645</v>
      </c>
    </row>
    <row r="16" spans="1:20" x14ac:dyDescent="0.3">
      <c r="A16" s="45">
        <v>1980</v>
      </c>
      <c r="B16" s="58" t="s">
        <v>366</v>
      </c>
      <c r="C16" s="58" t="s">
        <v>367</v>
      </c>
      <c r="D16" s="26" t="s">
        <v>368</v>
      </c>
      <c r="E16" s="45">
        <v>29.4</v>
      </c>
      <c r="F16" s="58" t="s">
        <v>369</v>
      </c>
      <c r="G16" s="58" t="s">
        <v>370</v>
      </c>
      <c r="H16" s="58" t="s">
        <v>371</v>
      </c>
      <c r="I16" s="45"/>
      <c r="J16" s="45">
        <v>1980</v>
      </c>
      <c r="K16" s="45"/>
      <c r="L16" s="45">
        <v>2.7730000000000001</v>
      </c>
      <c r="M16" s="45"/>
      <c r="N16" s="22">
        <v>66.186000000000007</v>
      </c>
      <c r="O16" s="22">
        <v>62.661999999999999</v>
      </c>
      <c r="P16" s="22">
        <v>68.983000000000004</v>
      </c>
      <c r="Q16" s="45"/>
      <c r="R16" s="45">
        <v>2003</v>
      </c>
      <c r="S16" s="59">
        <v>23254</v>
      </c>
      <c r="T16" s="59">
        <v>47892</v>
      </c>
    </row>
    <row r="17" spans="1:20" x14ac:dyDescent="0.3">
      <c r="A17" s="45">
        <v>1981</v>
      </c>
      <c r="B17" s="58" t="s">
        <v>372</v>
      </c>
      <c r="C17" s="58" t="s">
        <v>373</v>
      </c>
      <c r="D17" s="26" t="s">
        <v>374</v>
      </c>
      <c r="E17" s="45">
        <v>27.6</v>
      </c>
      <c r="F17" s="58" t="s">
        <v>375</v>
      </c>
      <c r="G17" s="58" t="s">
        <v>376</v>
      </c>
      <c r="H17" s="58" t="s">
        <v>377</v>
      </c>
      <c r="I17" s="45"/>
      <c r="J17" s="45">
        <v>1981</v>
      </c>
      <c r="K17" s="45"/>
      <c r="L17" s="45">
        <v>2.7530000000000001</v>
      </c>
      <c r="M17" s="45"/>
      <c r="N17" s="22">
        <v>66.570999999999998</v>
      </c>
      <c r="O17" s="22">
        <v>63.052999999999997</v>
      </c>
      <c r="P17" s="22">
        <v>69.350999999999999</v>
      </c>
      <c r="Q17" s="45"/>
      <c r="R17" s="45">
        <v>2004</v>
      </c>
      <c r="S17" s="59">
        <v>23411</v>
      </c>
      <c r="T17" s="59">
        <v>48083</v>
      </c>
    </row>
    <row r="18" spans="1:20" x14ac:dyDescent="0.3">
      <c r="A18" s="45">
        <v>1982</v>
      </c>
      <c r="B18" s="58" t="s">
        <v>378</v>
      </c>
      <c r="C18" s="58" t="s">
        <v>379</v>
      </c>
      <c r="D18" s="26" t="s">
        <v>380</v>
      </c>
      <c r="E18" s="45">
        <v>25.9</v>
      </c>
      <c r="F18" s="58" t="s">
        <v>381</v>
      </c>
      <c r="G18" s="58" t="s">
        <v>382</v>
      </c>
      <c r="H18" s="58" t="s">
        <v>383</v>
      </c>
      <c r="I18" s="45"/>
      <c r="J18" s="45">
        <v>1982</v>
      </c>
      <c r="K18" s="45"/>
      <c r="L18" s="45">
        <v>2.734</v>
      </c>
      <c r="M18" s="45"/>
      <c r="N18" s="22">
        <v>66.924000000000007</v>
      </c>
      <c r="O18" s="22">
        <v>63.414000000000001</v>
      </c>
      <c r="P18" s="22">
        <v>69.685000000000002</v>
      </c>
      <c r="Q18" s="45"/>
      <c r="R18" s="45">
        <v>2005</v>
      </c>
      <c r="S18" s="59">
        <v>23561</v>
      </c>
      <c r="T18" s="59">
        <v>48185</v>
      </c>
    </row>
    <row r="19" spans="1:20" x14ac:dyDescent="0.3">
      <c r="A19" s="45">
        <v>1983</v>
      </c>
      <c r="B19" s="58" t="s">
        <v>384</v>
      </c>
      <c r="C19" s="58" t="s">
        <v>385</v>
      </c>
      <c r="D19" s="26" t="s">
        <v>386</v>
      </c>
      <c r="E19" s="45">
        <v>24.1</v>
      </c>
      <c r="F19" s="58" t="s">
        <v>387</v>
      </c>
      <c r="G19" s="58" t="s">
        <v>388</v>
      </c>
      <c r="H19" s="58" t="s">
        <v>389</v>
      </c>
      <c r="I19" s="45"/>
      <c r="J19" s="45">
        <v>1983</v>
      </c>
      <c r="K19" s="45"/>
      <c r="L19" s="45">
        <v>2.7010000000000001</v>
      </c>
      <c r="M19" s="45"/>
      <c r="N19" s="22">
        <v>67.254999999999995</v>
      </c>
      <c r="O19" s="22">
        <v>63.753999999999998</v>
      </c>
      <c r="P19" s="22">
        <v>69.992999999999995</v>
      </c>
      <c r="Q19" s="45"/>
      <c r="R19" s="45">
        <v>2006</v>
      </c>
      <c r="S19" s="59">
        <v>23707</v>
      </c>
      <c r="T19" s="59">
        <v>48438</v>
      </c>
    </row>
    <row r="20" spans="1:20" x14ac:dyDescent="0.3">
      <c r="A20" s="45">
        <v>1984</v>
      </c>
      <c r="B20" s="58" t="s">
        <v>390</v>
      </c>
      <c r="C20" s="58" t="s">
        <v>391</v>
      </c>
      <c r="D20" s="26" t="s">
        <v>392</v>
      </c>
      <c r="E20" s="45">
        <v>22.3</v>
      </c>
      <c r="F20" s="58" t="s">
        <v>393</v>
      </c>
      <c r="G20" s="58" t="s">
        <v>394</v>
      </c>
      <c r="H20" s="58" t="s">
        <v>395</v>
      </c>
      <c r="I20" s="45"/>
      <c r="J20" s="45">
        <v>1984</v>
      </c>
      <c r="K20" s="45"/>
      <c r="L20" s="45">
        <v>2.65</v>
      </c>
      <c r="M20" s="45"/>
      <c r="N20" s="22">
        <v>67.569000000000003</v>
      </c>
      <c r="O20" s="22">
        <v>64.073999999999998</v>
      </c>
      <c r="P20" s="22">
        <v>70.289000000000001</v>
      </c>
      <c r="Q20" s="45"/>
      <c r="R20" s="45">
        <v>2007</v>
      </c>
      <c r="S20" s="59">
        <v>23849</v>
      </c>
      <c r="T20" s="59">
        <v>48684</v>
      </c>
    </row>
    <row r="21" spans="1:20" x14ac:dyDescent="0.3">
      <c r="A21" s="45">
        <v>1985</v>
      </c>
      <c r="B21" s="58" t="s">
        <v>396</v>
      </c>
      <c r="C21" s="58" t="s">
        <v>161</v>
      </c>
      <c r="D21" s="26" t="s">
        <v>397</v>
      </c>
      <c r="E21" s="45">
        <v>20.5</v>
      </c>
      <c r="F21" s="58" t="s">
        <v>398</v>
      </c>
      <c r="G21" s="58" t="s">
        <v>347</v>
      </c>
      <c r="H21" s="58" t="s">
        <v>399</v>
      </c>
      <c r="I21" s="45"/>
      <c r="J21" s="45">
        <v>1985</v>
      </c>
      <c r="K21" s="45"/>
      <c r="L21" s="45">
        <v>2.581</v>
      </c>
      <c r="M21" s="45">
        <v>27.7</v>
      </c>
      <c r="N21" s="22">
        <v>67.900000000000006</v>
      </c>
      <c r="O21" s="22">
        <v>64.397000000000006</v>
      </c>
      <c r="P21" s="22">
        <v>70.608999999999995</v>
      </c>
      <c r="Q21" s="45"/>
      <c r="R21" s="45">
        <v>2008</v>
      </c>
      <c r="S21" s="59">
        <v>23934</v>
      </c>
      <c r="T21" s="59">
        <v>49055</v>
      </c>
    </row>
    <row r="22" spans="1:20" x14ac:dyDescent="0.3">
      <c r="A22" s="45">
        <v>1986</v>
      </c>
      <c r="B22" s="58" t="s">
        <v>400</v>
      </c>
      <c r="C22" s="58" t="s">
        <v>168</v>
      </c>
      <c r="D22" s="26" t="s">
        <v>401</v>
      </c>
      <c r="E22" s="45">
        <v>18.8</v>
      </c>
      <c r="F22" s="58" t="s">
        <v>360</v>
      </c>
      <c r="G22" s="58" t="s">
        <v>358</v>
      </c>
      <c r="H22" s="58" t="s">
        <v>402</v>
      </c>
      <c r="I22" s="45"/>
      <c r="J22" s="45">
        <v>1986</v>
      </c>
      <c r="K22" s="45"/>
      <c r="L22" s="45">
        <v>2.5030000000000001</v>
      </c>
      <c r="M22" s="45">
        <v>27.4</v>
      </c>
      <c r="N22" s="22">
        <v>68.284000000000006</v>
      </c>
      <c r="O22" s="22">
        <v>64.751999999999995</v>
      </c>
      <c r="P22" s="22">
        <v>70.998999999999995</v>
      </c>
      <c r="Q22" s="45"/>
      <c r="R22" s="45">
        <v>2009</v>
      </c>
      <c r="S22" s="59">
        <v>24062</v>
      </c>
      <c r="T22" s="59">
        <v>49308</v>
      </c>
    </row>
    <row r="23" spans="1:20" x14ac:dyDescent="0.3">
      <c r="A23" s="45">
        <v>1987</v>
      </c>
      <c r="B23" s="58" t="s">
        <v>403</v>
      </c>
      <c r="C23" s="58" t="s">
        <v>404</v>
      </c>
      <c r="D23" s="26" t="s">
        <v>405</v>
      </c>
      <c r="E23" s="45">
        <v>17.2</v>
      </c>
      <c r="F23" s="58" t="s">
        <v>406</v>
      </c>
      <c r="G23" s="58" t="s">
        <v>407</v>
      </c>
      <c r="H23" s="58" t="s">
        <v>408</v>
      </c>
      <c r="I23" s="45"/>
      <c r="J23" s="45">
        <v>1987</v>
      </c>
      <c r="K23" s="45"/>
      <c r="L23" s="45">
        <v>2.4289999999999998</v>
      </c>
      <c r="M23" s="45">
        <v>27.8</v>
      </c>
      <c r="N23" s="22">
        <v>68.718999999999994</v>
      </c>
      <c r="O23" s="22">
        <v>65.131</v>
      </c>
      <c r="P23" s="22">
        <v>71.460999999999999</v>
      </c>
      <c r="Q23" s="45"/>
      <c r="R23" s="45">
        <v>2010</v>
      </c>
      <c r="S23" s="59">
        <v>24187</v>
      </c>
      <c r="T23" s="59">
        <v>49554</v>
      </c>
    </row>
    <row r="24" spans="1:20" x14ac:dyDescent="0.3">
      <c r="A24" s="45">
        <v>1988</v>
      </c>
      <c r="B24" s="58" t="s">
        <v>409</v>
      </c>
      <c r="C24" s="58" t="s">
        <v>410</v>
      </c>
      <c r="D24" s="26" t="s">
        <v>411</v>
      </c>
      <c r="E24" s="45">
        <v>15.7</v>
      </c>
      <c r="F24" s="58" t="s">
        <v>412</v>
      </c>
      <c r="G24" s="58" t="s">
        <v>413</v>
      </c>
      <c r="H24" s="58" t="s">
        <v>414</v>
      </c>
      <c r="I24" s="45"/>
      <c r="J24" s="45">
        <v>1988</v>
      </c>
      <c r="K24" s="45"/>
      <c r="L24" s="45">
        <v>2.3690000000000002</v>
      </c>
      <c r="M24" s="45">
        <v>28.9</v>
      </c>
      <c r="N24" s="22">
        <v>69.177000000000007</v>
      </c>
      <c r="O24" s="22">
        <v>65.504999999999995</v>
      </c>
      <c r="P24" s="22">
        <v>71.968000000000004</v>
      </c>
      <c r="Q24" s="45"/>
      <c r="R24" s="45">
        <v>2011</v>
      </c>
      <c r="S24" s="59">
        <v>24308</v>
      </c>
      <c r="T24" s="59">
        <v>49937</v>
      </c>
    </row>
    <row r="25" spans="1:20" x14ac:dyDescent="0.3">
      <c r="A25" s="45">
        <v>1989</v>
      </c>
      <c r="B25" s="58" t="s">
        <v>415</v>
      </c>
      <c r="C25" s="58" t="s">
        <v>410</v>
      </c>
      <c r="D25" s="26" t="s">
        <v>416</v>
      </c>
      <c r="E25" s="45">
        <v>14.4</v>
      </c>
      <c r="F25" s="58" t="s">
        <v>417</v>
      </c>
      <c r="G25" s="58" t="s">
        <v>418</v>
      </c>
      <c r="H25" s="58" t="s">
        <v>419</v>
      </c>
      <c r="I25" s="45"/>
      <c r="J25" s="45">
        <v>1989</v>
      </c>
      <c r="K25" s="45"/>
      <c r="L25" s="45">
        <v>2.323</v>
      </c>
      <c r="M25" s="45">
        <v>30.7</v>
      </c>
      <c r="N25" s="22">
        <v>69.611000000000004</v>
      </c>
      <c r="O25" s="22">
        <v>65.832999999999998</v>
      </c>
      <c r="P25" s="22">
        <v>72.475999999999999</v>
      </c>
      <c r="Q25" s="45"/>
      <c r="R25" s="45">
        <v>2012</v>
      </c>
      <c r="S25" s="59">
        <v>24427</v>
      </c>
      <c r="T25" s="59">
        <v>50200</v>
      </c>
    </row>
    <row r="26" spans="1:20" x14ac:dyDescent="0.3">
      <c r="A26" s="45">
        <v>1990</v>
      </c>
      <c r="B26" s="58" t="s">
        <v>420</v>
      </c>
      <c r="C26" s="58" t="s">
        <v>169</v>
      </c>
      <c r="D26" s="26" t="s">
        <v>421</v>
      </c>
      <c r="E26" s="45">
        <v>13.2</v>
      </c>
      <c r="F26" s="58" t="s">
        <v>422</v>
      </c>
      <c r="G26" s="58" t="s">
        <v>423</v>
      </c>
      <c r="H26" s="58" t="s">
        <v>424</v>
      </c>
      <c r="I26" s="45"/>
      <c r="J26" s="45">
        <v>1990</v>
      </c>
      <c r="K26" s="45"/>
      <c r="L26" s="45">
        <v>2.2890000000000001</v>
      </c>
      <c r="M26" s="45">
        <v>33.4</v>
      </c>
      <c r="N26" s="22">
        <v>69.896000000000001</v>
      </c>
      <c r="O26" s="22">
        <v>65.997</v>
      </c>
      <c r="P26" s="22">
        <v>72.858999999999995</v>
      </c>
      <c r="Q26" s="45"/>
      <c r="R26" s="45">
        <v>2013</v>
      </c>
      <c r="S26" s="59">
        <v>24545</v>
      </c>
      <c r="T26" s="59">
        <v>50429</v>
      </c>
    </row>
    <row r="27" spans="1:20" x14ac:dyDescent="0.3">
      <c r="A27" s="45">
        <v>1991</v>
      </c>
      <c r="B27" s="58" t="s">
        <v>425</v>
      </c>
      <c r="C27" s="58" t="s">
        <v>426</v>
      </c>
      <c r="D27" s="26" t="s">
        <v>427</v>
      </c>
      <c r="E27" s="45">
        <v>12.2</v>
      </c>
      <c r="F27" s="58" t="s">
        <v>428</v>
      </c>
      <c r="G27" s="58" t="s">
        <v>429</v>
      </c>
      <c r="H27" s="58" t="s">
        <v>430</v>
      </c>
      <c r="I27" s="45"/>
      <c r="J27" s="45">
        <v>1991</v>
      </c>
      <c r="K27" s="45"/>
      <c r="L27" s="45">
        <v>2.262</v>
      </c>
      <c r="M27" s="45">
        <v>36.9</v>
      </c>
      <c r="N27" s="22">
        <v>69.879000000000005</v>
      </c>
      <c r="O27" s="22">
        <v>65.858000000000004</v>
      </c>
      <c r="P27" s="22">
        <v>72.965999999999994</v>
      </c>
      <c r="Q27" s="45"/>
      <c r="R27" s="45">
        <v>2014</v>
      </c>
      <c r="S27" s="59">
        <v>24662</v>
      </c>
      <c r="T27" s="59">
        <v>50747</v>
      </c>
    </row>
    <row r="28" spans="1:20" x14ac:dyDescent="0.3">
      <c r="A28" s="45">
        <v>1992</v>
      </c>
      <c r="B28" s="58" t="s">
        <v>431</v>
      </c>
      <c r="C28" s="58" t="s">
        <v>391</v>
      </c>
      <c r="D28" s="26" t="s">
        <v>432</v>
      </c>
      <c r="E28" s="45">
        <v>11.2</v>
      </c>
      <c r="F28" s="58" t="s">
        <v>395</v>
      </c>
      <c r="G28" s="58" t="s">
        <v>433</v>
      </c>
      <c r="H28" s="58" t="s">
        <v>434</v>
      </c>
      <c r="I28" s="45"/>
      <c r="J28" s="45">
        <v>1992</v>
      </c>
      <c r="K28" s="45"/>
      <c r="L28" s="45">
        <v>2.2349999999999999</v>
      </c>
      <c r="M28" s="45">
        <v>41.1</v>
      </c>
      <c r="N28" s="22">
        <v>69.492000000000004</v>
      </c>
      <c r="O28" s="22">
        <v>65.36</v>
      </c>
      <c r="P28" s="22">
        <v>72.722999999999999</v>
      </c>
      <c r="Q28" s="45"/>
      <c r="R28" s="45">
        <v>2015</v>
      </c>
      <c r="S28" s="59">
        <v>24779</v>
      </c>
      <c r="T28" s="59">
        <v>51015</v>
      </c>
    </row>
    <row r="29" spans="1:20" x14ac:dyDescent="0.3">
      <c r="A29" s="45">
        <v>1993</v>
      </c>
      <c r="B29" s="58" t="s">
        <v>435</v>
      </c>
      <c r="C29" s="58" t="s">
        <v>436</v>
      </c>
      <c r="D29" s="26" t="s">
        <v>437</v>
      </c>
      <c r="E29" s="45">
        <v>10.4</v>
      </c>
      <c r="F29" s="58" t="s">
        <v>438</v>
      </c>
      <c r="G29" s="58" t="s">
        <v>398</v>
      </c>
      <c r="H29" s="58" t="s">
        <v>439</v>
      </c>
      <c r="I29" s="45"/>
      <c r="J29" s="45">
        <v>1993</v>
      </c>
      <c r="K29" s="45"/>
      <c r="L29" s="45">
        <v>2.202</v>
      </c>
      <c r="M29" s="45">
        <v>45.5</v>
      </c>
      <c r="N29" s="22">
        <v>68.742000000000004</v>
      </c>
      <c r="O29" s="22">
        <v>64.521000000000001</v>
      </c>
      <c r="P29" s="22">
        <v>72.125</v>
      </c>
      <c r="Q29" s="45"/>
      <c r="R29" s="45">
        <v>2016</v>
      </c>
      <c r="S29" s="59">
        <v>24897</v>
      </c>
      <c r="T29" s="59">
        <v>51218</v>
      </c>
    </row>
    <row r="30" spans="1:20" x14ac:dyDescent="0.3">
      <c r="A30" s="45">
        <v>1994</v>
      </c>
      <c r="B30" s="58" t="s">
        <v>440</v>
      </c>
      <c r="C30" s="58" t="s">
        <v>436</v>
      </c>
      <c r="D30" s="26" t="s">
        <v>441</v>
      </c>
      <c r="E30" s="45">
        <v>9.6</v>
      </c>
      <c r="F30" s="58" t="s">
        <v>442</v>
      </c>
      <c r="G30" s="58" t="s">
        <v>443</v>
      </c>
      <c r="H30" s="58" t="s">
        <v>444</v>
      </c>
      <c r="I30" s="45"/>
      <c r="J30" s="45">
        <v>1994</v>
      </c>
      <c r="K30" s="45"/>
      <c r="L30" s="45">
        <v>2.1640000000000001</v>
      </c>
      <c r="M30" s="45">
        <v>49.8</v>
      </c>
      <c r="N30" s="22">
        <v>67.697999999999993</v>
      </c>
      <c r="O30" s="22">
        <v>63.417000000000002</v>
      </c>
      <c r="P30" s="22">
        <v>71.23</v>
      </c>
      <c r="Q30" s="45"/>
      <c r="R30" s="45">
        <v>2017</v>
      </c>
      <c r="S30" s="59">
        <v>25014</v>
      </c>
      <c r="T30" s="59">
        <v>51362</v>
      </c>
    </row>
    <row r="31" spans="1:20" x14ac:dyDescent="0.3">
      <c r="A31" s="45">
        <v>1995</v>
      </c>
      <c r="B31" s="58" t="s">
        <v>445</v>
      </c>
      <c r="C31" s="58" t="s">
        <v>165</v>
      </c>
      <c r="D31" s="26" t="s">
        <v>446</v>
      </c>
      <c r="E31" s="45">
        <v>8.9</v>
      </c>
      <c r="F31" s="58" t="s">
        <v>402</v>
      </c>
      <c r="G31" s="58" t="s">
        <v>447</v>
      </c>
      <c r="H31" s="58" t="s">
        <v>448</v>
      </c>
      <c r="I31" s="45"/>
      <c r="J31" s="45">
        <v>1995</v>
      </c>
      <c r="K31" s="45"/>
      <c r="L31" s="45">
        <v>2.1219999999999999</v>
      </c>
      <c r="M31" s="45">
        <v>53.2</v>
      </c>
      <c r="N31" s="22">
        <v>66.537000000000006</v>
      </c>
      <c r="O31" s="22">
        <v>62.228999999999999</v>
      </c>
      <c r="P31" s="22">
        <v>70.2</v>
      </c>
      <c r="Q31" s="45"/>
      <c r="R31" s="45">
        <v>2018</v>
      </c>
      <c r="S31" s="59">
        <v>25132</v>
      </c>
      <c r="T31" s="59">
        <v>51607</v>
      </c>
    </row>
    <row r="32" spans="1:20" x14ac:dyDescent="0.3">
      <c r="A32" s="45">
        <v>1996</v>
      </c>
      <c r="B32" s="58" t="s">
        <v>449</v>
      </c>
      <c r="C32" s="58" t="s">
        <v>404</v>
      </c>
      <c r="D32" s="26" t="s">
        <v>450</v>
      </c>
      <c r="E32" s="45">
        <v>8.3000000000000007</v>
      </c>
      <c r="F32" s="58" t="s">
        <v>451</v>
      </c>
      <c r="G32" s="58" t="s">
        <v>452</v>
      </c>
      <c r="H32" s="58" t="s">
        <v>453</v>
      </c>
      <c r="I32" s="45"/>
      <c r="J32" s="45">
        <v>1996</v>
      </c>
      <c r="K32" s="45"/>
      <c r="L32" s="45">
        <v>2.08</v>
      </c>
      <c r="M32" s="45">
        <v>55.1</v>
      </c>
      <c r="N32" s="22">
        <v>65.495000000000005</v>
      </c>
      <c r="O32" s="22">
        <v>61.192</v>
      </c>
      <c r="P32" s="22">
        <v>69.253</v>
      </c>
      <c r="Q32" s="45"/>
      <c r="R32" s="45"/>
      <c r="S32" s="45"/>
    </row>
    <row r="33" spans="1:19" x14ac:dyDescent="0.3">
      <c r="A33" s="45">
        <v>1997</v>
      </c>
      <c r="B33" s="58" t="s">
        <v>454</v>
      </c>
      <c r="C33" s="58" t="s">
        <v>455</v>
      </c>
      <c r="D33" s="26" t="s">
        <v>456</v>
      </c>
      <c r="E33" s="45">
        <v>7.7</v>
      </c>
      <c r="F33" s="58" t="s">
        <v>457</v>
      </c>
      <c r="G33" s="58" t="s">
        <v>412</v>
      </c>
      <c r="H33" s="58" t="s">
        <v>458</v>
      </c>
      <c r="I33" s="45"/>
      <c r="J33" s="45">
        <v>1997</v>
      </c>
      <c r="K33" s="45"/>
      <c r="L33" s="45">
        <v>2.044</v>
      </c>
      <c r="M33" s="45">
        <v>55</v>
      </c>
      <c r="N33" s="22">
        <v>64.772000000000006</v>
      </c>
      <c r="O33" s="22">
        <v>60.5</v>
      </c>
      <c r="P33" s="22">
        <v>68.581000000000003</v>
      </c>
      <c r="Q33" s="45"/>
      <c r="R33" s="45"/>
      <c r="S33" s="45"/>
    </row>
    <row r="34" spans="1:19" x14ac:dyDescent="0.3">
      <c r="A34" s="45">
        <v>1998</v>
      </c>
      <c r="B34" s="58" t="s">
        <v>459</v>
      </c>
      <c r="C34" s="58" t="s">
        <v>174</v>
      </c>
      <c r="D34" s="26" t="s">
        <v>460</v>
      </c>
      <c r="E34" s="45">
        <v>7.2</v>
      </c>
      <c r="F34" s="58" t="s">
        <v>461</v>
      </c>
      <c r="G34" s="58" t="s">
        <v>417</v>
      </c>
      <c r="H34" s="58" t="s">
        <v>462</v>
      </c>
      <c r="I34" s="45"/>
      <c r="J34" s="45">
        <v>1998</v>
      </c>
      <c r="K34" s="45"/>
      <c r="L34" s="45">
        <v>2.0169999999999999</v>
      </c>
      <c r="M34" s="45">
        <v>53.1</v>
      </c>
      <c r="N34" s="22">
        <v>64.492999999999995</v>
      </c>
      <c r="O34" s="22">
        <v>60.271999999999998</v>
      </c>
      <c r="P34" s="22">
        <v>68.307000000000002</v>
      </c>
      <c r="Q34" s="45"/>
      <c r="R34" s="45"/>
      <c r="S34" s="45"/>
    </row>
    <row r="35" spans="1:19" x14ac:dyDescent="0.3">
      <c r="A35" s="45">
        <v>1999</v>
      </c>
      <c r="B35" s="58" t="s">
        <v>463</v>
      </c>
      <c r="C35" s="58" t="s">
        <v>464</v>
      </c>
      <c r="D35" s="26" t="s">
        <v>465</v>
      </c>
      <c r="E35" s="45">
        <v>6.8</v>
      </c>
      <c r="F35" s="58" t="s">
        <v>466</v>
      </c>
      <c r="G35" s="58" t="s">
        <v>467</v>
      </c>
      <c r="H35" s="58" t="s">
        <v>468</v>
      </c>
      <c r="I35" s="45"/>
      <c r="J35" s="45">
        <v>1999</v>
      </c>
      <c r="K35" s="45"/>
      <c r="L35" s="45">
        <v>1.9990000000000001</v>
      </c>
      <c r="M35" s="45">
        <v>49.4</v>
      </c>
      <c r="N35" s="22">
        <v>64.683999999999997</v>
      </c>
      <c r="O35" s="22">
        <v>60.526000000000003</v>
      </c>
      <c r="P35" s="22">
        <v>68.457999999999998</v>
      </c>
      <c r="Q35" s="45"/>
      <c r="R35" s="45"/>
      <c r="S35" s="45"/>
    </row>
    <row r="36" spans="1:19" x14ac:dyDescent="0.3">
      <c r="A36" s="45">
        <v>2000</v>
      </c>
      <c r="B36" s="58" t="s">
        <v>469</v>
      </c>
      <c r="C36" s="58" t="s">
        <v>470</v>
      </c>
      <c r="D36" s="26" t="s">
        <v>471</v>
      </c>
      <c r="E36" s="45">
        <v>6.4</v>
      </c>
      <c r="F36" s="58" t="s">
        <v>472</v>
      </c>
      <c r="G36" s="58" t="s">
        <v>473</v>
      </c>
      <c r="H36" s="58" t="s">
        <v>474</v>
      </c>
      <c r="I36" s="45"/>
      <c r="J36" s="45">
        <v>2000</v>
      </c>
      <c r="K36" s="45"/>
      <c r="L36" s="45">
        <v>1.9910000000000001</v>
      </c>
      <c r="M36" s="45">
        <v>44.5</v>
      </c>
      <c r="N36" s="22">
        <v>65.268000000000001</v>
      </c>
      <c r="O36" s="22">
        <v>61.182000000000002</v>
      </c>
      <c r="P36" s="22">
        <v>68.966999999999999</v>
      </c>
      <c r="Q36" s="45"/>
      <c r="R36" s="45"/>
      <c r="S36" s="45"/>
    </row>
    <row r="37" spans="1:19" x14ac:dyDescent="0.3">
      <c r="A37" s="45">
        <v>2001</v>
      </c>
      <c r="B37" s="58" t="s">
        <v>475</v>
      </c>
      <c r="C37" s="58" t="s">
        <v>476</v>
      </c>
      <c r="D37" s="26" t="s">
        <v>477</v>
      </c>
      <c r="E37" s="45">
        <v>6.1</v>
      </c>
      <c r="F37" s="58" t="s">
        <v>478</v>
      </c>
      <c r="G37" s="58" t="s">
        <v>479</v>
      </c>
      <c r="H37" s="58" t="s">
        <v>480</v>
      </c>
      <c r="I37" s="45"/>
      <c r="J37" s="45">
        <v>2001</v>
      </c>
      <c r="K37" s="45"/>
      <c r="L37" s="45">
        <v>1.988</v>
      </c>
      <c r="M37" s="45">
        <v>39.1</v>
      </c>
      <c r="N37" s="22">
        <v>66.087000000000003</v>
      </c>
      <c r="O37" s="22">
        <v>62.078000000000003</v>
      </c>
      <c r="P37" s="22">
        <v>69.691999999999993</v>
      </c>
      <c r="Q37" s="45"/>
      <c r="R37" s="45"/>
      <c r="S37" s="45"/>
    </row>
    <row r="38" spans="1:19" x14ac:dyDescent="0.3">
      <c r="A38" s="45">
        <v>2002</v>
      </c>
      <c r="B38" s="58" t="s">
        <v>481</v>
      </c>
      <c r="C38" s="58" t="s">
        <v>482</v>
      </c>
      <c r="D38" s="26" t="s">
        <v>483</v>
      </c>
      <c r="E38" s="45">
        <v>5.8</v>
      </c>
      <c r="F38" s="58" t="s">
        <v>434</v>
      </c>
      <c r="G38" s="58" t="s">
        <v>484</v>
      </c>
      <c r="H38" s="58" t="s">
        <v>485</v>
      </c>
      <c r="I38" s="45"/>
      <c r="J38" s="45">
        <v>2002</v>
      </c>
      <c r="K38" s="45"/>
      <c r="L38" s="45">
        <v>1.988</v>
      </c>
      <c r="M38" s="45">
        <v>34.200000000000003</v>
      </c>
      <c r="N38" s="22">
        <v>66.924999999999997</v>
      </c>
      <c r="O38" s="22">
        <v>62.993000000000002</v>
      </c>
      <c r="P38" s="22">
        <v>70.432000000000002</v>
      </c>
      <c r="Q38" s="45"/>
      <c r="R38" s="45"/>
      <c r="S38" s="45"/>
    </row>
    <row r="39" spans="1:19" x14ac:dyDescent="0.3">
      <c r="A39" s="45">
        <v>2003</v>
      </c>
      <c r="B39" s="58" t="s">
        <v>486</v>
      </c>
      <c r="C39" s="58" t="s">
        <v>185</v>
      </c>
      <c r="D39" s="26" t="s">
        <v>487</v>
      </c>
      <c r="E39" s="45">
        <v>5.5</v>
      </c>
      <c r="F39" s="58" t="s">
        <v>439</v>
      </c>
      <c r="G39" s="58" t="s">
        <v>402</v>
      </c>
      <c r="H39" s="58" t="s">
        <v>488</v>
      </c>
      <c r="I39" s="45"/>
      <c r="J39" s="45">
        <v>2003</v>
      </c>
      <c r="K39" s="45"/>
      <c r="L39" s="45">
        <v>1.986</v>
      </c>
      <c r="M39" s="45">
        <v>30.4</v>
      </c>
      <c r="N39" s="22">
        <v>67.614999999999995</v>
      </c>
      <c r="O39" s="22">
        <v>63.756999999999998</v>
      </c>
      <c r="P39" s="22">
        <v>71.037999999999997</v>
      </c>
      <c r="Q39" s="45"/>
      <c r="R39" s="45"/>
      <c r="S39" s="45"/>
    </row>
    <row r="40" spans="1:19" x14ac:dyDescent="0.3">
      <c r="A40" s="45">
        <v>2004</v>
      </c>
      <c r="B40" s="58" t="s">
        <v>489</v>
      </c>
      <c r="C40" s="58" t="s">
        <v>490</v>
      </c>
      <c r="D40" s="26" t="s">
        <v>491</v>
      </c>
      <c r="E40" s="45">
        <v>5.0999999999999996</v>
      </c>
      <c r="F40" s="58" t="s">
        <v>492</v>
      </c>
      <c r="G40" s="58" t="s">
        <v>408</v>
      </c>
      <c r="H40" s="58" t="s">
        <v>493</v>
      </c>
      <c r="I40" s="45"/>
      <c r="J40" s="45">
        <v>2004</v>
      </c>
      <c r="K40" s="45"/>
      <c r="L40" s="45">
        <v>1.982</v>
      </c>
      <c r="M40" s="45">
        <v>27.8</v>
      </c>
      <c r="N40" s="22">
        <v>68.102000000000004</v>
      </c>
      <c r="O40" s="22">
        <v>64.31</v>
      </c>
      <c r="P40" s="22">
        <v>71.460999999999999</v>
      </c>
      <c r="Q40" s="45"/>
      <c r="R40" s="45"/>
      <c r="S40" s="45"/>
    </row>
    <row r="41" spans="1:19" x14ac:dyDescent="0.3">
      <c r="A41" s="45">
        <v>2005</v>
      </c>
      <c r="B41" s="58" t="s">
        <v>494</v>
      </c>
      <c r="C41" s="58" t="s">
        <v>495</v>
      </c>
      <c r="D41" s="26" t="s">
        <v>496</v>
      </c>
      <c r="E41" s="45">
        <v>4.8</v>
      </c>
      <c r="F41" s="58" t="s">
        <v>497</v>
      </c>
      <c r="G41" s="58" t="s">
        <v>498</v>
      </c>
      <c r="H41" s="58" t="s">
        <v>499</v>
      </c>
      <c r="I41" s="45"/>
      <c r="J41" s="45">
        <v>2005</v>
      </c>
      <c r="K41" s="45"/>
      <c r="L41" s="45">
        <v>1.9750000000000001</v>
      </c>
      <c r="M41" s="45">
        <v>26.4</v>
      </c>
      <c r="N41" s="22">
        <v>68.388999999999996</v>
      </c>
      <c r="O41" s="22">
        <v>64.653000000000006</v>
      </c>
      <c r="P41" s="22">
        <v>71.707999999999998</v>
      </c>
      <c r="Q41" s="45"/>
      <c r="R41" s="45"/>
      <c r="S41" s="45"/>
    </row>
    <row r="42" spans="1:19" x14ac:dyDescent="0.3">
      <c r="A42" s="45">
        <v>2006</v>
      </c>
      <c r="B42" s="58" t="s">
        <v>500</v>
      </c>
      <c r="C42" s="58" t="s">
        <v>501</v>
      </c>
      <c r="D42" s="26" t="s">
        <v>502</v>
      </c>
      <c r="E42" s="45">
        <v>4.4000000000000004</v>
      </c>
      <c r="F42" s="58" t="s">
        <v>503</v>
      </c>
      <c r="G42" s="58" t="s">
        <v>504</v>
      </c>
      <c r="H42" s="58" t="s">
        <v>505</v>
      </c>
      <c r="I42" s="45"/>
      <c r="J42" s="45">
        <v>2006</v>
      </c>
      <c r="K42" s="45"/>
      <c r="L42" s="45">
        <v>1.966</v>
      </c>
      <c r="M42" s="45">
        <v>26</v>
      </c>
      <c r="N42" s="22">
        <v>68.540000000000006</v>
      </c>
      <c r="O42" s="22">
        <v>64.849000000000004</v>
      </c>
      <c r="P42" s="22">
        <v>71.84</v>
      </c>
      <c r="Q42" s="45"/>
      <c r="R42" s="45"/>
      <c r="S42" s="45"/>
    </row>
    <row r="43" spans="1:19" x14ac:dyDescent="0.3">
      <c r="A43" s="45">
        <v>2007</v>
      </c>
      <c r="B43" s="58" t="s">
        <v>506</v>
      </c>
      <c r="C43" s="58" t="s">
        <v>507</v>
      </c>
      <c r="D43" s="26" t="s">
        <v>508</v>
      </c>
      <c r="E43" s="45">
        <v>4.0999999999999996</v>
      </c>
      <c r="F43" s="58" t="s">
        <v>468</v>
      </c>
      <c r="G43" s="58" t="s">
        <v>424</v>
      </c>
      <c r="H43" s="58" t="s">
        <v>509</v>
      </c>
      <c r="I43" s="45"/>
      <c r="J43" s="45">
        <v>2007</v>
      </c>
      <c r="K43" s="45"/>
      <c r="L43" s="45">
        <v>1.9570000000000001</v>
      </c>
      <c r="M43" s="45">
        <v>25.7</v>
      </c>
      <c r="N43" s="22">
        <v>68.674999999999997</v>
      </c>
      <c r="O43" s="22">
        <v>65.018000000000001</v>
      </c>
      <c r="P43" s="22">
        <v>71.968000000000004</v>
      </c>
      <c r="Q43" s="45"/>
      <c r="R43" s="45"/>
      <c r="S43" s="45"/>
    </row>
    <row r="44" spans="1:19" x14ac:dyDescent="0.3">
      <c r="A44" s="45">
        <v>2008</v>
      </c>
      <c r="B44" s="58" t="s">
        <v>510</v>
      </c>
      <c r="C44" s="58" t="s">
        <v>511</v>
      </c>
      <c r="D44" s="26" t="s">
        <v>512</v>
      </c>
      <c r="E44" s="45">
        <v>3.9</v>
      </c>
      <c r="F44" s="58" t="s">
        <v>513</v>
      </c>
      <c r="G44" s="58" t="s">
        <v>514</v>
      </c>
      <c r="H44" s="58" t="s">
        <v>515</v>
      </c>
      <c r="I44" s="45"/>
      <c r="J44" s="45">
        <v>2008</v>
      </c>
      <c r="K44" s="45"/>
      <c r="L44" s="45">
        <v>1.9490000000000001</v>
      </c>
      <c r="M44" s="45">
        <v>25.2</v>
      </c>
      <c r="N44" s="22">
        <v>68.884</v>
      </c>
      <c r="O44" s="22">
        <v>65.251000000000005</v>
      </c>
      <c r="P44" s="22">
        <v>72.171999999999997</v>
      </c>
      <c r="Q44" s="45"/>
      <c r="R44" s="45"/>
      <c r="S44" s="45"/>
    </row>
    <row r="45" spans="1:19" x14ac:dyDescent="0.3">
      <c r="A45" s="45">
        <v>2009</v>
      </c>
      <c r="B45" s="58" t="s">
        <v>516</v>
      </c>
      <c r="C45" s="58" t="s">
        <v>495</v>
      </c>
      <c r="D45" s="26" t="s">
        <v>517</v>
      </c>
      <c r="E45" s="45">
        <v>3.7</v>
      </c>
      <c r="F45" s="58" t="s">
        <v>518</v>
      </c>
      <c r="G45" s="58" t="s">
        <v>519</v>
      </c>
      <c r="H45" s="58" t="s">
        <v>520</v>
      </c>
      <c r="I45" s="45"/>
      <c r="J45" s="45">
        <v>2009</v>
      </c>
      <c r="K45" s="45"/>
      <c r="L45" s="45">
        <v>1.9430000000000001</v>
      </c>
      <c r="M45" s="45">
        <v>24.4</v>
      </c>
      <c r="N45" s="22">
        <v>69.185000000000002</v>
      </c>
      <c r="O45" s="22">
        <v>65.566999999999993</v>
      </c>
      <c r="P45" s="22">
        <v>72.471999999999994</v>
      </c>
      <c r="Q45" s="45"/>
      <c r="R45" s="45"/>
      <c r="S45" s="45"/>
    </row>
    <row r="46" spans="1:19" x14ac:dyDescent="0.3">
      <c r="A46" s="45">
        <v>2010</v>
      </c>
      <c r="B46" s="58" t="s">
        <v>521</v>
      </c>
      <c r="C46" s="58" t="s">
        <v>511</v>
      </c>
      <c r="D46" s="26" t="s">
        <v>522</v>
      </c>
      <c r="E46" s="45">
        <v>3.5</v>
      </c>
      <c r="F46" s="58" t="s">
        <v>523</v>
      </c>
      <c r="G46" s="58" t="s">
        <v>434</v>
      </c>
      <c r="H46" s="58" t="s">
        <v>524</v>
      </c>
      <c r="I46" s="45"/>
      <c r="J46" s="45">
        <v>2010</v>
      </c>
      <c r="K46" s="45"/>
      <c r="L46" s="45">
        <v>1.9379999999999999</v>
      </c>
      <c r="M46" s="45">
        <v>23.1</v>
      </c>
      <c r="N46" s="22">
        <v>69.570999999999998</v>
      </c>
      <c r="O46" s="22">
        <v>65.959999999999994</v>
      </c>
      <c r="P46" s="22">
        <v>72.858999999999995</v>
      </c>
      <c r="Q46" s="45"/>
      <c r="R46" s="45"/>
      <c r="S46" s="45"/>
    </row>
    <row r="47" spans="1:19" x14ac:dyDescent="0.3">
      <c r="A47" s="45">
        <v>2011</v>
      </c>
      <c r="B47" s="58" t="s">
        <v>525</v>
      </c>
      <c r="C47" s="58" t="s">
        <v>511</v>
      </c>
      <c r="D47" s="26" t="s">
        <v>526</v>
      </c>
      <c r="E47" s="45">
        <v>3.4</v>
      </c>
      <c r="F47" s="58" t="s">
        <v>527</v>
      </c>
      <c r="G47" s="58" t="s">
        <v>439</v>
      </c>
      <c r="H47" s="58" t="s">
        <v>528</v>
      </c>
      <c r="I47" s="45"/>
      <c r="J47" s="45">
        <v>2011</v>
      </c>
      <c r="K47" s="45"/>
      <c r="L47" s="45">
        <v>1.9339999999999999</v>
      </c>
      <c r="M47" s="45">
        <v>21.5</v>
      </c>
      <c r="N47" s="22">
        <v>70.012</v>
      </c>
      <c r="O47" s="22">
        <v>66.402000000000001</v>
      </c>
      <c r="P47" s="22">
        <v>73.307000000000002</v>
      </c>
      <c r="Q47" s="45"/>
      <c r="R47" s="45"/>
      <c r="S47" s="45"/>
    </row>
    <row r="48" spans="1:19" x14ac:dyDescent="0.3">
      <c r="A48" s="45">
        <v>2012</v>
      </c>
      <c r="B48" s="58" t="s">
        <v>529</v>
      </c>
      <c r="C48" s="58" t="s">
        <v>187</v>
      </c>
      <c r="D48" s="26" t="s">
        <v>530</v>
      </c>
      <c r="E48" s="45">
        <v>3.3</v>
      </c>
      <c r="F48" s="58" t="s">
        <v>531</v>
      </c>
      <c r="G48" s="58" t="s">
        <v>532</v>
      </c>
      <c r="H48" s="58" t="s">
        <v>533</v>
      </c>
      <c r="I48" s="45"/>
      <c r="J48" s="45">
        <v>2012</v>
      </c>
      <c r="K48" s="45"/>
      <c r="L48" s="45">
        <v>1.931</v>
      </c>
      <c r="M48" s="45">
        <v>19.8</v>
      </c>
      <c r="N48" s="22">
        <v>70.453999999999994</v>
      </c>
      <c r="O48" s="22">
        <v>66.837999999999994</v>
      </c>
      <c r="P48" s="22">
        <v>73.760999999999996</v>
      </c>
      <c r="Q48" s="45"/>
      <c r="R48" s="45"/>
      <c r="S48" s="45"/>
    </row>
    <row r="49" spans="1:19" x14ac:dyDescent="0.3">
      <c r="A49" s="45">
        <v>2013</v>
      </c>
      <c r="B49" s="58" t="s">
        <v>534</v>
      </c>
      <c r="C49" s="58" t="s">
        <v>535</v>
      </c>
      <c r="D49" s="26" t="s">
        <v>536</v>
      </c>
      <c r="E49" s="45">
        <v>3.2</v>
      </c>
      <c r="F49" s="58" t="s">
        <v>537</v>
      </c>
      <c r="G49" s="58" t="s">
        <v>538</v>
      </c>
      <c r="H49" s="58" t="s">
        <v>539</v>
      </c>
      <c r="I49" s="45"/>
      <c r="J49" s="45">
        <v>2013</v>
      </c>
      <c r="K49" s="45"/>
      <c r="L49" s="45">
        <v>1.929</v>
      </c>
      <c r="M49" s="45">
        <v>18.3</v>
      </c>
      <c r="N49" s="22">
        <v>70.852999999999994</v>
      </c>
      <c r="O49" s="22">
        <v>67.228999999999999</v>
      </c>
      <c r="P49" s="22">
        <v>74.180000000000007</v>
      </c>
      <c r="Q49" s="45"/>
      <c r="R49" s="45"/>
      <c r="S49" s="45"/>
    </row>
    <row r="50" spans="1:19" x14ac:dyDescent="0.3">
      <c r="A50" s="45">
        <v>2014</v>
      </c>
      <c r="B50" s="58" t="s">
        <v>540</v>
      </c>
      <c r="C50" s="58" t="s">
        <v>535</v>
      </c>
      <c r="D50" s="26" t="s">
        <v>541</v>
      </c>
      <c r="E50" s="45">
        <v>3.1</v>
      </c>
      <c r="F50" s="58" t="s">
        <v>542</v>
      </c>
      <c r="G50" s="58" t="s">
        <v>543</v>
      </c>
      <c r="H50" s="58" t="s">
        <v>544</v>
      </c>
      <c r="I50" s="45"/>
      <c r="J50" s="45">
        <v>2014</v>
      </c>
      <c r="K50" s="45"/>
      <c r="L50" s="45">
        <v>1.9259999999999999</v>
      </c>
      <c r="M50" s="45">
        <v>17</v>
      </c>
      <c r="N50" s="22">
        <v>71.197999999999993</v>
      </c>
      <c r="O50" s="22">
        <v>67.563000000000002</v>
      </c>
      <c r="P50" s="22">
        <v>74.549000000000007</v>
      </c>
      <c r="Q50" s="45"/>
      <c r="R50" s="45"/>
      <c r="S50" s="45"/>
    </row>
    <row r="51" spans="1:19" x14ac:dyDescent="0.3">
      <c r="A51" s="45">
        <v>2015</v>
      </c>
      <c r="B51" s="58" t="s">
        <v>545</v>
      </c>
      <c r="C51" s="58" t="s">
        <v>535</v>
      </c>
      <c r="D51" s="26" t="s">
        <v>546</v>
      </c>
      <c r="E51" s="45">
        <v>3</v>
      </c>
      <c r="F51" s="58" t="s">
        <v>505</v>
      </c>
      <c r="G51" s="58" t="s">
        <v>462</v>
      </c>
      <c r="H51" s="58" t="s">
        <v>547</v>
      </c>
      <c r="I51" s="45"/>
      <c r="J51" s="45">
        <v>2015</v>
      </c>
      <c r="K51" s="45"/>
      <c r="L51" s="45">
        <v>1.9219999999999999</v>
      </c>
      <c r="M51" s="45">
        <v>16</v>
      </c>
      <c r="N51" s="22">
        <v>71.480999999999995</v>
      </c>
      <c r="O51" s="22">
        <v>67.837999999999994</v>
      </c>
      <c r="P51" s="22">
        <v>74.861000000000004</v>
      </c>
      <c r="Q51" s="45"/>
      <c r="R51" s="45"/>
      <c r="S51" s="45"/>
    </row>
    <row r="52" spans="1:19" x14ac:dyDescent="0.3">
      <c r="A52" s="45">
        <v>2016</v>
      </c>
      <c r="B52" s="58" t="s">
        <v>548</v>
      </c>
      <c r="C52" s="58" t="s">
        <v>549</v>
      </c>
      <c r="D52" s="26" t="s">
        <v>550</v>
      </c>
      <c r="E52" s="45">
        <v>2.9</v>
      </c>
      <c r="F52" s="58" t="s">
        <v>551</v>
      </c>
      <c r="G52" s="58" t="s">
        <v>552</v>
      </c>
      <c r="H52" s="58" t="s">
        <v>553</v>
      </c>
      <c r="I52" s="45"/>
      <c r="J52" s="45">
        <v>2016</v>
      </c>
      <c r="K52" s="45"/>
      <c r="L52" s="45">
        <v>1.917</v>
      </c>
      <c r="M52" s="45">
        <v>15.1</v>
      </c>
      <c r="N52" s="22">
        <v>71.710999999999999</v>
      </c>
      <c r="O52" s="22">
        <v>68.06</v>
      </c>
      <c r="P52" s="22">
        <v>75.119</v>
      </c>
      <c r="Q52" s="45"/>
      <c r="R52" s="45"/>
      <c r="S52" s="45"/>
    </row>
    <row r="53" spans="1:19" x14ac:dyDescent="0.3">
      <c r="A53" s="45">
        <v>2017</v>
      </c>
      <c r="B53" s="58" t="s">
        <v>554</v>
      </c>
      <c r="C53" s="58" t="s">
        <v>555</v>
      </c>
      <c r="D53" s="26" t="s">
        <v>556</v>
      </c>
      <c r="E53" s="45">
        <v>2.8</v>
      </c>
      <c r="F53" s="58" t="s">
        <v>557</v>
      </c>
      <c r="G53" s="58" t="s">
        <v>474</v>
      </c>
      <c r="H53" s="58" t="s">
        <v>558</v>
      </c>
      <c r="I53" s="45"/>
      <c r="J53" s="45">
        <v>2017</v>
      </c>
      <c r="K53" s="45"/>
      <c r="L53" s="45">
        <v>1.911</v>
      </c>
      <c r="M53" s="45">
        <v>14.4</v>
      </c>
      <c r="N53" s="22">
        <v>71.91</v>
      </c>
      <c r="O53" s="22">
        <v>68.253</v>
      </c>
      <c r="P53" s="22">
        <v>75.343000000000004</v>
      </c>
      <c r="Q53" s="45"/>
      <c r="R53" s="45"/>
      <c r="S53" s="45"/>
    </row>
    <row r="54" spans="1:19" x14ac:dyDescent="0.3">
      <c r="A54" s="45">
        <v>2018</v>
      </c>
      <c r="B54" s="58" t="s">
        <v>559</v>
      </c>
      <c r="C54" s="58" t="s">
        <v>560</v>
      </c>
      <c r="D54" s="26" t="s">
        <v>561</v>
      </c>
      <c r="E54" s="45">
        <v>2.8</v>
      </c>
      <c r="F54" s="58" t="s">
        <v>557</v>
      </c>
      <c r="G54" s="58" t="s">
        <v>474</v>
      </c>
      <c r="H54" s="58" t="s">
        <v>558</v>
      </c>
      <c r="I54" s="45"/>
      <c r="J54" s="45">
        <v>2018</v>
      </c>
      <c r="K54" s="45"/>
      <c r="L54" s="45">
        <v>1.9039999999999999</v>
      </c>
      <c r="M54" s="45">
        <v>13.7</v>
      </c>
      <c r="N54" s="22">
        <v>72.094999999999999</v>
      </c>
      <c r="O54" s="22">
        <v>68.435000000000002</v>
      </c>
      <c r="P54" s="22">
        <v>75.549000000000007</v>
      </c>
      <c r="Q54" s="45"/>
      <c r="R54" s="45"/>
      <c r="S54" s="45"/>
    </row>
    <row r="55" spans="1:19" x14ac:dyDescent="0.3">
      <c r="A55" s="45">
        <v>2019</v>
      </c>
      <c r="B55" s="58" t="s">
        <v>562</v>
      </c>
      <c r="C55" s="58" t="s">
        <v>563</v>
      </c>
      <c r="D55" s="26" t="s">
        <v>564</v>
      </c>
      <c r="E55" s="45">
        <v>2.7</v>
      </c>
      <c r="F55" s="58" t="s">
        <v>565</v>
      </c>
      <c r="G55" s="58" t="s">
        <v>485</v>
      </c>
      <c r="H55" s="58" t="s">
        <v>566</v>
      </c>
      <c r="I55" s="45"/>
      <c r="J55" s="45">
        <v>2019</v>
      </c>
      <c r="K55" s="45"/>
      <c r="L55" s="45"/>
      <c r="M55" s="45">
        <v>13.1</v>
      </c>
      <c r="N55" s="45"/>
      <c r="O55" s="45"/>
      <c r="P55" s="22"/>
      <c r="Q55" s="45"/>
      <c r="R55" s="45"/>
      <c r="S55" s="45"/>
    </row>
  </sheetData>
  <mergeCells count="3">
    <mergeCell ref="J1:S2"/>
    <mergeCell ref="F4:H4"/>
    <mergeCell ref="N4:P4"/>
  </mergeCells>
  <phoneticPr fontId="18"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23"/>
  <sheetViews>
    <sheetView zoomScaleNormal="100" workbookViewId="0">
      <selection activeCell="S29" sqref="S29"/>
    </sheetView>
  </sheetViews>
  <sheetFormatPr defaultRowHeight="16.5" x14ac:dyDescent="0.3"/>
  <cols>
    <col min="1" max="1" width="10.75" customWidth="1"/>
    <col min="2" max="2" width="11.75" customWidth="1"/>
    <col min="3" max="32" width="5.875" customWidth="1"/>
    <col min="34" max="34" width="18" bestFit="1" customWidth="1"/>
  </cols>
  <sheetData>
    <row r="1" spans="1:35" x14ac:dyDescent="0.3">
      <c r="A1" s="62" t="s">
        <v>603</v>
      </c>
      <c r="B1" s="62" t="s">
        <v>604</v>
      </c>
      <c r="C1" s="63" t="s">
        <v>605</v>
      </c>
      <c r="D1" s="63" t="s">
        <v>606</v>
      </c>
      <c r="E1" s="63" t="s">
        <v>607</v>
      </c>
      <c r="F1" s="63" t="s">
        <v>608</v>
      </c>
      <c r="G1" s="63" t="s">
        <v>609</v>
      </c>
      <c r="H1" s="63" t="s">
        <v>610</v>
      </c>
      <c r="I1" s="63" t="s">
        <v>611</v>
      </c>
      <c r="J1" s="63" t="s">
        <v>612</v>
      </c>
      <c r="K1" s="63" t="s">
        <v>613</v>
      </c>
      <c r="L1" s="63" t="s">
        <v>614</v>
      </c>
      <c r="M1" s="63" t="s">
        <v>615</v>
      </c>
      <c r="N1" s="63" t="s">
        <v>616</v>
      </c>
      <c r="O1" s="63" t="s">
        <v>617</v>
      </c>
      <c r="P1" s="63" t="s">
        <v>618</v>
      </c>
      <c r="Q1" s="63" t="s">
        <v>619</v>
      </c>
      <c r="R1" s="63" t="s">
        <v>620</v>
      </c>
      <c r="S1" s="63" t="s">
        <v>621</v>
      </c>
      <c r="T1" s="63" t="s">
        <v>622</v>
      </c>
      <c r="U1" s="63" t="s">
        <v>623</v>
      </c>
      <c r="V1" s="63" t="s">
        <v>624</v>
      </c>
      <c r="W1" s="63" t="s">
        <v>625</v>
      </c>
      <c r="X1" s="63" t="s">
        <v>626</v>
      </c>
      <c r="Y1" s="63" t="s">
        <v>627</v>
      </c>
      <c r="Z1" s="63" t="s">
        <v>628</v>
      </c>
      <c r="AA1" s="63" t="s">
        <v>629</v>
      </c>
      <c r="AB1" s="63" t="s">
        <v>630</v>
      </c>
      <c r="AC1" s="63" t="s">
        <v>631</v>
      </c>
      <c r="AD1" s="63" t="s">
        <v>632</v>
      </c>
      <c r="AE1" s="63" t="s">
        <v>633</v>
      </c>
      <c r="AF1" s="63" t="s">
        <v>634</v>
      </c>
    </row>
    <row r="2" spans="1:35" x14ac:dyDescent="0.3">
      <c r="A2" s="64" t="s">
        <v>597</v>
      </c>
      <c r="B2" s="64" t="s">
        <v>635</v>
      </c>
      <c r="C2" s="60">
        <v>10.7</v>
      </c>
      <c r="D2" s="60">
        <v>10.5</v>
      </c>
      <c r="E2" s="61" t="s">
        <v>602</v>
      </c>
      <c r="F2" s="61" t="s">
        <v>602</v>
      </c>
      <c r="G2" s="60">
        <v>11.4</v>
      </c>
      <c r="H2" s="60">
        <v>10.6</v>
      </c>
      <c r="I2" s="60">
        <v>10.5</v>
      </c>
      <c r="J2" s="60">
        <v>10.8</v>
      </c>
      <c r="K2" s="60">
        <v>12</v>
      </c>
      <c r="L2" s="61" t="s">
        <v>602</v>
      </c>
      <c r="M2" s="60">
        <v>10.6</v>
      </c>
      <c r="N2" s="60">
        <v>10.6</v>
      </c>
      <c r="O2" s="60">
        <v>10.9</v>
      </c>
      <c r="P2" s="60">
        <v>11.1</v>
      </c>
      <c r="Q2" s="60">
        <v>11.3</v>
      </c>
      <c r="R2" s="60">
        <v>10.3</v>
      </c>
      <c r="S2" s="61" t="s">
        <v>602</v>
      </c>
      <c r="T2" s="61" t="s">
        <v>602</v>
      </c>
      <c r="U2" s="60">
        <v>11.3</v>
      </c>
      <c r="V2" s="60">
        <v>11.2</v>
      </c>
      <c r="W2" s="60">
        <v>10.5</v>
      </c>
      <c r="X2" s="60">
        <v>10.7</v>
      </c>
      <c r="Y2" s="60">
        <v>10.3</v>
      </c>
      <c r="Z2" s="60">
        <v>10.7</v>
      </c>
      <c r="AA2" s="60">
        <v>11.7</v>
      </c>
      <c r="AB2" s="60">
        <v>11.6</v>
      </c>
      <c r="AC2" s="60">
        <v>11.6</v>
      </c>
      <c r="AD2" s="60">
        <v>11.2</v>
      </c>
      <c r="AE2" s="60">
        <v>11</v>
      </c>
      <c r="AF2" s="60">
        <v>11.9</v>
      </c>
    </row>
    <row r="3" spans="1:35" x14ac:dyDescent="0.3">
      <c r="A3" s="65" t="s">
        <v>636</v>
      </c>
      <c r="B3" s="64" t="s">
        <v>637</v>
      </c>
      <c r="C3" s="60">
        <v>10.1</v>
      </c>
      <c r="D3" s="60">
        <v>10</v>
      </c>
      <c r="E3" s="60">
        <v>10.1</v>
      </c>
      <c r="F3" s="61" t="s">
        <v>602</v>
      </c>
      <c r="G3" s="60">
        <v>10.4</v>
      </c>
      <c r="H3" s="60">
        <v>9.8000000000000007</v>
      </c>
      <c r="I3" s="60">
        <v>9.6</v>
      </c>
      <c r="J3" s="60">
        <v>10.1</v>
      </c>
      <c r="K3" s="60">
        <v>10.7</v>
      </c>
      <c r="L3" s="61" t="s">
        <v>602</v>
      </c>
      <c r="M3" s="60">
        <v>9.5</v>
      </c>
      <c r="N3" s="60">
        <v>9.6999999999999993</v>
      </c>
      <c r="O3" s="60">
        <v>10</v>
      </c>
      <c r="P3" s="60">
        <v>10.199999999999999</v>
      </c>
      <c r="Q3" s="60">
        <v>10.3</v>
      </c>
      <c r="R3" s="60">
        <v>9.4</v>
      </c>
      <c r="S3" s="61" t="s">
        <v>602</v>
      </c>
      <c r="T3" s="61" t="s">
        <v>602</v>
      </c>
      <c r="U3" s="60">
        <v>10.3</v>
      </c>
      <c r="V3" s="60">
        <v>9.8000000000000007</v>
      </c>
      <c r="W3" s="60">
        <v>9.1999999999999993</v>
      </c>
      <c r="X3" s="60">
        <v>9.5</v>
      </c>
      <c r="Y3" s="60">
        <v>9.3000000000000007</v>
      </c>
      <c r="Z3" s="60">
        <v>9.6999999999999993</v>
      </c>
      <c r="AA3" s="60">
        <v>10.8</v>
      </c>
      <c r="AB3" s="60">
        <v>10.8</v>
      </c>
      <c r="AC3" s="60">
        <v>10.5</v>
      </c>
      <c r="AD3" s="60">
        <v>10.7</v>
      </c>
      <c r="AE3" s="60">
        <v>10.199999999999999</v>
      </c>
      <c r="AF3" s="60">
        <v>11.1</v>
      </c>
      <c r="AH3" s="68" t="s">
        <v>758</v>
      </c>
      <c r="AI3" s="68" t="s">
        <v>774</v>
      </c>
    </row>
    <row r="4" spans="1:35" x14ac:dyDescent="0.3">
      <c r="A4" s="65" t="s">
        <v>636</v>
      </c>
      <c r="B4" s="64" t="s">
        <v>638</v>
      </c>
      <c r="C4" s="60">
        <v>11.6</v>
      </c>
      <c r="D4" s="60">
        <v>11.4</v>
      </c>
      <c r="E4" s="61" t="s">
        <v>602</v>
      </c>
      <c r="F4" s="61" t="s">
        <v>602</v>
      </c>
      <c r="G4" s="60">
        <v>12</v>
      </c>
      <c r="H4" s="60">
        <v>11.1</v>
      </c>
      <c r="I4" s="60">
        <v>11.1</v>
      </c>
      <c r="J4" s="60">
        <v>11.6</v>
      </c>
      <c r="K4" s="60">
        <v>12.6</v>
      </c>
      <c r="L4" s="61" t="s">
        <v>602</v>
      </c>
      <c r="M4" s="60">
        <v>11.3</v>
      </c>
      <c r="N4" s="60">
        <v>11.7</v>
      </c>
      <c r="O4" s="60">
        <v>11.7</v>
      </c>
      <c r="P4" s="60">
        <v>11.8</v>
      </c>
      <c r="Q4" s="60">
        <v>12</v>
      </c>
      <c r="R4" s="60">
        <v>11</v>
      </c>
      <c r="S4" s="61" t="s">
        <v>602</v>
      </c>
      <c r="T4" s="61" t="s">
        <v>602</v>
      </c>
      <c r="U4" s="60">
        <v>12.2</v>
      </c>
      <c r="V4" s="60">
        <v>12.1</v>
      </c>
      <c r="W4" s="60">
        <v>11.5</v>
      </c>
      <c r="X4" s="60">
        <v>11.3</v>
      </c>
      <c r="Y4" s="60">
        <v>11.5</v>
      </c>
      <c r="Z4" s="60">
        <v>11.5</v>
      </c>
      <c r="AA4" s="60">
        <v>12.5</v>
      </c>
      <c r="AB4" s="60">
        <v>12.6</v>
      </c>
      <c r="AC4" s="60">
        <v>12.8</v>
      </c>
      <c r="AD4" s="60">
        <v>12.3</v>
      </c>
      <c r="AE4" s="60">
        <v>12</v>
      </c>
      <c r="AF4" s="60">
        <v>12.9</v>
      </c>
      <c r="AH4" s="68" t="s">
        <v>759</v>
      </c>
      <c r="AI4" s="68" t="s">
        <v>775</v>
      </c>
    </row>
    <row r="5" spans="1:35" x14ac:dyDescent="0.3">
      <c r="A5" s="65" t="s">
        <v>636</v>
      </c>
      <c r="B5" s="64" t="s">
        <v>639</v>
      </c>
      <c r="C5" s="60">
        <v>11.2</v>
      </c>
      <c r="D5" s="60">
        <v>10.9</v>
      </c>
      <c r="E5" s="61" t="s">
        <v>602</v>
      </c>
      <c r="F5" s="61" t="s">
        <v>602</v>
      </c>
      <c r="G5" s="60">
        <v>11.7</v>
      </c>
      <c r="H5" s="60">
        <v>10.6</v>
      </c>
      <c r="I5" s="60">
        <v>10.6</v>
      </c>
      <c r="J5" s="60">
        <v>10.9</v>
      </c>
      <c r="K5" s="60">
        <v>12</v>
      </c>
      <c r="L5" s="61" t="s">
        <v>602</v>
      </c>
      <c r="M5" s="60">
        <v>10.6</v>
      </c>
      <c r="N5" s="60">
        <v>10.7</v>
      </c>
      <c r="O5" s="60">
        <v>11</v>
      </c>
      <c r="P5" s="60">
        <v>11.2</v>
      </c>
      <c r="Q5" s="60">
        <v>11.5</v>
      </c>
      <c r="R5" s="60">
        <v>10.5</v>
      </c>
      <c r="S5" s="61" t="s">
        <v>602</v>
      </c>
      <c r="T5" s="61" t="s">
        <v>602</v>
      </c>
      <c r="U5" s="60">
        <v>11.3</v>
      </c>
      <c r="V5" s="60">
        <v>11</v>
      </c>
      <c r="W5" s="60">
        <v>10.3</v>
      </c>
      <c r="X5" s="60">
        <v>10.4</v>
      </c>
      <c r="Y5" s="60">
        <v>10.3</v>
      </c>
      <c r="Z5" s="60">
        <v>10.7</v>
      </c>
      <c r="AA5" s="60">
        <v>12</v>
      </c>
      <c r="AB5" s="60">
        <v>12</v>
      </c>
      <c r="AC5" s="60">
        <v>12</v>
      </c>
      <c r="AD5" s="60">
        <v>11.5</v>
      </c>
      <c r="AE5" s="60">
        <v>11.4</v>
      </c>
      <c r="AF5" s="60">
        <v>12.3</v>
      </c>
      <c r="AH5" s="68" t="s">
        <v>760</v>
      </c>
      <c r="AI5" s="68" t="s">
        <v>776</v>
      </c>
    </row>
    <row r="6" spans="1:35" x14ac:dyDescent="0.3">
      <c r="A6" s="65" t="s">
        <v>636</v>
      </c>
      <c r="B6" s="64" t="s">
        <v>640</v>
      </c>
      <c r="C6" s="60">
        <v>11.3</v>
      </c>
      <c r="D6" s="60">
        <v>10.9</v>
      </c>
      <c r="E6" s="61" t="s">
        <v>602</v>
      </c>
      <c r="F6" s="61" t="s">
        <v>602</v>
      </c>
      <c r="G6" s="60">
        <v>11.8</v>
      </c>
      <c r="H6" s="60">
        <v>10.6</v>
      </c>
      <c r="I6" s="60">
        <v>10.8</v>
      </c>
      <c r="J6" s="60">
        <v>11.1</v>
      </c>
      <c r="K6" s="60">
        <v>12.3</v>
      </c>
      <c r="L6" s="61" t="s">
        <v>602</v>
      </c>
      <c r="M6" s="61" t="s">
        <v>602</v>
      </c>
      <c r="N6" s="61" t="s">
        <v>602</v>
      </c>
      <c r="O6" s="61" t="s">
        <v>602</v>
      </c>
      <c r="P6" s="60">
        <v>11.7</v>
      </c>
      <c r="Q6" s="60">
        <v>11.8</v>
      </c>
      <c r="R6" s="60">
        <v>10.7</v>
      </c>
      <c r="S6" s="61" t="s">
        <v>602</v>
      </c>
      <c r="T6" s="61" t="s">
        <v>602</v>
      </c>
      <c r="U6" s="60">
        <v>11.6</v>
      </c>
      <c r="V6" s="60">
        <v>11.4</v>
      </c>
      <c r="W6" s="60">
        <v>10.8</v>
      </c>
      <c r="X6" s="60">
        <v>10.8</v>
      </c>
      <c r="Y6" s="60">
        <v>10.8</v>
      </c>
      <c r="Z6" s="60">
        <v>11</v>
      </c>
      <c r="AA6" s="60">
        <v>12</v>
      </c>
      <c r="AB6" s="60">
        <v>12.4</v>
      </c>
      <c r="AC6" s="60">
        <v>12.3</v>
      </c>
      <c r="AD6" s="60">
        <v>11.6</v>
      </c>
      <c r="AE6" s="60">
        <v>11.4</v>
      </c>
      <c r="AF6" s="60">
        <v>12.3</v>
      </c>
      <c r="AH6" s="68" t="s">
        <v>761</v>
      </c>
      <c r="AI6" s="68" t="s">
        <v>777</v>
      </c>
    </row>
    <row r="7" spans="1:35" x14ac:dyDescent="0.3">
      <c r="A7" s="65" t="s">
        <v>636</v>
      </c>
      <c r="B7" s="64" t="s">
        <v>641</v>
      </c>
      <c r="C7" s="60">
        <v>11.5</v>
      </c>
      <c r="D7" s="60">
        <v>11.2</v>
      </c>
      <c r="E7" s="61" t="s">
        <v>602</v>
      </c>
      <c r="F7" s="61" t="s">
        <v>602</v>
      </c>
      <c r="G7" s="60">
        <v>12.2</v>
      </c>
      <c r="H7" s="60">
        <v>11.3</v>
      </c>
      <c r="I7" s="60">
        <v>11</v>
      </c>
      <c r="J7" s="60">
        <v>11.6</v>
      </c>
      <c r="K7" s="60">
        <v>11.8</v>
      </c>
      <c r="L7" s="61" t="s">
        <v>602</v>
      </c>
      <c r="M7" s="60">
        <v>11.4</v>
      </c>
      <c r="N7" s="60">
        <v>11.6</v>
      </c>
      <c r="O7" s="60">
        <v>11.2</v>
      </c>
      <c r="P7" s="60">
        <v>11.4</v>
      </c>
      <c r="Q7" s="60">
        <v>12.3</v>
      </c>
      <c r="R7" s="60">
        <v>11.7</v>
      </c>
      <c r="S7" s="61" t="s">
        <v>602</v>
      </c>
      <c r="T7" s="61" t="s">
        <v>602</v>
      </c>
      <c r="U7" s="60">
        <v>12</v>
      </c>
      <c r="V7" s="60">
        <v>11.5</v>
      </c>
      <c r="W7" s="60">
        <v>11</v>
      </c>
      <c r="X7" s="60">
        <v>11</v>
      </c>
      <c r="Y7" s="60">
        <v>10.7</v>
      </c>
      <c r="Z7" s="60">
        <v>11.5</v>
      </c>
      <c r="AA7" s="60">
        <v>12.4</v>
      </c>
      <c r="AB7" s="60">
        <v>12.2</v>
      </c>
      <c r="AC7" s="60">
        <v>12.2</v>
      </c>
      <c r="AD7" s="60">
        <v>12.5</v>
      </c>
      <c r="AE7" s="60">
        <v>12</v>
      </c>
      <c r="AF7" s="60">
        <v>13.1</v>
      </c>
      <c r="AH7" s="68" t="s">
        <v>762</v>
      </c>
      <c r="AI7" s="68" t="s">
        <v>778</v>
      </c>
    </row>
    <row r="8" spans="1:35" x14ac:dyDescent="0.3">
      <c r="A8" s="65" t="s">
        <v>636</v>
      </c>
      <c r="B8" s="64" t="s">
        <v>642</v>
      </c>
      <c r="C8" s="60">
        <v>10.6</v>
      </c>
      <c r="D8" s="60">
        <v>10.199999999999999</v>
      </c>
      <c r="E8" s="60">
        <v>10.1</v>
      </c>
      <c r="F8" s="61" t="s">
        <v>602</v>
      </c>
      <c r="G8" s="60">
        <v>11</v>
      </c>
      <c r="H8" s="60">
        <v>10.1</v>
      </c>
      <c r="I8" s="60">
        <v>9.8000000000000007</v>
      </c>
      <c r="J8" s="60">
        <v>10.8</v>
      </c>
      <c r="K8" s="60">
        <v>11.2</v>
      </c>
      <c r="L8" s="61" t="s">
        <v>602</v>
      </c>
      <c r="M8" s="60">
        <v>10.4</v>
      </c>
      <c r="N8" s="60">
        <v>11</v>
      </c>
      <c r="O8" s="60">
        <v>10.8</v>
      </c>
      <c r="P8" s="60">
        <v>10.8</v>
      </c>
      <c r="Q8" s="60">
        <v>11.4</v>
      </c>
      <c r="R8" s="60">
        <v>10.5</v>
      </c>
      <c r="S8" s="61" t="s">
        <v>602</v>
      </c>
      <c r="T8" s="61" t="s">
        <v>602</v>
      </c>
      <c r="U8" s="60">
        <v>11.2</v>
      </c>
      <c r="V8" s="60">
        <v>10.7</v>
      </c>
      <c r="W8" s="60">
        <v>10.3</v>
      </c>
      <c r="X8" s="60">
        <v>10.1</v>
      </c>
      <c r="Y8" s="60">
        <v>9.6999999999999993</v>
      </c>
      <c r="Z8" s="60">
        <v>10.199999999999999</v>
      </c>
      <c r="AA8" s="60">
        <v>11.4</v>
      </c>
      <c r="AB8" s="60">
        <v>11.4</v>
      </c>
      <c r="AC8" s="60">
        <v>11</v>
      </c>
      <c r="AD8" s="60">
        <v>11.4</v>
      </c>
      <c r="AE8" s="60">
        <v>10.9</v>
      </c>
      <c r="AF8" s="60">
        <v>12</v>
      </c>
      <c r="AH8" s="68" t="s">
        <v>763</v>
      </c>
      <c r="AI8" s="68" t="s">
        <v>779</v>
      </c>
    </row>
    <row r="9" spans="1:35" x14ac:dyDescent="0.3">
      <c r="A9" s="65" t="s">
        <v>636</v>
      </c>
      <c r="B9" s="64" t="s">
        <v>643</v>
      </c>
      <c r="C9" s="60">
        <v>8.8000000000000007</v>
      </c>
      <c r="D9" s="60">
        <v>8.3000000000000007</v>
      </c>
      <c r="E9" s="60">
        <v>8.5</v>
      </c>
      <c r="F9" s="61" t="s">
        <v>602</v>
      </c>
      <c r="G9" s="60">
        <v>8.9</v>
      </c>
      <c r="H9" s="60">
        <v>8.6</v>
      </c>
      <c r="I9" s="60">
        <v>7.9</v>
      </c>
      <c r="J9" s="60">
        <v>8.4</v>
      </c>
      <c r="K9" s="61" t="s">
        <v>602</v>
      </c>
      <c r="L9" s="61" t="s">
        <v>602</v>
      </c>
      <c r="M9" s="61" t="s">
        <v>602</v>
      </c>
      <c r="N9" s="60">
        <v>8.6</v>
      </c>
      <c r="O9" s="60">
        <v>8.4</v>
      </c>
      <c r="P9" s="60">
        <v>8.8000000000000007</v>
      </c>
      <c r="Q9" s="60">
        <v>9.3000000000000007</v>
      </c>
      <c r="R9" s="60">
        <v>8.3000000000000007</v>
      </c>
      <c r="S9" s="61" t="s">
        <v>602</v>
      </c>
      <c r="T9" s="61" t="s">
        <v>602</v>
      </c>
      <c r="U9" s="60">
        <v>9.6</v>
      </c>
      <c r="V9" s="60">
        <v>8.6</v>
      </c>
      <c r="W9" s="60">
        <v>8.6</v>
      </c>
      <c r="X9" s="60">
        <v>8.1</v>
      </c>
      <c r="Y9" s="60">
        <v>7.7</v>
      </c>
      <c r="Z9" s="60">
        <v>8.1999999999999993</v>
      </c>
      <c r="AA9" s="60">
        <v>9</v>
      </c>
      <c r="AB9" s="60">
        <v>9.1</v>
      </c>
      <c r="AC9" s="60">
        <v>8.6999999999999993</v>
      </c>
      <c r="AD9" s="60">
        <v>9.5</v>
      </c>
      <c r="AE9" s="60">
        <v>8.4</v>
      </c>
      <c r="AF9" s="60">
        <v>9.6999999999999993</v>
      </c>
      <c r="AH9" s="68" t="s">
        <v>636</v>
      </c>
      <c r="AI9" s="68" t="s">
        <v>780</v>
      </c>
    </row>
    <row r="10" spans="1:35" x14ac:dyDescent="0.3">
      <c r="A10" s="65" t="s">
        <v>636</v>
      </c>
      <c r="B10" s="64" t="s">
        <v>644</v>
      </c>
      <c r="C10" s="60">
        <v>4.7</v>
      </c>
      <c r="D10" s="60">
        <v>3.7</v>
      </c>
      <c r="E10" s="60">
        <v>3.6</v>
      </c>
      <c r="F10" s="61" t="s">
        <v>602</v>
      </c>
      <c r="G10" s="60">
        <v>4.3</v>
      </c>
      <c r="H10" s="60">
        <v>3.5</v>
      </c>
      <c r="I10" s="60">
        <v>3.8</v>
      </c>
      <c r="J10" s="60">
        <v>3.9</v>
      </c>
      <c r="K10" s="60">
        <v>5.2</v>
      </c>
      <c r="L10" s="61" t="s">
        <v>602</v>
      </c>
      <c r="M10" s="60">
        <v>3.6</v>
      </c>
      <c r="N10" s="60">
        <v>4</v>
      </c>
      <c r="O10" s="60">
        <v>4.3</v>
      </c>
      <c r="P10" s="60">
        <v>4.4000000000000004</v>
      </c>
      <c r="Q10" s="60">
        <v>4.7</v>
      </c>
      <c r="R10" s="60">
        <v>3.7</v>
      </c>
      <c r="S10" s="61" t="s">
        <v>602</v>
      </c>
      <c r="T10" s="61" t="s">
        <v>602</v>
      </c>
      <c r="U10" s="60">
        <v>4.7</v>
      </c>
      <c r="V10" s="60">
        <v>3.9</v>
      </c>
      <c r="W10" s="60">
        <v>3.9</v>
      </c>
      <c r="X10" s="60">
        <v>3.9</v>
      </c>
      <c r="Y10" s="60">
        <v>3.5</v>
      </c>
      <c r="Z10" s="60">
        <v>3.9</v>
      </c>
      <c r="AA10" s="60">
        <v>4.5999999999999996</v>
      </c>
      <c r="AB10" s="60">
        <v>4.8</v>
      </c>
      <c r="AC10" s="60">
        <v>4.3</v>
      </c>
      <c r="AD10" s="60">
        <v>4.2</v>
      </c>
      <c r="AE10" s="60">
        <v>4.5999999999999996</v>
      </c>
      <c r="AF10" s="60">
        <v>5.0999999999999996</v>
      </c>
      <c r="AH10" s="68" t="s">
        <v>764</v>
      </c>
      <c r="AI10" s="68" t="s">
        <v>781</v>
      </c>
    </row>
    <row r="11" spans="1:35" x14ac:dyDescent="0.3">
      <c r="A11" s="65" t="s">
        <v>636</v>
      </c>
      <c r="B11" s="64" t="s">
        <v>645</v>
      </c>
      <c r="C11" s="60">
        <v>7.9</v>
      </c>
      <c r="D11" s="60">
        <v>7.2</v>
      </c>
      <c r="E11" s="60">
        <v>7</v>
      </c>
      <c r="F11" s="61" t="s">
        <v>602</v>
      </c>
      <c r="G11" s="60">
        <v>7.8</v>
      </c>
      <c r="H11" s="60">
        <v>6.9</v>
      </c>
      <c r="I11" s="60">
        <v>7</v>
      </c>
      <c r="J11" s="60">
        <v>7.2</v>
      </c>
      <c r="K11" s="60">
        <v>8.5</v>
      </c>
      <c r="L11" s="61" t="s">
        <v>602</v>
      </c>
      <c r="M11" s="60">
        <v>6.9</v>
      </c>
      <c r="N11" s="60">
        <v>7.1</v>
      </c>
      <c r="O11" s="60">
        <v>7.6</v>
      </c>
      <c r="P11" s="60">
        <v>7.6</v>
      </c>
      <c r="Q11" s="60">
        <v>8</v>
      </c>
      <c r="R11" s="60">
        <v>6.5</v>
      </c>
      <c r="S11" s="61" t="s">
        <v>602</v>
      </c>
      <c r="T11" s="61" t="s">
        <v>602</v>
      </c>
      <c r="U11" s="60">
        <v>7.9</v>
      </c>
      <c r="V11" s="60">
        <v>7.5</v>
      </c>
      <c r="W11" s="60">
        <v>6.7</v>
      </c>
      <c r="X11" s="60">
        <v>6.9</v>
      </c>
      <c r="Y11" s="60">
        <v>6.7</v>
      </c>
      <c r="Z11" s="60">
        <v>6.9</v>
      </c>
      <c r="AA11" s="60">
        <v>8</v>
      </c>
      <c r="AB11" s="60">
        <v>7.8</v>
      </c>
      <c r="AC11" s="60">
        <v>7.5</v>
      </c>
      <c r="AD11" s="60">
        <v>7.2</v>
      </c>
      <c r="AE11" s="60">
        <v>7.7</v>
      </c>
      <c r="AF11" s="60">
        <v>8.1</v>
      </c>
      <c r="AH11" s="68" t="s">
        <v>765</v>
      </c>
    </row>
    <row r="12" spans="1:35" x14ac:dyDescent="0.3">
      <c r="A12" s="65" t="s">
        <v>636</v>
      </c>
      <c r="B12" s="64" t="s">
        <v>646</v>
      </c>
      <c r="C12" s="60">
        <v>7.9</v>
      </c>
      <c r="D12" s="60">
        <v>7.4</v>
      </c>
      <c r="E12" s="60">
        <v>7.6</v>
      </c>
      <c r="F12" s="61" t="s">
        <v>602</v>
      </c>
      <c r="G12" s="60">
        <v>7.8</v>
      </c>
      <c r="H12" s="60">
        <v>7.6</v>
      </c>
      <c r="I12" s="60">
        <v>7.1</v>
      </c>
      <c r="J12" s="61" t="s">
        <v>602</v>
      </c>
      <c r="K12" s="61" t="s">
        <v>602</v>
      </c>
      <c r="L12" s="61" t="s">
        <v>602</v>
      </c>
      <c r="M12" s="61" t="s">
        <v>602</v>
      </c>
      <c r="N12" s="60">
        <v>7.4</v>
      </c>
      <c r="O12" s="60">
        <v>7.1</v>
      </c>
      <c r="P12" s="60">
        <v>7.6</v>
      </c>
      <c r="Q12" s="60">
        <v>8.1999999999999993</v>
      </c>
      <c r="R12" s="60">
        <v>7.1</v>
      </c>
      <c r="S12" s="61" t="s">
        <v>602</v>
      </c>
      <c r="T12" s="61" t="s">
        <v>602</v>
      </c>
      <c r="U12" s="60">
        <v>8.1999999999999993</v>
      </c>
      <c r="V12" s="60">
        <v>7.3</v>
      </c>
      <c r="W12" s="60">
        <v>7.4</v>
      </c>
      <c r="X12" s="60">
        <v>7.2</v>
      </c>
      <c r="Y12" s="60">
        <v>6.4</v>
      </c>
      <c r="Z12" s="60">
        <v>7.1</v>
      </c>
      <c r="AA12" s="60">
        <v>7.6</v>
      </c>
      <c r="AB12" s="60">
        <v>7.8</v>
      </c>
      <c r="AC12" s="60">
        <v>7.4</v>
      </c>
      <c r="AD12" s="60">
        <v>8.1</v>
      </c>
      <c r="AE12" s="60">
        <v>7.3</v>
      </c>
      <c r="AF12" s="60">
        <v>8.4</v>
      </c>
      <c r="AH12" s="68" t="s">
        <v>766</v>
      </c>
      <c r="AI12" s="68" t="s">
        <v>782</v>
      </c>
    </row>
    <row r="13" spans="1:35" x14ac:dyDescent="0.3">
      <c r="A13" s="65" t="s">
        <v>636</v>
      </c>
      <c r="B13" s="64" t="s">
        <v>647</v>
      </c>
      <c r="C13" s="60">
        <v>1.4</v>
      </c>
      <c r="D13" s="60">
        <v>0.2</v>
      </c>
      <c r="E13" s="60">
        <v>0.4</v>
      </c>
      <c r="F13" s="61" t="s">
        <v>602</v>
      </c>
      <c r="G13" s="60">
        <v>1</v>
      </c>
      <c r="H13" s="60">
        <v>0</v>
      </c>
      <c r="I13" s="60">
        <v>0.2</v>
      </c>
      <c r="J13" s="61" t="s">
        <v>602</v>
      </c>
      <c r="K13" s="61" t="s">
        <v>602</v>
      </c>
      <c r="L13" s="61" t="s">
        <v>602</v>
      </c>
      <c r="M13" s="61" t="s">
        <v>602</v>
      </c>
      <c r="N13" s="60">
        <v>0.6</v>
      </c>
      <c r="O13" s="61" t="s">
        <v>602</v>
      </c>
      <c r="P13" s="60">
        <v>1.3</v>
      </c>
      <c r="Q13" s="60">
        <v>1.5</v>
      </c>
      <c r="R13" s="61" t="s">
        <v>602</v>
      </c>
      <c r="S13" s="61" t="s">
        <v>602</v>
      </c>
      <c r="T13" s="61" t="s">
        <v>602</v>
      </c>
      <c r="U13" s="60">
        <v>1.2</v>
      </c>
      <c r="V13" s="60">
        <v>0.7</v>
      </c>
      <c r="W13" s="60">
        <v>0.4</v>
      </c>
      <c r="X13" s="60">
        <v>0.3</v>
      </c>
      <c r="Y13" s="60">
        <v>-0.1</v>
      </c>
      <c r="Z13" s="60">
        <v>0.6</v>
      </c>
      <c r="AA13" s="60">
        <v>1.1000000000000001</v>
      </c>
      <c r="AB13" s="60">
        <v>1.5</v>
      </c>
      <c r="AC13" s="60">
        <v>1</v>
      </c>
      <c r="AD13" s="60">
        <v>0.7</v>
      </c>
      <c r="AE13" s="60">
        <v>1.1000000000000001</v>
      </c>
      <c r="AF13" s="60">
        <v>1.9</v>
      </c>
      <c r="AH13" s="68" t="s">
        <v>767</v>
      </c>
      <c r="AI13" s="68" t="s">
        <v>783</v>
      </c>
    </row>
    <row r="14" spans="1:35" x14ac:dyDescent="0.3">
      <c r="A14" s="65" t="s">
        <v>636</v>
      </c>
      <c r="B14" s="64" t="s">
        <v>648</v>
      </c>
      <c r="C14" s="60">
        <v>6.5</v>
      </c>
      <c r="D14" s="60">
        <v>5.4</v>
      </c>
      <c r="E14" s="60">
        <v>5.6</v>
      </c>
      <c r="F14" s="61" t="s">
        <v>602</v>
      </c>
      <c r="G14" s="60">
        <v>5.9</v>
      </c>
      <c r="H14" s="60">
        <v>5.4</v>
      </c>
      <c r="I14" s="61" t="s">
        <v>602</v>
      </c>
      <c r="J14" s="61" t="s">
        <v>602</v>
      </c>
      <c r="K14" s="61" t="s">
        <v>602</v>
      </c>
      <c r="L14" s="61" t="s">
        <v>602</v>
      </c>
      <c r="M14" s="61" t="s">
        <v>602</v>
      </c>
      <c r="N14" s="61" t="s">
        <v>602</v>
      </c>
      <c r="O14" s="61" t="s">
        <v>602</v>
      </c>
      <c r="P14" s="60">
        <v>5.8</v>
      </c>
      <c r="Q14" s="61" t="s">
        <v>602</v>
      </c>
      <c r="R14" s="61" t="s">
        <v>602</v>
      </c>
      <c r="S14" s="61" t="s">
        <v>602</v>
      </c>
      <c r="T14" s="61" t="s">
        <v>602</v>
      </c>
      <c r="U14" s="60">
        <v>6.1</v>
      </c>
      <c r="V14" s="60">
        <v>5.4</v>
      </c>
      <c r="W14" s="60">
        <v>4.9000000000000004</v>
      </c>
      <c r="X14" s="60">
        <v>4.9000000000000004</v>
      </c>
      <c r="Y14" s="60">
        <v>4.7</v>
      </c>
      <c r="Z14" s="60">
        <v>5</v>
      </c>
      <c r="AA14" s="60">
        <v>6</v>
      </c>
      <c r="AB14" s="60">
        <v>5.8</v>
      </c>
      <c r="AC14" s="60">
        <v>5.5</v>
      </c>
      <c r="AD14" s="60">
        <v>5.7</v>
      </c>
      <c r="AE14" s="60">
        <v>6.4</v>
      </c>
      <c r="AF14" s="60">
        <v>6.8</v>
      </c>
      <c r="AH14" s="68" t="s">
        <v>636</v>
      </c>
      <c r="AI14" s="68" t="s">
        <v>784</v>
      </c>
    </row>
    <row r="15" spans="1:35" x14ac:dyDescent="0.3">
      <c r="A15" s="65" t="s">
        <v>636</v>
      </c>
      <c r="B15" s="64" t="s">
        <v>649</v>
      </c>
      <c r="C15" s="60">
        <v>3.1</v>
      </c>
      <c r="D15" s="60">
        <v>2.2000000000000002</v>
      </c>
      <c r="E15" s="60">
        <v>2.4</v>
      </c>
      <c r="F15" s="61" t="s">
        <v>602</v>
      </c>
      <c r="G15" s="60">
        <v>3.3</v>
      </c>
      <c r="H15" s="60">
        <v>2.2999999999999998</v>
      </c>
      <c r="I15" s="60">
        <v>2.1</v>
      </c>
      <c r="J15" s="61" t="s">
        <v>602</v>
      </c>
      <c r="K15" s="61" t="s">
        <v>602</v>
      </c>
      <c r="L15" s="61" t="s">
        <v>602</v>
      </c>
      <c r="M15" s="61" t="s">
        <v>602</v>
      </c>
      <c r="N15" s="60">
        <v>2.8</v>
      </c>
      <c r="O15" s="61" t="s">
        <v>602</v>
      </c>
      <c r="P15" s="61" t="s">
        <v>602</v>
      </c>
      <c r="Q15" s="61" t="s">
        <v>602</v>
      </c>
      <c r="R15" s="61" t="s">
        <v>602</v>
      </c>
      <c r="S15" s="61" t="s">
        <v>602</v>
      </c>
      <c r="T15" s="61" t="s">
        <v>602</v>
      </c>
      <c r="U15" s="60">
        <v>3.5</v>
      </c>
      <c r="V15" s="60">
        <v>2.7</v>
      </c>
      <c r="W15" s="60">
        <v>2.6</v>
      </c>
      <c r="X15" s="60">
        <v>2.6</v>
      </c>
      <c r="Y15" s="60">
        <v>1.9</v>
      </c>
      <c r="Z15" s="60">
        <v>2.4</v>
      </c>
      <c r="AA15" s="60">
        <v>3.1</v>
      </c>
      <c r="AB15" s="60">
        <v>3.6</v>
      </c>
      <c r="AC15" s="60">
        <v>3.3</v>
      </c>
      <c r="AD15" s="60">
        <v>3.1</v>
      </c>
      <c r="AE15" s="60">
        <v>3.4</v>
      </c>
      <c r="AF15" s="60">
        <v>3.9</v>
      </c>
      <c r="AH15" s="68" t="s">
        <v>636</v>
      </c>
      <c r="AI15" s="68"/>
    </row>
    <row r="16" spans="1:35" x14ac:dyDescent="0.3">
      <c r="A16" s="65" t="s">
        <v>636</v>
      </c>
      <c r="B16" s="64" t="s">
        <v>650</v>
      </c>
      <c r="C16" s="60">
        <v>9.6</v>
      </c>
      <c r="D16" s="60">
        <v>9</v>
      </c>
      <c r="E16" s="60">
        <v>9.4</v>
      </c>
      <c r="F16" s="61" t="s">
        <v>602</v>
      </c>
      <c r="G16" s="60">
        <v>9.8000000000000007</v>
      </c>
      <c r="H16" s="60">
        <v>9.3000000000000007</v>
      </c>
      <c r="I16" s="61" t="s">
        <v>602</v>
      </c>
      <c r="J16" s="61" t="s">
        <v>602</v>
      </c>
      <c r="K16" s="61" t="s">
        <v>602</v>
      </c>
      <c r="L16" s="61" t="s">
        <v>602</v>
      </c>
      <c r="M16" s="61" t="s">
        <v>602</v>
      </c>
      <c r="N16" s="60">
        <v>9.5</v>
      </c>
      <c r="O16" s="60">
        <v>9.4</v>
      </c>
      <c r="P16" s="60">
        <v>9.8000000000000007</v>
      </c>
      <c r="Q16" s="60">
        <v>10.3</v>
      </c>
      <c r="R16" s="60">
        <v>9.1999999999999993</v>
      </c>
      <c r="S16" s="61" t="s">
        <v>602</v>
      </c>
      <c r="T16" s="61" t="s">
        <v>602</v>
      </c>
      <c r="U16" s="60">
        <v>10.199999999999999</v>
      </c>
      <c r="V16" s="60">
        <v>9.3000000000000007</v>
      </c>
      <c r="W16" s="60">
        <v>9</v>
      </c>
      <c r="X16" s="60">
        <v>9</v>
      </c>
      <c r="Y16" s="60">
        <v>8.6999999999999993</v>
      </c>
      <c r="Z16" s="60">
        <v>9.1999999999999993</v>
      </c>
      <c r="AA16" s="60">
        <v>9.8000000000000007</v>
      </c>
      <c r="AB16" s="60">
        <v>10</v>
      </c>
      <c r="AC16" s="60">
        <v>9.6999999999999993</v>
      </c>
      <c r="AD16" s="60">
        <v>10.4</v>
      </c>
      <c r="AE16" s="60">
        <v>9.5</v>
      </c>
      <c r="AF16" s="60">
        <v>10.9</v>
      </c>
      <c r="AH16" s="68" t="s">
        <v>636</v>
      </c>
      <c r="AI16" s="68" t="s">
        <v>785</v>
      </c>
    </row>
    <row r="17" spans="1:35" x14ac:dyDescent="0.3">
      <c r="A17" s="65" t="s">
        <v>636</v>
      </c>
      <c r="B17" s="64" t="s">
        <v>651</v>
      </c>
      <c r="C17" s="60">
        <v>9.5</v>
      </c>
      <c r="D17" s="60">
        <v>9.1</v>
      </c>
      <c r="E17" s="60">
        <v>9.1999999999999993</v>
      </c>
      <c r="F17" s="61" t="s">
        <v>602</v>
      </c>
      <c r="G17" s="60">
        <v>9.6</v>
      </c>
      <c r="H17" s="60">
        <v>8.9</v>
      </c>
      <c r="I17" s="61" t="s">
        <v>602</v>
      </c>
      <c r="J17" s="61" t="s">
        <v>602</v>
      </c>
      <c r="K17" s="61" t="s">
        <v>602</v>
      </c>
      <c r="L17" s="61" t="s">
        <v>602</v>
      </c>
      <c r="M17" s="61" t="s">
        <v>602</v>
      </c>
      <c r="N17" s="61" t="s">
        <v>602</v>
      </c>
      <c r="O17" s="60">
        <v>9.5</v>
      </c>
      <c r="P17" s="60">
        <v>9.6</v>
      </c>
      <c r="Q17" s="60">
        <v>9.9</v>
      </c>
      <c r="R17" s="61" t="s">
        <v>602</v>
      </c>
      <c r="S17" s="61" t="s">
        <v>602</v>
      </c>
      <c r="T17" s="61" t="s">
        <v>602</v>
      </c>
      <c r="U17" s="60">
        <v>9.8000000000000007</v>
      </c>
      <c r="V17" s="60">
        <v>9.1999999999999993</v>
      </c>
      <c r="W17" s="60">
        <v>8.6</v>
      </c>
      <c r="X17" s="60">
        <v>8.9</v>
      </c>
      <c r="Y17" s="60">
        <v>8.6</v>
      </c>
      <c r="Z17" s="60">
        <v>9</v>
      </c>
      <c r="AA17" s="60">
        <v>10</v>
      </c>
      <c r="AB17" s="60">
        <v>9.6999999999999993</v>
      </c>
      <c r="AC17" s="60">
        <v>9.6999999999999993</v>
      </c>
      <c r="AD17" s="60">
        <v>9.4</v>
      </c>
      <c r="AE17" s="60">
        <v>9.1</v>
      </c>
      <c r="AF17" s="60">
        <v>9.6</v>
      </c>
      <c r="AH17" s="68" t="s">
        <v>636</v>
      </c>
      <c r="AI17" s="68" t="s">
        <v>786</v>
      </c>
    </row>
    <row r="18" spans="1:35" x14ac:dyDescent="0.3">
      <c r="A18" s="65" t="s">
        <v>636</v>
      </c>
      <c r="B18" s="64" t="s">
        <v>652</v>
      </c>
      <c r="C18" s="60">
        <v>3.2</v>
      </c>
      <c r="D18" s="60">
        <v>2.6</v>
      </c>
      <c r="E18" s="60">
        <v>2.5</v>
      </c>
      <c r="F18" s="61" t="s">
        <v>602</v>
      </c>
      <c r="G18" s="60">
        <v>3.4</v>
      </c>
      <c r="H18" s="60">
        <v>2.2999999999999998</v>
      </c>
      <c r="I18" s="61" t="s">
        <v>602</v>
      </c>
      <c r="J18" s="61" t="s">
        <v>602</v>
      </c>
      <c r="K18" s="61" t="s">
        <v>602</v>
      </c>
      <c r="L18" s="61" t="s">
        <v>602</v>
      </c>
      <c r="M18" s="61" t="s">
        <v>602</v>
      </c>
      <c r="N18" s="60">
        <v>2.7</v>
      </c>
      <c r="O18" s="60">
        <v>2.9</v>
      </c>
      <c r="P18" s="60">
        <v>3.2</v>
      </c>
      <c r="Q18" s="60">
        <v>3.5</v>
      </c>
      <c r="R18" s="60">
        <v>2.1</v>
      </c>
      <c r="S18" s="61" t="s">
        <v>602</v>
      </c>
      <c r="T18" s="61" t="s">
        <v>602</v>
      </c>
      <c r="U18" s="60">
        <v>3.1</v>
      </c>
      <c r="V18" s="60">
        <v>2.7</v>
      </c>
      <c r="W18" s="60">
        <v>2.7</v>
      </c>
      <c r="X18" s="60">
        <v>2.5</v>
      </c>
      <c r="Y18" s="60">
        <v>2.2999999999999998</v>
      </c>
      <c r="Z18" s="60">
        <v>2.6</v>
      </c>
      <c r="AA18" s="60">
        <v>3.2</v>
      </c>
      <c r="AB18" s="60">
        <v>3.5</v>
      </c>
      <c r="AC18" s="60">
        <v>3.4</v>
      </c>
      <c r="AD18" s="60">
        <v>3</v>
      </c>
      <c r="AE18" s="60">
        <v>3.3</v>
      </c>
      <c r="AF18" s="60">
        <v>4</v>
      </c>
      <c r="AH18" s="68" t="s">
        <v>768</v>
      </c>
      <c r="AI18" s="68" t="s">
        <v>787</v>
      </c>
    </row>
    <row r="19" spans="1:35" x14ac:dyDescent="0.3">
      <c r="A19" s="65" t="s">
        <v>636</v>
      </c>
      <c r="B19" s="64" t="s">
        <v>653</v>
      </c>
      <c r="C19" s="60">
        <v>9.9</v>
      </c>
      <c r="D19" s="60">
        <v>9.6</v>
      </c>
      <c r="E19" s="60">
        <v>9.6</v>
      </c>
      <c r="F19" s="61" t="s">
        <v>602</v>
      </c>
      <c r="G19" s="60">
        <v>10.1</v>
      </c>
      <c r="H19" s="60">
        <v>9.3000000000000007</v>
      </c>
      <c r="I19" s="61" t="s">
        <v>602</v>
      </c>
      <c r="J19" s="61" t="s">
        <v>602</v>
      </c>
      <c r="K19" s="61" t="s">
        <v>602</v>
      </c>
      <c r="L19" s="61" t="s">
        <v>602</v>
      </c>
      <c r="M19" s="61" t="s">
        <v>602</v>
      </c>
      <c r="N19" s="60">
        <v>9.6999999999999993</v>
      </c>
      <c r="O19" s="61" t="s">
        <v>602</v>
      </c>
      <c r="P19" s="60">
        <v>10.3</v>
      </c>
      <c r="Q19" s="60">
        <v>10.199999999999999</v>
      </c>
      <c r="R19" s="60">
        <v>9.4</v>
      </c>
      <c r="S19" s="61" t="s">
        <v>602</v>
      </c>
      <c r="T19" s="61" t="s">
        <v>602</v>
      </c>
      <c r="U19" s="60">
        <v>10.1</v>
      </c>
      <c r="V19" s="60">
        <v>9.6</v>
      </c>
      <c r="W19" s="60">
        <v>9.1</v>
      </c>
      <c r="X19" s="60">
        <v>9.4</v>
      </c>
      <c r="Y19" s="60">
        <v>8.9</v>
      </c>
      <c r="Z19" s="60">
        <v>9</v>
      </c>
      <c r="AA19" s="60">
        <v>10.1</v>
      </c>
      <c r="AB19" s="60">
        <v>10</v>
      </c>
      <c r="AC19" s="60">
        <v>10.1</v>
      </c>
      <c r="AD19" s="60">
        <v>9.6999999999999993</v>
      </c>
      <c r="AE19" s="60">
        <v>9.4</v>
      </c>
      <c r="AF19" s="60">
        <v>10.4</v>
      </c>
      <c r="AH19" s="68" t="s">
        <v>636</v>
      </c>
      <c r="AI19" s="68" t="s">
        <v>788</v>
      </c>
    </row>
    <row r="20" spans="1:35" x14ac:dyDescent="0.3">
      <c r="A20" s="65" t="s">
        <v>636</v>
      </c>
      <c r="B20" s="64" t="s">
        <v>654</v>
      </c>
      <c r="C20" s="60">
        <v>9.1999999999999993</v>
      </c>
      <c r="D20" s="60">
        <v>8.6999999999999993</v>
      </c>
      <c r="E20" s="60">
        <v>8.6999999999999993</v>
      </c>
      <c r="F20" s="61" t="s">
        <v>602</v>
      </c>
      <c r="G20" s="60">
        <v>9.3000000000000007</v>
      </c>
      <c r="H20" s="60">
        <v>8.3000000000000007</v>
      </c>
      <c r="I20" s="61" t="s">
        <v>602</v>
      </c>
      <c r="J20" s="61" t="s">
        <v>602</v>
      </c>
      <c r="K20" s="61" t="s">
        <v>602</v>
      </c>
      <c r="L20" s="61" t="s">
        <v>602</v>
      </c>
      <c r="M20" s="61" t="s">
        <v>602</v>
      </c>
      <c r="N20" s="60">
        <v>8.6</v>
      </c>
      <c r="O20" s="61" t="s">
        <v>602</v>
      </c>
      <c r="P20" s="60">
        <v>9.4</v>
      </c>
      <c r="Q20" s="60">
        <v>9.5</v>
      </c>
      <c r="R20" s="60">
        <v>8.4</v>
      </c>
      <c r="S20" s="61" t="s">
        <v>602</v>
      </c>
      <c r="T20" s="61" t="s">
        <v>602</v>
      </c>
      <c r="U20" s="60">
        <v>9.1999999999999993</v>
      </c>
      <c r="V20" s="60">
        <v>8.8000000000000007</v>
      </c>
      <c r="W20" s="60">
        <v>8.5</v>
      </c>
      <c r="X20" s="60">
        <v>8.6</v>
      </c>
      <c r="Y20" s="60">
        <v>8.4</v>
      </c>
      <c r="Z20" s="60">
        <v>8.6</v>
      </c>
      <c r="AA20" s="60">
        <v>9.6999999999999993</v>
      </c>
      <c r="AB20" s="60">
        <v>9.8000000000000007</v>
      </c>
      <c r="AC20" s="60">
        <v>9.5</v>
      </c>
      <c r="AD20" s="60">
        <v>9.1</v>
      </c>
      <c r="AE20" s="60">
        <v>9.1</v>
      </c>
      <c r="AF20" s="60">
        <v>10</v>
      </c>
      <c r="AH20" s="68" t="s">
        <v>636</v>
      </c>
      <c r="AI20" s="68" t="s">
        <v>789</v>
      </c>
    </row>
    <row r="21" spans="1:35" x14ac:dyDescent="0.3">
      <c r="A21" s="65" t="s">
        <v>636</v>
      </c>
      <c r="B21" s="64" t="s">
        <v>655</v>
      </c>
      <c r="C21" s="60">
        <v>10.4</v>
      </c>
      <c r="D21" s="60">
        <v>9.9</v>
      </c>
      <c r="E21" s="60">
        <v>10.199999999999999</v>
      </c>
      <c r="F21" s="61" t="s">
        <v>602</v>
      </c>
      <c r="G21" s="60">
        <v>10.7</v>
      </c>
      <c r="H21" s="60">
        <v>9.8000000000000007</v>
      </c>
      <c r="I21" s="61" t="s">
        <v>602</v>
      </c>
      <c r="J21" s="61" t="s">
        <v>602</v>
      </c>
      <c r="K21" s="61" t="s">
        <v>602</v>
      </c>
      <c r="L21" s="61" t="s">
        <v>602</v>
      </c>
      <c r="M21" s="60">
        <v>10</v>
      </c>
      <c r="N21" s="60">
        <v>10.5</v>
      </c>
      <c r="O21" s="60">
        <v>10.1</v>
      </c>
      <c r="P21" s="60">
        <v>10.6</v>
      </c>
      <c r="Q21" s="60">
        <v>10.9</v>
      </c>
      <c r="R21" s="61" t="s">
        <v>602</v>
      </c>
      <c r="S21" s="61" t="s">
        <v>602</v>
      </c>
      <c r="T21" s="61" t="s">
        <v>602</v>
      </c>
      <c r="U21" s="60">
        <v>10.8</v>
      </c>
      <c r="V21" s="60">
        <v>10</v>
      </c>
      <c r="W21" s="60">
        <v>9.8000000000000007</v>
      </c>
      <c r="X21" s="60">
        <v>9.6</v>
      </c>
      <c r="Y21" s="60">
        <v>9.6</v>
      </c>
      <c r="Z21" s="60">
        <v>10</v>
      </c>
      <c r="AA21" s="60">
        <v>10.8</v>
      </c>
      <c r="AB21" s="60">
        <v>10.7</v>
      </c>
      <c r="AC21" s="60">
        <v>10.7</v>
      </c>
      <c r="AD21" s="60">
        <v>11</v>
      </c>
      <c r="AE21" s="60">
        <v>10.4</v>
      </c>
      <c r="AF21" s="60">
        <v>11.5</v>
      </c>
      <c r="AH21" s="68" t="s">
        <v>636</v>
      </c>
      <c r="AI21" s="68" t="s">
        <v>790</v>
      </c>
    </row>
    <row r="22" spans="1:35" x14ac:dyDescent="0.3">
      <c r="A22" s="65" t="s">
        <v>636</v>
      </c>
      <c r="B22" s="64" t="s">
        <v>656</v>
      </c>
      <c r="C22" s="60">
        <v>10.1</v>
      </c>
      <c r="D22" s="60">
        <v>9.8000000000000007</v>
      </c>
      <c r="E22" s="60">
        <v>9.6999999999999993</v>
      </c>
      <c r="F22" s="61" t="s">
        <v>602</v>
      </c>
      <c r="G22" s="60">
        <v>10.199999999999999</v>
      </c>
      <c r="H22" s="60">
        <v>9.5</v>
      </c>
      <c r="I22" s="60">
        <v>9.5</v>
      </c>
      <c r="J22" s="61" t="s">
        <v>602</v>
      </c>
      <c r="K22" s="61" t="s">
        <v>602</v>
      </c>
      <c r="L22" s="61" t="s">
        <v>602</v>
      </c>
      <c r="M22" s="61" t="s">
        <v>602</v>
      </c>
      <c r="N22" s="60">
        <v>9.6999999999999993</v>
      </c>
      <c r="O22" s="60">
        <v>10.1</v>
      </c>
      <c r="P22" s="60">
        <v>10.4</v>
      </c>
      <c r="Q22" s="61" t="s">
        <v>602</v>
      </c>
      <c r="R22" s="61" t="s">
        <v>602</v>
      </c>
      <c r="S22" s="61" t="s">
        <v>602</v>
      </c>
      <c r="T22" s="61" t="s">
        <v>602</v>
      </c>
      <c r="U22" s="60">
        <v>10.6</v>
      </c>
      <c r="V22" s="60">
        <v>10.3</v>
      </c>
      <c r="W22" s="60">
        <v>9.8000000000000007</v>
      </c>
      <c r="X22" s="60">
        <v>9.9</v>
      </c>
      <c r="Y22" s="60">
        <v>9.6</v>
      </c>
      <c r="Z22" s="60">
        <v>9.8000000000000007</v>
      </c>
      <c r="AA22" s="60">
        <v>10.9</v>
      </c>
      <c r="AB22" s="61" t="s">
        <v>602</v>
      </c>
      <c r="AC22" s="60">
        <v>10.7</v>
      </c>
      <c r="AD22" s="60">
        <v>10.199999999999999</v>
      </c>
      <c r="AE22" s="60">
        <v>9.9</v>
      </c>
      <c r="AF22" s="60">
        <v>10.8</v>
      </c>
      <c r="AH22" s="68" t="s">
        <v>636</v>
      </c>
      <c r="AI22" s="68" t="s">
        <v>791</v>
      </c>
    </row>
    <row r="23" spans="1:35" x14ac:dyDescent="0.3">
      <c r="A23" s="65" t="s">
        <v>636</v>
      </c>
      <c r="B23" s="64" t="s">
        <v>657</v>
      </c>
      <c r="C23" s="60">
        <v>8.6</v>
      </c>
      <c r="D23" s="60">
        <v>8.4</v>
      </c>
      <c r="E23" s="60">
        <v>8.4</v>
      </c>
      <c r="F23" s="61" t="s">
        <v>602</v>
      </c>
      <c r="G23" s="60">
        <v>9</v>
      </c>
      <c r="H23" s="60">
        <v>8.1</v>
      </c>
      <c r="I23" s="61" t="s">
        <v>602</v>
      </c>
      <c r="J23" s="61" t="s">
        <v>602</v>
      </c>
      <c r="K23" s="61" t="s">
        <v>602</v>
      </c>
      <c r="L23" s="61" t="s">
        <v>602</v>
      </c>
      <c r="M23" s="61" t="s">
        <v>602</v>
      </c>
      <c r="N23" s="61" t="s">
        <v>602</v>
      </c>
      <c r="O23" s="61" t="s">
        <v>602</v>
      </c>
      <c r="P23" s="61" t="s">
        <v>602</v>
      </c>
      <c r="Q23" s="60">
        <v>9.3000000000000007</v>
      </c>
      <c r="R23" s="61" t="s">
        <v>602</v>
      </c>
      <c r="S23" s="61" t="s">
        <v>602</v>
      </c>
      <c r="T23" s="61" t="s">
        <v>602</v>
      </c>
      <c r="U23" s="60">
        <v>9.1</v>
      </c>
      <c r="V23" s="61" t="s">
        <v>602</v>
      </c>
      <c r="W23" s="60">
        <v>8.5</v>
      </c>
      <c r="X23" s="60">
        <v>8.1999999999999993</v>
      </c>
      <c r="Y23" s="60">
        <v>8</v>
      </c>
      <c r="Z23" s="60">
        <v>8.4</v>
      </c>
      <c r="AA23" s="60">
        <v>9.1999999999999993</v>
      </c>
      <c r="AB23" s="60">
        <v>9.1999999999999993</v>
      </c>
      <c r="AC23" s="60">
        <v>9.1999999999999993</v>
      </c>
      <c r="AD23" s="60">
        <v>8.6999999999999993</v>
      </c>
      <c r="AE23" s="60">
        <v>8.5</v>
      </c>
      <c r="AF23" s="60">
        <v>9.6</v>
      </c>
      <c r="AH23" s="68" t="s">
        <v>769</v>
      </c>
      <c r="AI23" s="68" t="s">
        <v>792</v>
      </c>
    </row>
    <row r="24" spans="1:35" x14ac:dyDescent="0.3">
      <c r="A24" s="65" t="s">
        <v>636</v>
      </c>
      <c r="B24" s="64" t="s">
        <v>658</v>
      </c>
      <c r="C24" s="60">
        <v>11</v>
      </c>
      <c r="D24" s="60">
        <v>10.9</v>
      </c>
      <c r="E24" s="61" t="s">
        <v>602</v>
      </c>
      <c r="F24" s="61" t="s">
        <v>602</v>
      </c>
      <c r="G24" s="60">
        <v>11.6</v>
      </c>
      <c r="H24" s="60">
        <v>10.8</v>
      </c>
      <c r="I24" s="60">
        <v>10.6</v>
      </c>
      <c r="J24" s="60">
        <v>11</v>
      </c>
      <c r="K24" s="60">
        <v>11.9</v>
      </c>
      <c r="L24" s="60">
        <v>11.5</v>
      </c>
      <c r="M24" s="60">
        <v>10.7</v>
      </c>
      <c r="N24" s="60">
        <v>10.8</v>
      </c>
      <c r="O24" s="60">
        <v>11.1</v>
      </c>
      <c r="P24" s="60">
        <v>11.1</v>
      </c>
      <c r="Q24" s="61" t="s">
        <v>602</v>
      </c>
      <c r="R24" s="60">
        <v>10.5</v>
      </c>
      <c r="S24" s="61" t="s">
        <v>602</v>
      </c>
      <c r="T24" s="61" t="s">
        <v>602</v>
      </c>
      <c r="U24" s="60">
        <v>11.3</v>
      </c>
      <c r="V24" s="60">
        <v>11.1</v>
      </c>
      <c r="W24" s="60">
        <v>10.199999999999999</v>
      </c>
      <c r="X24" s="60">
        <v>10.4</v>
      </c>
      <c r="Y24" s="60">
        <v>10.199999999999999</v>
      </c>
      <c r="Z24" s="60">
        <v>10.5</v>
      </c>
      <c r="AA24" s="60">
        <v>11.9</v>
      </c>
      <c r="AB24" s="60">
        <v>11.9</v>
      </c>
      <c r="AC24" s="60">
        <v>11.8</v>
      </c>
      <c r="AD24" s="60">
        <v>11.5</v>
      </c>
      <c r="AE24" s="60">
        <v>11.3</v>
      </c>
      <c r="AF24" s="60">
        <v>12.1</v>
      </c>
      <c r="AH24" s="68" t="s">
        <v>770</v>
      </c>
      <c r="AI24" s="68" t="s">
        <v>793</v>
      </c>
    </row>
    <row r="25" spans="1:35" x14ac:dyDescent="0.3">
      <c r="A25" s="65" t="s">
        <v>636</v>
      </c>
      <c r="B25" s="64" t="s">
        <v>659</v>
      </c>
      <c r="C25" s="60">
        <v>12.4</v>
      </c>
      <c r="D25" s="60">
        <v>12</v>
      </c>
      <c r="E25" s="61" t="s">
        <v>602</v>
      </c>
      <c r="F25" s="61" t="s">
        <v>602</v>
      </c>
      <c r="G25" s="60">
        <v>12.9</v>
      </c>
      <c r="H25" s="60">
        <v>12.1</v>
      </c>
      <c r="I25" s="61" t="s">
        <v>602</v>
      </c>
      <c r="J25" s="61" t="s">
        <v>602</v>
      </c>
      <c r="K25" s="61" t="s">
        <v>602</v>
      </c>
      <c r="L25" s="61" t="s">
        <v>602</v>
      </c>
      <c r="M25" s="61" t="s">
        <v>602</v>
      </c>
      <c r="N25" s="61" t="s">
        <v>602</v>
      </c>
      <c r="O25" s="61" t="s">
        <v>602</v>
      </c>
      <c r="P25" s="60">
        <v>11.8</v>
      </c>
      <c r="Q25" s="60">
        <v>13.2</v>
      </c>
      <c r="R25" s="60">
        <v>11.9</v>
      </c>
      <c r="S25" s="61" t="s">
        <v>602</v>
      </c>
      <c r="T25" s="61" t="s">
        <v>602</v>
      </c>
      <c r="U25" s="60">
        <v>12.7</v>
      </c>
      <c r="V25" s="60">
        <v>12.1</v>
      </c>
      <c r="W25" s="60">
        <v>11.8</v>
      </c>
      <c r="X25" s="60">
        <v>11.7</v>
      </c>
      <c r="Y25" s="60">
        <v>11.6</v>
      </c>
      <c r="Z25" s="60">
        <v>12.3</v>
      </c>
      <c r="AA25" s="60">
        <v>12.8</v>
      </c>
      <c r="AB25" s="60">
        <v>12.7</v>
      </c>
      <c r="AC25" s="60">
        <v>12.7</v>
      </c>
      <c r="AD25" s="60">
        <v>13.2</v>
      </c>
      <c r="AE25" s="60">
        <v>12.5</v>
      </c>
      <c r="AF25" s="60">
        <v>13.9</v>
      </c>
      <c r="AH25" s="68" t="s">
        <v>636</v>
      </c>
      <c r="AI25" s="68"/>
    </row>
    <row r="26" spans="1:35" x14ac:dyDescent="0.3">
      <c r="A26" s="65" t="s">
        <v>636</v>
      </c>
      <c r="B26" s="64" t="s">
        <v>660</v>
      </c>
      <c r="C26" s="60">
        <v>10.6</v>
      </c>
      <c r="D26" s="60">
        <v>10.199999999999999</v>
      </c>
      <c r="E26" s="61" t="s">
        <v>602</v>
      </c>
      <c r="F26" s="61" t="s">
        <v>602</v>
      </c>
      <c r="G26" s="60">
        <v>11</v>
      </c>
      <c r="H26" s="60">
        <v>10</v>
      </c>
      <c r="I26" s="61" t="s">
        <v>602</v>
      </c>
      <c r="J26" s="61" t="s">
        <v>602</v>
      </c>
      <c r="K26" s="61" t="s">
        <v>602</v>
      </c>
      <c r="L26" s="61" t="s">
        <v>602</v>
      </c>
      <c r="M26" s="61" t="s">
        <v>602</v>
      </c>
      <c r="N26" s="61" t="s">
        <v>602</v>
      </c>
      <c r="O26" s="61" t="s">
        <v>602</v>
      </c>
      <c r="P26" s="60">
        <v>10.7</v>
      </c>
      <c r="Q26" s="61" t="s">
        <v>602</v>
      </c>
      <c r="R26" s="61" t="s">
        <v>602</v>
      </c>
      <c r="S26" s="61" t="s">
        <v>602</v>
      </c>
      <c r="T26" s="61" t="s">
        <v>602</v>
      </c>
      <c r="U26" s="60">
        <v>10.9</v>
      </c>
      <c r="V26" s="60">
        <v>10.7</v>
      </c>
      <c r="W26" s="60">
        <v>10.199999999999999</v>
      </c>
      <c r="X26" s="60">
        <v>9.8000000000000007</v>
      </c>
      <c r="Y26" s="60">
        <v>10</v>
      </c>
      <c r="Z26" s="60">
        <v>10.3</v>
      </c>
      <c r="AA26" s="60">
        <v>11.2</v>
      </c>
      <c r="AB26" s="61" t="s">
        <v>602</v>
      </c>
      <c r="AC26" s="60">
        <v>11.5</v>
      </c>
      <c r="AD26" s="60">
        <v>10.8</v>
      </c>
      <c r="AE26" s="60">
        <v>10.6</v>
      </c>
      <c r="AF26" s="60">
        <v>11.4</v>
      </c>
      <c r="AH26" s="68" t="s">
        <v>771</v>
      </c>
      <c r="AI26" s="68" t="s">
        <v>794</v>
      </c>
    </row>
    <row r="27" spans="1:35" x14ac:dyDescent="0.3">
      <c r="A27" s="65" t="s">
        <v>636</v>
      </c>
      <c r="B27" s="64" t="s">
        <v>661</v>
      </c>
      <c r="C27" s="60">
        <v>11</v>
      </c>
      <c r="D27" s="60">
        <v>10.6</v>
      </c>
      <c r="E27" s="61" t="s">
        <v>602</v>
      </c>
      <c r="F27" s="61" t="s">
        <v>602</v>
      </c>
      <c r="G27" s="60">
        <v>11.3</v>
      </c>
      <c r="H27" s="60">
        <v>10.6</v>
      </c>
      <c r="I27" s="60">
        <v>10.4</v>
      </c>
      <c r="J27" s="60">
        <v>10.8</v>
      </c>
      <c r="K27" s="61" t="s">
        <v>602</v>
      </c>
      <c r="L27" s="61" t="s">
        <v>602</v>
      </c>
      <c r="M27" s="61" t="s">
        <v>602</v>
      </c>
      <c r="N27" s="60">
        <v>10.9</v>
      </c>
      <c r="O27" s="60">
        <v>11.1</v>
      </c>
      <c r="P27" s="60">
        <v>11.1</v>
      </c>
      <c r="Q27" s="60">
        <v>11.5</v>
      </c>
      <c r="R27" s="61" t="s">
        <v>602</v>
      </c>
      <c r="S27" s="61" t="s">
        <v>602</v>
      </c>
      <c r="T27" s="61" t="s">
        <v>602</v>
      </c>
      <c r="U27" s="60">
        <v>11.2</v>
      </c>
      <c r="V27" s="60">
        <v>11.1</v>
      </c>
      <c r="W27" s="60">
        <v>10.4</v>
      </c>
      <c r="X27" s="60">
        <v>10.3</v>
      </c>
      <c r="Y27" s="60">
        <v>10.4</v>
      </c>
      <c r="Z27" s="60">
        <v>10.4</v>
      </c>
      <c r="AA27" s="60">
        <v>11.4</v>
      </c>
      <c r="AB27" s="60">
        <v>11.6</v>
      </c>
      <c r="AC27" s="60">
        <v>11.6</v>
      </c>
      <c r="AD27" s="60">
        <v>11.2</v>
      </c>
      <c r="AE27" s="60">
        <v>11</v>
      </c>
      <c r="AF27" s="60">
        <v>11.7</v>
      </c>
      <c r="AH27" s="68" t="s">
        <v>772</v>
      </c>
      <c r="AI27" s="68" t="s">
        <v>795</v>
      </c>
    </row>
    <row r="28" spans="1:35" x14ac:dyDescent="0.3">
      <c r="A28" s="65" t="s">
        <v>636</v>
      </c>
      <c r="B28" s="64" t="s">
        <v>662</v>
      </c>
      <c r="C28" s="60">
        <v>9.3000000000000007</v>
      </c>
      <c r="D28" s="60">
        <v>8.8000000000000007</v>
      </c>
      <c r="E28" s="61" t="s">
        <v>602</v>
      </c>
      <c r="F28" s="61" t="s">
        <v>602</v>
      </c>
      <c r="G28" s="60">
        <v>9.6999999999999993</v>
      </c>
      <c r="H28" s="60">
        <v>8.5</v>
      </c>
      <c r="I28" s="61" t="s">
        <v>602</v>
      </c>
      <c r="J28" s="61" t="s">
        <v>602</v>
      </c>
      <c r="K28" s="61" t="s">
        <v>602</v>
      </c>
      <c r="L28" s="61" t="s">
        <v>602</v>
      </c>
      <c r="M28" s="61" t="s">
        <v>602</v>
      </c>
      <c r="N28" s="61" t="s">
        <v>602</v>
      </c>
      <c r="O28" s="61" t="s">
        <v>602</v>
      </c>
      <c r="P28" s="60">
        <v>9.1999999999999993</v>
      </c>
      <c r="Q28" s="61" t="s">
        <v>602</v>
      </c>
      <c r="R28" s="61" t="s">
        <v>602</v>
      </c>
      <c r="S28" s="61" t="s">
        <v>602</v>
      </c>
      <c r="T28" s="61" t="s">
        <v>602</v>
      </c>
      <c r="U28" s="60">
        <v>9.1999999999999993</v>
      </c>
      <c r="V28" s="60">
        <v>8.9</v>
      </c>
      <c r="W28" s="60">
        <v>8.6999999999999993</v>
      </c>
      <c r="X28" s="60">
        <v>8.6</v>
      </c>
      <c r="Y28" s="60">
        <v>8.5</v>
      </c>
      <c r="Z28" s="60">
        <v>8.8000000000000007</v>
      </c>
      <c r="AA28" s="60">
        <v>9.5</v>
      </c>
      <c r="AB28" s="60">
        <v>9.8000000000000007</v>
      </c>
      <c r="AC28" s="60">
        <v>9.9</v>
      </c>
      <c r="AD28" s="60">
        <v>9.1999999999999993</v>
      </c>
      <c r="AE28" s="60">
        <v>9.1</v>
      </c>
      <c r="AF28" s="60">
        <v>10</v>
      </c>
      <c r="AH28" s="68" t="s">
        <v>773</v>
      </c>
      <c r="AI28" s="68" t="s">
        <v>796</v>
      </c>
    </row>
    <row r="29" spans="1:35" x14ac:dyDescent="0.3">
      <c r="A29" s="64" t="s">
        <v>599</v>
      </c>
      <c r="B29" s="64" t="s">
        <v>663</v>
      </c>
      <c r="C29" s="60">
        <v>12.8</v>
      </c>
      <c r="D29" s="60">
        <v>12.3</v>
      </c>
      <c r="E29" s="60">
        <v>12.5</v>
      </c>
      <c r="F29" s="60">
        <v>12</v>
      </c>
      <c r="G29" s="60">
        <v>13.5</v>
      </c>
      <c r="H29" s="60">
        <v>12.2</v>
      </c>
      <c r="I29" s="60">
        <v>12.2</v>
      </c>
      <c r="J29" s="60">
        <v>12.9</v>
      </c>
      <c r="K29" s="60">
        <v>13.8</v>
      </c>
      <c r="L29" s="60">
        <v>13.2</v>
      </c>
      <c r="M29" s="60">
        <v>12.7</v>
      </c>
      <c r="N29" s="60">
        <v>12.8</v>
      </c>
      <c r="O29" s="60">
        <v>12.9</v>
      </c>
      <c r="P29" s="60">
        <v>12.8</v>
      </c>
      <c r="Q29" s="60">
        <v>13.3</v>
      </c>
      <c r="R29" s="60">
        <v>12.1</v>
      </c>
      <c r="S29" s="60">
        <v>13</v>
      </c>
      <c r="T29" s="60">
        <v>13.3</v>
      </c>
      <c r="U29" s="60">
        <v>12.9</v>
      </c>
      <c r="V29" s="60">
        <v>12.9</v>
      </c>
      <c r="W29" s="60">
        <v>12.1</v>
      </c>
      <c r="X29" s="60">
        <v>12</v>
      </c>
      <c r="Y29" s="60">
        <v>12.2</v>
      </c>
      <c r="Z29" s="60">
        <v>12.5</v>
      </c>
      <c r="AA29" s="60">
        <v>13.4</v>
      </c>
      <c r="AB29" s="60">
        <v>13.6</v>
      </c>
      <c r="AC29" s="60">
        <v>13.6</v>
      </c>
      <c r="AD29" s="60">
        <v>13</v>
      </c>
      <c r="AE29" s="60">
        <v>12.9</v>
      </c>
      <c r="AF29" s="60">
        <v>13.5</v>
      </c>
    </row>
    <row r="30" spans="1:35" x14ac:dyDescent="0.3">
      <c r="A30" s="65" t="s">
        <v>636</v>
      </c>
      <c r="B30" s="64" t="s">
        <v>664</v>
      </c>
      <c r="C30" s="60">
        <v>15.5</v>
      </c>
      <c r="D30" s="60">
        <v>14.4</v>
      </c>
      <c r="E30" s="60">
        <v>14.8</v>
      </c>
      <c r="F30" s="60">
        <v>14</v>
      </c>
      <c r="G30" s="60">
        <v>15.6</v>
      </c>
      <c r="H30" s="60">
        <v>14.5</v>
      </c>
      <c r="I30" s="60">
        <v>14.5</v>
      </c>
      <c r="J30" s="60">
        <v>15.2</v>
      </c>
      <c r="K30" s="60">
        <v>15.8</v>
      </c>
      <c r="L30" s="60">
        <v>15</v>
      </c>
      <c r="M30" s="60">
        <v>14.9</v>
      </c>
      <c r="N30" s="60">
        <v>15.3</v>
      </c>
      <c r="O30" s="60">
        <v>14.7</v>
      </c>
      <c r="P30" s="60">
        <v>14.3</v>
      </c>
      <c r="Q30" s="60">
        <v>14.9</v>
      </c>
      <c r="R30" s="60">
        <v>13.8</v>
      </c>
      <c r="S30" s="60">
        <v>14.7</v>
      </c>
      <c r="T30" s="60">
        <v>15.3</v>
      </c>
      <c r="U30" s="60">
        <v>15</v>
      </c>
      <c r="V30" s="60">
        <v>15.2</v>
      </c>
      <c r="W30" s="60">
        <v>14.9</v>
      </c>
      <c r="X30" s="60">
        <v>14.6</v>
      </c>
      <c r="Y30" s="60">
        <v>14.5</v>
      </c>
      <c r="Z30" s="60">
        <v>15.3</v>
      </c>
      <c r="AA30" s="60">
        <v>15.1</v>
      </c>
      <c r="AB30" s="60">
        <v>15.4</v>
      </c>
      <c r="AC30" s="60">
        <v>15.7</v>
      </c>
      <c r="AD30" s="60">
        <v>15.2</v>
      </c>
      <c r="AE30" s="60">
        <v>15.1</v>
      </c>
      <c r="AF30" s="60">
        <v>15.7</v>
      </c>
    </row>
    <row r="31" spans="1:35" x14ac:dyDescent="0.3">
      <c r="A31" s="65" t="s">
        <v>636</v>
      </c>
      <c r="B31" s="64" t="s">
        <v>665</v>
      </c>
      <c r="C31" s="60">
        <v>14.6</v>
      </c>
      <c r="D31" s="60">
        <v>13.7</v>
      </c>
      <c r="E31" s="60">
        <v>14.1</v>
      </c>
      <c r="F31" s="60">
        <v>13.4</v>
      </c>
      <c r="G31" s="60">
        <v>15.2</v>
      </c>
      <c r="H31" s="60">
        <v>13.9</v>
      </c>
      <c r="I31" s="60">
        <v>13.7</v>
      </c>
      <c r="J31" s="60">
        <v>14.5</v>
      </c>
      <c r="K31" s="60">
        <v>14.9</v>
      </c>
      <c r="L31" s="60">
        <v>14.3</v>
      </c>
      <c r="M31" s="60">
        <v>14.2</v>
      </c>
      <c r="N31" s="60">
        <v>14.8</v>
      </c>
      <c r="O31" s="60">
        <v>14.1</v>
      </c>
      <c r="P31" s="60">
        <v>13.8</v>
      </c>
      <c r="Q31" s="60">
        <v>14.8</v>
      </c>
      <c r="R31" s="60">
        <v>14.2</v>
      </c>
      <c r="S31" s="60">
        <v>14.6</v>
      </c>
      <c r="T31" s="60">
        <v>15</v>
      </c>
      <c r="U31" s="60">
        <v>14.6</v>
      </c>
      <c r="V31" s="60">
        <v>14.8</v>
      </c>
      <c r="W31" s="60">
        <v>14.4</v>
      </c>
      <c r="X31" s="60">
        <v>14.3</v>
      </c>
      <c r="Y31" s="60">
        <v>14.1</v>
      </c>
      <c r="Z31" s="60">
        <v>15</v>
      </c>
      <c r="AA31" s="60">
        <v>14.9</v>
      </c>
      <c r="AB31" s="60">
        <v>14.8</v>
      </c>
      <c r="AC31" s="60">
        <v>14.6</v>
      </c>
      <c r="AD31" s="60">
        <v>14.4</v>
      </c>
      <c r="AE31" s="60">
        <v>14.1</v>
      </c>
      <c r="AF31" s="60">
        <v>14.8</v>
      </c>
    </row>
    <row r="32" spans="1:35" x14ac:dyDescent="0.3">
      <c r="A32" s="65" t="s">
        <v>636</v>
      </c>
      <c r="B32" s="64" t="s">
        <v>666</v>
      </c>
      <c r="C32" s="60">
        <v>12.3</v>
      </c>
      <c r="D32" s="60">
        <v>11.8</v>
      </c>
      <c r="E32" s="60">
        <v>11.9</v>
      </c>
      <c r="F32" s="60">
        <v>11.5</v>
      </c>
      <c r="G32" s="60">
        <v>12.9</v>
      </c>
      <c r="H32" s="60">
        <v>11.7</v>
      </c>
      <c r="I32" s="60">
        <v>11.6</v>
      </c>
      <c r="J32" s="60">
        <v>12.1</v>
      </c>
      <c r="K32" s="60">
        <v>13.1</v>
      </c>
      <c r="L32" s="60">
        <v>12.6</v>
      </c>
      <c r="M32" s="60">
        <v>12.7</v>
      </c>
      <c r="N32" s="60">
        <v>12.8</v>
      </c>
      <c r="O32" s="60">
        <v>13.1</v>
      </c>
      <c r="P32" s="60">
        <v>12.5</v>
      </c>
      <c r="Q32" s="60">
        <v>12.9</v>
      </c>
      <c r="R32" s="60">
        <v>12</v>
      </c>
      <c r="S32" s="60">
        <v>12.7</v>
      </c>
      <c r="T32" s="60">
        <v>12.9</v>
      </c>
      <c r="U32" s="60">
        <v>12.8</v>
      </c>
      <c r="V32" s="60">
        <v>12.6</v>
      </c>
      <c r="W32" s="60">
        <v>12.3</v>
      </c>
      <c r="X32" s="60">
        <v>12</v>
      </c>
      <c r="Y32" s="60">
        <v>12.1</v>
      </c>
      <c r="Z32" s="60">
        <v>11.9</v>
      </c>
      <c r="AA32" s="60">
        <v>12.8</v>
      </c>
      <c r="AB32" s="60">
        <v>13.1</v>
      </c>
      <c r="AC32" s="60">
        <v>13.3</v>
      </c>
      <c r="AD32" s="60">
        <v>12.5</v>
      </c>
      <c r="AE32" s="60">
        <v>12.5</v>
      </c>
      <c r="AF32" s="60">
        <v>13.2</v>
      </c>
    </row>
    <row r="33" spans="1:32" x14ac:dyDescent="0.3">
      <c r="A33" s="65" t="s">
        <v>636</v>
      </c>
      <c r="B33" s="64" t="s">
        <v>667</v>
      </c>
      <c r="C33" s="60">
        <v>14.5</v>
      </c>
      <c r="D33" s="60">
        <v>13.7</v>
      </c>
      <c r="E33" s="60">
        <v>13.7</v>
      </c>
      <c r="F33" s="60">
        <v>13.1</v>
      </c>
      <c r="G33" s="60">
        <v>14.6</v>
      </c>
      <c r="H33" s="60">
        <v>13.4</v>
      </c>
      <c r="I33" s="60">
        <v>13.2</v>
      </c>
      <c r="J33" s="60">
        <v>14.1</v>
      </c>
      <c r="K33" s="60">
        <v>15</v>
      </c>
      <c r="L33" s="60">
        <v>14.3</v>
      </c>
      <c r="M33" s="60">
        <v>13.5</v>
      </c>
      <c r="N33" s="60">
        <v>13.8</v>
      </c>
      <c r="O33" s="60">
        <v>13.9</v>
      </c>
      <c r="P33" s="60">
        <v>13.6</v>
      </c>
      <c r="Q33" s="60">
        <v>14.3</v>
      </c>
      <c r="R33" s="60">
        <v>13.6</v>
      </c>
      <c r="S33" s="60">
        <v>14.2</v>
      </c>
      <c r="T33" s="60">
        <v>14.6</v>
      </c>
      <c r="U33" s="60">
        <v>14.6</v>
      </c>
      <c r="V33" s="60">
        <v>14.6</v>
      </c>
      <c r="W33" s="60">
        <v>14.2</v>
      </c>
      <c r="X33" s="60">
        <v>13.7</v>
      </c>
      <c r="Y33" s="60">
        <v>13.7</v>
      </c>
      <c r="Z33" s="60">
        <v>14.2</v>
      </c>
      <c r="AA33" s="60">
        <v>14.3</v>
      </c>
      <c r="AB33" s="60">
        <v>14.6</v>
      </c>
      <c r="AC33" s="60">
        <v>15</v>
      </c>
      <c r="AD33" s="60">
        <v>14.6</v>
      </c>
      <c r="AE33" s="60">
        <v>14.6</v>
      </c>
      <c r="AF33" s="60">
        <v>14.7</v>
      </c>
    </row>
    <row r="34" spans="1:32" x14ac:dyDescent="0.3">
      <c r="A34" s="65" t="s">
        <v>636</v>
      </c>
      <c r="B34" s="64" t="s">
        <v>668</v>
      </c>
      <c r="C34" s="60">
        <v>13.4</v>
      </c>
      <c r="D34" s="60">
        <v>12.6</v>
      </c>
      <c r="E34" s="60">
        <v>12.8</v>
      </c>
      <c r="F34" s="60">
        <v>12.3</v>
      </c>
      <c r="G34" s="60">
        <v>13.8</v>
      </c>
      <c r="H34" s="60">
        <v>12.3</v>
      </c>
      <c r="I34" s="60">
        <v>12.1</v>
      </c>
      <c r="J34" s="60">
        <v>12.8</v>
      </c>
      <c r="K34" s="60">
        <v>13.6</v>
      </c>
      <c r="L34" s="60">
        <v>13</v>
      </c>
      <c r="M34" s="60">
        <v>12.4</v>
      </c>
      <c r="N34" s="60">
        <v>13.1</v>
      </c>
      <c r="O34" s="60">
        <v>13.3</v>
      </c>
      <c r="P34" s="60">
        <v>13.2</v>
      </c>
      <c r="Q34" s="60">
        <v>13.9</v>
      </c>
      <c r="R34" s="60">
        <v>12.4</v>
      </c>
      <c r="S34" s="60">
        <v>13.1</v>
      </c>
      <c r="T34" s="60">
        <v>13.3</v>
      </c>
      <c r="U34" s="60">
        <v>13</v>
      </c>
      <c r="V34" s="60">
        <v>12.8</v>
      </c>
      <c r="W34" s="60">
        <v>12.7</v>
      </c>
      <c r="X34" s="60">
        <v>12.6</v>
      </c>
      <c r="Y34" s="60">
        <v>12.6</v>
      </c>
      <c r="Z34" s="60">
        <v>13.1</v>
      </c>
      <c r="AA34" s="60">
        <v>13.4</v>
      </c>
      <c r="AB34" s="60">
        <v>14</v>
      </c>
      <c r="AC34" s="60">
        <v>14</v>
      </c>
      <c r="AD34" s="60">
        <v>13.4</v>
      </c>
      <c r="AE34" s="60">
        <v>13.5</v>
      </c>
      <c r="AF34" s="60">
        <v>14</v>
      </c>
    </row>
    <row r="35" spans="1:32" x14ac:dyDescent="0.3">
      <c r="A35" s="65" t="s">
        <v>636</v>
      </c>
      <c r="B35" s="64" t="s">
        <v>669</v>
      </c>
      <c r="C35" s="60">
        <v>12.4</v>
      </c>
      <c r="D35" s="60">
        <v>11.9</v>
      </c>
      <c r="E35" s="60">
        <v>12.4</v>
      </c>
      <c r="F35" s="60">
        <v>11.6</v>
      </c>
      <c r="G35" s="60">
        <v>13.1</v>
      </c>
      <c r="H35" s="60">
        <v>12.2</v>
      </c>
      <c r="I35" s="60">
        <v>11.5</v>
      </c>
      <c r="J35" s="60">
        <v>12.6</v>
      </c>
      <c r="K35" s="60">
        <v>13</v>
      </c>
      <c r="L35" s="60">
        <v>12.9</v>
      </c>
      <c r="M35" s="60">
        <v>12</v>
      </c>
      <c r="N35" s="60">
        <v>12.2</v>
      </c>
      <c r="O35" s="60">
        <v>12</v>
      </c>
      <c r="P35" s="60">
        <v>11.7</v>
      </c>
      <c r="Q35" s="60">
        <v>13.2</v>
      </c>
      <c r="R35" s="60">
        <v>12</v>
      </c>
      <c r="S35" s="60">
        <v>11.9</v>
      </c>
      <c r="T35" s="60">
        <v>13</v>
      </c>
      <c r="U35" s="60">
        <v>13</v>
      </c>
      <c r="V35" s="60">
        <v>12.8</v>
      </c>
      <c r="W35" s="60">
        <v>12.3</v>
      </c>
      <c r="X35" s="60">
        <v>12.1</v>
      </c>
      <c r="Y35" s="60">
        <v>12</v>
      </c>
      <c r="Z35" s="60">
        <v>12.9</v>
      </c>
      <c r="AA35" s="60">
        <v>13.2</v>
      </c>
      <c r="AB35" s="60">
        <v>12.6</v>
      </c>
      <c r="AC35" s="60">
        <v>12.8</v>
      </c>
      <c r="AD35" s="60">
        <v>13.1</v>
      </c>
      <c r="AE35" s="60">
        <v>12.6</v>
      </c>
      <c r="AF35" s="60">
        <v>13.8</v>
      </c>
    </row>
    <row r="36" spans="1:32" x14ac:dyDescent="0.3">
      <c r="A36" s="65" t="s">
        <v>636</v>
      </c>
      <c r="B36" s="64" t="s">
        <v>670</v>
      </c>
      <c r="C36" s="60">
        <v>12.4</v>
      </c>
      <c r="D36" s="60">
        <v>11.6</v>
      </c>
      <c r="E36" s="60">
        <v>11.9</v>
      </c>
      <c r="F36" s="60">
        <v>11.4</v>
      </c>
      <c r="G36" s="60">
        <v>12.6</v>
      </c>
      <c r="H36" s="60">
        <v>11.6</v>
      </c>
      <c r="I36" s="60">
        <v>11.5</v>
      </c>
      <c r="J36" s="60">
        <v>12.2</v>
      </c>
      <c r="K36" s="60">
        <v>12.9</v>
      </c>
      <c r="L36" s="60">
        <v>12.3</v>
      </c>
      <c r="M36" s="60">
        <v>11.3</v>
      </c>
      <c r="N36" s="60">
        <v>11.8</v>
      </c>
      <c r="O36" s="60">
        <v>11.8</v>
      </c>
      <c r="P36" s="60">
        <v>12</v>
      </c>
      <c r="Q36" s="60">
        <v>12.6</v>
      </c>
      <c r="R36" s="60">
        <v>11.5</v>
      </c>
      <c r="S36" s="60">
        <v>12.2</v>
      </c>
      <c r="T36" s="60">
        <v>12.4</v>
      </c>
      <c r="U36" s="60">
        <v>12</v>
      </c>
      <c r="V36" s="60">
        <v>12.3</v>
      </c>
      <c r="W36" s="60">
        <v>11.7</v>
      </c>
      <c r="X36" s="60">
        <v>11.6</v>
      </c>
      <c r="Y36" s="60">
        <v>11.5</v>
      </c>
      <c r="Z36" s="60">
        <v>11.8</v>
      </c>
      <c r="AA36" s="60">
        <v>12.3</v>
      </c>
      <c r="AB36" s="60">
        <v>12.7</v>
      </c>
      <c r="AC36" s="60">
        <v>12.9</v>
      </c>
      <c r="AD36" s="60">
        <v>12.2</v>
      </c>
      <c r="AE36" s="60">
        <v>12.2</v>
      </c>
      <c r="AF36" s="60">
        <v>12.7</v>
      </c>
    </row>
    <row r="37" spans="1:32" x14ac:dyDescent="0.3">
      <c r="A37" s="65" t="s">
        <v>636</v>
      </c>
      <c r="B37" s="64" t="s">
        <v>671</v>
      </c>
      <c r="C37" s="60">
        <v>14.8</v>
      </c>
      <c r="D37" s="60">
        <v>13.9</v>
      </c>
      <c r="E37" s="60">
        <v>14.5</v>
      </c>
      <c r="F37" s="60">
        <v>13.8</v>
      </c>
      <c r="G37" s="60">
        <v>15.1</v>
      </c>
      <c r="H37" s="60">
        <v>14.1</v>
      </c>
      <c r="I37" s="60">
        <v>14</v>
      </c>
      <c r="J37" s="60">
        <v>14.6</v>
      </c>
      <c r="K37" s="60">
        <v>15.4</v>
      </c>
      <c r="L37" s="60">
        <v>14.6</v>
      </c>
      <c r="M37" s="60">
        <v>14.3</v>
      </c>
      <c r="N37" s="60">
        <v>14.8</v>
      </c>
      <c r="O37" s="60">
        <v>14.9</v>
      </c>
      <c r="P37" s="60">
        <v>14.5</v>
      </c>
      <c r="Q37" s="60">
        <v>15</v>
      </c>
      <c r="R37" s="60">
        <v>13.7</v>
      </c>
      <c r="S37" s="60">
        <v>14.3</v>
      </c>
      <c r="T37" s="60">
        <v>14.6</v>
      </c>
      <c r="U37" s="60">
        <v>14.5</v>
      </c>
      <c r="V37" s="60">
        <v>14.6</v>
      </c>
      <c r="W37" s="60">
        <v>14.3</v>
      </c>
      <c r="X37" s="60">
        <v>14</v>
      </c>
      <c r="Y37" s="60">
        <v>14</v>
      </c>
      <c r="Z37" s="60">
        <v>14.7</v>
      </c>
      <c r="AA37" s="60">
        <v>14.7</v>
      </c>
      <c r="AB37" s="60">
        <v>14.9</v>
      </c>
      <c r="AC37" s="60">
        <v>15.3</v>
      </c>
      <c r="AD37" s="60">
        <v>15</v>
      </c>
      <c r="AE37" s="60">
        <v>14.9</v>
      </c>
      <c r="AF37" s="60">
        <v>15.4</v>
      </c>
    </row>
    <row r="38" spans="1:32" x14ac:dyDescent="0.3">
      <c r="A38" s="65" t="s">
        <v>636</v>
      </c>
      <c r="B38" s="64" t="s">
        <v>672</v>
      </c>
      <c r="C38" s="60">
        <v>15</v>
      </c>
      <c r="D38" s="60">
        <v>13.9</v>
      </c>
      <c r="E38" s="60">
        <v>14.5</v>
      </c>
      <c r="F38" s="60">
        <v>13.4</v>
      </c>
      <c r="G38" s="60">
        <v>15.4</v>
      </c>
      <c r="H38" s="60">
        <v>14.1</v>
      </c>
      <c r="I38" s="60">
        <v>13.8</v>
      </c>
      <c r="J38" s="60">
        <v>14.7</v>
      </c>
      <c r="K38" s="60">
        <v>15.2</v>
      </c>
      <c r="L38" s="60">
        <v>14.4</v>
      </c>
      <c r="M38" s="60">
        <v>14.5</v>
      </c>
      <c r="N38" s="60">
        <v>14.9</v>
      </c>
      <c r="O38" s="60">
        <v>14.2</v>
      </c>
      <c r="P38" s="60">
        <v>14</v>
      </c>
      <c r="Q38" s="60">
        <v>15.1</v>
      </c>
      <c r="R38" s="60">
        <v>14</v>
      </c>
      <c r="S38" s="60">
        <v>14.4</v>
      </c>
      <c r="T38" s="60">
        <v>14.7</v>
      </c>
      <c r="U38" s="60">
        <v>14.1</v>
      </c>
      <c r="V38" s="60">
        <v>14.8</v>
      </c>
      <c r="W38" s="60">
        <v>14.6</v>
      </c>
      <c r="X38" s="60">
        <v>14.3</v>
      </c>
      <c r="Y38" s="60">
        <v>14.1</v>
      </c>
      <c r="Z38" s="60">
        <v>14.9</v>
      </c>
      <c r="AA38" s="60">
        <v>14.6</v>
      </c>
      <c r="AB38" s="60">
        <v>14.8</v>
      </c>
      <c r="AC38" s="60">
        <v>15.2</v>
      </c>
      <c r="AD38" s="60">
        <v>15</v>
      </c>
      <c r="AE38" s="60">
        <v>14.8</v>
      </c>
      <c r="AF38" s="60">
        <v>15.5</v>
      </c>
    </row>
    <row r="39" spans="1:32" x14ac:dyDescent="0.3">
      <c r="A39" s="65" t="s">
        <v>636</v>
      </c>
      <c r="B39" s="64" t="s">
        <v>673</v>
      </c>
      <c r="C39" s="60">
        <v>13.3</v>
      </c>
      <c r="D39" s="60">
        <v>12.2</v>
      </c>
      <c r="E39" s="60">
        <v>12.7</v>
      </c>
      <c r="F39" s="60">
        <v>11.8</v>
      </c>
      <c r="G39" s="60">
        <v>13.1</v>
      </c>
      <c r="H39" s="60">
        <v>12.3</v>
      </c>
      <c r="I39" s="60">
        <v>12.2</v>
      </c>
      <c r="J39" s="60">
        <v>12.7</v>
      </c>
      <c r="K39" s="60">
        <v>13.3</v>
      </c>
      <c r="L39" s="60">
        <v>12.8</v>
      </c>
      <c r="M39" s="60">
        <v>12.8</v>
      </c>
      <c r="N39" s="60">
        <v>12.6</v>
      </c>
      <c r="O39" s="60">
        <v>12.2</v>
      </c>
      <c r="P39" s="60">
        <v>12</v>
      </c>
      <c r="Q39" s="60">
        <v>13.1</v>
      </c>
      <c r="R39" s="60">
        <v>12.2</v>
      </c>
      <c r="S39" s="60">
        <v>12.2</v>
      </c>
      <c r="T39" s="60">
        <v>13.4</v>
      </c>
      <c r="U39" s="60">
        <v>13</v>
      </c>
      <c r="V39" s="60">
        <v>12.5</v>
      </c>
      <c r="W39" s="60">
        <v>12.6</v>
      </c>
      <c r="X39" s="60">
        <v>12.1</v>
      </c>
      <c r="Y39" s="60">
        <v>11.9</v>
      </c>
      <c r="Z39" s="60">
        <v>12.7</v>
      </c>
      <c r="AA39" s="60">
        <v>12.8</v>
      </c>
      <c r="AB39" s="60">
        <v>13.1</v>
      </c>
      <c r="AC39" s="60">
        <v>13.2</v>
      </c>
      <c r="AD39" s="60">
        <v>13.1</v>
      </c>
      <c r="AE39" s="60">
        <v>13</v>
      </c>
      <c r="AF39" s="60">
        <v>13.7</v>
      </c>
    </row>
    <row r="40" spans="1:32" x14ac:dyDescent="0.3">
      <c r="A40" s="65" t="s">
        <v>636</v>
      </c>
      <c r="B40" s="64" t="s">
        <v>674</v>
      </c>
      <c r="C40" s="60">
        <v>16.399999999999999</v>
      </c>
      <c r="D40" s="60">
        <v>15.5</v>
      </c>
      <c r="E40" s="60">
        <v>15.9</v>
      </c>
      <c r="F40" s="60">
        <v>15.2</v>
      </c>
      <c r="G40" s="60">
        <v>16.5</v>
      </c>
      <c r="H40" s="60">
        <v>15.6</v>
      </c>
      <c r="I40" s="60">
        <v>15.7</v>
      </c>
      <c r="J40" s="60">
        <v>16.399999999999999</v>
      </c>
      <c r="K40" s="60">
        <v>17</v>
      </c>
      <c r="L40" s="60">
        <v>16</v>
      </c>
      <c r="M40" s="60">
        <v>15.7</v>
      </c>
      <c r="N40" s="60">
        <v>16.100000000000001</v>
      </c>
      <c r="O40" s="60">
        <v>15.8</v>
      </c>
      <c r="P40" s="60">
        <v>15.7</v>
      </c>
      <c r="Q40" s="60">
        <v>16.399999999999999</v>
      </c>
      <c r="R40" s="60">
        <v>16.2</v>
      </c>
      <c r="S40" s="60">
        <v>16.2</v>
      </c>
      <c r="T40" s="60">
        <v>16.5</v>
      </c>
      <c r="U40" s="60">
        <v>16</v>
      </c>
      <c r="V40" s="60">
        <v>16</v>
      </c>
      <c r="W40" s="60">
        <v>15.6</v>
      </c>
      <c r="X40" s="60">
        <v>15.6</v>
      </c>
      <c r="Y40" s="60">
        <v>15.7</v>
      </c>
      <c r="Z40" s="60">
        <v>16.5</v>
      </c>
      <c r="AA40" s="60">
        <v>16.2</v>
      </c>
      <c r="AB40" s="60">
        <v>16.7</v>
      </c>
      <c r="AC40" s="60">
        <v>17</v>
      </c>
      <c r="AD40" s="60">
        <v>16.8</v>
      </c>
      <c r="AE40" s="60">
        <v>16.600000000000001</v>
      </c>
      <c r="AF40" s="60">
        <v>16.8</v>
      </c>
    </row>
    <row r="41" spans="1:32" x14ac:dyDescent="0.3">
      <c r="A41" s="65" t="s">
        <v>636</v>
      </c>
      <c r="B41" s="64" t="s">
        <v>675</v>
      </c>
      <c r="C41" s="60">
        <v>17.100000000000001</v>
      </c>
      <c r="D41" s="60">
        <v>16.2</v>
      </c>
      <c r="E41" s="60">
        <v>16.600000000000001</v>
      </c>
      <c r="F41" s="60">
        <v>15.8</v>
      </c>
      <c r="G41" s="60">
        <v>17.100000000000001</v>
      </c>
      <c r="H41" s="60">
        <v>16</v>
      </c>
      <c r="I41" s="60">
        <v>16.3</v>
      </c>
      <c r="J41" s="60">
        <v>16.8</v>
      </c>
      <c r="K41" s="60">
        <v>17.5</v>
      </c>
      <c r="L41" s="60">
        <v>16.600000000000001</v>
      </c>
      <c r="M41" s="60">
        <v>17.2</v>
      </c>
      <c r="N41" s="60">
        <v>17.399999999999999</v>
      </c>
      <c r="O41" s="60">
        <v>17.3</v>
      </c>
      <c r="P41" s="60">
        <v>17.399999999999999</v>
      </c>
      <c r="Q41" s="60">
        <v>17.8</v>
      </c>
      <c r="R41" s="60">
        <v>16.2</v>
      </c>
      <c r="S41" s="60">
        <v>17.100000000000001</v>
      </c>
      <c r="T41" s="60">
        <v>17.399999999999999</v>
      </c>
      <c r="U41" s="60">
        <v>16.899999999999999</v>
      </c>
      <c r="V41" s="60">
        <v>17.2</v>
      </c>
      <c r="W41" s="60">
        <v>16.899999999999999</v>
      </c>
      <c r="X41" s="60">
        <v>16.7</v>
      </c>
      <c r="Y41" s="60">
        <v>16.7</v>
      </c>
      <c r="Z41" s="60">
        <v>17.399999999999999</v>
      </c>
      <c r="AA41" s="60">
        <v>17</v>
      </c>
      <c r="AB41" s="60">
        <v>16.7</v>
      </c>
      <c r="AC41" s="60">
        <v>17</v>
      </c>
      <c r="AD41" s="60">
        <v>17</v>
      </c>
      <c r="AE41" s="60">
        <v>16.7</v>
      </c>
      <c r="AF41" s="60">
        <v>17.3</v>
      </c>
    </row>
    <row r="42" spans="1:32" x14ac:dyDescent="0.3">
      <c r="A42" s="65" t="s">
        <v>636</v>
      </c>
      <c r="B42" s="64" t="s">
        <v>676</v>
      </c>
      <c r="C42" s="61" t="s">
        <v>602</v>
      </c>
      <c r="D42" s="61" t="s">
        <v>602</v>
      </c>
      <c r="E42" s="61" t="s">
        <v>602</v>
      </c>
      <c r="F42" s="61" t="s">
        <v>602</v>
      </c>
      <c r="G42" s="61" t="s">
        <v>602</v>
      </c>
      <c r="H42" s="61" t="s">
        <v>602</v>
      </c>
      <c r="I42" s="61" t="s">
        <v>602</v>
      </c>
      <c r="J42" s="61" t="s">
        <v>602</v>
      </c>
      <c r="K42" s="61" t="s">
        <v>602</v>
      </c>
      <c r="L42" s="61" t="s">
        <v>602</v>
      </c>
      <c r="M42" s="61" t="s">
        <v>602</v>
      </c>
      <c r="N42" s="61" t="s">
        <v>602</v>
      </c>
      <c r="O42" s="61" t="s">
        <v>602</v>
      </c>
      <c r="P42" s="61" t="s">
        <v>602</v>
      </c>
      <c r="Q42" s="61" t="s">
        <v>602</v>
      </c>
      <c r="R42" s="61" t="s">
        <v>602</v>
      </c>
      <c r="S42" s="61" t="s">
        <v>602</v>
      </c>
      <c r="T42" s="61" t="s">
        <v>602</v>
      </c>
      <c r="U42" s="61" t="s">
        <v>602</v>
      </c>
      <c r="V42" s="61" t="s">
        <v>602</v>
      </c>
      <c r="W42" s="61" t="s">
        <v>602</v>
      </c>
      <c r="X42" s="61" t="s">
        <v>602</v>
      </c>
      <c r="Y42" s="61" t="s">
        <v>602</v>
      </c>
      <c r="Z42" s="61" t="s">
        <v>602</v>
      </c>
      <c r="AA42" s="61" t="s">
        <v>602</v>
      </c>
      <c r="AB42" s="61" t="s">
        <v>602</v>
      </c>
      <c r="AC42" s="61" t="s">
        <v>602</v>
      </c>
      <c r="AD42" s="60">
        <v>11.3</v>
      </c>
      <c r="AE42" s="60">
        <v>11.2</v>
      </c>
      <c r="AF42" s="60">
        <v>11.7</v>
      </c>
    </row>
    <row r="43" spans="1:32" x14ac:dyDescent="0.3">
      <c r="A43" s="65" t="s">
        <v>636</v>
      </c>
      <c r="B43" s="64" t="s">
        <v>677</v>
      </c>
      <c r="C43" s="60">
        <v>10.4</v>
      </c>
      <c r="D43" s="60">
        <v>9.9</v>
      </c>
      <c r="E43" s="60">
        <v>9.8000000000000007</v>
      </c>
      <c r="F43" s="60">
        <v>9.6999999999999993</v>
      </c>
      <c r="G43" s="60">
        <v>10.7</v>
      </c>
      <c r="H43" s="60">
        <v>9.3000000000000007</v>
      </c>
      <c r="I43" s="60">
        <v>9.4</v>
      </c>
      <c r="J43" s="60">
        <v>10</v>
      </c>
      <c r="K43" s="60">
        <v>11.3</v>
      </c>
      <c r="L43" s="60">
        <v>10.6</v>
      </c>
      <c r="M43" s="60">
        <v>10.199999999999999</v>
      </c>
      <c r="N43" s="60">
        <v>10</v>
      </c>
      <c r="O43" s="60">
        <v>10.1</v>
      </c>
      <c r="P43" s="60">
        <v>10</v>
      </c>
      <c r="Q43" s="60">
        <v>10.3</v>
      </c>
      <c r="R43" s="60">
        <v>9.3000000000000007</v>
      </c>
      <c r="S43" s="60">
        <v>10.4</v>
      </c>
      <c r="T43" s="60">
        <v>10.7</v>
      </c>
      <c r="U43" s="60">
        <v>10.4</v>
      </c>
      <c r="V43" s="60">
        <v>10.4</v>
      </c>
      <c r="W43" s="60">
        <v>10.1</v>
      </c>
      <c r="X43" s="60">
        <v>9.8000000000000007</v>
      </c>
      <c r="Y43" s="60">
        <v>9.6</v>
      </c>
      <c r="Z43" s="60">
        <v>10</v>
      </c>
      <c r="AA43" s="60">
        <v>11</v>
      </c>
      <c r="AB43" s="60">
        <v>11.1</v>
      </c>
      <c r="AC43" s="60">
        <v>11.2</v>
      </c>
      <c r="AD43" s="60">
        <v>10.5</v>
      </c>
      <c r="AE43" s="60">
        <v>10.4</v>
      </c>
      <c r="AF43" s="60">
        <v>11.1</v>
      </c>
    </row>
    <row r="44" spans="1:32" x14ac:dyDescent="0.3">
      <c r="A44" s="65" t="s">
        <v>636</v>
      </c>
      <c r="B44" s="64" t="s">
        <v>678</v>
      </c>
      <c r="C44" s="61" t="s">
        <v>602</v>
      </c>
      <c r="D44" s="61" t="s">
        <v>602</v>
      </c>
      <c r="E44" s="61" t="s">
        <v>602</v>
      </c>
      <c r="F44" s="61" t="s">
        <v>602</v>
      </c>
      <c r="G44" s="61" t="s">
        <v>602</v>
      </c>
      <c r="H44" s="61" t="s">
        <v>602</v>
      </c>
      <c r="I44" s="61" t="s">
        <v>602</v>
      </c>
      <c r="J44" s="61" t="s">
        <v>602</v>
      </c>
      <c r="K44" s="60">
        <v>12.1</v>
      </c>
      <c r="L44" s="60">
        <v>11.5</v>
      </c>
      <c r="M44" s="60">
        <v>11</v>
      </c>
      <c r="N44" s="60">
        <v>10.8</v>
      </c>
      <c r="O44" s="60">
        <v>11.1</v>
      </c>
      <c r="P44" s="60">
        <v>11.1</v>
      </c>
      <c r="Q44" s="60">
        <v>11.2</v>
      </c>
      <c r="R44" s="60">
        <v>10.3</v>
      </c>
      <c r="S44" s="60">
        <v>11.2</v>
      </c>
      <c r="T44" s="60">
        <v>11.5</v>
      </c>
      <c r="U44" s="60">
        <v>11.7</v>
      </c>
      <c r="V44" s="60">
        <v>11.7</v>
      </c>
      <c r="W44" s="60">
        <v>10.9</v>
      </c>
      <c r="X44" s="60">
        <v>10.7</v>
      </c>
      <c r="Y44" s="60">
        <v>11</v>
      </c>
      <c r="Z44" s="60">
        <v>11.4</v>
      </c>
      <c r="AA44" s="60">
        <v>12.1</v>
      </c>
      <c r="AB44" s="60">
        <v>12.4</v>
      </c>
      <c r="AC44" s="60">
        <v>12.6</v>
      </c>
      <c r="AD44" s="60">
        <v>11.8</v>
      </c>
      <c r="AE44" s="60">
        <v>11.7</v>
      </c>
      <c r="AF44" s="60">
        <v>12</v>
      </c>
    </row>
    <row r="45" spans="1:32" x14ac:dyDescent="0.3">
      <c r="A45" s="65" t="s">
        <v>636</v>
      </c>
      <c r="B45" s="64" t="s">
        <v>679</v>
      </c>
      <c r="C45" s="61" t="s">
        <v>602</v>
      </c>
      <c r="D45" s="61" t="s">
        <v>602</v>
      </c>
      <c r="E45" s="61" t="s">
        <v>602</v>
      </c>
      <c r="F45" s="61" t="s">
        <v>602</v>
      </c>
      <c r="G45" s="61" t="s">
        <v>602</v>
      </c>
      <c r="H45" s="61" t="s">
        <v>602</v>
      </c>
      <c r="I45" s="61" t="s">
        <v>602</v>
      </c>
      <c r="J45" s="61" t="s">
        <v>602</v>
      </c>
      <c r="K45" s="61" t="s">
        <v>602</v>
      </c>
      <c r="L45" s="61" t="s">
        <v>602</v>
      </c>
      <c r="M45" s="61" t="s">
        <v>602</v>
      </c>
      <c r="N45" s="61" t="s">
        <v>602</v>
      </c>
      <c r="O45" s="61" t="s">
        <v>602</v>
      </c>
      <c r="P45" s="61" t="s">
        <v>602</v>
      </c>
      <c r="Q45" s="61" t="s">
        <v>602</v>
      </c>
      <c r="R45" s="61" t="s">
        <v>602</v>
      </c>
      <c r="S45" s="61" t="s">
        <v>602</v>
      </c>
      <c r="T45" s="61" t="s">
        <v>602</v>
      </c>
      <c r="U45" s="61" t="s">
        <v>602</v>
      </c>
      <c r="V45" s="61" t="s">
        <v>602</v>
      </c>
      <c r="W45" s="61" t="s">
        <v>602</v>
      </c>
      <c r="X45" s="61" t="s">
        <v>602</v>
      </c>
      <c r="Y45" s="61" t="s">
        <v>602</v>
      </c>
      <c r="Z45" s="60">
        <v>11</v>
      </c>
      <c r="AA45" s="60">
        <v>11.4</v>
      </c>
      <c r="AB45" s="60">
        <v>11.6</v>
      </c>
      <c r="AC45" s="60">
        <v>11.7</v>
      </c>
      <c r="AD45" s="60">
        <v>10.5</v>
      </c>
      <c r="AE45" s="60">
        <v>10.5</v>
      </c>
      <c r="AF45" s="60">
        <v>11.3</v>
      </c>
    </row>
    <row r="46" spans="1:32" x14ac:dyDescent="0.3">
      <c r="A46" s="65" t="s">
        <v>636</v>
      </c>
      <c r="B46" s="64" t="s">
        <v>680</v>
      </c>
      <c r="C46" s="60">
        <v>6.9</v>
      </c>
      <c r="D46" s="60">
        <v>6.1</v>
      </c>
      <c r="E46" s="60">
        <v>6.1</v>
      </c>
      <c r="F46" s="60">
        <v>5.7</v>
      </c>
      <c r="G46" s="60">
        <v>7.3</v>
      </c>
      <c r="H46" s="60">
        <v>6.1</v>
      </c>
      <c r="I46" s="60">
        <v>6</v>
      </c>
      <c r="J46" s="60">
        <v>6.7</v>
      </c>
      <c r="K46" s="60">
        <v>7.5</v>
      </c>
      <c r="L46" s="60">
        <v>7</v>
      </c>
      <c r="M46" s="60">
        <v>6.9</v>
      </c>
      <c r="N46" s="60">
        <v>7.5</v>
      </c>
      <c r="O46" s="60">
        <v>7.5</v>
      </c>
      <c r="P46" s="60">
        <v>6.8</v>
      </c>
      <c r="Q46" s="60">
        <v>7.8</v>
      </c>
      <c r="R46" s="60">
        <v>6.6</v>
      </c>
      <c r="S46" s="60">
        <v>6.9</v>
      </c>
      <c r="T46" s="60">
        <v>7.6</v>
      </c>
      <c r="U46" s="60">
        <v>7.2</v>
      </c>
      <c r="V46" s="60">
        <v>7.4</v>
      </c>
      <c r="W46" s="60">
        <v>7.2</v>
      </c>
      <c r="X46" s="60">
        <v>6.8</v>
      </c>
      <c r="Y46" s="60">
        <v>6.5</v>
      </c>
      <c r="Z46" s="60">
        <v>7.5</v>
      </c>
      <c r="AA46" s="60">
        <v>7.7</v>
      </c>
      <c r="AB46" s="60">
        <v>8</v>
      </c>
      <c r="AC46" s="60">
        <v>8.1</v>
      </c>
      <c r="AD46" s="60">
        <v>7.3</v>
      </c>
      <c r="AE46" s="60">
        <v>7.2</v>
      </c>
      <c r="AF46" s="60">
        <v>8.1</v>
      </c>
    </row>
    <row r="47" spans="1:32" x14ac:dyDescent="0.3">
      <c r="A47" s="65" t="s">
        <v>636</v>
      </c>
      <c r="B47" s="64" t="s">
        <v>681</v>
      </c>
      <c r="C47" s="60">
        <v>11.4</v>
      </c>
      <c r="D47" s="60">
        <v>10.9</v>
      </c>
      <c r="E47" s="60">
        <v>11.1</v>
      </c>
      <c r="F47" s="60">
        <v>10.9</v>
      </c>
      <c r="G47" s="60">
        <v>11.7</v>
      </c>
      <c r="H47" s="60">
        <v>10.3</v>
      </c>
      <c r="I47" s="60">
        <v>10.4</v>
      </c>
      <c r="J47" s="60">
        <v>11</v>
      </c>
      <c r="K47" s="60">
        <v>12.2</v>
      </c>
      <c r="L47" s="60">
        <v>11.4</v>
      </c>
      <c r="M47" s="60">
        <v>11.1</v>
      </c>
      <c r="N47" s="60">
        <v>11.1</v>
      </c>
      <c r="O47" s="60">
        <v>11.6</v>
      </c>
      <c r="P47" s="60">
        <v>11.3</v>
      </c>
      <c r="Q47" s="60">
        <v>11.9</v>
      </c>
      <c r="R47" s="60">
        <v>11</v>
      </c>
      <c r="S47" s="60">
        <v>11.5</v>
      </c>
      <c r="T47" s="60">
        <v>11.7</v>
      </c>
      <c r="U47" s="60">
        <v>11.3</v>
      </c>
      <c r="V47" s="60">
        <v>11.5</v>
      </c>
      <c r="W47" s="60">
        <v>11</v>
      </c>
      <c r="X47" s="60">
        <v>10.7</v>
      </c>
      <c r="Y47" s="60">
        <v>10.7</v>
      </c>
      <c r="Z47" s="60">
        <v>11.1</v>
      </c>
      <c r="AA47" s="60">
        <v>12.1</v>
      </c>
      <c r="AB47" s="60">
        <v>12.5</v>
      </c>
      <c r="AC47" s="60">
        <v>12.4</v>
      </c>
      <c r="AD47" s="60">
        <v>11.7</v>
      </c>
      <c r="AE47" s="60">
        <v>11.6</v>
      </c>
      <c r="AF47" s="60">
        <v>12.3</v>
      </c>
    </row>
    <row r="48" spans="1:32" x14ac:dyDescent="0.3">
      <c r="A48" s="65" t="s">
        <v>636</v>
      </c>
      <c r="B48" s="64" t="s">
        <v>682</v>
      </c>
      <c r="C48" s="61" t="s">
        <v>602</v>
      </c>
      <c r="D48" s="61" t="s">
        <v>602</v>
      </c>
      <c r="E48" s="61" t="s">
        <v>602</v>
      </c>
      <c r="F48" s="61" t="s">
        <v>602</v>
      </c>
      <c r="G48" s="61" t="s">
        <v>602</v>
      </c>
      <c r="H48" s="61" t="s">
        <v>602</v>
      </c>
      <c r="I48" s="61" t="s">
        <v>602</v>
      </c>
      <c r="J48" s="61" t="s">
        <v>602</v>
      </c>
      <c r="K48" s="61" t="s">
        <v>602</v>
      </c>
      <c r="L48" s="61" t="s">
        <v>602</v>
      </c>
      <c r="M48" s="61" t="s">
        <v>602</v>
      </c>
      <c r="N48" s="60">
        <v>11</v>
      </c>
      <c r="O48" s="60">
        <v>10.9</v>
      </c>
      <c r="P48" s="60">
        <v>10.199999999999999</v>
      </c>
      <c r="Q48" s="60">
        <v>11.7</v>
      </c>
      <c r="R48" s="60">
        <v>10.8</v>
      </c>
      <c r="S48" s="60">
        <v>11.2</v>
      </c>
      <c r="T48" s="60">
        <v>11.6</v>
      </c>
      <c r="U48" s="60">
        <v>11.4</v>
      </c>
      <c r="V48" s="60">
        <v>11.6</v>
      </c>
      <c r="W48" s="60">
        <v>10.9</v>
      </c>
      <c r="X48" s="60">
        <v>10.199999999999999</v>
      </c>
      <c r="Y48" s="60">
        <v>10.5</v>
      </c>
      <c r="Z48" s="60">
        <v>10.6</v>
      </c>
      <c r="AA48" s="60">
        <v>11.6</v>
      </c>
      <c r="AB48" s="60">
        <v>11.9</v>
      </c>
      <c r="AC48" s="60">
        <v>11.9</v>
      </c>
      <c r="AD48" s="60">
        <v>11.8</v>
      </c>
      <c r="AE48" s="60">
        <v>11</v>
      </c>
      <c r="AF48" s="60">
        <v>12</v>
      </c>
    </row>
    <row r="49" spans="1:32" x14ac:dyDescent="0.3">
      <c r="A49" s="65" t="s">
        <v>636</v>
      </c>
      <c r="B49" s="64" t="s">
        <v>683</v>
      </c>
      <c r="C49" s="61" t="s">
        <v>602</v>
      </c>
      <c r="D49" s="61" t="s">
        <v>602</v>
      </c>
      <c r="E49" s="61" t="s">
        <v>602</v>
      </c>
      <c r="F49" s="61" t="s">
        <v>602</v>
      </c>
      <c r="G49" s="61" t="s">
        <v>602</v>
      </c>
      <c r="H49" s="61" t="s">
        <v>602</v>
      </c>
      <c r="I49" s="61" t="s">
        <v>602</v>
      </c>
      <c r="J49" s="61" t="s">
        <v>602</v>
      </c>
      <c r="K49" s="61" t="s">
        <v>602</v>
      </c>
      <c r="L49" s="61" t="s">
        <v>602</v>
      </c>
      <c r="M49" s="61" t="s">
        <v>602</v>
      </c>
      <c r="N49" s="61" t="s">
        <v>602</v>
      </c>
      <c r="O49" s="61" t="s">
        <v>602</v>
      </c>
      <c r="P49" s="61" t="s">
        <v>602</v>
      </c>
      <c r="Q49" s="61" t="s">
        <v>602</v>
      </c>
      <c r="R49" s="61" t="s">
        <v>602</v>
      </c>
      <c r="S49" s="61" t="s">
        <v>602</v>
      </c>
      <c r="T49" s="61" t="s">
        <v>602</v>
      </c>
      <c r="U49" s="61" t="s">
        <v>602</v>
      </c>
      <c r="V49" s="60">
        <v>12.5</v>
      </c>
      <c r="W49" s="60">
        <v>12.2</v>
      </c>
      <c r="X49" s="60">
        <v>11.8</v>
      </c>
      <c r="Y49" s="60">
        <v>11.8</v>
      </c>
      <c r="Z49" s="60">
        <v>12.6</v>
      </c>
      <c r="AA49" s="60">
        <v>12.8</v>
      </c>
      <c r="AB49" s="60">
        <v>13.1</v>
      </c>
      <c r="AC49" s="60">
        <v>13.1</v>
      </c>
      <c r="AD49" s="60">
        <v>13.1</v>
      </c>
      <c r="AE49" s="60">
        <v>12.7</v>
      </c>
      <c r="AF49" s="60">
        <v>13.6</v>
      </c>
    </row>
    <row r="50" spans="1:32" x14ac:dyDescent="0.3">
      <c r="A50" s="65" t="s">
        <v>636</v>
      </c>
      <c r="B50" s="64" t="s">
        <v>684</v>
      </c>
      <c r="C50" s="60">
        <v>13.6</v>
      </c>
      <c r="D50" s="60">
        <v>13</v>
      </c>
      <c r="E50" s="60">
        <v>13.2</v>
      </c>
      <c r="F50" s="60">
        <v>12.3</v>
      </c>
      <c r="G50" s="60">
        <v>14.1</v>
      </c>
      <c r="H50" s="60">
        <v>13.1</v>
      </c>
      <c r="I50" s="60">
        <v>12.5</v>
      </c>
      <c r="J50" s="60">
        <v>13.5</v>
      </c>
      <c r="K50" s="60">
        <v>14.1</v>
      </c>
      <c r="L50" s="60">
        <v>13.9</v>
      </c>
      <c r="M50" s="60">
        <v>13.5</v>
      </c>
      <c r="N50" s="60">
        <v>13.4</v>
      </c>
      <c r="O50" s="60">
        <v>13.2</v>
      </c>
      <c r="P50" s="60">
        <v>12.7</v>
      </c>
      <c r="Q50" s="60">
        <v>14.1</v>
      </c>
      <c r="R50" s="60">
        <v>12.9</v>
      </c>
      <c r="S50" s="60">
        <v>13.1</v>
      </c>
      <c r="T50" s="60">
        <v>13.9</v>
      </c>
      <c r="U50" s="60">
        <v>14</v>
      </c>
      <c r="V50" s="60">
        <v>13.4</v>
      </c>
      <c r="W50" s="60">
        <v>13</v>
      </c>
      <c r="X50" s="60">
        <v>12.6</v>
      </c>
      <c r="Y50" s="60">
        <v>12.6</v>
      </c>
      <c r="Z50" s="60">
        <v>13.6</v>
      </c>
      <c r="AA50" s="60">
        <v>13.8</v>
      </c>
      <c r="AB50" s="60">
        <v>13.9</v>
      </c>
      <c r="AC50" s="60">
        <v>13.8</v>
      </c>
      <c r="AD50" s="60">
        <v>13.9</v>
      </c>
      <c r="AE50" s="60">
        <v>13.7</v>
      </c>
      <c r="AF50" s="60">
        <v>14.7</v>
      </c>
    </row>
    <row r="51" spans="1:32" x14ac:dyDescent="0.3">
      <c r="A51" s="65" t="s">
        <v>636</v>
      </c>
      <c r="B51" s="64" t="s">
        <v>685</v>
      </c>
      <c r="C51" s="61" t="s">
        <v>602</v>
      </c>
      <c r="D51" s="61" t="s">
        <v>602</v>
      </c>
      <c r="E51" s="61" t="s">
        <v>602</v>
      </c>
      <c r="F51" s="60">
        <v>11.6</v>
      </c>
      <c r="G51" s="60">
        <v>13.4</v>
      </c>
      <c r="H51" s="60">
        <v>12.5</v>
      </c>
      <c r="I51" s="60">
        <v>11.6</v>
      </c>
      <c r="J51" s="60">
        <v>12.6</v>
      </c>
      <c r="K51" s="60">
        <v>13.4</v>
      </c>
      <c r="L51" s="60">
        <v>12.9</v>
      </c>
      <c r="M51" s="60">
        <v>12.5</v>
      </c>
      <c r="N51" s="60">
        <v>12.6</v>
      </c>
      <c r="O51" s="60">
        <v>11.8</v>
      </c>
      <c r="P51" s="60">
        <v>11.8</v>
      </c>
      <c r="Q51" s="60">
        <v>13.3</v>
      </c>
      <c r="R51" s="60">
        <v>12.1</v>
      </c>
      <c r="S51" s="60">
        <v>12.4</v>
      </c>
      <c r="T51" s="60">
        <v>13.3</v>
      </c>
      <c r="U51" s="60">
        <v>13.3</v>
      </c>
      <c r="V51" s="60">
        <v>13.4</v>
      </c>
      <c r="W51" s="60">
        <v>12.5</v>
      </c>
      <c r="X51" s="60">
        <v>12.1</v>
      </c>
      <c r="Y51" s="60">
        <v>12.2</v>
      </c>
      <c r="Z51" s="60">
        <v>13.2</v>
      </c>
      <c r="AA51" s="60">
        <v>13.3</v>
      </c>
      <c r="AB51" s="60">
        <v>13.8</v>
      </c>
      <c r="AC51" s="60">
        <v>14.2</v>
      </c>
      <c r="AD51" s="60">
        <v>14.1</v>
      </c>
      <c r="AE51" s="60">
        <v>13.2</v>
      </c>
      <c r="AF51" s="60">
        <v>13.4</v>
      </c>
    </row>
    <row r="52" spans="1:32" x14ac:dyDescent="0.3">
      <c r="A52" s="65" t="s">
        <v>636</v>
      </c>
      <c r="B52" s="64" t="s">
        <v>686</v>
      </c>
      <c r="C52" s="60">
        <v>11.7</v>
      </c>
      <c r="D52" s="60">
        <v>11</v>
      </c>
      <c r="E52" s="60">
        <v>11.1</v>
      </c>
      <c r="F52" s="60">
        <v>10.7</v>
      </c>
      <c r="G52" s="60">
        <v>12.1</v>
      </c>
      <c r="H52" s="60">
        <v>10.6</v>
      </c>
      <c r="I52" s="60">
        <v>10.8</v>
      </c>
      <c r="J52" s="60">
        <v>11.3</v>
      </c>
      <c r="K52" s="60">
        <v>12.5</v>
      </c>
      <c r="L52" s="60">
        <v>11.8</v>
      </c>
      <c r="M52" s="60">
        <v>11.2</v>
      </c>
      <c r="N52" s="60">
        <v>11.5</v>
      </c>
      <c r="O52" s="60">
        <v>11.7</v>
      </c>
      <c r="P52" s="60">
        <v>11.7</v>
      </c>
      <c r="Q52" s="60">
        <v>12.6</v>
      </c>
      <c r="R52" s="60">
        <v>11.5</v>
      </c>
      <c r="S52" s="60">
        <v>12.2</v>
      </c>
      <c r="T52" s="60">
        <v>12.4</v>
      </c>
      <c r="U52" s="60">
        <v>12.1</v>
      </c>
      <c r="V52" s="60">
        <v>12.2</v>
      </c>
      <c r="W52" s="60">
        <v>12</v>
      </c>
      <c r="X52" s="60">
        <v>11.7</v>
      </c>
      <c r="Y52" s="60">
        <v>11.4</v>
      </c>
      <c r="Z52" s="60">
        <v>11.9</v>
      </c>
      <c r="AA52" s="60">
        <v>12.8</v>
      </c>
      <c r="AB52" s="60">
        <v>13.6</v>
      </c>
      <c r="AC52" s="60">
        <v>13.4</v>
      </c>
      <c r="AD52" s="60">
        <v>12.1</v>
      </c>
      <c r="AE52" s="60">
        <v>12.4</v>
      </c>
      <c r="AF52" s="60">
        <v>13</v>
      </c>
    </row>
    <row r="53" spans="1:32" x14ac:dyDescent="0.3">
      <c r="A53" s="65" t="s">
        <v>636</v>
      </c>
      <c r="B53" s="64" t="s">
        <v>687</v>
      </c>
      <c r="C53" s="60">
        <v>12.4</v>
      </c>
      <c r="D53" s="60">
        <v>11.7</v>
      </c>
      <c r="E53" s="60">
        <v>11.9</v>
      </c>
      <c r="F53" s="60">
        <v>11.5</v>
      </c>
      <c r="G53" s="60">
        <v>13.2</v>
      </c>
      <c r="H53" s="60">
        <v>11.9</v>
      </c>
      <c r="I53" s="60">
        <v>12.1</v>
      </c>
      <c r="J53" s="60">
        <v>12.5</v>
      </c>
      <c r="K53" s="60">
        <v>13.5</v>
      </c>
      <c r="L53" s="60">
        <v>12.7</v>
      </c>
      <c r="M53" s="60">
        <v>12.3</v>
      </c>
      <c r="N53" s="60">
        <v>12.1</v>
      </c>
      <c r="O53" s="60">
        <v>11.7</v>
      </c>
      <c r="P53" s="60">
        <v>12.3</v>
      </c>
      <c r="Q53" s="60">
        <v>12.8</v>
      </c>
      <c r="R53" s="60">
        <v>12</v>
      </c>
      <c r="S53" s="60">
        <v>12.9</v>
      </c>
      <c r="T53" s="60">
        <v>12.9</v>
      </c>
      <c r="U53" s="60">
        <v>12.8</v>
      </c>
      <c r="V53" s="60">
        <v>12.6</v>
      </c>
      <c r="W53" s="60">
        <v>12.2</v>
      </c>
      <c r="X53" s="60">
        <v>11.8</v>
      </c>
      <c r="Y53" s="60">
        <v>12.1</v>
      </c>
      <c r="Z53" s="60">
        <v>12.3</v>
      </c>
      <c r="AA53" s="60">
        <v>13.1</v>
      </c>
      <c r="AB53" s="60">
        <v>13.5</v>
      </c>
      <c r="AC53" s="60">
        <v>13.6</v>
      </c>
      <c r="AD53" s="60">
        <v>12.6</v>
      </c>
      <c r="AE53" s="60">
        <v>12.7</v>
      </c>
      <c r="AF53" s="60">
        <v>13.2</v>
      </c>
    </row>
    <row r="54" spans="1:32" x14ac:dyDescent="0.3">
      <c r="A54" s="65" t="s">
        <v>636</v>
      </c>
      <c r="B54" s="64" t="s">
        <v>688</v>
      </c>
      <c r="C54" s="61" t="s">
        <v>602</v>
      </c>
      <c r="D54" s="61" t="s">
        <v>602</v>
      </c>
      <c r="E54" s="61" t="s">
        <v>602</v>
      </c>
      <c r="F54" s="61" t="s">
        <v>602</v>
      </c>
      <c r="G54" s="61" t="s">
        <v>602</v>
      </c>
      <c r="H54" s="60">
        <v>9.9</v>
      </c>
      <c r="I54" s="60">
        <v>10.1</v>
      </c>
      <c r="J54" s="60">
        <v>10.6</v>
      </c>
      <c r="K54" s="60">
        <v>11.8</v>
      </c>
      <c r="L54" s="60">
        <v>11.1</v>
      </c>
      <c r="M54" s="60">
        <v>10.6</v>
      </c>
      <c r="N54" s="60">
        <v>10.4</v>
      </c>
      <c r="O54" s="60">
        <v>10.3</v>
      </c>
      <c r="P54" s="60">
        <v>10.3</v>
      </c>
      <c r="Q54" s="60">
        <v>11.1</v>
      </c>
      <c r="R54" s="60">
        <v>10.4</v>
      </c>
      <c r="S54" s="60">
        <v>11.2</v>
      </c>
      <c r="T54" s="60">
        <v>11.5</v>
      </c>
      <c r="U54" s="60">
        <v>11.3</v>
      </c>
      <c r="V54" s="60">
        <v>11.5</v>
      </c>
      <c r="W54" s="60">
        <v>11.2</v>
      </c>
      <c r="X54" s="60">
        <v>11</v>
      </c>
      <c r="Y54" s="60">
        <v>10.8</v>
      </c>
      <c r="Z54" s="60">
        <v>11.3</v>
      </c>
      <c r="AA54" s="60">
        <v>11.9</v>
      </c>
      <c r="AB54" s="60">
        <v>12.4</v>
      </c>
      <c r="AC54" s="60">
        <v>12.4</v>
      </c>
      <c r="AD54" s="60">
        <v>11.7</v>
      </c>
      <c r="AE54" s="60">
        <v>11.5</v>
      </c>
      <c r="AF54" s="60">
        <v>12.1</v>
      </c>
    </row>
    <row r="55" spans="1:32" x14ac:dyDescent="0.3">
      <c r="A55" s="65" t="s">
        <v>636</v>
      </c>
      <c r="B55" s="64" t="s">
        <v>689</v>
      </c>
      <c r="C55" s="60">
        <v>12.3</v>
      </c>
      <c r="D55" s="60">
        <v>11.4</v>
      </c>
      <c r="E55" s="60">
        <v>11.5</v>
      </c>
      <c r="F55" s="60">
        <v>11</v>
      </c>
      <c r="G55" s="60">
        <v>11.9</v>
      </c>
      <c r="H55" s="60">
        <v>10.199999999999999</v>
      </c>
      <c r="I55" s="60">
        <v>10.6</v>
      </c>
      <c r="J55" s="60">
        <v>11.3</v>
      </c>
      <c r="K55" s="60">
        <v>12.6</v>
      </c>
      <c r="L55" s="60">
        <v>11.2</v>
      </c>
      <c r="M55" s="60">
        <v>11.2</v>
      </c>
      <c r="N55" s="60">
        <v>11.7</v>
      </c>
      <c r="O55" s="60">
        <v>11.2</v>
      </c>
      <c r="P55" s="60">
        <v>11.6</v>
      </c>
      <c r="Q55" s="60">
        <v>12.4</v>
      </c>
      <c r="R55" s="60">
        <v>11.2</v>
      </c>
      <c r="S55" s="60">
        <v>11.5</v>
      </c>
      <c r="T55" s="60">
        <v>12.1</v>
      </c>
      <c r="U55" s="60">
        <v>12</v>
      </c>
      <c r="V55" s="60">
        <v>11.9</v>
      </c>
      <c r="W55" s="60">
        <v>11.5</v>
      </c>
      <c r="X55" s="60">
        <v>11.4</v>
      </c>
      <c r="Y55" s="60">
        <v>11.5</v>
      </c>
      <c r="Z55" s="60">
        <v>11.8</v>
      </c>
      <c r="AA55" s="60">
        <v>12.2</v>
      </c>
      <c r="AB55" s="60">
        <v>12.7</v>
      </c>
      <c r="AC55" s="60">
        <v>12.9</v>
      </c>
      <c r="AD55" s="60">
        <v>12</v>
      </c>
      <c r="AE55" s="60">
        <v>12</v>
      </c>
      <c r="AF55" s="60">
        <v>12.3</v>
      </c>
    </row>
    <row r="56" spans="1:32" x14ac:dyDescent="0.3">
      <c r="A56" s="65" t="s">
        <v>636</v>
      </c>
      <c r="B56" s="64" t="s">
        <v>690</v>
      </c>
      <c r="C56" s="60">
        <v>13.3</v>
      </c>
      <c r="D56" s="60">
        <v>12.4</v>
      </c>
      <c r="E56" s="60">
        <v>12.9</v>
      </c>
      <c r="F56" s="60">
        <v>11.9</v>
      </c>
      <c r="G56" s="60">
        <v>13.6</v>
      </c>
      <c r="H56" s="60">
        <v>12.6</v>
      </c>
      <c r="I56" s="60">
        <v>11.9</v>
      </c>
      <c r="J56" s="60">
        <v>12.9</v>
      </c>
      <c r="K56" s="60">
        <v>13.6</v>
      </c>
      <c r="L56" s="60">
        <v>13</v>
      </c>
      <c r="M56" s="60">
        <v>12.6</v>
      </c>
      <c r="N56" s="60">
        <v>13.1</v>
      </c>
      <c r="O56" s="60">
        <v>12.7</v>
      </c>
      <c r="P56" s="60">
        <v>12.5</v>
      </c>
      <c r="Q56" s="60">
        <v>13.5</v>
      </c>
      <c r="R56" s="60">
        <v>12.4</v>
      </c>
      <c r="S56" s="60">
        <v>12.7</v>
      </c>
      <c r="T56" s="60">
        <v>13.7</v>
      </c>
      <c r="U56" s="60">
        <v>13.1</v>
      </c>
      <c r="V56" s="60">
        <v>13</v>
      </c>
      <c r="W56" s="60">
        <v>12.3</v>
      </c>
      <c r="X56" s="60">
        <v>12</v>
      </c>
      <c r="Y56" s="60">
        <v>11.9</v>
      </c>
      <c r="Z56" s="60">
        <v>12.8</v>
      </c>
      <c r="AA56" s="60">
        <v>12.9</v>
      </c>
      <c r="AB56" s="60">
        <v>13.2</v>
      </c>
      <c r="AC56" s="60">
        <v>13.2</v>
      </c>
      <c r="AD56" s="60">
        <v>13.2</v>
      </c>
      <c r="AE56" s="60">
        <v>13</v>
      </c>
      <c r="AF56" s="60">
        <v>13.9</v>
      </c>
    </row>
    <row r="57" spans="1:32" x14ac:dyDescent="0.3">
      <c r="A57" s="65" t="s">
        <v>636</v>
      </c>
      <c r="B57" s="64" t="s">
        <v>691</v>
      </c>
      <c r="C57" s="60">
        <v>12.9</v>
      </c>
      <c r="D57" s="60">
        <v>12</v>
      </c>
      <c r="E57" s="60">
        <v>12.3</v>
      </c>
      <c r="F57" s="60">
        <v>11.9</v>
      </c>
      <c r="G57" s="60">
        <v>13.3</v>
      </c>
      <c r="H57" s="60">
        <v>12</v>
      </c>
      <c r="I57" s="60">
        <v>12.1</v>
      </c>
      <c r="J57" s="60">
        <v>12.7</v>
      </c>
      <c r="K57" s="60">
        <v>13.6</v>
      </c>
      <c r="L57" s="60">
        <v>13.1</v>
      </c>
      <c r="M57" s="60">
        <v>12.3</v>
      </c>
      <c r="N57" s="60">
        <v>12.9</v>
      </c>
      <c r="O57" s="60">
        <v>12.8</v>
      </c>
      <c r="P57" s="60">
        <v>12.7</v>
      </c>
      <c r="Q57" s="60">
        <v>13.4</v>
      </c>
      <c r="R57" s="60">
        <v>12.5</v>
      </c>
      <c r="S57" s="60">
        <v>13.3</v>
      </c>
      <c r="T57" s="60">
        <v>13.7</v>
      </c>
      <c r="U57" s="60">
        <v>13.4</v>
      </c>
      <c r="V57" s="60">
        <v>13</v>
      </c>
      <c r="W57" s="60">
        <v>13</v>
      </c>
      <c r="X57" s="60">
        <v>12.8</v>
      </c>
      <c r="Y57" s="60">
        <v>12.7</v>
      </c>
      <c r="Z57" s="60">
        <v>13.3</v>
      </c>
      <c r="AA57" s="60">
        <v>13.9</v>
      </c>
      <c r="AB57" s="60">
        <v>14</v>
      </c>
      <c r="AC57" s="60">
        <v>13.9</v>
      </c>
      <c r="AD57" s="60">
        <v>13.4</v>
      </c>
      <c r="AE57" s="60">
        <v>13.5</v>
      </c>
      <c r="AF57" s="60">
        <v>14.2</v>
      </c>
    </row>
    <row r="58" spans="1:32" x14ac:dyDescent="0.3">
      <c r="A58" s="65" t="s">
        <v>636</v>
      </c>
      <c r="B58" s="64" t="s">
        <v>692</v>
      </c>
      <c r="C58" s="60">
        <v>12.3</v>
      </c>
      <c r="D58" s="60">
        <v>11.5</v>
      </c>
      <c r="E58" s="60">
        <v>11.7</v>
      </c>
      <c r="F58" s="60">
        <v>11.2</v>
      </c>
      <c r="G58" s="60">
        <v>12.7</v>
      </c>
      <c r="H58" s="60">
        <v>11.4</v>
      </c>
      <c r="I58" s="60">
        <v>11.4</v>
      </c>
      <c r="J58" s="60">
        <v>11.9</v>
      </c>
      <c r="K58" s="60">
        <v>12.5</v>
      </c>
      <c r="L58" s="60">
        <v>12</v>
      </c>
      <c r="M58" s="60">
        <v>11.4</v>
      </c>
      <c r="N58" s="60">
        <v>11.9</v>
      </c>
      <c r="O58" s="60">
        <v>11.8</v>
      </c>
      <c r="P58" s="60">
        <v>11.5</v>
      </c>
      <c r="Q58" s="60">
        <v>12.3</v>
      </c>
      <c r="R58" s="60">
        <v>11.4</v>
      </c>
      <c r="S58" s="60">
        <v>11.6</v>
      </c>
      <c r="T58" s="60">
        <v>11.8</v>
      </c>
      <c r="U58" s="60">
        <v>12</v>
      </c>
      <c r="V58" s="60">
        <v>12</v>
      </c>
      <c r="W58" s="60">
        <v>11.6</v>
      </c>
      <c r="X58" s="60">
        <v>11.5</v>
      </c>
      <c r="Y58" s="60">
        <v>11.2</v>
      </c>
      <c r="Z58" s="60">
        <v>11.8</v>
      </c>
      <c r="AA58" s="60">
        <v>11.7</v>
      </c>
      <c r="AB58" s="60">
        <v>12.2</v>
      </c>
      <c r="AC58" s="60">
        <v>12.4</v>
      </c>
      <c r="AD58" s="60">
        <v>11.9</v>
      </c>
      <c r="AE58" s="60">
        <v>11.9</v>
      </c>
      <c r="AF58" s="60">
        <v>12.4</v>
      </c>
    </row>
    <row r="59" spans="1:32" x14ac:dyDescent="0.3">
      <c r="A59" s="65" t="s">
        <v>636</v>
      </c>
      <c r="B59" s="64" t="s">
        <v>693</v>
      </c>
      <c r="C59" s="60">
        <v>12.6</v>
      </c>
      <c r="D59" s="60">
        <v>11.7</v>
      </c>
      <c r="E59" s="60">
        <v>11.9</v>
      </c>
      <c r="F59" s="60">
        <v>11.3</v>
      </c>
      <c r="G59" s="60">
        <v>12.8</v>
      </c>
      <c r="H59" s="60">
        <v>11.5</v>
      </c>
      <c r="I59" s="60">
        <v>11.6</v>
      </c>
      <c r="J59" s="60">
        <v>12.2</v>
      </c>
      <c r="K59" s="60">
        <v>13</v>
      </c>
      <c r="L59" s="60">
        <v>12.4</v>
      </c>
      <c r="M59" s="60">
        <v>11.8</v>
      </c>
      <c r="N59" s="60">
        <v>11.7</v>
      </c>
      <c r="O59" s="60">
        <v>11.9</v>
      </c>
      <c r="P59" s="60">
        <v>11.6</v>
      </c>
      <c r="Q59" s="60">
        <v>12.1</v>
      </c>
      <c r="R59" s="60">
        <v>11.3</v>
      </c>
      <c r="S59" s="60">
        <v>12.1</v>
      </c>
      <c r="T59" s="60">
        <v>12.6</v>
      </c>
      <c r="U59" s="60">
        <v>12.5</v>
      </c>
      <c r="V59" s="60">
        <v>12.5</v>
      </c>
      <c r="W59" s="60">
        <v>12.2</v>
      </c>
      <c r="X59" s="60">
        <v>12.2</v>
      </c>
      <c r="Y59" s="60">
        <v>12.2</v>
      </c>
      <c r="Z59" s="60">
        <v>12.4</v>
      </c>
      <c r="AA59" s="60">
        <v>12.5</v>
      </c>
      <c r="AB59" s="60">
        <v>12.9</v>
      </c>
      <c r="AC59" s="60">
        <v>13.2</v>
      </c>
      <c r="AD59" s="60">
        <v>12.6</v>
      </c>
      <c r="AE59" s="60">
        <v>12.7</v>
      </c>
      <c r="AF59" s="60">
        <v>12.9</v>
      </c>
    </row>
    <row r="60" spans="1:32" x14ac:dyDescent="0.3">
      <c r="A60" s="65" t="s">
        <v>636</v>
      </c>
      <c r="B60" s="64" t="s">
        <v>694</v>
      </c>
      <c r="C60" s="61" t="s">
        <v>602</v>
      </c>
      <c r="D60" s="61" t="s">
        <v>602</v>
      </c>
      <c r="E60" s="61" t="s">
        <v>602</v>
      </c>
      <c r="F60" s="61" t="s">
        <v>602</v>
      </c>
      <c r="G60" s="61" t="s">
        <v>602</v>
      </c>
      <c r="H60" s="61" t="s">
        <v>602</v>
      </c>
      <c r="I60" s="61" t="s">
        <v>602</v>
      </c>
      <c r="J60" s="61" t="s">
        <v>602</v>
      </c>
      <c r="K60" s="61" t="s">
        <v>602</v>
      </c>
      <c r="L60" s="61" t="s">
        <v>602</v>
      </c>
      <c r="M60" s="61" t="s">
        <v>602</v>
      </c>
      <c r="N60" s="61" t="s">
        <v>602</v>
      </c>
      <c r="O60" s="60">
        <v>12.6</v>
      </c>
      <c r="P60" s="60">
        <v>12.4</v>
      </c>
      <c r="Q60" s="60">
        <v>13</v>
      </c>
      <c r="R60" s="60">
        <v>12.2</v>
      </c>
      <c r="S60" s="60">
        <v>12.6</v>
      </c>
      <c r="T60" s="60">
        <v>12.7</v>
      </c>
      <c r="U60" s="60">
        <v>12.7</v>
      </c>
      <c r="V60" s="60">
        <v>12.6</v>
      </c>
      <c r="W60" s="60">
        <v>12.1</v>
      </c>
      <c r="X60" s="60">
        <v>12</v>
      </c>
      <c r="Y60" s="60">
        <v>11.7</v>
      </c>
      <c r="Z60" s="60">
        <v>12.4</v>
      </c>
      <c r="AA60" s="60">
        <v>12.7</v>
      </c>
      <c r="AB60" s="60">
        <v>13.7</v>
      </c>
      <c r="AC60" s="60">
        <v>13.8</v>
      </c>
      <c r="AD60" s="60">
        <v>13.3</v>
      </c>
      <c r="AE60" s="60">
        <v>13.1</v>
      </c>
      <c r="AF60" s="60">
        <v>13.4</v>
      </c>
    </row>
    <row r="61" spans="1:32" x14ac:dyDescent="0.3">
      <c r="A61" s="65" t="s">
        <v>636</v>
      </c>
      <c r="B61" s="64" t="s">
        <v>695</v>
      </c>
      <c r="C61" s="60">
        <v>13.5</v>
      </c>
      <c r="D61" s="60">
        <v>12.6</v>
      </c>
      <c r="E61" s="60">
        <v>12.9</v>
      </c>
      <c r="F61" s="60">
        <v>12.2</v>
      </c>
      <c r="G61" s="60">
        <v>13.6</v>
      </c>
      <c r="H61" s="60">
        <v>12.7</v>
      </c>
      <c r="I61" s="60">
        <v>12.4</v>
      </c>
      <c r="J61" s="60">
        <v>13</v>
      </c>
      <c r="K61" s="60">
        <v>13.8</v>
      </c>
      <c r="L61" s="60">
        <v>13.2</v>
      </c>
      <c r="M61" s="60">
        <v>12.7</v>
      </c>
      <c r="N61" s="60">
        <v>13.3</v>
      </c>
      <c r="O61" s="60">
        <v>13.1</v>
      </c>
      <c r="P61" s="60">
        <v>12.6</v>
      </c>
      <c r="Q61" s="60">
        <v>13.1</v>
      </c>
      <c r="R61" s="60">
        <v>12.5</v>
      </c>
      <c r="S61" s="60">
        <v>13.4</v>
      </c>
      <c r="T61" s="60">
        <v>13.3</v>
      </c>
      <c r="U61" s="60">
        <v>13.3</v>
      </c>
      <c r="V61" s="60">
        <v>13</v>
      </c>
      <c r="W61" s="60">
        <v>12.9</v>
      </c>
      <c r="X61" s="60">
        <v>12.2</v>
      </c>
      <c r="Y61" s="60">
        <v>12.3</v>
      </c>
      <c r="Z61" s="60">
        <v>12.6</v>
      </c>
      <c r="AA61" s="60">
        <v>13</v>
      </c>
      <c r="AB61" s="60">
        <v>13.4</v>
      </c>
      <c r="AC61" s="60">
        <v>13.8</v>
      </c>
      <c r="AD61" s="60">
        <v>13.1</v>
      </c>
      <c r="AE61" s="60">
        <v>13.2</v>
      </c>
      <c r="AF61" s="60">
        <v>13.5</v>
      </c>
    </row>
    <row r="62" spans="1:32" x14ac:dyDescent="0.3">
      <c r="A62" s="65" t="s">
        <v>636</v>
      </c>
      <c r="B62" s="64" t="s">
        <v>696</v>
      </c>
      <c r="C62" s="60">
        <v>13.9</v>
      </c>
      <c r="D62" s="60">
        <v>13</v>
      </c>
      <c r="E62" s="60">
        <v>13.2</v>
      </c>
      <c r="F62" s="60">
        <v>12.5</v>
      </c>
      <c r="G62" s="60">
        <v>13.9</v>
      </c>
      <c r="H62" s="60">
        <v>12.8</v>
      </c>
      <c r="I62" s="60">
        <v>12.7</v>
      </c>
      <c r="J62" s="60">
        <v>13.5</v>
      </c>
      <c r="K62" s="60">
        <v>14.6</v>
      </c>
      <c r="L62" s="60">
        <v>13.8</v>
      </c>
      <c r="M62" s="60">
        <v>13.6</v>
      </c>
      <c r="N62" s="60">
        <v>13.9</v>
      </c>
      <c r="O62" s="60">
        <v>13.7</v>
      </c>
      <c r="P62" s="60">
        <v>13.4</v>
      </c>
      <c r="Q62" s="60">
        <v>14.2</v>
      </c>
      <c r="R62" s="60">
        <v>13.3</v>
      </c>
      <c r="S62" s="60">
        <v>14.1</v>
      </c>
      <c r="T62" s="60">
        <v>14</v>
      </c>
      <c r="U62" s="60">
        <v>13.9</v>
      </c>
      <c r="V62" s="60">
        <v>13.6</v>
      </c>
      <c r="W62" s="60">
        <v>13.5</v>
      </c>
      <c r="X62" s="60">
        <v>13.1</v>
      </c>
      <c r="Y62" s="60">
        <v>13.2</v>
      </c>
      <c r="Z62" s="60">
        <v>13.8</v>
      </c>
      <c r="AA62" s="60">
        <v>13.9</v>
      </c>
      <c r="AB62" s="60">
        <v>14.2</v>
      </c>
      <c r="AC62" s="60">
        <v>14.3</v>
      </c>
      <c r="AD62" s="60">
        <v>13.6</v>
      </c>
      <c r="AE62" s="60">
        <v>13.9</v>
      </c>
      <c r="AF62" s="60">
        <v>14.2</v>
      </c>
    </row>
    <row r="63" spans="1:32" x14ac:dyDescent="0.3">
      <c r="A63" s="65" t="s">
        <v>636</v>
      </c>
      <c r="B63" s="64" t="s">
        <v>697</v>
      </c>
      <c r="C63" s="60">
        <v>14.9</v>
      </c>
      <c r="D63" s="60">
        <v>13.7</v>
      </c>
      <c r="E63" s="60">
        <v>14.2</v>
      </c>
      <c r="F63" s="60">
        <v>13.1</v>
      </c>
      <c r="G63" s="60">
        <v>14.8</v>
      </c>
      <c r="H63" s="60">
        <v>13.7</v>
      </c>
      <c r="I63" s="60">
        <v>13.7</v>
      </c>
      <c r="J63" s="60">
        <v>14.5</v>
      </c>
      <c r="K63" s="60">
        <v>15.1</v>
      </c>
      <c r="L63" s="60">
        <v>14.4</v>
      </c>
      <c r="M63" s="60">
        <v>14.3</v>
      </c>
      <c r="N63" s="60">
        <v>14.6</v>
      </c>
      <c r="O63" s="60">
        <v>14.4</v>
      </c>
      <c r="P63" s="60">
        <v>14.3</v>
      </c>
      <c r="Q63" s="60">
        <v>15.2</v>
      </c>
      <c r="R63" s="60">
        <v>14.3</v>
      </c>
      <c r="S63" s="60">
        <v>14.6</v>
      </c>
      <c r="T63" s="60">
        <v>15</v>
      </c>
      <c r="U63" s="60">
        <v>14.2</v>
      </c>
      <c r="V63" s="60">
        <v>14.3</v>
      </c>
      <c r="W63" s="60">
        <v>14</v>
      </c>
      <c r="X63" s="60">
        <v>13.7</v>
      </c>
      <c r="Y63" s="60">
        <v>13.7</v>
      </c>
      <c r="Z63" s="60">
        <v>14.8</v>
      </c>
      <c r="AA63" s="60">
        <v>14.7</v>
      </c>
      <c r="AB63" s="60">
        <v>15</v>
      </c>
      <c r="AC63" s="60">
        <v>14.8</v>
      </c>
      <c r="AD63" s="60">
        <v>14.5</v>
      </c>
      <c r="AE63" s="60">
        <v>14.3</v>
      </c>
      <c r="AF63" s="60">
        <v>14.9</v>
      </c>
    </row>
    <row r="64" spans="1:32" x14ac:dyDescent="0.3">
      <c r="A64" s="65" t="s">
        <v>636</v>
      </c>
      <c r="B64" s="64" t="s">
        <v>698</v>
      </c>
      <c r="C64" s="61" t="s">
        <v>602</v>
      </c>
      <c r="D64" s="61" t="s">
        <v>602</v>
      </c>
      <c r="E64" s="61" t="s">
        <v>602</v>
      </c>
      <c r="F64" s="61" t="s">
        <v>602</v>
      </c>
      <c r="G64" s="61" t="s">
        <v>602</v>
      </c>
      <c r="H64" s="61" t="s">
        <v>602</v>
      </c>
      <c r="I64" s="61" t="s">
        <v>602</v>
      </c>
      <c r="J64" s="61" t="s">
        <v>602</v>
      </c>
      <c r="K64" s="61" t="s">
        <v>602</v>
      </c>
      <c r="L64" s="61" t="s">
        <v>602</v>
      </c>
      <c r="M64" s="61" t="s">
        <v>602</v>
      </c>
      <c r="N64" s="61" t="s">
        <v>602</v>
      </c>
      <c r="O64" s="61" t="s">
        <v>602</v>
      </c>
      <c r="P64" s="61" t="s">
        <v>602</v>
      </c>
      <c r="Q64" s="61" t="s">
        <v>602</v>
      </c>
      <c r="R64" s="61" t="s">
        <v>602</v>
      </c>
      <c r="S64" s="61" t="s">
        <v>602</v>
      </c>
      <c r="T64" s="61" t="s">
        <v>602</v>
      </c>
      <c r="U64" s="61" t="s">
        <v>602</v>
      </c>
      <c r="V64" s="61" t="s">
        <v>602</v>
      </c>
      <c r="W64" s="60">
        <v>14.5</v>
      </c>
      <c r="X64" s="60">
        <v>14.3</v>
      </c>
      <c r="Y64" s="60">
        <v>14.2</v>
      </c>
      <c r="Z64" s="60">
        <v>15</v>
      </c>
      <c r="AA64" s="60">
        <v>14.9</v>
      </c>
      <c r="AB64" s="60">
        <v>14.6</v>
      </c>
      <c r="AC64" s="60">
        <v>14.9</v>
      </c>
      <c r="AD64" s="60">
        <v>14.8</v>
      </c>
      <c r="AE64" s="60">
        <v>14.2</v>
      </c>
      <c r="AF64" s="60">
        <v>14.6</v>
      </c>
    </row>
    <row r="65" spans="1:32" x14ac:dyDescent="0.3">
      <c r="A65" s="65" t="s">
        <v>636</v>
      </c>
      <c r="B65" s="64" t="s">
        <v>699</v>
      </c>
      <c r="C65" s="60">
        <v>15.2</v>
      </c>
      <c r="D65" s="60">
        <v>14.2</v>
      </c>
      <c r="E65" s="60">
        <v>14.6</v>
      </c>
      <c r="F65" s="60">
        <v>13.9</v>
      </c>
      <c r="G65" s="60">
        <v>15</v>
      </c>
      <c r="H65" s="60">
        <v>13.8</v>
      </c>
      <c r="I65" s="60">
        <v>13.8</v>
      </c>
      <c r="J65" s="60">
        <v>14.5</v>
      </c>
      <c r="K65" s="60">
        <v>15.5</v>
      </c>
      <c r="L65" s="60">
        <v>14.6</v>
      </c>
      <c r="M65" s="60">
        <v>14.5</v>
      </c>
      <c r="N65" s="60">
        <v>14.8</v>
      </c>
      <c r="O65" s="60">
        <v>14.9</v>
      </c>
      <c r="P65" s="60">
        <v>15</v>
      </c>
      <c r="Q65" s="60">
        <v>15.3</v>
      </c>
      <c r="R65" s="60">
        <v>13.7</v>
      </c>
      <c r="S65" s="60">
        <v>14.6</v>
      </c>
      <c r="T65" s="60">
        <v>15.4</v>
      </c>
      <c r="U65" s="60">
        <v>14.9</v>
      </c>
      <c r="V65" s="60">
        <v>14.9</v>
      </c>
      <c r="W65" s="60">
        <v>14</v>
      </c>
      <c r="X65" s="60">
        <v>13.8</v>
      </c>
      <c r="Y65" s="60">
        <v>13.7</v>
      </c>
      <c r="Z65" s="60">
        <v>14.5</v>
      </c>
      <c r="AA65" s="60">
        <v>14.7</v>
      </c>
      <c r="AB65" s="60">
        <v>14.8</v>
      </c>
      <c r="AC65" s="60">
        <v>15.3</v>
      </c>
      <c r="AD65" s="60">
        <v>14.9</v>
      </c>
      <c r="AE65" s="60">
        <v>14.8</v>
      </c>
      <c r="AF65" s="60">
        <v>15.3</v>
      </c>
    </row>
    <row r="66" spans="1:32" x14ac:dyDescent="0.3">
      <c r="A66" s="65" t="s">
        <v>636</v>
      </c>
      <c r="B66" s="64" t="s">
        <v>700</v>
      </c>
      <c r="C66" s="60">
        <v>14.7</v>
      </c>
      <c r="D66" s="60">
        <v>13.9</v>
      </c>
      <c r="E66" s="60">
        <v>14.3</v>
      </c>
      <c r="F66" s="60">
        <v>13.6</v>
      </c>
      <c r="G66" s="60">
        <v>14.9</v>
      </c>
      <c r="H66" s="60">
        <v>13.9</v>
      </c>
      <c r="I66" s="60">
        <v>13.6</v>
      </c>
      <c r="J66" s="60">
        <v>14.2</v>
      </c>
      <c r="K66" s="60">
        <v>14.7</v>
      </c>
      <c r="L66" s="60">
        <v>14.1</v>
      </c>
      <c r="M66" s="60">
        <v>13.6</v>
      </c>
      <c r="N66" s="60">
        <v>13.9</v>
      </c>
      <c r="O66" s="60">
        <v>13.9</v>
      </c>
      <c r="P66" s="60">
        <v>13.8</v>
      </c>
      <c r="Q66" s="60">
        <v>14</v>
      </c>
      <c r="R66" s="60">
        <v>13.5</v>
      </c>
      <c r="S66" s="60">
        <v>14.1</v>
      </c>
      <c r="T66" s="60">
        <v>14.5</v>
      </c>
      <c r="U66" s="60">
        <v>14.2</v>
      </c>
      <c r="V66" s="60">
        <v>13.8</v>
      </c>
      <c r="W66" s="60">
        <v>13.5</v>
      </c>
      <c r="X66" s="60">
        <v>13</v>
      </c>
      <c r="Y66" s="60">
        <v>13.1</v>
      </c>
      <c r="Z66" s="60">
        <v>13.8</v>
      </c>
      <c r="AA66" s="60">
        <v>13.9</v>
      </c>
      <c r="AB66" s="60">
        <v>14.4</v>
      </c>
      <c r="AC66" s="60">
        <v>14.8</v>
      </c>
      <c r="AD66" s="60">
        <v>14.3</v>
      </c>
      <c r="AE66" s="60">
        <v>14.4</v>
      </c>
      <c r="AF66" s="60">
        <v>14.3</v>
      </c>
    </row>
    <row r="67" spans="1:32" x14ac:dyDescent="0.3">
      <c r="A67" s="65" t="s">
        <v>636</v>
      </c>
      <c r="B67" s="64" t="s">
        <v>701</v>
      </c>
      <c r="C67" s="61" t="s">
        <v>602</v>
      </c>
      <c r="D67" s="61" t="s">
        <v>602</v>
      </c>
      <c r="E67" s="61" t="s">
        <v>602</v>
      </c>
      <c r="F67" s="61" t="s">
        <v>602</v>
      </c>
      <c r="G67" s="61" t="s">
        <v>602</v>
      </c>
      <c r="H67" s="61" t="s">
        <v>602</v>
      </c>
      <c r="I67" s="61" t="s">
        <v>602</v>
      </c>
      <c r="J67" s="60">
        <v>13.5</v>
      </c>
      <c r="K67" s="60">
        <v>14.1</v>
      </c>
      <c r="L67" s="60">
        <v>13.6</v>
      </c>
      <c r="M67" s="60">
        <v>12.7</v>
      </c>
      <c r="N67" s="60">
        <v>13.5</v>
      </c>
      <c r="O67" s="60">
        <v>13.2</v>
      </c>
      <c r="P67" s="60">
        <v>13.1</v>
      </c>
      <c r="Q67" s="60">
        <v>13.5</v>
      </c>
      <c r="R67" s="60">
        <v>12.8</v>
      </c>
      <c r="S67" s="60">
        <v>13.2</v>
      </c>
      <c r="T67" s="60">
        <v>13.5</v>
      </c>
      <c r="U67" s="60">
        <v>13.1</v>
      </c>
      <c r="V67" s="60">
        <v>13.7</v>
      </c>
      <c r="W67" s="60">
        <v>13.3</v>
      </c>
      <c r="X67" s="60">
        <v>12.9</v>
      </c>
      <c r="Y67" s="60">
        <v>13.5</v>
      </c>
      <c r="Z67" s="60">
        <v>13.7</v>
      </c>
      <c r="AA67" s="60">
        <v>14.1</v>
      </c>
      <c r="AB67" s="60">
        <v>13.6</v>
      </c>
      <c r="AC67" s="60">
        <v>13.7</v>
      </c>
      <c r="AD67" s="60">
        <v>13.5</v>
      </c>
      <c r="AE67" s="60">
        <v>13.8</v>
      </c>
      <c r="AF67" s="60">
        <v>14.1</v>
      </c>
    </row>
    <row r="68" spans="1:32" x14ac:dyDescent="0.3">
      <c r="A68" s="65" t="s">
        <v>636</v>
      </c>
      <c r="B68" s="64" t="s">
        <v>702</v>
      </c>
      <c r="C68" s="60">
        <v>14.9</v>
      </c>
      <c r="D68" s="60">
        <v>14.2</v>
      </c>
      <c r="E68" s="60">
        <v>14.7</v>
      </c>
      <c r="F68" s="60">
        <v>13.9</v>
      </c>
      <c r="G68" s="60">
        <v>15</v>
      </c>
      <c r="H68" s="60">
        <v>14</v>
      </c>
      <c r="I68" s="60">
        <v>13.8</v>
      </c>
      <c r="J68" s="60">
        <v>14.4</v>
      </c>
      <c r="K68" s="60">
        <v>15.1</v>
      </c>
      <c r="L68" s="60">
        <v>14.4</v>
      </c>
      <c r="M68" s="60">
        <v>13.2</v>
      </c>
      <c r="N68" s="60">
        <v>13.5</v>
      </c>
      <c r="O68" s="60">
        <v>13.7</v>
      </c>
      <c r="P68" s="60">
        <v>13.9</v>
      </c>
      <c r="Q68" s="60">
        <v>14.7</v>
      </c>
      <c r="R68" s="60">
        <v>13.9</v>
      </c>
      <c r="S68" s="60">
        <v>14.1</v>
      </c>
      <c r="T68" s="60">
        <v>14.4</v>
      </c>
      <c r="U68" s="60">
        <v>14.1</v>
      </c>
      <c r="V68" s="60">
        <v>14.3</v>
      </c>
      <c r="W68" s="60">
        <v>14</v>
      </c>
      <c r="X68" s="60">
        <v>13.9</v>
      </c>
      <c r="Y68" s="60">
        <v>13.9</v>
      </c>
      <c r="Z68" s="60">
        <v>14.6</v>
      </c>
      <c r="AA68" s="60">
        <v>14.5</v>
      </c>
      <c r="AB68" s="60">
        <v>14.5</v>
      </c>
      <c r="AC68" s="60">
        <v>15.1</v>
      </c>
      <c r="AD68" s="60">
        <v>14.9</v>
      </c>
      <c r="AE68" s="60">
        <v>14.8</v>
      </c>
      <c r="AF68" s="60">
        <v>15</v>
      </c>
    </row>
    <row r="69" spans="1:32" x14ac:dyDescent="0.3">
      <c r="A69" s="65" t="s">
        <v>636</v>
      </c>
      <c r="B69" s="64" t="s">
        <v>703</v>
      </c>
      <c r="C69" s="61" t="s">
        <v>602</v>
      </c>
      <c r="D69" s="61" t="s">
        <v>602</v>
      </c>
      <c r="E69" s="61" t="s">
        <v>602</v>
      </c>
      <c r="F69" s="61" t="s">
        <v>602</v>
      </c>
      <c r="G69" s="61" t="s">
        <v>602</v>
      </c>
      <c r="H69" s="61" t="s">
        <v>602</v>
      </c>
      <c r="I69" s="61" t="s">
        <v>602</v>
      </c>
      <c r="J69" s="61" t="s">
        <v>602</v>
      </c>
      <c r="K69" s="61" t="s">
        <v>602</v>
      </c>
      <c r="L69" s="61" t="s">
        <v>602</v>
      </c>
      <c r="M69" s="61" t="s">
        <v>602</v>
      </c>
      <c r="N69" s="61" t="s">
        <v>602</v>
      </c>
      <c r="O69" s="61" t="s">
        <v>602</v>
      </c>
      <c r="P69" s="61" t="s">
        <v>602</v>
      </c>
      <c r="Q69" s="61" t="s">
        <v>602</v>
      </c>
      <c r="R69" s="61" t="s">
        <v>602</v>
      </c>
      <c r="S69" s="61" t="s">
        <v>602</v>
      </c>
      <c r="T69" s="61" t="s">
        <v>602</v>
      </c>
      <c r="U69" s="61" t="s">
        <v>602</v>
      </c>
      <c r="V69" s="61" t="s">
        <v>602</v>
      </c>
      <c r="W69" s="61" t="s">
        <v>602</v>
      </c>
      <c r="X69" s="60">
        <v>13</v>
      </c>
      <c r="Y69" s="60">
        <v>13</v>
      </c>
      <c r="Z69" s="60">
        <v>13</v>
      </c>
      <c r="AA69" s="60">
        <v>12.9</v>
      </c>
      <c r="AB69" s="60">
        <v>13.4</v>
      </c>
      <c r="AC69" s="60">
        <v>14</v>
      </c>
      <c r="AD69" s="60">
        <v>13.1</v>
      </c>
      <c r="AE69" s="60">
        <v>13.3</v>
      </c>
      <c r="AF69" s="60">
        <v>13.4</v>
      </c>
    </row>
    <row r="70" spans="1:32" x14ac:dyDescent="0.3">
      <c r="A70" s="65" t="s">
        <v>636</v>
      </c>
      <c r="B70" s="64" t="s">
        <v>704</v>
      </c>
      <c r="C70" s="61" t="s">
        <v>602</v>
      </c>
      <c r="D70" s="61" t="s">
        <v>602</v>
      </c>
      <c r="E70" s="61" t="s">
        <v>602</v>
      </c>
      <c r="F70" s="61" t="s">
        <v>602</v>
      </c>
      <c r="G70" s="61" t="s">
        <v>602</v>
      </c>
      <c r="H70" s="61" t="s">
        <v>602</v>
      </c>
      <c r="I70" s="61" t="s">
        <v>602</v>
      </c>
      <c r="J70" s="61" t="s">
        <v>602</v>
      </c>
      <c r="K70" s="61" t="s">
        <v>602</v>
      </c>
      <c r="L70" s="61" t="s">
        <v>602</v>
      </c>
      <c r="M70" s="61" t="s">
        <v>602</v>
      </c>
      <c r="N70" s="61" t="s">
        <v>602</v>
      </c>
      <c r="O70" s="61" t="s">
        <v>602</v>
      </c>
      <c r="P70" s="61" t="s">
        <v>602</v>
      </c>
      <c r="Q70" s="61" t="s">
        <v>602</v>
      </c>
      <c r="R70" s="61" t="s">
        <v>602</v>
      </c>
      <c r="S70" s="61" t="s">
        <v>602</v>
      </c>
      <c r="T70" s="61" t="s">
        <v>602</v>
      </c>
      <c r="U70" s="61" t="s">
        <v>602</v>
      </c>
      <c r="V70" s="61" t="s">
        <v>602</v>
      </c>
      <c r="W70" s="61" t="s">
        <v>602</v>
      </c>
      <c r="X70" s="61" t="s">
        <v>602</v>
      </c>
      <c r="Y70" s="60">
        <v>12.3</v>
      </c>
      <c r="Z70" s="60">
        <v>12.7</v>
      </c>
      <c r="AA70" s="60">
        <v>12.6</v>
      </c>
      <c r="AB70" s="60">
        <v>13.2</v>
      </c>
      <c r="AC70" s="60">
        <v>13.9</v>
      </c>
      <c r="AD70" s="60">
        <v>12.7</v>
      </c>
      <c r="AE70" s="60">
        <v>12.7</v>
      </c>
      <c r="AF70" s="60">
        <v>13.1</v>
      </c>
    </row>
    <row r="71" spans="1:32" x14ac:dyDescent="0.3">
      <c r="A71" s="65" t="s">
        <v>636</v>
      </c>
      <c r="B71" s="64" t="s">
        <v>705</v>
      </c>
      <c r="C71" s="61" t="s">
        <v>602</v>
      </c>
      <c r="D71" s="61" t="s">
        <v>602</v>
      </c>
      <c r="E71" s="61" t="s">
        <v>602</v>
      </c>
      <c r="F71" s="61" t="s">
        <v>602</v>
      </c>
      <c r="G71" s="61" t="s">
        <v>602</v>
      </c>
      <c r="H71" s="61" t="s">
        <v>602</v>
      </c>
      <c r="I71" s="61" t="s">
        <v>602</v>
      </c>
      <c r="J71" s="61" t="s">
        <v>602</v>
      </c>
      <c r="K71" s="61" t="s">
        <v>602</v>
      </c>
      <c r="L71" s="61" t="s">
        <v>602</v>
      </c>
      <c r="M71" s="61" t="s">
        <v>602</v>
      </c>
      <c r="N71" s="61" t="s">
        <v>602</v>
      </c>
      <c r="O71" s="60">
        <v>12.4</v>
      </c>
      <c r="P71" s="60">
        <v>11.6</v>
      </c>
      <c r="Q71" s="60">
        <v>12.1</v>
      </c>
      <c r="R71" s="60">
        <v>11.2</v>
      </c>
      <c r="S71" s="60">
        <v>11.9</v>
      </c>
      <c r="T71" s="60">
        <v>12</v>
      </c>
      <c r="U71" s="60">
        <v>11.6</v>
      </c>
      <c r="V71" s="60">
        <v>11.7</v>
      </c>
      <c r="W71" s="60">
        <v>11.6</v>
      </c>
      <c r="X71" s="60">
        <v>11.3</v>
      </c>
      <c r="Y71" s="60">
        <v>11.2</v>
      </c>
      <c r="Z71" s="60">
        <v>11.6</v>
      </c>
      <c r="AA71" s="60">
        <v>11.8</v>
      </c>
      <c r="AB71" s="60">
        <v>11.7</v>
      </c>
      <c r="AC71" s="60">
        <v>12.4</v>
      </c>
      <c r="AD71" s="60">
        <v>12.4</v>
      </c>
      <c r="AE71" s="60">
        <v>12.2</v>
      </c>
      <c r="AF71" s="61" t="s">
        <v>602</v>
      </c>
    </row>
    <row r="72" spans="1:32" x14ac:dyDescent="0.3">
      <c r="A72" s="65" t="s">
        <v>636</v>
      </c>
      <c r="B72" s="64" t="s">
        <v>706</v>
      </c>
      <c r="C72" s="61" t="s">
        <v>602</v>
      </c>
      <c r="D72" s="61" t="s">
        <v>602</v>
      </c>
      <c r="E72" s="61" t="s">
        <v>602</v>
      </c>
      <c r="F72" s="61" t="s">
        <v>602</v>
      </c>
      <c r="G72" s="61" t="s">
        <v>602</v>
      </c>
      <c r="H72" s="61" t="s">
        <v>602</v>
      </c>
      <c r="I72" s="61" t="s">
        <v>602</v>
      </c>
      <c r="J72" s="61" t="s">
        <v>602</v>
      </c>
      <c r="K72" s="61" t="s">
        <v>602</v>
      </c>
      <c r="L72" s="61" t="s">
        <v>602</v>
      </c>
      <c r="M72" s="61" t="s">
        <v>602</v>
      </c>
      <c r="N72" s="61" t="s">
        <v>602</v>
      </c>
      <c r="O72" s="61" t="s">
        <v>602</v>
      </c>
      <c r="P72" s="61" t="s">
        <v>602</v>
      </c>
      <c r="Q72" s="61" t="s">
        <v>602</v>
      </c>
      <c r="R72" s="61" t="s">
        <v>602</v>
      </c>
      <c r="S72" s="61" t="s">
        <v>602</v>
      </c>
      <c r="T72" s="61" t="s">
        <v>602</v>
      </c>
      <c r="U72" s="61" t="s">
        <v>602</v>
      </c>
      <c r="V72" s="61" t="s">
        <v>602</v>
      </c>
      <c r="W72" s="61" t="s">
        <v>602</v>
      </c>
      <c r="X72" s="61" t="s">
        <v>602</v>
      </c>
      <c r="Y72" s="61" t="s">
        <v>602</v>
      </c>
      <c r="Z72" s="61" t="s">
        <v>602</v>
      </c>
      <c r="AA72" s="61" t="s">
        <v>602</v>
      </c>
      <c r="AB72" s="61" t="s">
        <v>602</v>
      </c>
      <c r="AC72" s="60">
        <v>13.2</v>
      </c>
      <c r="AD72" s="60">
        <v>12.6</v>
      </c>
      <c r="AE72" s="60">
        <v>12.4</v>
      </c>
      <c r="AF72" s="60">
        <v>12.7</v>
      </c>
    </row>
    <row r="73" spans="1:32" x14ac:dyDescent="0.3">
      <c r="A73" s="65" t="s">
        <v>636</v>
      </c>
      <c r="B73" s="64" t="s">
        <v>707</v>
      </c>
      <c r="C73" s="60">
        <v>16.2</v>
      </c>
      <c r="D73" s="60">
        <v>15.2</v>
      </c>
      <c r="E73" s="60">
        <v>15.7</v>
      </c>
      <c r="F73" s="60">
        <v>14.9</v>
      </c>
      <c r="G73" s="60">
        <v>16.100000000000001</v>
      </c>
      <c r="H73" s="60">
        <v>15.3</v>
      </c>
      <c r="I73" s="60">
        <v>15.3</v>
      </c>
      <c r="J73" s="60">
        <v>15.8</v>
      </c>
      <c r="K73" s="60">
        <v>16.3</v>
      </c>
      <c r="L73" s="60">
        <v>15.4</v>
      </c>
      <c r="M73" s="60">
        <v>15.1</v>
      </c>
      <c r="N73" s="60">
        <v>15.6</v>
      </c>
      <c r="O73" s="60">
        <v>15.3</v>
      </c>
      <c r="P73" s="60">
        <v>15.3</v>
      </c>
      <c r="Q73" s="60">
        <v>16.100000000000001</v>
      </c>
      <c r="R73" s="60">
        <v>15.4</v>
      </c>
      <c r="S73" s="60">
        <v>15.5</v>
      </c>
      <c r="T73" s="60">
        <v>16.2</v>
      </c>
      <c r="U73" s="60">
        <v>15.8</v>
      </c>
      <c r="V73" s="60">
        <v>15.7</v>
      </c>
      <c r="W73" s="60">
        <v>15.7</v>
      </c>
      <c r="X73" s="60">
        <v>15.4</v>
      </c>
      <c r="Y73" s="60">
        <v>15.6</v>
      </c>
      <c r="Z73" s="60">
        <v>15.5</v>
      </c>
      <c r="AA73" s="60">
        <v>15.5</v>
      </c>
      <c r="AB73" s="60">
        <v>15.6</v>
      </c>
      <c r="AC73" s="60">
        <v>16.2</v>
      </c>
      <c r="AD73" s="60">
        <v>16</v>
      </c>
      <c r="AE73" s="60">
        <v>16.100000000000001</v>
      </c>
      <c r="AF73" s="60">
        <v>16.2</v>
      </c>
    </row>
    <row r="74" spans="1:32" x14ac:dyDescent="0.3">
      <c r="A74" s="65" t="s">
        <v>636</v>
      </c>
      <c r="B74" s="64" t="s">
        <v>708</v>
      </c>
      <c r="C74" s="60">
        <v>16.100000000000001</v>
      </c>
      <c r="D74" s="60">
        <v>15.2</v>
      </c>
      <c r="E74" s="60">
        <v>15.6</v>
      </c>
      <c r="F74" s="60">
        <v>14.4</v>
      </c>
      <c r="G74" s="60">
        <v>15.6</v>
      </c>
      <c r="H74" s="60">
        <v>14.5</v>
      </c>
      <c r="I74" s="60">
        <v>14.8</v>
      </c>
      <c r="J74" s="60">
        <v>15.5</v>
      </c>
      <c r="K74" s="60">
        <v>16.399999999999999</v>
      </c>
      <c r="L74" s="60">
        <v>15.4</v>
      </c>
      <c r="M74" s="60">
        <v>15.3</v>
      </c>
      <c r="N74" s="60">
        <v>14.8</v>
      </c>
      <c r="O74" s="60">
        <v>15.7</v>
      </c>
      <c r="P74" s="60">
        <v>16.5</v>
      </c>
      <c r="Q74" s="60">
        <v>15.8</v>
      </c>
      <c r="R74" s="60">
        <v>15.3</v>
      </c>
      <c r="S74" s="60">
        <v>15.7</v>
      </c>
      <c r="T74" s="60">
        <v>16.3</v>
      </c>
      <c r="U74" s="60">
        <v>15.6</v>
      </c>
      <c r="V74" s="60">
        <v>15.4</v>
      </c>
      <c r="W74" s="60">
        <v>15.1</v>
      </c>
      <c r="X74" s="60">
        <v>15.4</v>
      </c>
      <c r="Y74" s="60">
        <v>15.4</v>
      </c>
      <c r="Z74" s="60">
        <v>15.9</v>
      </c>
      <c r="AA74" s="60">
        <v>15.6</v>
      </c>
      <c r="AB74" s="60">
        <v>15.7</v>
      </c>
      <c r="AC74" s="60">
        <v>16.3</v>
      </c>
      <c r="AD74" s="60">
        <v>15.9</v>
      </c>
      <c r="AE74" s="60">
        <v>15.7</v>
      </c>
      <c r="AF74" s="60">
        <v>16.100000000000001</v>
      </c>
    </row>
    <row r="75" spans="1:32" x14ac:dyDescent="0.3">
      <c r="A75" s="65" t="s">
        <v>636</v>
      </c>
      <c r="B75" s="64" t="s">
        <v>709</v>
      </c>
      <c r="C75" s="60">
        <v>13.8</v>
      </c>
      <c r="D75" s="60">
        <v>12.8</v>
      </c>
      <c r="E75" s="60">
        <v>13.1</v>
      </c>
      <c r="F75" s="60">
        <v>12.4</v>
      </c>
      <c r="G75" s="60">
        <v>13.7</v>
      </c>
      <c r="H75" s="60">
        <v>12.5</v>
      </c>
      <c r="I75" s="60">
        <v>12.6</v>
      </c>
      <c r="J75" s="60">
        <v>13.4</v>
      </c>
      <c r="K75" s="60">
        <v>14.2</v>
      </c>
      <c r="L75" s="60">
        <v>13.3</v>
      </c>
      <c r="M75" s="60">
        <v>13.4</v>
      </c>
      <c r="N75" s="60">
        <v>13.4</v>
      </c>
      <c r="O75" s="60">
        <v>13.4</v>
      </c>
      <c r="P75" s="60">
        <v>13.2</v>
      </c>
      <c r="Q75" s="60">
        <v>14</v>
      </c>
      <c r="R75" s="60">
        <v>13.3</v>
      </c>
      <c r="S75" s="60">
        <v>13.6</v>
      </c>
      <c r="T75" s="60">
        <v>14</v>
      </c>
      <c r="U75" s="60">
        <v>14</v>
      </c>
      <c r="V75" s="60">
        <v>13.8</v>
      </c>
      <c r="W75" s="60">
        <v>13.1</v>
      </c>
      <c r="X75" s="60">
        <v>13</v>
      </c>
      <c r="Y75" s="60">
        <v>12.7</v>
      </c>
      <c r="Z75" s="60">
        <v>13.4</v>
      </c>
      <c r="AA75" s="60">
        <v>13.2</v>
      </c>
      <c r="AB75" s="60">
        <v>13.4</v>
      </c>
      <c r="AC75" s="60">
        <v>13.8</v>
      </c>
      <c r="AD75" s="60">
        <v>13.5</v>
      </c>
      <c r="AE75" s="60">
        <v>13.4</v>
      </c>
      <c r="AF75" s="60">
        <v>13.9</v>
      </c>
    </row>
    <row r="76" spans="1:32" x14ac:dyDescent="0.3">
      <c r="A76" s="65" t="s">
        <v>636</v>
      </c>
      <c r="B76" s="64" t="s">
        <v>710</v>
      </c>
      <c r="C76" s="60">
        <v>11.6</v>
      </c>
      <c r="D76" s="60">
        <v>11.1</v>
      </c>
      <c r="E76" s="60">
        <v>11.2</v>
      </c>
      <c r="F76" s="60">
        <v>10.6</v>
      </c>
      <c r="G76" s="60">
        <v>11.9</v>
      </c>
      <c r="H76" s="60">
        <v>11</v>
      </c>
      <c r="I76" s="60">
        <v>10.9</v>
      </c>
      <c r="J76" s="60">
        <v>11.3</v>
      </c>
      <c r="K76" s="60">
        <v>12</v>
      </c>
      <c r="L76" s="60">
        <v>11.2</v>
      </c>
      <c r="M76" s="60">
        <v>10.6</v>
      </c>
      <c r="N76" s="60">
        <v>10.8</v>
      </c>
      <c r="O76" s="60">
        <v>10.8</v>
      </c>
      <c r="P76" s="60">
        <v>11.1</v>
      </c>
      <c r="Q76" s="60">
        <v>11.4</v>
      </c>
      <c r="R76" s="60">
        <v>10.7</v>
      </c>
      <c r="S76" s="60">
        <v>11.4</v>
      </c>
      <c r="T76" s="60">
        <v>11.8</v>
      </c>
      <c r="U76" s="60">
        <v>11.7</v>
      </c>
      <c r="V76" s="60">
        <v>11.4</v>
      </c>
      <c r="W76" s="60">
        <v>10.9</v>
      </c>
      <c r="X76" s="60">
        <v>10.7</v>
      </c>
      <c r="Y76" s="60">
        <v>10.7</v>
      </c>
      <c r="Z76" s="60">
        <v>10.8</v>
      </c>
      <c r="AA76" s="60">
        <v>11.8</v>
      </c>
      <c r="AB76" s="60">
        <v>12</v>
      </c>
      <c r="AC76" s="60">
        <v>12.1</v>
      </c>
      <c r="AD76" s="60">
        <v>11.5</v>
      </c>
      <c r="AE76" s="60">
        <v>11.3</v>
      </c>
      <c r="AF76" s="60">
        <v>12.2</v>
      </c>
    </row>
    <row r="77" spans="1:32" x14ac:dyDescent="0.3">
      <c r="A77" s="65" t="s">
        <v>636</v>
      </c>
      <c r="B77" s="64" t="s">
        <v>711</v>
      </c>
      <c r="C77" s="60">
        <v>11.4</v>
      </c>
      <c r="D77" s="60">
        <v>10.9</v>
      </c>
      <c r="E77" s="60">
        <v>10.9</v>
      </c>
      <c r="F77" s="60">
        <v>10.4</v>
      </c>
      <c r="G77" s="60">
        <v>11.7</v>
      </c>
      <c r="H77" s="60">
        <v>10.199999999999999</v>
      </c>
      <c r="I77" s="60">
        <v>10.5</v>
      </c>
      <c r="J77" s="60">
        <v>11.5</v>
      </c>
      <c r="K77" s="60">
        <v>12.5</v>
      </c>
      <c r="L77" s="60">
        <v>11.9</v>
      </c>
      <c r="M77" s="60">
        <v>11.6</v>
      </c>
      <c r="N77" s="60">
        <v>11.6</v>
      </c>
      <c r="O77" s="60">
        <v>11.7</v>
      </c>
      <c r="P77" s="60">
        <v>11.7</v>
      </c>
      <c r="Q77" s="60">
        <v>11.8</v>
      </c>
      <c r="R77" s="60">
        <v>11.3</v>
      </c>
      <c r="S77" s="60">
        <v>12.3</v>
      </c>
      <c r="T77" s="60">
        <v>12.5</v>
      </c>
      <c r="U77" s="60">
        <v>11.8</v>
      </c>
      <c r="V77" s="60">
        <v>11.9</v>
      </c>
      <c r="W77" s="60">
        <v>11.4</v>
      </c>
      <c r="X77" s="60">
        <v>11.3</v>
      </c>
      <c r="Y77" s="60">
        <v>11.4</v>
      </c>
      <c r="Z77" s="60">
        <v>11.7</v>
      </c>
      <c r="AA77" s="60">
        <v>12.4</v>
      </c>
      <c r="AB77" s="60">
        <v>12.9</v>
      </c>
      <c r="AC77" s="60">
        <v>12.9</v>
      </c>
      <c r="AD77" s="60">
        <v>12.2</v>
      </c>
      <c r="AE77" s="60">
        <v>12.1</v>
      </c>
      <c r="AF77" s="60">
        <v>12.7</v>
      </c>
    </row>
    <row r="78" spans="1:32" x14ac:dyDescent="0.3">
      <c r="A78" s="65" t="s">
        <v>636</v>
      </c>
      <c r="B78" s="64" t="s">
        <v>712</v>
      </c>
      <c r="C78" s="60">
        <v>12</v>
      </c>
      <c r="D78" s="60">
        <v>11.5</v>
      </c>
      <c r="E78" s="60">
        <v>11.3</v>
      </c>
      <c r="F78" s="60">
        <v>11.2</v>
      </c>
      <c r="G78" s="60">
        <v>13</v>
      </c>
      <c r="H78" s="60">
        <v>11.3</v>
      </c>
      <c r="I78" s="60">
        <v>11.6</v>
      </c>
      <c r="J78" s="60">
        <v>11.5</v>
      </c>
      <c r="K78" s="60">
        <v>12</v>
      </c>
      <c r="L78" s="60">
        <v>11.5</v>
      </c>
      <c r="M78" s="60">
        <v>11.3</v>
      </c>
      <c r="N78" s="60">
        <v>11.1</v>
      </c>
      <c r="O78" s="60">
        <v>11.4</v>
      </c>
      <c r="P78" s="60">
        <v>11.5</v>
      </c>
      <c r="Q78" s="60">
        <v>12</v>
      </c>
      <c r="R78" s="60">
        <v>11.6</v>
      </c>
      <c r="S78" s="60">
        <v>12.2</v>
      </c>
      <c r="T78" s="60">
        <v>11.8</v>
      </c>
      <c r="U78" s="60">
        <v>11.5</v>
      </c>
      <c r="V78" s="60">
        <v>11.6</v>
      </c>
      <c r="W78" s="60">
        <v>11.1</v>
      </c>
      <c r="X78" s="60">
        <v>11</v>
      </c>
      <c r="Y78" s="60">
        <v>11.1</v>
      </c>
      <c r="Z78" s="60">
        <v>11.4</v>
      </c>
      <c r="AA78" s="60">
        <v>11.9</v>
      </c>
      <c r="AB78" s="60">
        <v>12.4</v>
      </c>
      <c r="AC78" s="60">
        <v>12.7</v>
      </c>
      <c r="AD78" s="60">
        <v>11.7</v>
      </c>
      <c r="AE78" s="60">
        <v>11.7</v>
      </c>
      <c r="AF78" s="60">
        <v>12.3</v>
      </c>
    </row>
    <row r="79" spans="1:32" x14ac:dyDescent="0.3">
      <c r="A79" s="65" t="s">
        <v>636</v>
      </c>
      <c r="B79" s="64" t="s">
        <v>713</v>
      </c>
      <c r="C79" s="60">
        <v>10.6</v>
      </c>
      <c r="D79" s="60">
        <v>10</v>
      </c>
      <c r="E79" s="60">
        <v>9.8000000000000007</v>
      </c>
      <c r="F79" s="60">
        <v>9.3000000000000007</v>
      </c>
      <c r="G79" s="60">
        <v>10.6</v>
      </c>
      <c r="H79" s="60">
        <v>9.1999999999999993</v>
      </c>
      <c r="I79" s="60">
        <v>9.1999999999999993</v>
      </c>
      <c r="J79" s="60">
        <v>9.1999999999999993</v>
      </c>
      <c r="K79" s="60">
        <v>11</v>
      </c>
      <c r="L79" s="60">
        <v>10.9</v>
      </c>
      <c r="M79" s="60">
        <v>10.7</v>
      </c>
      <c r="N79" s="60">
        <v>10.5</v>
      </c>
      <c r="O79" s="60">
        <v>10.5</v>
      </c>
      <c r="P79" s="60">
        <v>10.1</v>
      </c>
      <c r="Q79" s="60">
        <v>10.7</v>
      </c>
      <c r="R79" s="60">
        <v>10</v>
      </c>
      <c r="S79" s="60">
        <v>10.6</v>
      </c>
      <c r="T79" s="60">
        <v>10.8</v>
      </c>
      <c r="U79" s="60">
        <v>10.199999999999999</v>
      </c>
      <c r="V79" s="60">
        <v>10.6</v>
      </c>
      <c r="W79" s="60">
        <v>10.199999999999999</v>
      </c>
      <c r="X79" s="60">
        <v>9.4</v>
      </c>
      <c r="Y79" s="60">
        <v>10</v>
      </c>
      <c r="Z79" s="60">
        <v>10.6</v>
      </c>
      <c r="AA79" s="60">
        <v>11.1</v>
      </c>
      <c r="AB79" s="60">
        <v>11.1</v>
      </c>
      <c r="AC79" s="60">
        <v>11.2</v>
      </c>
      <c r="AD79" s="60">
        <v>10.5</v>
      </c>
      <c r="AE79" s="60">
        <v>10.1</v>
      </c>
      <c r="AF79" s="60">
        <v>11.2</v>
      </c>
    </row>
    <row r="80" spans="1:32" x14ac:dyDescent="0.3">
      <c r="A80" s="65" t="s">
        <v>636</v>
      </c>
      <c r="B80" s="64" t="s">
        <v>714</v>
      </c>
      <c r="C80" s="60">
        <v>10.4</v>
      </c>
      <c r="D80" s="60">
        <v>9.6</v>
      </c>
      <c r="E80" s="60">
        <v>9.6999999999999993</v>
      </c>
      <c r="F80" s="60">
        <v>9.4</v>
      </c>
      <c r="G80" s="60">
        <v>11</v>
      </c>
      <c r="H80" s="60">
        <v>9.5</v>
      </c>
      <c r="I80" s="60">
        <v>9.9</v>
      </c>
      <c r="J80" s="60">
        <v>10.9</v>
      </c>
      <c r="K80" s="60">
        <v>11.7</v>
      </c>
      <c r="L80" s="60">
        <v>10.5</v>
      </c>
      <c r="M80" s="60">
        <v>10.5</v>
      </c>
      <c r="N80" s="60">
        <v>10.199999999999999</v>
      </c>
      <c r="O80" s="60">
        <v>10.199999999999999</v>
      </c>
      <c r="P80" s="60">
        <v>10.4</v>
      </c>
      <c r="Q80" s="60">
        <v>10.9</v>
      </c>
      <c r="R80" s="60">
        <v>10.3</v>
      </c>
      <c r="S80" s="60">
        <v>11.1</v>
      </c>
      <c r="T80" s="60">
        <v>11.3</v>
      </c>
      <c r="U80" s="60">
        <v>11</v>
      </c>
      <c r="V80" s="60">
        <v>11.2</v>
      </c>
      <c r="W80" s="60">
        <v>10.9</v>
      </c>
      <c r="X80" s="60">
        <v>10.7</v>
      </c>
      <c r="Y80" s="60">
        <v>10.6</v>
      </c>
      <c r="Z80" s="60">
        <v>10.8</v>
      </c>
      <c r="AA80" s="60">
        <v>11.7</v>
      </c>
      <c r="AB80" s="60">
        <v>12.2</v>
      </c>
      <c r="AC80" s="60">
        <v>12.3</v>
      </c>
      <c r="AD80" s="60">
        <v>11.3</v>
      </c>
      <c r="AE80" s="60">
        <v>11.2</v>
      </c>
      <c r="AF80" s="60">
        <v>12.1</v>
      </c>
    </row>
    <row r="81" spans="1:32" x14ac:dyDescent="0.3">
      <c r="A81" s="65" t="s">
        <v>636</v>
      </c>
      <c r="B81" s="64" t="s">
        <v>715</v>
      </c>
      <c r="C81" s="60">
        <v>9.1</v>
      </c>
      <c r="D81" s="60">
        <v>8.1999999999999993</v>
      </c>
      <c r="E81" s="60">
        <v>8.6</v>
      </c>
      <c r="F81" s="60">
        <v>8.8000000000000007</v>
      </c>
      <c r="G81" s="60">
        <v>8.8000000000000007</v>
      </c>
      <c r="H81" s="60">
        <v>7.7</v>
      </c>
      <c r="I81" s="60">
        <v>8</v>
      </c>
      <c r="J81" s="60">
        <v>8.5</v>
      </c>
      <c r="K81" s="60">
        <v>9.5</v>
      </c>
      <c r="L81" s="60">
        <v>9.1</v>
      </c>
      <c r="M81" s="60">
        <v>9.1</v>
      </c>
      <c r="N81" s="60">
        <v>9.1</v>
      </c>
      <c r="O81" s="60">
        <v>8.9</v>
      </c>
      <c r="P81" s="60">
        <v>8.6999999999999993</v>
      </c>
      <c r="Q81" s="60">
        <v>9.6</v>
      </c>
      <c r="R81" s="60">
        <v>8.6</v>
      </c>
      <c r="S81" s="60">
        <v>8.9</v>
      </c>
      <c r="T81" s="60">
        <v>9.3000000000000007</v>
      </c>
      <c r="U81" s="60">
        <v>9</v>
      </c>
      <c r="V81" s="60">
        <v>9.1999999999999993</v>
      </c>
      <c r="W81" s="60">
        <v>9</v>
      </c>
      <c r="X81" s="60">
        <v>8.6</v>
      </c>
      <c r="Y81" s="60">
        <v>8.4</v>
      </c>
      <c r="Z81" s="60">
        <v>9.4</v>
      </c>
      <c r="AA81" s="60">
        <v>9.3000000000000007</v>
      </c>
      <c r="AB81" s="60">
        <v>9.8000000000000007</v>
      </c>
      <c r="AC81" s="60">
        <v>9.8000000000000007</v>
      </c>
      <c r="AD81" s="60">
        <v>9</v>
      </c>
      <c r="AE81" s="60">
        <v>9.3000000000000007</v>
      </c>
      <c r="AF81" s="60">
        <v>9.9</v>
      </c>
    </row>
    <row r="82" spans="1:32" x14ac:dyDescent="0.3">
      <c r="A82" s="65" t="s">
        <v>636</v>
      </c>
      <c r="B82" s="64" t="s">
        <v>716</v>
      </c>
      <c r="C82" s="61" t="s">
        <v>602</v>
      </c>
      <c r="D82" s="61" t="s">
        <v>602</v>
      </c>
      <c r="E82" s="61" t="s">
        <v>602</v>
      </c>
      <c r="F82" s="61" t="s">
        <v>602</v>
      </c>
      <c r="G82" s="61" t="s">
        <v>602</v>
      </c>
      <c r="H82" s="61" t="s">
        <v>602</v>
      </c>
      <c r="I82" s="61" t="s">
        <v>602</v>
      </c>
      <c r="J82" s="61" t="s">
        <v>602</v>
      </c>
      <c r="K82" s="61" t="s">
        <v>602</v>
      </c>
      <c r="L82" s="61" t="s">
        <v>602</v>
      </c>
      <c r="M82" s="61" t="s">
        <v>602</v>
      </c>
      <c r="N82" s="61" t="s">
        <v>602</v>
      </c>
      <c r="O82" s="61" t="s">
        <v>602</v>
      </c>
      <c r="P82" s="61" t="s">
        <v>602</v>
      </c>
      <c r="Q82" s="61" t="s">
        <v>602</v>
      </c>
      <c r="R82" s="61" t="s">
        <v>602</v>
      </c>
      <c r="S82" s="61" t="s">
        <v>602</v>
      </c>
      <c r="T82" s="61" t="s">
        <v>602</v>
      </c>
      <c r="U82" s="61" t="s">
        <v>602</v>
      </c>
      <c r="V82" s="61" t="s">
        <v>602</v>
      </c>
      <c r="W82" s="61" t="s">
        <v>602</v>
      </c>
      <c r="X82" s="60">
        <v>9.8000000000000007</v>
      </c>
      <c r="Y82" s="60">
        <v>9.9</v>
      </c>
      <c r="Z82" s="60">
        <v>10.5</v>
      </c>
      <c r="AA82" s="60">
        <v>10.8</v>
      </c>
      <c r="AB82" s="60">
        <v>11.4</v>
      </c>
      <c r="AC82" s="60">
        <v>11.5</v>
      </c>
      <c r="AD82" s="60">
        <v>10.8</v>
      </c>
      <c r="AE82" s="60">
        <v>10.6</v>
      </c>
      <c r="AF82" s="60">
        <v>11.2</v>
      </c>
    </row>
    <row r="83" spans="1:32" x14ac:dyDescent="0.3">
      <c r="A83" s="65" t="s">
        <v>636</v>
      </c>
      <c r="B83" s="64" t="s">
        <v>717</v>
      </c>
      <c r="C83" s="60">
        <v>11</v>
      </c>
      <c r="D83" s="60">
        <v>10.3</v>
      </c>
      <c r="E83" s="60">
        <v>10.3</v>
      </c>
      <c r="F83" s="60">
        <v>9.3000000000000007</v>
      </c>
      <c r="G83" s="60">
        <v>10.5</v>
      </c>
      <c r="H83" s="60">
        <v>8.9</v>
      </c>
      <c r="I83" s="60">
        <v>9.4</v>
      </c>
      <c r="J83" s="60">
        <v>9.6</v>
      </c>
      <c r="K83" s="60">
        <v>11.2</v>
      </c>
      <c r="L83" s="60">
        <v>10.3</v>
      </c>
      <c r="M83" s="60">
        <v>9.9</v>
      </c>
      <c r="N83" s="60">
        <v>10</v>
      </c>
      <c r="O83" s="60">
        <v>10.4</v>
      </c>
      <c r="P83" s="60">
        <v>10.5</v>
      </c>
      <c r="Q83" s="60">
        <v>10.7</v>
      </c>
      <c r="R83" s="60">
        <v>10.1</v>
      </c>
      <c r="S83" s="60">
        <v>11.1</v>
      </c>
      <c r="T83" s="60">
        <v>10.7</v>
      </c>
      <c r="U83" s="60">
        <v>10.199999999999999</v>
      </c>
      <c r="V83" s="60">
        <v>10.199999999999999</v>
      </c>
      <c r="W83" s="60">
        <v>9.9</v>
      </c>
      <c r="X83" s="60">
        <v>9.6999999999999993</v>
      </c>
      <c r="Y83" s="60">
        <v>9.6</v>
      </c>
      <c r="Z83" s="60">
        <v>10.1</v>
      </c>
      <c r="AA83" s="60">
        <v>10.6</v>
      </c>
      <c r="AB83" s="60">
        <v>11.1</v>
      </c>
      <c r="AC83" s="60">
        <v>11.3</v>
      </c>
      <c r="AD83" s="60">
        <v>10.5</v>
      </c>
      <c r="AE83" s="60">
        <v>10.5</v>
      </c>
      <c r="AF83" s="60">
        <v>11.1</v>
      </c>
    </row>
    <row r="84" spans="1:32" x14ac:dyDescent="0.3">
      <c r="A84" s="65" t="s">
        <v>636</v>
      </c>
      <c r="B84" s="64" t="s">
        <v>718</v>
      </c>
      <c r="C84" s="60">
        <v>11.5</v>
      </c>
      <c r="D84" s="60">
        <v>10.6</v>
      </c>
      <c r="E84" s="60">
        <v>10.5</v>
      </c>
      <c r="F84" s="60">
        <v>9.8000000000000007</v>
      </c>
      <c r="G84" s="60">
        <v>11.1</v>
      </c>
      <c r="H84" s="60">
        <v>9.8000000000000007</v>
      </c>
      <c r="I84" s="60">
        <v>10.3</v>
      </c>
      <c r="J84" s="60">
        <v>10.7</v>
      </c>
      <c r="K84" s="60">
        <v>11.8</v>
      </c>
      <c r="L84" s="60">
        <v>11.7</v>
      </c>
      <c r="M84" s="60">
        <v>11.1</v>
      </c>
      <c r="N84" s="60">
        <v>11.3</v>
      </c>
      <c r="O84" s="60">
        <v>11.2</v>
      </c>
      <c r="P84" s="60">
        <v>11.2</v>
      </c>
      <c r="Q84" s="60">
        <v>11.6</v>
      </c>
      <c r="R84" s="60">
        <v>10.7</v>
      </c>
      <c r="S84" s="60">
        <v>11.6</v>
      </c>
      <c r="T84" s="60">
        <v>11.7</v>
      </c>
      <c r="U84" s="60">
        <v>11.3</v>
      </c>
      <c r="V84" s="60">
        <v>11.4</v>
      </c>
      <c r="W84" s="60">
        <v>11</v>
      </c>
      <c r="X84" s="60">
        <v>10.8</v>
      </c>
      <c r="Y84" s="60">
        <v>10.7</v>
      </c>
      <c r="Z84" s="60">
        <v>11.2</v>
      </c>
      <c r="AA84" s="60">
        <v>11.5</v>
      </c>
      <c r="AB84" s="60">
        <v>12</v>
      </c>
      <c r="AC84" s="60">
        <v>12.3</v>
      </c>
      <c r="AD84" s="60">
        <v>11.5</v>
      </c>
      <c r="AE84" s="60">
        <v>11.6</v>
      </c>
      <c r="AF84" s="60">
        <v>12.2</v>
      </c>
    </row>
    <row r="85" spans="1:32" x14ac:dyDescent="0.3">
      <c r="A85" s="65" t="s">
        <v>636</v>
      </c>
      <c r="B85" s="64" t="s">
        <v>719</v>
      </c>
      <c r="C85" s="60">
        <v>12.4</v>
      </c>
      <c r="D85" s="60">
        <v>11.5</v>
      </c>
      <c r="E85" s="60">
        <v>11.8</v>
      </c>
      <c r="F85" s="60">
        <v>11.3</v>
      </c>
      <c r="G85" s="60">
        <v>12.8</v>
      </c>
      <c r="H85" s="60">
        <v>11.6</v>
      </c>
      <c r="I85" s="60">
        <v>11.5</v>
      </c>
      <c r="J85" s="60">
        <v>12.1</v>
      </c>
      <c r="K85" s="60">
        <v>12.3</v>
      </c>
      <c r="L85" s="60">
        <v>11.5</v>
      </c>
      <c r="M85" s="60">
        <v>11</v>
      </c>
      <c r="N85" s="60">
        <v>11.7</v>
      </c>
      <c r="O85" s="60">
        <v>11.8</v>
      </c>
      <c r="P85" s="60">
        <v>11.6</v>
      </c>
      <c r="Q85" s="60">
        <v>12.3</v>
      </c>
      <c r="R85" s="60">
        <v>11.8</v>
      </c>
      <c r="S85" s="60">
        <v>11.5</v>
      </c>
      <c r="T85" s="60">
        <v>12.5</v>
      </c>
      <c r="U85" s="60">
        <v>12.3</v>
      </c>
      <c r="V85" s="60">
        <v>12.3</v>
      </c>
      <c r="W85" s="60">
        <v>12.2</v>
      </c>
      <c r="X85" s="60">
        <v>12</v>
      </c>
      <c r="Y85" s="60">
        <v>11.9</v>
      </c>
      <c r="Z85" s="60">
        <v>12.3</v>
      </c>
      <c r="AA85" s="60">
        <v>12.8</v>
      </c>
      <c r="AB85" s="60">
        <v>13</v>
      </c>
      <c r="AC85" s="60">
        <v>12.7</v>
      </c>
      <c r="AD85" s="60">
        <v>11.8</v>
      </c>
      <c r="AE85" s="60">
        <v>11.8</v>
      </c>
      <c r="AF85" s="60">
        <v>12</v>
      </c>
    </row>
    <row r="86" spans="1:32" x14ac:dyDescent="0.3">
      <c r="A86" s="65" t="s">
        <v>636</v>
      </c>
      <c r="B86" s="64" t="s">
        <v>720</v>
      </c>
      <c r="C86" s="60">
        <v>13</v>
      </c>
      <c r="D86" s="60">
        <v>12</v>
      </c>
      <c r="E86" s="60">
        <v>12.1</v>
      </c>
      <c r="F86" s="60">
        <v>11.6</v>
      </c>
      <c r="G86" s="60">
        <v>12.9</v>
      </c>
      <c r="H86" s="60">
        <v>12</v>
      </c>
      <c r="I86" s="60">
        <v>12</v>
      </c>
      <c r="J86" s="60">
        <v>12.6</v>
      </c>
      <c r="K86" s="60">
        <v>13.6</v>
      </c>
      <c r="L86" s="60">
        <v>12.9</v>
      </c>
      <c r="M86" s="60">
        <v>12.5</v>
      </c>
      <c r="N86" s="60">
        <v>13.3</v>
      </c>
      <c r="O86" s="60">
        <v>12.8</v>
      </c>
      <c r="P86" s="60">
        <v>12.8</v>
      </c>
      <c r="Q86" s="60">
        <v>12.9</v>
      </c>
      <c r="R86" s="60">
        <v>12.2</v>
      </c>
      <c r="S86" s="60">
        <v>12.8</v>
      </c>
      <c r="T86" s="60">
        <v>13.2</v>
      </c>
      <c r="U86" s="60">
        <v>13</v>
      </c>
      <c r="V86" s="60">
        <v>12.9</v>
      </c>
      <c r="W86" s="60">
        <v>13</v>
      </c>
      <c r="X86" s="60">
        <v>12.1</v>
      </c>
      <c r="Y86" s="60">
        <v>12.2</v>
      </c>
      <c r="Z86" s="60">
        <v>12.4</v>
      </c>
      <c r="AA86" s="60">
        <v>12.9</v>
      </c>
      <c r="AB86" s="60">
        <v>13.3</v>
      </c>
      <c r="AC86" s="60">
        <v>13.6</v>
      </c>
      <c r="AD86" s="60">
        <v>12.8</v>
      </c>
      <c r="AE86" s="60">
        <v>13</v>
      </c>
      <c r="AF86" s="60">
        <v>13.2</v>
      </c>
    </row>
    <row r="87" spans="1:32" x14ac:dyDescent="0.3">
      <c r="A87" s="65" t="s">
        <v>636</v>
      </c>
      <c r="B87" s="64" t="s">
        <v>721</v>
      </c>
      <c r="C87" s="60">
        <v>12.8</v>
      </c>
      <c r="D87" s="60">
        <v>11.8</v>
      </c>
      <c r="E87" s="60">
        <v>11.9</v>
      </c>
      <c r="F87" s="60">
        <v>11.3</v>
      </c>
      <c r="G87" s="60">
        <v>12.6</v>
      </c>
      <c r="H87" s="60">
        <v>11.4</v>
      </c>
      <c r="I87" s="60">
        <v>11.7</v>
      </c>
      <c r="J87" s="60">
        <v>12.4</v>
      </c>
      <c r="K87" s="60">
        <v>13.4</v>
      </c>
      <c r="L87" s="60">
        <v>13</v>
      </c>
      <c r="M87" s="60">
        <v>12.3</v>
      </c>
      <c r="N87" s="60">
        <v>12.7</v>
      </c>
      <c r="O87" s="60">
        <v>12.2</v>
      </c>
      <c r="P87" s="60">
        <v>11.8</v>
      </c>
      <c r="Q87" s="60">
        <v>12.7</v>
      </c>
      <c r="R87" s="60">
        <v>11.9</v>
      </c>
      <c r="S87" s="60">
        <v>12.8</v>
      </c>
      <c r="T87" s="60">
        <v>12.9</v>
      </c>
      <c r="U87" s="60">
        <v>12.8</v>
      </c>
      <c r="V87" s="60">
        <v>12.8</v>
      </c>
      <c r="W87" s="60">
        <v>12.7</v>
      </c>
      <c r="X87" s="60">
        <v>12.2</v>
      </c>
      <c r="Y87" s="60">
        <v>11.8</v>
      </c>
      <c r="Z87" s="60">
        <v>12.2</v>
      </c>
      <c r="AA87" s="60">
        <v>12.7</v>
      </c>
      <c r="AB87" s="60">
        <v>12.9</v>
      </c>
      <c r="AC87" s="60">
        <v>13.3</v>
      </c>
      <c r="AD87" s="60">
        <v>12.5</v>
      </c>
      <c r="AE87" s="60">
        <v>12.7</v>
      </c>
      <c r="AF87" s="60">
        <v>12.9</v>
      </c>
    </row>
    <row r="88" spans="1:32" x14ac:dyDescent="0.3">
      <c r="A88" s="65" t="s">
        <v>636</v>
      </c>
      <c r="B88" s="64" t="s">
        <v>722</v>
      </c>
      <c r="C88" s="60">
        <v>12.1</v>
      </c>
      <c r="D88" s="60">
        <v>11.2</v>
      </c>
      <c r="E88" s="60">
        <v>11.5</v>
      </c>
      <c r="F88" s="60">
        <v>11</v>
      </c>
      <c r="G88" s="60">
        <v>12.2</v>
      </c>
      <c r="H88" s="60">
        <v>10.7</v>
      </c>
      <c r="I88" s="60">
        <v>10.8</v>
      </c>
      <c r="J88" s="60">
        <v>11.3</v>
      </c>
      <c r="K88" s="60">
        <v>12.2</v>
      </c>
      <c r="L88" s="60">
        <v>11.7</v>
      </c>
      <c r="M88" s="60">
        <v>11.2</v>
      </c>
      <c r="N88" s="60">
        <v>11.7</v>
      </c>
      <c r="O88" s="60">
        <v>11.9</v>
      </c>
      <c r="P88" s="60">
        <v>11.7</v>
      </c>
      <c r="Q88" s="60">
        <v>12.1</v>
      </c>
      <c r="R88" s="60">
        <v>11.5</v>
      </c>
      <c r="S88" s="60">
        <v>12.1</v>
      </c>
      <c r="T88" s="60">
        <v>12.2</v>
      </c>
      <c r="U88" s="60">
        <v>11.8</v>
      </c>
      <c r="V88" s="60">
        <v>11.8</v>
      </c>
      <c r="W88" s="60">
        <v>11.6</v>
      </c>
      <c r="X88" s="60">
        <v>11.3</v>
      </c>
      <c r="Y88" s="60">
        <v>11.1</v>
      </c>
      <c r="Z88" s="60">
        <v>11.8</v>
      </c>
      <c r="AA88" s="60">
        <v>12.1</v>
      </c>
      <c r="AB88" s="60">
        <v>12.6</v>
      </c>
      <c r="AC88" s="60">
        <v>12.7</v>
      </c>
      <c r="AD88" s="60">
        <v>11.8</v>
      </c>
      <c r="AE88" s="60">
        <v>12</v>
      </c>
      <c r="AF88" s="60">
        <v>12.4</v>
      </c>
    </row>
    <row r="89" spans="1:32" x14ac:dyDescent="0.3">
      <c r="A89" s="65" t="s">
        <v>636</v>
      </c>
      <c r="B89" s="64" t="s">
        <v>723</v>
      </c>
      <c r="C89" s="60">
        <v>13.3</v>
      </c>
      <c r="D89" s="60">
        <v>12.3</v>
      </c>
      <c r="E89" s="60">
        <v>12.5</v>
      </c>
      <c r="F89" s="60">
        <v>11.9</v>
      </c>
      <c r="G89" s="60">
        <v>13.2</v>
      </c>
      <c r="H89" s="60">
        <v>12.2</v>
      </c>
      <c r="I89" s="60">
        <v>12.3</v>
      </c>
      <c r="J89" s="60">
        <v>13</v>
      </c>
      <c r="K89" s="60">
        <v>13.5</v>
      </c>
      <c r="L89" s="60">
        <v>12.5</v>
      </c>
      <c r="M89" s="60">
        <v>12.3</v>
      </c>
      <c r="N89" s="60">
        <v>12.6</v>
      </c>
      <c r="O89" s="60">
        <v>12.9</v>
      </c>
      <c r="P89" s="60">
        <v>12.8</v>
      </c>
      <c r="Q89" s="60">
        <v>13.2</v>
      </c>
      <c r="R89" s="60">
        <v>12.2</v>
      </c>
      <c r="S89" s="60">
        <v>13.6</v>
      </c>
      <c r="T89" s="60">
        <v>13.9</v>
      </c>
      <c r="U89" s="60">
        <v>13.3</v>
      </c>
      <c r="V89" s="60">
        <v>13.3</v>
      </c>
      <c r="W89" s="60">
        <v>12.8</v>
      </c>
      <c r="X89" s="60">
        <v>12.5</v>
      </c>
      <c r="Y89" s="60">
        <v>12.5</v>
      </c>
      <c r="Z89" s="60">
        <v>12.9</v>
      </c>
      <c r="AA89" s="60">
        <v>13.1</v>
      </c>
      <c r="AB89" s="60">
        <v>13.5</v>
      </c>
      <c r="AC89" s="60">
        <v>13.8</v>
      </c>
      <c r="AD89" s="60">
        <v>13.2</v>
      </c>
      <c r="AE89" s="60">
        <v>13.3</v>
      </c>
      <c r="AF89" s="60">
        <v>13.7</v>
      </c>
    </row>
    <row r="90" spans="1:32" x14ac:dyDescent="0.3">
      <c r="A90" s="65" t="s">
        <v>636</v>
      </c>
      <c r="B90" s="64" t="s">
        <v>724</v>
      </c>
      <c r="C90" s="60">
        <v>11.8</v>
      </c>
      <c r="D90" s="60">
        <v>11</v>
      </c>
      <c r="E90" s="60">
        <v>11.1</v>
      </c>
      <c r="F90" s="60">
        <v>10.4</v>
      </c>
      <c r="G90" s="60">
        <v>11.5</v>
      </c>
      <c r="H90" s="60">
        <v>10.3</v>
      </c>
      <c r="I90" s="60">
        <v>10.4</v>
      </c>
      <c r="J90" s="60">
        <v>11</v>
      </c>
      <c r="K90" s="60">
        <v>11.7</v>
      </c>
      <c r="L90" s="60">
        <v>10.8</v>
      </c>
      <c r="M90" s="60">
        <v>10.4</v>
      </c>
      <c r="N90" s="60">
        <v>11.1</v>
      </c>
      <c r="O90" s="60">
        <v>11.2</v>
      </c>
      <c r="P90" s="60">
        <v>11.5</v>
      </c>
      <c r="Q90" s="60">
        <v>11.8</v>
      </c>
      <c r="R90" s="60">
        <v>10.9</v>
      </c>
      <c r="S90" s="60">
        <v>11.4</v>
      </c>
      <c r="T90" s="60">
        <v>11.8</v>
      </c>
      <c r="U90" s="60">
        <v>11.6</v>
      </c>
      <c r="V90" s="60">
        <v>11.9</v>
      </c>
      <c r="W90" s="60">
        <v>11.5</v>
      </c>
      <c r="X90" s="60">
        <v>10.7</v>
      </c>
      <c r="Y90" s="60">
        <v>10.6</v>
      </c>
      <c r="Z90" s="60">
        <v>11.2</v>
      </c>
      <c r="AA90" s="60">
        <v>11.5</v>
      </c>
      <c r="AB90" s="60">
        <v>12.1</v>
      </c>
      <c r="AC90" s="60">
        <v>12.5</v>
      </c>
      <c r="AD90" s="60">
        <v>11.6</v>
      </c>
      <c r="AE90" s="60">
        <v>12</v>
      </c>
      <c r="AF90" s="60">
        <v>12.2</v>
      </c>
    </row>
    <row r="91" spans="1:32" x14ac:dyDescent="0.3">
      <c r="A91" s="65" t="s">
        <v>636</v>
      </c>
      <c r="B91" s="64" t="s">
        <v>725</v>
      </c>
      <c r="C91" s="60">
        <v>13.7</v>
      </c>
      <c r="D91" s="60">
        <v>12.8</v>
      </c>
      <c r="E91" s="60">
        <v>13</v>
      </c>
      <c r="F91" s="60">
        <v>12.3</v>
      </c>
      <c r="G91" s="60">
        <v>13.7</v>
      </c>
      <c r="H91" s="60">
        <v>12.7</v>
      </c>
      <c r="I91" s="60">
        <v>12.6</v>
      </c>
      <c r="J91" s="60">
        <v>13.5</v>
      </c>
      <c r="K91" s="60">
        <v>14.1</v>
      </c>
      <c r="L91" s="60">
        <v>13.2</v>
      </c>
      <c r="M91" s="60">
        <v>12.6</v>
      </c>
      <c r="N91" s="60">
        <v>13.1</v>
      </c>
      <c r="O91" s="60">
        <v>13.2</v>
      </c>
      <c r="P91" s="60">
        <v>12.9</v>
      </c>
      <c r="Q91" s="60">
        <v>13.6</v>
      </c>
      <c r="R91" s="60">
        <v>12.8</v>
      </c>
      <c r="S91" s="60">
        <v>13.3</v>
      </c>
      <c r="T91" s="60">
        <v>13.7</v>
      </c>
      <c r="U91" s="60">
        <v>13.8</v>
      </c>
      <c r="V91" s="60">
        <v>13.7</v>
      </c>
      <c r="W91" s="60">
        <v>13.7</v>
      </c>
      <c r="X91" s="60">
        <v>13</v>
      </c>
      <c r="Y91" s="60">
        <v>13.1</v>
      </c>
      <c r="Z91" s="60">
        <v>13.7</v>
      </c>
      <c r="AA91" s="60">
        <v>13.7</v>
      </c>
      <c r="AB91" s="60">
        <v>14.1</v>
      </c>
      <c r="AC91" s="60">
        <v>14.3</v>
      </c>
      <c r="AD91" s="60">
        <v>13.1</v>
      </c>
      <c r="AE91" s="60">
        <v>13.1</v>
      </c>
      <c r="AF91" s="60">
        <v>13.3</v>
      </c>
    </row>
    <row r="92" spans="1:32" x14ac:dyDescent="0.3">
      <c r="A92" s="65" t="s">
        <v>636</v>
      </c>
      <c r="B92" s="64" t="s">
        <v>726</v>
      </c>
      <c r="C92" s="60">
        <v>13.1</v>
      </c>
      <c r="D92" s="60">
        <v>12.4</v>
      </c>
      <c r="E92" s="60">
        <v>12.7</v>
      </c>
      <c r="F92" s="60">
        <v>11.7</v>
      </c>
      <c r="G92" s="60">
        <v>12</v>
      </c>
      <c r="H92" s="60">
        <v>11.2</v>
      </c>
      <c r="I92" s="60">
        <v>11.4</v>
      </c>
      <c r="J92" s="60">
        <v>12.1</v>
      </c>
      <c r="K92" s="60">
        <v>13.3</v>
      </c>
      <c r="L92" s="60">
        <v>12.7</v>
      </c>
      <c r="M92" s="60">
        <v>12.1</v>
      </c>
      <c r="N92" s="60">
        <v>12.5</v>
      </c>
      <c r="O92" s="60">
        <v>12.6</v>
      </c>
      <c r="P92" s="60">
        <v>12.5</v>
      </c>
      <c r="Q92" s="60">
        <v>12.4</v>
      </c>
      <c r="R92" s="60">
        <v>12</v>
      </c>
      <c r="S92" s="60">
        <v>12.8</v>
      </c>
      <c r="T92" s="60">
        <v>13</v>
      </c>
      <c r="U92" s="60">
        <v>12.7</v>
      </c>
      <c r="V92" s="60">
        <v>12.5</v>
      </c>
      <c r="W92" s="60">
        <v>11.6</v>
      </c>
      <c r="X92" s="60">
        <v>12</v>
      </c>
      <c r="Y92" s="60">
        <v>11.9</v>
      </c>
      <c r="Z92" s="60">
        <v>12.6</v>
      </c>
      <c r="AA92" s="60">
        <v>12.7</v>
      </c>
      <c r="AB92" s="60">
        <v>12.8</v>
      </c>
      <c r="AC92" s="60">
        <v>13.5</v>
      </c>
      <c r="AD92" s="60">
        <v>12.7</v>
      </c>
      <c r="AE92" s="60">
        <v>13</v>
      </c>
      <c r="AF92" s="60">
        <v>13.3</v>
      </c>
    </row>
    <row r="93" spans="1:32" x14ac:dyDescent="0.3">
      <c r="A93" s="65" t="s">
        <v>636</v>
      </c>
      <c r="B93" s="64" t="s">
        <v>727</v>
      </c>
      <c r="C93" s="60">
        <v>11.3</v>
      </c>
      <c r="D93" s="60">
        <v>10.199999999999999</v>
      </c>
      <c r="E93" s="60">
        <v>10.3</v>
      </c>
      <c r="F93" s="60">
        <v>9.6</v>
      </c>
      <c r="G93" s="60">
        <v>10.7</v>
      </c>
      <c r="H93" s="60">
        <v>9.6</v>
      </c>
      <c r="I93" s="60">
        <v>9.5</v>
      </c>
      <c r="J93" s="60">
        <v>10.4</v>
      </c>
      <c r="K93" s="60">
        <v>11.5</v>
      </c>
      <c r="L93" s="60">
        <v>11</v>
      </c>
      <c r="M93" s="60">
        <v>10.199999999999999</v>
      </c>
      <c r="N93" s="60">
        <v>10.3</v>
      </c>
      <c r="O93" s="60">
        <v>10.6</v>
      </c>
      <c r="P93" s="60">
        <v>10.5</v>
      </c>
      <c r="Q93" s="60">
        <v>10.9</v>
      </c>
      <c r="R93" s="60">
        <v>10.199999999999999</v>
      </c>
      <c r="S93" s="60">
        <v>10.8</v>
      </c>
      <c r="T93" s="60">
        <v>11.2</v>
      </c>
      <c r="U93" s="60">
        <v>10.9</v>
      </c>
      <c r="V93" s="60">
        <v>11</v>
      </c>
      <c r="W93" s="60">
        <v>11</v>
      </c>
      <c r="X93" s="60">
        <v>10.4</v>
      </c>
      <c r="Y93" s="60">
        <v>10.199999999999999</v>
      </c>
      <c r="Z93" s="60">
        <v>10.7</v>
      </c>
      <c r="AA93" s="60">
        <v>11</v>
      </c>
      <c r="AB93" s="60">
        <v>11.5</v>
      </c>
      <c r="AC93" s="60">
        <v>11.7</v>
      </c>
      <c r="AD93" s="60">
        <v>10.8</v>
      </c>
      <c r="AE93" s="60">
        <v>11.1</v>
      </c>
      <c r="AF93" s="60">
        <v>11.4</v>
      </c>
    </row>
    <row r="94" spans="1:32" x14ac:dyDescent="0.3">
      <c r="A94" s="65" t="s">
        <v>636</v>
      </c>
      <c r="B94" s="64" t="s">
        <v>728</v>
      </c>
      <c r="C94" s="61" t="s">
        <v>602</v>
      </c>
      <c r="D94" s="61" t="s">
        <v>602</v>
      </c>
      <c r="E94" s="61" t="s">
        <v>602</v>
      </c>
      <c r="F94" s="61" t="s">
        <v>602</v>
      </c>
      <c r="G94" s="61" t="s">
        <v>602</v>
      </c>
      <c r="H94" s="61" t="s">
        <v>602</v>
      </c>
      <c r="I94" s="61" t="s">
        <v>602</v>
      </c>
      <c r="J94" s="61" t="s">
        <v>602</v>
      </c>
      <c r="K94" s="61" t="s">
        <v>602</v>
      </c>
      <c r="L94" s="61" t="s">
        <v>602</v>
      </c>
      <c r="M94" s="61" t="s">
        <v>602</v>
      </c>
      <c r="N94" s="61" t="s">
        <v>602</v>
      </c>
      <c r="O94" s="61" t="s">
        <v>602</v>
      </c>
      <c r="P94" s="61" t="s">
        <v>602</v>
      </c>
      <c r="Q94" s="61" t="s">
        <v>602</v>
      </c>
      <c r="R94" s="61" t="s">
        <v>602</v>
      </c>
      <c r="S94" s="61" t="s">
        <v>602</v>
      </c>
      <c r="T94" s="61" t="s">
        <v>602</v>
      </c>
      <c r="U94" s="60">
        <v>13.6</v>
      </c>
      <c r="V94" s="60">
        <v>13.5</v>
      </c>
      <c r="W94" s="60">
        <v>13.6</v>
      </c>
      <c r="X94" s="60">
        <v>13.2</v>
      </c>
      <c r="Y94" s="60">
        <v>13.2</v>
      </c>
      <c r="Z94" s="60">
        <v>13.5</v>
      </c>
      <c r="AA94" s="60">
        <v>13.9</v>
      </c>
      <c r="AB94" s="60">
        <v>13.9</v>
      </c>
      <c r="AC94" s="60">
        <v>14.3</v>
      </c>
      <c r="AD94" s="60">
        <v>13.5</v>
      </c>
      <c r="AE94" s="60">
        <v>12.8</v>
      </c>
      <c r="AF94" s="60">
        <v>13.2</v>
      </c>
    </row>
    <row r="95" spans="1:32" x14ac:dyDescent="0.3">
      <c r="A95" s="65" t="s">
        <v>636</v>
      </c>
      <c r="B95" s="64" t="s">
        <v>729</v>
      </c>
      <c r="C95" s="61" t="s">
        <v>602</v>
      </c>
      <c r="D95" s="61" t="s">
        <v>602</v>
      </c>
      <c r="E95" s="61" t="s">
        <v>602</v>
      </c>
      <c r="F95" s="61" t="s">
        <v>602</v>
      </c>
      <c r="G95" s="61" t="s">
        <v>602</v>
      </c>
      <c r="H95" s="61" t="s">
        <v>602</v>
      </c>
      <c r="I95" s="61" t="s">
        <v>602</v>
      </c>
      <c r="J95" s="61" t="s">
        <v>602</v>
      </c>
      <c r="K95" s="61" t="s">
        <v>602</v>
      </c>
      <c r="L95" s="61" t="s">
        <v>602</v>
      </c>
      <c r="M95" s="61" t="s">
        <v>602</v>
      </c>
      <c r="N95" s="61" t="s">
        <v>602</v>
      </c>
      <c r="O95" s="61" t="s">
        <v>602</v>
      </c>
      <c r="P95" s="61" t="s">
        <v>602</v>
      </c>
      <c r="Q95" s="61" t="s">
        <v>602</v>
      </c>
      <c r="R95" s="61" t="s">
        <v>602</v>
      </c>
      <c r="S95" s="61" t="s">
        <v>602</v>
      </c>
      <c r="T95" s="61" t="s">
        <v>602</v>
      </c>
      <c r="U95" s="60">
        <v>13.1</v>
      </c>
      <c r="V95" s="60">
        <v>13</v>
      </c>
      <c r="W95" s="60">
        <v>13</v>
      </c>
      <c r="X95" s="60">
        <v>12.5</v>
      </c>
      <c r="Y95" s="60">
        <v>12.6</v>
      </c>
      <c r="Z95" s="60">
        <v>13.1</v>
      </c>
      <c r="AA95" s="60">
        <v>13.2</v>
      </c>
      <c r="AB95" s="60">
        <v>13.5</v>
      </c>
      <c r="AC95" s="60">
        <v>13.7</v>
      </c>
      <c r="AD95" s="60">
        <v>12.9</v>
      </c>
      <c r="AE95" s="60">
        <v>13.1</v>
      </c>
      <c r="AF95" s="60">
        <v>13.3</v>
      </c>
    </row>
    <row r="96" spans="1:32" x14ac:dyDescent="0.3">
      <c r="A96" s="65" t="s">
        <v>636</v>
      </c>
      <c r="B96" s="64" t="s">
        <v>730</v>
      </c>
      <c r="C96" s="61" t="s">
        <v>602</v>
      </c>
      <c r="D96" s="61" t="s">
        <v>602</v>
      </c>
      <c r="E96" s="61" t="s">
        <v>602</v>
      </c>
      <c r="F96" s="61" t="s">
        <v>602</v>
      </c>
      <c r="G96" s="61" t="s">
        <v>602</v>
      </c>
      <c r="H96" s="61" t="s">
        <v>602</v>
      </c>
      <c r="I96" s="61" t="s">
        <v>602</v>
      </c>
      <c r="J96" s="61" t="s">
        <v>602</v>
      </c>
      <c r="K96" s="61" t="s">
        <v>602</v>
      </c>
      <c r="L96" s="61" t="s">
        <v>602</v>
      </c>
      <c r="M96" s="61" t="s">
        <v>602</v>
      </c>
      <c r="N96" s="61" t="s">
        <v>602</v>
      </c>
      <c r="O96" s="61" t="s">
        <v>602</v>
      </c>
      <c r="P96" s="61" t="s">
        <v>602</v>
      </c>
      <c r="Q96" s="61" t="s">
        <v>602</v>
      </c>
      <c r="R96" s="61" t="s">
        <v>602</v>
      </c>
      <c r="S96" s="61" t="s">
        <v>602</v>
      </c>
      <c r="T96" s="61" t="s">
        <v>602</v>
      </c>
      <c r="U96" s="61" t="s">
        <v>602</v>
      </c>
      <c r="V96" s="60">
        <v>15.8</v>
      </c>
      <c r="W96" s="60">
        <v>15.5</v>
      </c>
      <c r="X96" s="60">
        <v>15.3</v>
      </c>
      <c r="Y96" s="60">
        <v>14.6</v>
      </c>
      <c r="Z96" s="60">
        <v>14.9</v>
      </c>
      <c r="AA96" s="60">
        <v>14.8</v>
      </c>
      <c r="AB96" s="60">
        <v>15.3</v>
      </c>
      <c r="AC96" s="60">
        <v>15.4</v>
      </c>
      <c r="AD96" s="60">
        <v>14.6</v>
      </c>
      <c r="AE96" s="60">
        <v>14.8</v>
      </c>
      <c r="AF96" s="60">
        <v>15.5</v>
      </c>
    </row>
    <row r="97" spans="1:32" x14ac:dyDescent="0.3">
      <c r="A97" s="65" t="s">
        <v>636</v>
      </c>
      <c r="B97" s="64" t="s">
        <v>731</v>
      </c>
      <c r="C97" s="61" t="s">
        <v>602</v>
      </c>
      <c r="D97" s="61" t="s">
        <v>602</v>
      </c>
      <c r="E97" s="61" t="s">
        <v>602</v>
      </c>
      <c r="F97" s="61" t="s">
        <v>602</v>
      </c>
      <c r="G97" s="61" t="s">
        <v>602</v>
      </c>
      <c r="H97" s="61" t="s">
        <v>602</v>
      </c>
      <c r="I97" s="61" t="s">
        <v>602</v>
      </c>
      <c r="J97" s="61" t="s">
        <v>602</v>
      </c>
      <c r="K97" s="61" t="s">
        <v>602</v>
      </c>
      <c r="L97" s="61" t="s">
        <v>602</v>
      </c>
      <c r="M97" s="61" t="s">
        <v>602</v>
      </c>
      <c r="N97" s="61" t="s">
        <v>602</v>
      </c>
      <c r="O97" s="61" t="s">
        <v>602</v>
      </c>
      <c r="P97" s="61" t="s">
        <v>602</v>
      </c>
      <c r="Q97" s="61" t="s">
        <v>602</v>
      </c>
      <c r="R97" s="61" t="s">
        <v>602</v>
      </c>
      <c r="S97" s="61" t="s">
        <v>602</v>
      </c>
      <c r="T97" s="61" t="s">
        <v>602</v>
      </c>
      <c r="U97" s="61" t="s">
        <v>602</v>
      </c>
      <c r="V97" s="60">
        <v>12.5</v>
      </c>
      <c r="W97" s="60">
        <v>12.4</v>
      </c>
      <c r="X97" s="60">
        <v>12.6</v>
      </c>
      <c r="Y97" s="60">
        <v>12.5</v>
      </c>
      <c r="Z97" s="60">
        <v>13</v>
      </c>
      <c r="AA97" s="60">
        <v>13.1</v>
      </c>
      <c r="AB97" s="60">
        <v>13.3</v>
      </c>
      <c r="AC97" s="60">
        <v>12.7</v>
      </c>
      <c r="AD97" s="60">
        <v>12.2</v>
      </c>
      <c r="AE97" s="60">
        <v>12.8</v>
      </c>
      <c r="AF97" s="60">
        <v>13</v>
      </c>
    </row>
    <row r="98" spans="1:32" x14ac:dyDescent="0.3">
      <c r="A98" s="65" t="s">
        <v>636</v>
      </c>
      <c r="B98" s="64" t="s">
        <v>732</v>
      </c>
      <c r="C98" s="61" t="s">
        <v>602</v>
      </c>
      <c r="D98" s="61" t="s">
        <v>602</v>
      </c>
      <c r="E98" s="61" t="s">
        <v>602</v>
      </c>
      <c r="F98" s="61" t="s">
        <v>602</v>
      </c>
      <c r="G98" s="61" t="s">
        <v>602</v>
      </c>
      <c r="H98" s="61" t="s">
        <v>602</v>
      </c>
      <c r="I98" s="61" t="s">
        <v>602</v>
      </c>
      <c r="J98" s="61" t="s">
        <v>602</v>
      </c>
      <c r="K98" s="61" t="s">
        <v>602</v>
      </c>
      <c r="L98" s="61" t="s">
        <v>602</v>
      </c>
      <c r="M98" s="61" t="s">
        <v>602</v>
      </c>
      <c r="N98" s="61" t="s">
        <v>602</v>
      </c>
      <c r="O98" s="61" t="s">
        <v>602</v>
      </c>
      <c r="P98" s="61" t="s">
        <v>602</v>
      </c>
      <c r="Q98" s="61" t="s">
        <v>602</v>
      </c>
      <c r="R98" s="61" t="s">
        <v>602</v>
      </c>
      <c r="S98" s="61" t="s">
        <v>602</v>
      </c>
      <c r="T98" s="61" t="s">
        <v>602</v>
      </c>
      <c r="U98" s="61" t="s">
        <v>602</v>
      </c>
      <c r="V98" s="61" t="s">
        <v>602</v>
      </c>
      <c r="W98" s="60">
        <v>14.1</v>
      </c>
      <c r="X98" s="60">
        <v>13.9</v>
      </c>
      <c r="Y98" s="60">
        <v>13.7</v>
      </c>
      <c r="Z98" s="60">
        <v>14.5</v>
      </c>
      <c r="AA98" s="60">
        <v>14.4</v>
      </c>
      <c r="AB98" s="60">
        <v>14.5</v>
      </c>
      <c r="AC98" s="60">
        <v>14.9</v>
      </c>
      <c r="AD98" s="60">
        <v>14.7</v>
      </c>
      <c r="AE98" s="60">
        <v>14.4</v>
      </c>
      <c r="AF98" s="60">
        <v>14.2</v>
      </c>
    </row>
    <row r="99" spans="1:32" x14ac:dyDescent="0.3">
      <c r="A99" s="65" t="s">
        <v>636</v>
      </c>
      <c r="B99" s="64" t="s">
        <v>733</v>
      </c>
      <c r="C99" s="61" t="s">
        <v>602</v>
      </c>
      <c r="D99" s="61" t="s">
        <v>602</v>
      </c>
      <c r="E99" s="61" t="s">
        <v>602</v>
      </c>
      <c r="F99" s="61" t="s">
        <v>602</v>
      </c>
      <c r="G99" s="61" t="s">
        <v>602</v>
      </c>
      <c r="H99" s="61" t="s">
        <v>602</v>
      </c>
      <c r="I99" s="61" t="s">
        <v>602</v>
      </c>
      <c r="J99" s="61" t="s">
        <v>602</v>
      </c>
      <c r="K99" s="61" t="s">
        <v>602</v>
      </c>
      <c r="L99" s="61" t="s">
        <v>602</v>
      </c>
      <c r="M99" s="61" t="s">
        <v>602</v>
      </c>
      <c r="N99" s="61" t="s">
        <v>602</v>
      </c>
      <c r="O99" s="61" t="s">
        <v>602</v>
      </c>
      <c r="P99" s="61" t="s">
        <v>602</v>
      </c>
      <c r="Q99" s="61" t="s">
        <v>602</v>
      </c>
      <c r="R99" s="61" t="s">
        <v>602</v>
      </c>
      <c r="S99" s="61" t="s">
        <v>602</v>
      </c>
      <c r="T99" s="61" t="s">
        <v>602</v>
      </c>
      <c r="U99" s="61" t="s">
        <v>602</v>
      </c>
      <c r="V99" s="61" t="s">
        <v>602</v>
      </c>
      <c r="W99" s="60">
        <v>14.7</v>
      </c>
      <c r="X99" s="60">
        <v>14.6</v>
      </c>
      <c r="Y99" s="60">
        <v>14.3</v>
      </c>
      <c r="Z99" s="60">
        <v>15</v>
      </c>
      <c r="AA99" s="60">
        <v>14.6</v>
      </c>
      <c r="AB99" s="60">
        <v>14.9</v>
      </c>
      <c r="AC99" s="60">
        <v>15.3</v>
      </c>
      <c r="AD99" s="60">
        <v>15.1</v>
      </c>
      <c r="AE99" s="60">
        <v>14.8</v>
      </c>
      <c r="AF99" s="60">
        <v>15.4</v>
      </c>
    </row>
    <row r="100" spans="1:32" x14ac:dyDescent="0.3">
      <c r="A100" s="65" t="s">
        <v>636</v>
      </c>
      <c r="B100" s="64" t="s">
        <v>734</v>
      </c>
      <c r="C100" s="61" t="s">
        <v>602</v>
      </c>
      <c r="D100" s="61" t="s">
        <v>602</v>
      </c>
      <c r="E100" s="61" t="s">
        <v>602</v>
      </c>
      <c r="F100" s="61" t="s">
        <v>602</v>
      </c>
      <c r="G100" s="61" t="s">
        <v>602</v>
      </c>
      <c r="H100" s="61" t="s">
        <v>602</v>
      </c>
      <c r="I100" s="61" t="s">
        <v>602</v>
      </c>
      <c r="J100" s="61" t="s">
        <v>602</v>
      </c>
      <c r="K100" s="61" t="s">
        <v>602</v>
      </c>
      <c r="L100" s="61" t="s">
        <v>602</v>
      </c>
      <c r="M100" s="61" t="s">
        <v>602</v>
      </c>
      <c r="N100" s="61" t="s">
        <v>602</v>
      </c>
      <c r="O100" s="61" t="s">
        <v>602</v>
      </c>
      <c r="P100" s="61" t="s">
        <v>602</v>
      </c>
      <c r="Q100" s="61" t="s">
        <v>602</v>
      </c>
      <c r="R100" s="61" t="s">
        <v>602</v>
      </c>
      <c r="S100" s="61" t="s">
        <v>602</v>
      </c>
      <c r="T100" s="61" t="s">
        <v>602</v>
      </c>
      <c r="U100" s="61" t="s">
        <v>602</v>
      </c>
      <c r="V100" s="61" t="s">
        <v>602</v>
      </c>
      <c r="W100" s="61" t="s">
        <v>602</v>
      </c>
      <c r="X100" s="60">
        <v>13.7</v>
      </c>
      <c r="Y100" s="60">
        <v>13.6</v>
      </c>
      <c r="Z100" s="60">
        <v>14.2</v>
      </c>
      <c r="AA100" s="60">
        <v>14.2</v>
      </c>
      <c r="AB100" s="60">
        <v>14.6</v>
      </c>
      <c r="AC100" s="60">
        <v>14.7</v>
      </c>
      <c r="AD100" s="60">
        <v>14.1</v>
      </c>
      <c r="AE100" s="60">
        <v>14.1</v>
      </c>
      <c r="AF100" s="60">
        <v>14.3</v>
      </c>
    </row>
    <row r="101" spans="1:32" x14ac:dyDescent="0.3">
      <c r="A101" s="65" t="s">
        <v>636</v>
      </c>
      <c r="B101" s="64" t="s">
        <v>735</v>
      </c>
      <c r="C101" s="61" t="s">
        <v>602</v>
      </c>
      <c r="D101" s="61" t="s">
        <v>602</v>
      </c>
      <c r="E101" s="61" t="s">
        <v>602</v>
      </c>
      <c r="F101" s="61" t="s">
        <v>602</v>
      </c>
      <c r="G101" s="61" t="s">
        <v>602</v>
      </c>
      <c r="H101" s="61" t="s">
        <v>602</v>
      </c>
      <c r="I101" s="61" t="s">
        <v>602</v>
      </c>
      <c r="J101" s="61" t="s">
        <v>602</v>
      </c>
      <c r="K101" s="61" t="s">
        <v>602</v>
      </c>
      <c r="L101" s="61" t="s">
        <v>602</v>
      </c>
      <c r="M101" s="61" t="s">
        <v>602</v>
      </c>
      <c r="N101" s="61" t="s">
        <v>602</v>
      </c>
      <c r="O101" s="61" t="s">
        <v>602</v>
      </c>
      <c r="P101" s="61" t="s">
        <v>602</v>
      </c>
      <c r="Q101" s="61" t="s">
        <v>602</v>
      </c>
      <c r="R101" s="61" t="s">
        <v>602</v>
      </c>
      <c r="S101" s="61" t="s">
        <v>602</v>
      </c>
      <c r="T101" s="61" t="s">
        <v>602</v>
      </c>
      <c r="U101" s="61" t="s">
        <v>602</v>
      </c>
      <c r="V101" s="61" t="s">
        <v>602</v>
      </c>
      <c r="W101" s="60">
        <v>13.3</v>
      </c>
      <c r="X101" s="60">
        <v>13.1</v>
      </c>
      <c r="Y101" s="60">
        <v>13.1</v>
      </c>
      <c r="Z101" s="60">
        <v>13.6</v>
      </c>
      <c r="AA101" s="60">
        <v>13.6</v>
      </c>
      <c r="AB101" s="60">
        <v>13.9</v>
      </c>
      <c r="AC101" s="60">
        <v>14.4</v>
      </c>
      <c r="AD101" s="61" t="s">
        <v>602</v>
      </c>
      <c r="AE101" s="60">
        <v>14</v>
      </c>
      <c r="AF101" s="60">
        <v>14.3</v>
      </c>
    </row>
    <row r="102" spans="1:32" x14ac:dyDescent="0.3">
      <c r="A102" s="65" t="s">
        <v>636</v>
      </c>
      <c r="B102" s="64" t="s">
        <v>736</v>
      </c>
      <c r="C102" s="60">
        <v>13.9</v>
      </c>
      <c r="D102" s="60">
        <v>13.1</v>
      </c>
      <c r="E102" s="60">
        <v>13.1</v>
      </c>
      <c r="F102" s="60">
        <v>12.4</v>
      </c>
      <c r="G102" s="60">
        <v>13.5</v>
      </c>
      <c r="H102" s="60">
        <v>12.1</v>
      </c>
      <c r="I102" s="60">
        <v>11.9</v>
      </c>
      <c r="J102" s="60">
        <v>12.9</v>
      </c>
      <c r="K102" s="60">
        <v>13.9</v>
      </c>
      <c r="L102" s="60">
        <v>13.2</v>
      </c>
      <c r="M102" s="60">
        <v>12.7</v>
      </c>
      <c r="N102" s="60">
        <v>12.8</v>
      </c>
      <c r="O102" s="60">
        <v>12.8</v>
      </c>
      <c r="P102" s="60">
        <v>12.9</v>
      </c>
      <c r="Q102" s="60">
        <v>13.3</v>
      </c>
      <c r="R102" s="60">
        <v>12.8</v>
      </c>
      <c r="S102" s="60">
        <v>13.2</v>
      </c>
      <c r="T102" s="60">
        <v>13.5</v>
      </c>
      <c r="U102" s="60">
        <v>13.5</v>
      </c>
      <c r="V102" s="60">
        <v>13.8</v>
      </c>
      <c r="W102" s="60">
        <v>13.6</v>
      </c>
      <c r="X102" s="60">
        <v>13.5</v>
      </c>
      <c r="Y102" s="60">
        <v>13.3</v>
      </c>
      <c r="Z102" s="60">
        <v>13.7</v>
      </c>
      <c r="AA102" s="60">
        <v>13.7</v>
      </c>
      <c r="AB102" s="60">
        <v>13.9</v>
      </c>
      <c r="AC102" s="60">
        <v>14.3</v>
      </c>
      <c r="AD102" s="60">
        <v>13.8</v>
      </c>
      <c r="AE102" s="60">
        <v>13.8</v>
      </c>
      <c r="AF102" s="60">
        <v>14.2</v>
      </c>
    </row>
    <row r="103" spans="1:32" x14ac:dyDescent="0.3">
      <c r="A103" s="65" t="s">
        <v>636</v>
      </c>
      <c r="B103" s="64" t="s">
        <v>737</v>
      </c>
      <c r="C103" s="60">
        <v>14.3</v>
      </c>
      <c r="D103" s="60">
        <v>13.4</v>
      </c>
      <c r="E103" s="60">
        <v>13.5</v>
      </c>
      <c r="F103" s="60">
        <v>12.8</v>
      </c>
      <c r="G103" s="60">
        <v>13.7</v>
      </c>
      <c r="H103" s="60">
        <v>12.8</v>
      </c>
      <c r="I103" s="60">
        <v>12.8</v>
      </c>
      <c r="J103" s="60">
        <v>13.8</v>
      </c>
      <c r="K103" s="60">
        <v>14.5</v>
      </c>
      <c r="L103" s="60">
        <v>14</v>
      </c>
      <c r="M103" s="60">
        <v>13.6</v>
      </c>
      <c r="N103" s="60">
        <v>13.5</v>
      </c>
      <c r="O103" s="60">
        <v>12.8</v>
      </c>
      <c r="P103" s="60">
        <v>13.5</v>
      </c>
      <c r="Q103" s="60">
        <v>13.9</v>
      </c>
      <c r="R103" s="60">
        <v>13.3</v>
      </c>
      <c r="S103" s="60">
        <v>13.3</v>
      </c>
      <c r="T103" s="60">
        <v>13.7</v>
      </c>
      <c r="U103" s="60">
        <v>13.6</v>
      </c>
      <c r="V103" s="60">
        <v>13.8</v>
      </c>
      <c r="W103" s="60">
        <v>13.7</v>
      </c>
      <c r="X103" s="60">
        <v>13</v>
      </c>
      <c r="Y103" s="60">
        <v>13.2</v>
      </c>
      <c r="Z103" s="60">
        <v>13.7</v>
      </c>
      <c r="AA103" s="60">
        <v>13.7</v>
      </c>
      <c r="AB103" s="60">
        <v>13.9</v>
      </c>
      <c r="AC103" s="60">
        <v>14</v>
      </c>
      <c r="AD103" s="60">
        <v>13.4</v>
      </c>
      <c r="AE103" s="60">
        <v>13.2</v>
      </c>
      <c r="AF103" s="60">
        <v>13.2</v>
      </c>
    </row>
    <row r="104" spans="1:32" x14ac:dyDescent="0.3">
      <c r="A104" s="65" t="s">
        <v>636</v>
      </c>
      <c r="B104" s="64" t="s">
        <v>738</v>
      </c>
      <c r="C104" s="60">
        <v>14.4</v>
      </c>
      <c r="D104" s="60">
        <v>13.5</v>
      </c>
      <c r="E104" s="60">
        <v>13.5</v>
      </c>
      <c r="F104" s="60">
        <v>12.7</v>
      </c>
      <c r="G104" s="60">
        <v>13.9</v>
      </c>
      <c r="H104" s="60">
        <v>12.9</v>
      </c>
      <c r="I104" s="60">
        <v>13</v>
      </c>
      <c r="J104" s="60">
        <v>13.7</v>
      </c>
      <c r="K104" s="60">
        <v>14.4</v>
      </c>
      <c r="L104" s="60">
        <v>13.7</v>
      </c>
      <c r="M104" s="60">
        <v>13.4</v>
      </c>
      <c r="N104" s="60">
        <v>13.8</v>
      </c>
      <c r="O104" s="60">
        <v>13.8</v>
      </c>
      <c r="P104" s="60">
        <v>13.2</v>
      </c>
      <c r="Q104" s="60">
        <v>13.9</v>
      </c>
      <c r="R104" s="60">
        <v>13.2</v>
      </c>
      <c r="S104" s="60">
        <v>13.8</v>
      </c>
      <c r="T104" s="60">
        <v>14.2</v>
      </c>
      <c r="U104" s="60">
        <v>13.9</v>
      </c>
      <c r="V104" s="60">
        <v>14</v>
      </c>
      <c r="W104" s="60">
        <v>13.7</v>
      </c>
      <c r="X104" s="60">
        <v>13.7</v>
      </c>
      <c r="Y104" s="60">
        <v>13.5</v>
      </c>
      <c r="Z104" s="60">
        <v>14</v>
      </c>
      <c r="AA104" s="60">
        <v>14</v>
      </c>
      <c r="AB104" s="60">
        <v>14.1</v>
      </c>
      <c r="AC104" s="60">
        <v>14.2</v>
      </c>
      <c r="AD104" s="60">
        <v>13.7</v>
      </c>
      <c r="AE104" s="60">
        <v>13.6</v>
      </c>
      <c r="AF104" s="60">
        <v>13.9</v>
      </c>
    </row>
    <row r="105" spans="1:32" x14ac:dyDescent="0.3">
      <c r="A105" s="65" t="s">
        <v>636</v>
      </c>
      <c r="B105" s="64" t="s">
        <v>739</v>
      </c>
      <c r="C105" s="61" t="s">
        <v>602</v>
      </c>
      <c r="D105" s="61" t="s">
        <v>602</v>
      </c>
      <c r="E105" s="61" t="s">
        <v>602</v>
      </c>
      <c r="F105" s="61" t="s">
        <v>602</v>
      </c>
      <c r="G105" s="61" t="s">
        <v>602</v>
      </c>
      <c r="H105" s="61" t="s">
        <v>602</v>
      </c>
      <c r="I105" s="61" t="s">
        <v>602</v>
      </c>
      <c r="J105" s="61" t="s">
        <v>602</v>
      </c>
      <c r="K105" s="61" t="s">
        <v>602</v>
      </c>
      <c r="L105" s="61" t="s">
        <v>602</v>
      </c>
      <c r="M105" s="61" t="s">
        <v>602</v>
      </c>
      <c r="N105" s="61" t="s">
        <v>602</v>
      </c>
      <c r="O105" s="61" t="s">
        <v>602</v>
      </c>
      <c r="P105" s="61" t="s">
        <v>602</v>
      </c>
      <c r="Q105" s="61" t="s">
        <v>602</v>
      </c>
      <c r="R105" s="61" t="s">
        <v>602</v>
      </c>
      <c r="S105" s="61" t="s">
        <v>602</v>
      </c>
      <c r="T105" s="61" t="s">
        <v>602</v>
      </c>
      <c r="U105" s="61" t="s">
        <v>602</v>
      </c>
      <c r="V105" s="61" t="s">
        <v>602</v>
      </c>
      <c r="W105" s="61" t="s">
        <v>602</v>
      </c>
      <c r="X105" s="60">
        <v>13</v>
      </c>
      <c r="Y105" s="60">
        <v>12.8</v>
      </c>
      <c r="Z105" s="60">
        <v>12.8</v>
      </c>
      <c r="AA105" s="60">
        <v>12.2</v>
      </c>
      <c r="AB105" s="60">
        <v>12.9</v>
      </c>
      <c r="AC105" s="60">
        <v>13.3</v>
      </c>
      <c r="AD105" s="60">
        <v>13.6</v>
      </c>
      <c r="AE105" s="60">
        <v>13.5</v>
      </c>
      <c r="AF105" s="60">
        <v>14</v>
      </c>
    </row>
    <row r="106" spans="1:32" x14ac:dyDescent="0.3">
      <c r="A106" s="65" t="s">
        <v>636</v>
      </c>
      <c r="B106" s="64" t="s">
        <v>740</v>
      </c>
      <c r="C106" s="61" t="s">
        <v>602</v>
      </c>
      <c r="D106" s="61" t="s">
        <v>602</v>
      </c>
      <c r="E106" s="61" t="s">
        <v>602</v>
      </c>
      <c r="F106" s="61" t="s">
        <v>602</v>
      </c>
      <c r="G106" s="61" t="s">
        <v>602</v>
      </c>
      <c r="H106" s="61" t="s">
        <v>602</v>
      </c>
      <c r="I106" s="61" t="s">
        <v>602</v>
      </c>
      <c r="J106" s="61" t="s">
        <v>602</v>
      </c>
      <c r="K106" s="61" t="s">
        <v>602</v>
      </c>
      <c r="L106" s="61" t="s">
        <v>602</v>
      </c>
      <c r="M106" s="61" t="s">
        <v>602</v>
      </c>
      <c r="N106" s="61" t="s">
        <v>602</v>
      </c>
      <c r="O106" s="61" t="s">
        <v>602</v>
      </c>
      <c r="P106" s="61" t="s">
        <v>602</v>
      </c>
      <c r="Q106" s="61" t="s">
        <v>602</v>
      </c>
      <c r="R106" s="61" t="s">
        <v>602</v>
      </c>
      <c r="S106" s="61" t="s">
        <v>602</v>
      </c>
      <c r="T106" s="61" t="s">
        <v>602</v>
      </c>
      <c r="U106" s="61" t="s">
        <v>602</v>
      </c>
      <c r="V106" s="61" t="s">
        <v>602</v>
      </c>
      <c r="W106" s="61" t="s">
        <v>602</v>
      </c>
      <c r="X106" s="60">
        <v>12.3</v>
      </c>
      <c r="Y106" s="60">
        <v>12.2</v>
      </c>
      <c r="Z106" s="60">
        <v>12.8</v>
      </c>
      <c r="AA106" s="60">
        <v>12.6</v>
      </c>
      <c r="AB106" s="60">
        <v>13</v>
      </c>
      <c r="AC106" s="60">
        <v>13.6</v>
      </c>
      <c r="AD106" s="60">
        <v>12.8</v>
      </c>
      <c r="AE106" s="60">
        <v>12.7</v>
      </c>
      <c r="AF106" s="60">
        <v>13.2</v>
      </c>
    </row>
    <row r="107" spans="1:32" x14ac:dyDescent="0.3">
      <c r="A107" s="65" t="s">
        <v>636</v>
      </c>
      <c r="B107" s="64" t="s">
        <v>741</v>
      </c>
      <c r="C107" s="61" t="s">
        <v>602</v>
      </c>
      <c r="D107" s="61" t="s">
        <v>602</v>
      </c>
      <c r="E107" s="61" t="s">
        <v>602</v>
      </c>
      <c r="F107" s="61" t="s">
        <v>602</v>
      </c>
      <c r="G107" s="61" t="s">
        <v>602</v>
      </c>
      <c r="H107" s="61" t="s">
        <v>602</v>
      </c>
      <c r="I107" s="61" t="s">
        <v>602</v>
      </c>
      <c r="J107" s="61" t="s">
        <v>602</v>
      </c>
      <c r="K107" s="61" t="s">
        <v>602</v>
      </c>
      <c r="L107" s="61" t="s">
        <v>602</v>
      </c>
      <c r="M107" s="61" t="s">
        <v>602</v>
      </c>
      <c r="N107" s="61" t="s">
        <v>602</v>
      </c>
      <c r="O107" s="61" t="s">
        <v>602</v>
      </c>
      <c r="P107" s="61" t="s">
        <v>602</v>
      </c>
      <c r="Q107" s="61" t="s">
        <v>602</v>
      </c>
      <c r="R107" s="61" t="s">
        <v>602</v>
      </c>
      <c r="S107" s="61" t="s">
        <v>602</v>
      </c>
      <c r="T107" s="61" t="s">
        <v>602</v>
      </c>
      <c r="U107" s="61" t="s">
        <v>602</v>
      </c>
      <c r="V107" s="61" t="s">
        <v>602</v>
      </c>
      <c r="W107" s="61" t="s">
        <v>602</v>
      </c>
      <c r="X107" s="61" t="s">
        <v>602</v>
      </c>
      <c r="Y107" s="60">
        <v>14.7</v>
      </c>
      <c r="Z107" s="60">
        <v>15.1</v>
      </c>
      <c r="AA107" s="60">
        <v>14.9</v>
      </c>
      <c r="AB107" s="60">
        <v>15.4</v>
      </c>
      <c r="AC107" s="60">
        <v>15.4</v>
      </c>
      <c r="AD107" s="60">
        <v>14.9</v>
      </c>
      <c r="AE107" s="60">
        <v>14.8</v>
      </c>
      <c r="AF107" s="60">
        <v>15.4</v>
      </c>
    </row>
    <row r="108" spans="1:32" x14ac:dyDescent="0.3">
      <c r="A108" s="65" t="s">
        <v>636</v>
      </c>
      <c r="B108" s="64" t="s">
        <v>742</v>
      </c>
      <c r="C108" s="61" t="s">
        <v>602</v>
      </c>
      <c r="D108" s="61" t="s">
        <v>602</v>
      </c>
      <c r="E108" s="61" t="s">
        <v>602</v>
      </c>
      <c r="F108" s="61" t="s">
        <v>602</v>
      </c>
      <c r="G108" s="61" t="s">
        <v>602</v>
      </c>
      <c r="H108" s="61" t="s">
        <v>602</v>
      </c>
      <c r="I108" s="61" t="s">
        <v>602</v>
      </c>
      <c r="J108" s="61" t="s">
        <v>602</v>
      </c>
      <c r="K108" s="61" t="s">
        <v>602</v>
      </c>
      <c r="L108" s="61" t="s">
        <v>602</v>
      </c>
      <c r="M108" s="61" t="s">
        <v>602</v>
      </c>
      <c r="N108" s="61" t="s">
        <v>602</v>
      </c>
      <c r="O108" s="61" t="s">
        <v>602</v>
      </c>
      <c r="P108" s="61" t="s">
        <v>602</v>
      </c>
      <c r="Q108" s="61" t="s">
        <v>602</v>
      </c>
      <c r="R108" s="61" t="s">
        <v>602</v>
      </c>
      <c r="S108" s="61" t="s">
        <v>602</v>
      </c>
      <c r="T108" s="61" t="s">
        <v>602</v>
      </c>
      <c r="U108" s="61" t="s">
        <v>602</v>
      </c>
      <c r="V108" s="61" t="s">
        <v>602</v>
      </c>
      <c r="W108" s="61" t="s">
        <v>602</v>
      </c>
      <c r="X108" s="61" t="s">
        <v>602</v>
      </c>
      <c r="Y108" s="61" t="s">
        <v>602</v>
      </c>
      <c r="Z108" s="61" t="s">
        <v>602</v>
      </c>
      <c r="AA108" s="61" t="s">
        <v>602</v>
      </c>
      <c r="AB108" s="60">
        <v>14.1</v>
      </c>
      <c r="AC108" s="60">
        <v>14.5</v>
      </c>
      <c r="AD108" s="60">
        <v>14</v>
      </c>
      <c r="AE108" s="60">
        <v>14.1</v>
      </c>
      <c r="AF108" s="60">
        <v>14.2</v>
      </c>
    </row>
    <row r="109" spans="1:32" x14ac:dyDescent="0.3">
      <c r="A109" s="65" t="s">
        <v>636</v>
      </c>
      <c r="B109" s="64" t="s">
        <v>743</v>
      </c>
      <c r="C109" s="60">
        <v>10.4</v>
      </c>
      <c r="D109" s="60">
        <v>9.4</v>
      </c>
      <c r="E109" s="60">
        <v>9.6</v>
      </c>
      <c r="F109" s="60">
        <v>9.6</v>
      </c>
      <c r="G109" s="60">
        <v>11.2</v>
      </c>
      <c r="H109" s="60">
        <v>9.3000000000000007</v>
      </c>
      <c r="I109" s="60">
        <v>9.8000000000000007</v>
      </c>
      <c r="J109" s="60">
        <v>10.5</v>
      </c>
      <c r="K109" s="60">
        <v>11</v>
      </c>
      <c r="L109" s="60">
        <v>10.1</v>
      </c>
      <c r="M109" s="60">
        <v>9.6</v>
      </c>
      <c r="N109" s="60">
        <v>9.4</v>
      </c>
      <c r="O109" s="60">
        <v>9.1</v>
      </c>
      <c r="P109" s="60">
        <v>9.1999999999999993</v>
      </c>
      <c r="Q109" s="60">
        <v>9.9</v>
      </c>
      <c r="R109" s="60">
        <v>9.4</v>
      </c>
      <c r="S109" s="60">
        <v>10</v>
      </c>
      <c r="T109" s="60">
        <v>10.5</v>
      </c>
      <c r="U109" s="60">
        <v>10</v>
      </c>
      <c r="V109" s="60">
        <v>10.1</v>
      </c>
      <c r="W109" s="60">
        <v>9.5</v>
      </c>
      <c r="X109" s="60">
        <v>9.6</v>
      </c>
      <c r="Y109" s="60">
        <v>9.1</v>
      </c>
      <c r="Z109" s="60">
        <v>9.6</v>
      </c>
      <c r="AA109" s="60">
        <v>9.9</v>
      </c>
      <c r="AB109" s="60">
        <v>10.3</v>
      </c>
      <c r="AC109" s="60">
        <v>10.8</v>
      </c>
      <c r="AD109" s="60">
        <v>10.3</v>
      </c>
      <c r="AE109" s="60">
        <v>10.3</v>
      </c>
      <c r="AF109" s="60">
        <v>11</v>
      </c>
    </row>
    <row r="110" spans="1:32" x14ac:dyDescent="0.3">
      <c r="A110" s="65" t="s">
        <v>636</v>
      </c>
      <c r="B110" s="64" t="s">
        <v>744</v>
      </c>
      <c r="C110" s="60">
        <v>11.5</v>
      </c>
      <c r="D110" s="60">
        <v>11</v>
      </c>
      <c r="E110" s="60">
        <v>11.5</v>
      </c>
      <c r="F110" s="60">
        <v>11</v>
      </c>
      <c r="G110" s="60">
        <v>12.3</v>
      </c>
      <c r="H110" s="60">
        <v>10.9</v>
      </c>
      <c r="I110" s="60">
        <v>11.3</v>
      </c>
      <c r="J110" s="60">
        <v>12</v>
      </c>
      <c r="K110" s="60">
        <v>12.4</v>
      </c>
      <c r="L110" s="60">
        <v>11.6</v>
      </c>
      <c r="M110" s="60">
        <v>11.7</v>
      </c>
      <c r="N110" s="60">
        <v>11</v>
      </c>
      <c r="O110" s="60">
        <v>11</v>
      </c>
      <c r="P110" s="60">
        <v>11.3</v>
      </c>
      <c r="Q110" s="60">
        <v>12</v>
      </c>
      <c r="R110" s="60">
        <v>11.4</v>
      </c>
      <c r="S110" s="60">
        <v>11.9</v>
      </c>
      <c r="T110" s="60">
        <v>12.3</v>
      </c>
      <c r="U110" s="60">
        <v>11.7</v>
      </c>
      <c r="V110" s="60">
        <v>11.7</v>
      </c>
      <c r="W110" s="60">
        <v>11.3</v>
      </c>
      <c r="X110" s="60">
        <v>11.4</v>
      </c>
      <c r="Y110" s="60">
        <v>11.2</v>
      </c>
      <c r="Z110" s="60">
        <v>11.6</v>
      </c>
      <c r="AA110" s="60">
        <v>12</v>
      </c>
      <c r="AB110" s="60">
        <v>12.5</v>
      </c>
      <c r="AC110" s="60">
        <v>12.3</v>
      </c>
      <c r="AD110" s="60">
        <v>11.6</v>
      </c>
      <c r="AE110" s="60">
        <v>11.6</v>
      </c>
      <c r="AF110" s="60">
        <v>12.1</v>
      </c>
    </row>
    <row r="111" spans="1:32" x14ac:dyDescent="0.3">
      <c r="A111" s="65" t="s">
        <v>636</v>
      </c>
      <c r="B111" s="64" t="s">
        <v>745</v>
      </c>
      <c r="C111" s="60">
        <v>12.3</v>
      </c>
      <c r="D111" s="60">
        <v>11.4</v>
      </c>
      <c r="E111" s="60">
        <v>11.6</v>
      </c>
      <c r="F111" s="60">
        <v>10.9</v>
      </c>
      <c r="G111" s="60">
        <v>12.5</v>
      </c>
      <c r="H111" s="60">
        <v>11.2</v>
      </c>
      <c r="I111" s="60">
        <v>11.3</v>
      </c>
      <c r="J111" s="60">
        <v>12.2</v>
      </c>
      <c r="K111" s="60">
        <v>12.7</v>
      </c>
      <c r="L111" s="60">
        <v>12</v>
      </c>
      <c r="M111" s="60">
        <v>11.8</v>
      </c>
      <c r="N111" s="60">
        <v>11.7</v>
      </c>
      <c r="O111" s="60">
        <v>11.2</v>
      </c>
      <c r="P111" s="60">
        <v>11</v>
      </c>
      <c r="Q111" s="60">
        <v>12</v>
      </c>
      <c r="R111" s="60">
        <v>11.1</v>
      </c>
      <c r="S111" s="60">
        <v>11.6</v>
      </c>
      <c r="T111" s="60">
        <v>12</v>
      </c>
      <c r="U111" s="60">
        <v>12</v>
      </c>
      <c r="V111" s="60">
        <v>12.1</v>
      </c>
      <c r="W111" s="60">
        <v>11.2</v>
      </c>
      <c r="X111" s="60">
        <v>11.6</v>
      </c>
      <c r="Y111" s="60">
        <v>11.5</v>
      </c>
      <c r="Z111" s="60">
        <v>12.1</v>
      </c>
      <c r="AA111" s="60">
        <v>12.2</v>
      </c>
      <c r="AB111" s="60">
        <v>12.5</v>
      </c>
      <c r="AC111" s="60">
        <v>12.3</v>
      </c>
      <c r="AD111" s="60">
        <v>12.4</v>
      </c>
      <c r="AE111" s="60">
        <v>12.4</v>
      </c>
      <c r="AF111" s="60">
        <v>12.9</v>
      </c>
    </row>
    <row r="112" spans="1:32" x14ac:dyDescent="0.3">
      <c r="A112" s="65" t="s">
        <v>636</v>
      </c>
      <c r="B112" s="64" t="s">
        <v>746</v>
      </c>
      <c r="C112" s="61" t="s">
        <v>602</v>
      </c>
      <c r="D112" s="61" t="s">
        <v>602</v>
      </c>
      <c r="E112" s="61" t="s">
        <v>602</v>
      </c>
      <c r="F112" s="61" t="s">
        <v>602</v>
      </c>
      <c r="G112" s="61" t="s">
        <v>602</v>
      </c>
      <c r="H112" s="61" t="s">
        <v>602</v>
      </c>
      <c r="I112" s="61" t="s">
        <v>602</v>
      </c>
      <c r="J112" s="61" t="s">
        <v>602</v>
      </c>
      <c r="K112" s="61" t="s">
        <v>602</v>
      </c>
      <c r="L112" s="61" t="s">
        <v>602</v>
      </c>
      <c r="M112" s="61" t="s">
        <v>602</v>
      </c>
      <c r="N112" s="61" t="s">
        <v>602</v>
      </c>
      <c r="O112" s="61" t="s">
        <v>602</v>
      </c>
      <c r="P112" s="61" t="s">
        <v>602</v>
      </c>
      <c r="Q112" s="61" t="s">
        <v>602</v>
      </c>
      <c r="R112" s="61" t="s">
        <v>602</v>
      </c>
      <c r="S112" s="61" t="s">
        <v>602</v>
      </c>
      <c r="T112" s="61" t="s">
        <v>602</v>
      </c>
      <c r="U112" s="61" t="s">
        <v>602</v>
      </c>
      <c r="V112" s="61" t="s">
        <v>602</v>
      </c>
      <c r="W112" s="61" t="s">
        <v>602</v>
      </c>
      <c r="X112" s="60">
        <v>10.7</v>
      </c>
      <c r="Y112" s="60">
        <v>10.4</v>
      </c>
      <c r="Z112" s="60">
        <v>11</v>
      </c>
      <c r="AA112" s="60">
        <v>11</v>
      </c>
      <c r="AB112" s="60">
        <v>11.6</v>
      </c>
      <c r="AC112" s="60">
        <v>11.8</v>
      </c>
      <c r="AD112" s="60">
        <v>11.2</v>
      </c>
      <c r="AE112" s="60">
        <v>11.2</v>
      </c>
      <c r="AF112" s="60">
        <v>11.7</v>
      </c>
    </row>
    <row r="113" spans="1:32" x14ac:dyDescent="0.3">
      <c r="A113" s="65" t="s">
        <v>636</v>
      </c>
      <c r="B113" s="64" t="s">
        <v>747</v>
      </c>
      <c r="C113" s="60">
        <v>13.6</v>
      </c>
      <c r="D113" s="60">
        <v>12.7</v>
      </c>
      <c r="E113" s="60">
        <v>12.9</v>
      </c>
      <c r="F113" s="60">
        <v>11.9</v>
      </c>
      <c r="G113" s="60">
        <v>13.6</v>
      </c>
      <c r="H113" s="60">
        <v>12.5</v>
      </c>
      <c r="I113" s="60">
        <v>12.1</v>
      </c>
      <c r="J113" s="60">
        <v>12.9</v>
      </c>
      <c r="K113" s="60">
        <v>13.6</v>
      </c>
      <c r="L113" s="60">
        <v>12.7</v>
      </c>
      <c r="M113" s="60">
        <v>12.6</v>
      </c>
      <c r="N113" s="60">
        <v>12.9</v>
      </c>
      <c r="O113" s="60">
        <v>12.3</v>
      </c>
      <c r="P113" s="60">
        <v>12</v>
      </c>
      <c r="Q113" s="60">
        <v>13.6</v>
      </c>
      <c r="R113" s="60">
        <v>12.6</v>
      </c>
      <c r="S113" s="60">
        <v>13.2</v>
      </c>
      <c r="T113" s="60">
        <v>13.6</v>
      </c>
      <c r="U113" s="60">
        <v>13.6</v>
      </c>
      <c r="V113" s="60">
        <v>13.7</v>
      </c>
      <c r="W113" s="60">
        <v>13.3</v>
      </c>
      <c r="X113" s="60">
        <v>13.1</v>
      </c>
      <c r="Y113" s="60">
        <v>12.9</v>
      </c>
      <c r="Z113" s="60">
        <v>13.5</v>
      </c>
      <c r="AA113" s="60">
        <v>12.9</v>
      </c>
      <c r="AB113" s="60">
        <v>13.5</v>
      </c>
      <c r="AC113" s="60">
        <v>13.8</v>
      </c>
      <c r="AD113" s="60">
        <v>13.7</v>
      </c>
      <c r="AE113" s="60">
        <v>13.4</v>
      </c>
      <c r="AF113" s="60">
        <v>14.3</v>
      </c>
    </row>
    <row r="114" spans="1:32" x14ac:dyDescent="0.3">
      <c r="A114" s="65" t="s">
        <v>636</v>
      </c>
      <c r="B114" s="64" t="s">
        <v>748</v>
      </c>
      <c r="C114" s="60">
        <v>12</v>
      </c>
      <c r="D114" s="60">
        <v>10.8</v>
      </c>
      <c r="E114" s="60">
        <v>10.9</v>
      </c>
      <c r="F114" s="60">
        <v>10.3</v>
      </c>
      <c r="G114" s="60">
        <v>11.7</v>
      </c>
      <c r="H114" s="60">
        <v>10.4</v>
      </c>
      <c r="I114" s="60">
        <v>11</v>
      </c>
      <c r="J114" s="60">
        <v>11.2</v>
      </c>
      <c r="K114" s="60">
        <v>12.1</v>
      </c>
      <c r="L114" s="60">
        <v>11.6</v>
      </c>
      <c r="M114" s="60">
        <v>11.4</v>
      </c>
      <c r="N114" s="60">
        <v>11</v>
      </c>
      <c r="O114" s="60">
        <v>10.8</v>
      </c>
      <c r="P114" s="60">
        <v>10.9</v>
      </c>
      <c r="Q114" s="60">
        <v>11.8</v>
      </c>
      <c r="R114" s="60">
        <v>11.1</v>
      </c>
      <c r="S114" s="60">
        <v>11.9</v>
      </c>
      <c r="T114" s="60">
        <v>12.5</v>
      </c>
      <c r="U114" s="60">
        <v>11.8</v>
      </c>
      <c r="V114" s="60">
        <v>12.1</v>
      </c>
      <c r="W114" s="60">
        <v>11.7</v>
      </c>
      <c r="X114" s="60">
        <v>11.5</v>
      </c>
      <c r="Y114" s="60">
        <v>11.3</v>
      </c>
      <c r="Z114" s="60">
        <v>11.9</v>
      </c>
      <c r="AA114" s="60">
        <v>11.7</v>
      </c>
      <c r="AB114" s="60">
        <v>12.1</v>
      </c>
      <c r="AC114" s="60">
        <v>12.7</v>
      </c>
      <c r="AD114" s="60">
        <v>11.9</v>
      </c>
      <c r="AE114" s="60">
        <v>12.4</v>
      </c>
      <c r="AF114" s="60">
        <v>12.9</v>
      </c>
    </row>
    <row r="115" spans="1:32" x14ac:dyDescent="0.3">
      <c r="A115" s="65" t="s">
        <v>636</v>
      </c>
      <c r="B115" s="64" t="s">
        <v>749</v>
      </c>
      <c r="C115" s="60">
        <v>12.6</v>
      </c>
      <c r="D115" s="60">
        <v>11.9</v>
      </c>
      <c r="E115" s="60">
        <v>12.1</v>
      </c>
      <c r="F115" s="60">
        <v>11.4</v>
      </c>
      <c r="G115" s="60">
        <v>13</v>
      </c>
      <c r="H115" s="60">
        <v>12.2</v>
      </c>
      <c r="I115" s="60">
        <v>12.3</v>
      </c>
      <c r="J115" s="60">
        <v>13</v>
      </c>
      <c r="K115" s="60">
        <v>13.7</v>
      </c>
      <c r="L115" s="60">
        <v>13.1</v>
      </c>
      <c r="M115" s="60">
        <v>12.8</v>
      </c>
      <c r="N115" s="60">
        <v>13</v>
      </c>
      <c r="O115" s="60">
        <v>13</v>
      </c>
      <c r="P115" s="60">
        <v>12.8</v>
      </c>
      <c r="Q115" s="60">
        <v>13.6</v>
      </c>
      <c r="R115" s="60">
        <v>12.6</v>
      </c>
      <c r="S115" s="60">
        <v>13</v>
      </c>
      <c r="T115" s="60">
        <v>13.2</v>
      </c>
      <c r="U115" s="60">
        <v>13.3</v>
      </c>
      <c r="V115" s="60">
        <v>13.5</v>
      </c>
      <c r="W115" s="60">
        <v>13.1</v>
      </c>
      <c r="X115" s="60">
        <v>12.8</v>
      </c>
      <c r="Y115" s="60">
        <v>12.5</v>
      </c>
      <c r="Z115" s="60">
        <v>13.4</v>
      </c>
      <c r="AA115" s="60">
        <v>13.5</v>
      </c>
      <c r="AB115" s="60">
        <v>14.1</v>
      </c>
      <c r="AC115" s="60">
        <v>14.2</v>
      </c>
      <c r="AD115" s="60">
        <v>13.7</v>
      </c>
      <c r="AE115" s="60">
        <v>13.6</v>
      </c>
      <c r="AF115" s="60">
        <v>14.2</v>
      </c>
    </row>
    <row r="116" spans="1:32" x14ac:dyDescent="0.3">
      <c r="A116" s="65" t="s">
        <v>636</v>
      </c>
      <c r="B116" s="64" t="s">
        <v>750</v>
      </c>
      <c r="C116" s="60">
        <v>13</v>
      </c>
      <c r="D116" s="60">
        <v>11.9</v>
      </c>
      <c r="E116" s="60">
        <v>12.1</v>
      </c>
      <c r="F116" s="60">
        <v>11.5</v>
      </c>
      <c r="G116" s="60">
        <v>13.4</v>
      </c>
      <c r="H116" s="60">
        <v>12.2</v>
      </c>
      <c r="I116" s="60">
        <v>12</v>
      </c>
      <c r="J116" s="60">
        <v>12.5</v>
      </c>
      <c r="K116" s="60">
        <v>13.2</v>
      </c>
      <c r="L116" s="60">
        <v>12.4</v>
      </c>
      <c r="M116" s="60">
        <v>12.8</v>
      </c>
      <c r="N116" s="60">
        <v>12.8</v>
      </c>
      <c r="O116" s="60">
        <v>12.5</v>
      </c>
      <c r="P116" s="60">
        <v>12.3</v>
      </c>
      <c r="Q116" s="60">
        <v>13.2</v>
      </c>
      <c r="R116" s="60">
        <v>12.5</v>
      </c>
      <c r="S116" s="60">
        <v>12.7</v>
      </c>
      <c r="T116" s="60">
        <v>13.1</v>
      </c>
      <c r="U116" s="60">
        <v>12.7</v>
      </c>
      <c r="V116" s="60">
        <v>12.7</v>
      </c>
      <c r="W116" s="60">
        <v>12.4</v>
      </c>
      <c r="X116" s="60">
        <v>12.5</v>
      </c>
      <c r="Y116" s="60">
        <v>12.3</v>
      </c>
      <c r="Z116" s="60">
        <v>13</v>
      </c>
      <c r="AA116" s="60">
        <v>12.8</v>
      </c>
      <c r="AB116" s="60">
        <v>13.5</v>
      </c>
      <c r="AC116" s="60">
        <v>13.9</v>
      </c>
      <c r="AD116" s="60">
        <v>13.5</v>
      </c>
      <c r="AE116" s="60">
        <v>13.3</v>
      </c>
      <c r="AF116" s="60">
        <v>14.1</v>
      </c>
    </row>
    <row r="117" spans="1:32" x14ac:dyDescent="0.3">
      <c r="A117" s="65" t="s">
        <v>636</v>
      </c>
      <c r="B117" s="64" t="s">
        <v>751</v>
      </c>
      <c r="C117" s="61" t="s">
        <v>602</v>
      </c>
      <c r="D117" s="61" t="s">
        <v>602</v>
      </c>
      <c r="E117" s="61" t="s">
        <v>602</v>
      </c>
      <c r="F117" s="61" t="s">
        <v>602</v>
      </c>
      <c r="G117" s="61" t="s">
        <v>602</v>
      </c>
      <c r="H117" s="61" t="s">
        <v>602</v>
      </c>
      <c r="I117" s="61" t="s">
        <v>602</v>
      </c>
      <c r="J117" s="61" t="s">
        <v>602</v>
      </c>
      <c r="K117" s="61" t="s">
        <v>602</v>
      </c>
      <c r="L117" s="61" t="s">
        <v>602</v>
      </c>
      <c r="M117" s="61" t="s">
        <v>602</v>
      </c>
      <c r="N117" s="61" t="s">
        <v>602</v>
      </c>
      <c r="O117" s="61" t="s">
        <v>602</v>
      </c>
      <c r="P117" s="61" t="s">
        <v>602</v>
      </c>
      <c r="Q117" s="61" t="s">
        <v>602</v>
      </c>
      <c r="R117" s="61" t="s">
        <v>602</v>
      </c>
      <c r="S117" s="61" t="s">
        <v>602</v>
      </c>
      <c r="T117" s="61" t="s">
        <v>602</v>
      </c>
      <c r="U117" s="61" t="s">
        <v>602</v>
      </c>
      <c r="V117" s="61" t="s">
        <v>602</v>
      </c>
      <c r="W117" s="61" t="s">
        <v>602</v>
      </c>
      <c r="X117" s="60">
        <v>12.5</v>
      </c>
      <c r="Y117" s="60">
        <v>12.4</v>
      </c>
      <c r="Z117" s="60">
        <v>13.2</v>
      </c>
      <c r="AA117" s="60">
        <v>12.9</v>
      </c>
      <c r="AB117" s="60">
        <v>13.5</v>
      </c>
      <c r="AC117" s="60">
        <v>14</v>
      </c>
      <c r="AD117" s="60">
        <v>13.7</v>
      </c>
      <c r="AE117" s="60">
        <v>13.5</v>
      </c>
      <c r="AF117" s="60">
        <v>14.1</v>
      </c>
    </row>
    <row r="118" spans="1:32" x14ac:dyDescent="0.3">
      <c r="A118" s="65" t="s">
        <v>636</v>
      </c>
      <c r="B118" s="64" t="s">
        <v>752</v>
      </c>
      <c r="C118" s="60">
        <v>12.2</v>
      </c>
      <c r="D118" s="60">
        <v>11.4</v>
      </c>
      <c r="E118" s="60">
        <v>11.3</v>
      </c>
      <c r="F118" s="60">
        <v>10.6</v>
      </c>
      <c r="G118" s="60">
        <v>12</v>
      </c>
      <c r="H118" s="60">
        <v>10.8</v>
      </c>
      <c r="I118" s="60">
        <v>11.2</v>
      </c>
      <c r="J118" s="60">
        <v>12</v>
      </c>
      <c r="K118" s="60">
        <v>12.6</v>
      </c>
      <c r="L118" s="60">
        <v>11.8</v>
      </c>
      <c r="M118" s="60">
        <v>11.6</v>
      </c>
      <c r="N118" s="60">
        <v>11.6</v>
      </c>
      <c r="O118" s="60">
        <v>12.1</v>
      </c>
      <c r="P118" s="60">
        <v>11.6</v>
      </c>
      <c r="Q118" s="60">
        <v>12.3</v>
      </c>
      <c r="R118" s="60">
        <v>12.2</v>
      </c>
      <c r="S118" s="60">
        <v>12.6</v>
      </c>
      <c r="T118" s="60">
        <v>13.1</v>
      </c>
      <c r="U118" s="60">
        <v>12.1</v>
      </c>
      <c r="V118" s="60">
        <v>12</v>
      </c>
      <c r="W118" s="60">
        <v>11.8</v>
      </c>
      <c r="X118" s="60">
        <v>11.6</v>
      </c>
      <c r="Y118" s="60">
        <v>11.4</v>
      </c>
      <c r="Z118" s="60">
        <v>12</v>
      </c>
      <c r="AA118" s="60">
        <v>12</v>
      </c>
      <c r="AB118" s="60">
        <v>12.4</v>
      </c>
      <c r="AC118" s="60">
        <v>12.7</v>
      </c>
      <c r="AD118" s="60">
        <v>12.2</v>
      </c>
      <c r="AE118" s="60">
        <v>12.3</v>
      </c>
      <c r="AF118" s="60">
        <v>12.7</v>
      </c>
    </row>
    <row r="119" spans="1:32" x14ac:dyDescent="0.3">
      <c r="A119" s="65" t="s">
        <v>636</v>
      </c>
      <c r="B119" s="64" t="s">
        <v>753</v>
      </c>
      <c r="C119" s="60">
        <v>13.5</v>
      </c>
      <c r="D119" s="60">
        <v>12.5</v>
      </c>
      <c r="E119" s="60">
        <v>12.6</v>
      </c>
      <c r="F119" s="60">
        <v>12.1</v>
      </c>
      <c r="G119" s="60">
        <v>13.3</v>
      </c>
      <c r="H119" s="60">
        <v>12.2</v>
      </c>
      <c r="I119" s="60">
        <v>12.7</v>
      </c>
      <c r="J119" s="60">
        <v>12.9</v>
      </c>
      <c r="K119" s="60">
        <v>13.9</v>
      </c>
      <c r="L119" s="60">
        <v>13.1</v>
      </c>
      <c r="M119" s="60">
        <v>13.2</v>
      </c>
      <c r="N119" s="60">
        <v>12.8</v>
      </c>
      <c r="O119" s="60">
        <v>13.3</v>
      </c>
      <c r="P119" s="60">
        <v>13.2</v>
      </c>
      <c r="Q119" s="60">
        <v>14</v>
      </c>
      <c r="R119" s="60">
        <v>13.5</v>
      </c>
      <c r="S119" s="60">
        <v>13.8</v>
      </c>
      <c r="T119" s="60">
        <v>14.3</v>
      </c>
      <c r="U119" s="60">
        <v>13.2</v>
      </c>
      <c r="V119" s="60">
        <v>13.6</v>
      </c>
      <c r="W119" s="60">
        <v>13.2</v>
      </c>
      <c r="X119" s="60">
        <v>13.2</v>
      </c>
      <c r="Y119" s="60">
        <v>12.9</v>
      </c>
      <c r="Z119" s="60">
        <v>13.3</v>
      </c>
      <c r="AA119" s="60">
        <v>13.1</v>
      </c>
      <c r="AB119" s="60">
        <v>13.4</v>
      </c>
      <c r="AC119" s="60">
        <v>13.8</v>
      </c>
      <c r="AD119" s="60">
        <v>13.5</v>
      </c>
      <c r="AE119" s="60">
        <v>13.3</v>
      </c>
      <c r="AF119" s="60">
        <v>13.8</v>
      </c>
    </row>
    <row r="120" spans="1:32" x14ac:dyDescent="0.3">
      <c r="A120" s="65" t="s">
        <v>636</v>
      </c>
      <c r="B120" s="64" t="s">
        <v>754</v>
      </c>
      <c r="C120" s="60">
        <v>14</v>
      </c>
      <c r="D120" s="60">
        <v>13.1</v>
      </c>
      <c r="E120" s="60">
        <v>13.1</v>
      </c>
      <c r="F120" s="60">
        <v>12.6</v>
      </c>
      <c r="G120" s="60">
        <v>14</v>
      </c>
      <c r="H120" s="60">
        <v>12.8</v>
      </c>
      <c r="I120" s="60">
        <v>12.9</v>
      </c>
      <c r="J120" s="60">
        <v>13.8</v>
      </c>
      <c r="K120" s="60">
        <v>14.2</v>
      </c>
      <c r="L120" s="60">
        <v>13.2</v>
      </c>
      <c r="M120" s="60">
        <v>13.2</v>
      </c>
      <c r="N120" s="60">
        <v>13.3</v>
      </c>
      <c r="O120" s="60">
        <v>13.3</v>
      </c>
      <c r="P120" s="60">
        <v>13.3</v>
      </c>
      <c r="Q120" s="60">
        <v>14.4</v>
      </c>
      <c r="R120" s="60">
        <v>13.2</v>
      </c>
      <c r="S120" s="60">
        <v>13.1</v>
      </c>
      <c r="T120" s="60">
        <v>13.7</v>
      </c>
      <c r="U120" s="60">
        <v>13.6</v>
      </c>
      <c r="V120" s="60">
        <v>14.5</v>
      </c>
      <c r="W120" s="60">
        <v>13.6</v>
      </c>
      <c r="X120" s="60">
        <v>13.5</v>
      </c>
      <c r="Y120" s="60">
        <v>13.4</v>
      </c>
      <c r="Z120" s="60">
        <v>14.1</v>
      </c>
      <c r="AA120" s="60">
        <v>14</v>
      </c>
      <c r="AB120" s="60">
        <v>14.2</v>
      </c>
      <c r="AC120" s="60">
        <v>14.7</v>
      </c>
      <c r="AD120" s="60">
        <v>14.2</v>
      </c>
      <c r="AE120" s="60">
        <v>13.8</v>
      </c>
      <c r="AF120" s="60">
        <v>14.3</v>
      </c>
    </row>
    <row r="121" spans="1:32" x14ac:dyDescent="0.3">
      <c r="A121" s="65" t="s">
        <v>636</v>
      </c>
      <c r="B121" s="64" t="s">
        <v>755</v>
      </c>
      <c r="C121" s="60">
        <v>13.1</v>
      </c>
      <c r="D121" s="60">
        <v>12.3</v>
      </c>
      <c r="E121" s="60">
        <v>12.5</v>
      </c>
      <c r="F121" s="60">
        <v>11.9</v>
      </c>
      <c r="G121" s="60">
        <v>13.2</v>
      </c>
      <c r="H121" s="60">
        <v>12.1</v>
      </c>
      <c r="I121" s="60">
        <v>12.5</v>
      </c>
      <c r="J121" s="60">
        <v>12.5</v>
      </c>
      <c r="K121" s="60">
        <v>13.5</v>
      </c>
      <c r="L121" s="60">
        <v>12.9</v>
      </c>
      <c r="M121" s="60">
        <v>12.9</v>
      </c>
      <c r="N121" s="60">
        <v>12.8</v>
      </c>
      <c r="O121" s="60">
        <v>12.9</v>
      </c>
      <c r="P121" s="60">
        <v>12.8</v>
      </c>
      <c r="Q121" s="60">
        <v>13.3</v>
      </c>
      <c r="R121" s="60">
        <v>12.6</v>
      </c>
      <c r="S121" s="60">
        <v>13.4</v>
      </c>
      <c r="T121" s="60">
        <v>13.8</v>
      </c>
      <c r="U121" s="60">
        <v>13.2</v>
      </c>
      <c r="V121" s="60">
        <v>13.4</v>
      </c>
      <c r="W121" s="60">
        <v>13</v>
      </c>
      <c r="X121" s="60">
        <v>13.1</v>
      </c>
      <c r="Y121" s="60">
        <v>12.8</v>
      </c>
      <c r="Z121" s="60">
        <v>13.3</v>
      </c>
      <c r="AA121" s="60">
        <v>13</v>
      </c>
      <c r="AB121" s="60">
        <v>13.3</v>
      </c>
      <c r="AC121" s="60">
        <v>13.8</v>
      </c>
      <c r="AD121" s="60">
        <v>13.3</v>
      </c>
      <c r="AE121" s="60">
        <v>13.1</v>
      </c>
      <c r="AF121" s="60">
        <v>13.7</v>
      </c>
    </row>
    <row r="122" spans="1:32" x14ac:dyDescent="0.3">
      <c r="A122" s="65" t="s">
        <v>636</v>
      </c>
      <c r="B122" s="64" t="s">
        <v>756</v>
      </c>
      <c r="C122" s="60">
        <v>15.1</v>
      </c>
      <c r="D122" s="60">
        <v>13.9</v>
      </c>
      <c r="E122" s="60">
        <v>14.1</v>
      </c>
      <c r="F122" s="60">
        <v>13.4</v>
      </c>
      <c r="G122" s="60">
        <v>14.9</v>
      </c>
      <c r="H122" s="60">
        <v>13.8</v>
      </c>
      <c r="I122" s="60">
        <v>13.5</v>
      </c>
      <c r="J122" s="60">
        <v>14.5</v>
      </c>
      <c r="K122" s="60">
        <v>14.8</v>
      </c>
      <c r="L122" s="60">
        <v>13.8</v>
      </c>
      <c r="M122" s="60">
        <v>13.7</v>
      </c>
      <c r="N122" s="60">
        <v>13.9</v>
      </c>
      <c r="O122" s="60">
        <v>13.9</v>
      </c>
      <c r="P122" s="60">
        <v>13.7</v>
      </c>
      <c r="Q122" s="60">
        <v>14.6</v>
      </c>
      <c r="R122" s="60">
        <v>14.1</v>
      </c>
      <c r="S122" s="60">
        <v>14.3</v>
      </c>
      <c r="T122" s="60">
        <v>14.6</v>
      </c>
      <c r="U122" s="60">
        <v>14.4</v>
      </c>
      <c r="V122" s="60">
        <v>14.4</v>
      </c>
      <c r="W122" s="60">
        <v>14.4</v>
      </c>
      <c r="X122" s="60">
        <v>14.1</v>
      </c>
      <c r="Y122" s="60">
        <v>14.2</v>
      </c>
      <c r="Z122" s="60">
        <v>14.9</v>
      </c>
      <c r="AA122" s="60">
        <v>14.8</v>
      </c>
      <c r="AB122" s="60">
        <v>14.9</v>
      </c>
      <c r="AC122" s="60">
        <v>15.6</v>
      </c>
      <c r="AD122" s="60">
        <v>15.2</v>
      </c>
      <c r="AE122" s="60">
        <v>15</v>
      </c>
      <c r="AF122" s="60">
        <v>15.6</v>
      </c>
    </row>
    <row r="123" spans="1:32" x14ac:dyDescent="0.3">
      <c r="A123" s="66" t="s">
        <v>636</v>
      </c>
      <c r="B123" s="67" t="s">
        <v>757</v>
      </c>
      <c r="C123" s="60">
        <v>15</v>
      </c>
      <c r="D123" s="60">
        <v>13.9</v>
      </c>
      <c r="E123" s="60">
        <v>14.1</v>
      </c>
      <c r="F123" s="60">
        <v>13.4</v>
      </c>
      <c r="G123" s="60">
        <v>14.7</v>
      </c>
      <c r="H123" s="60">
        <v>13.8</v>
      </c>
      <c r="I123" s="60">
        <v>13.9</v>
      </c>
      <c r="J123" s="60">
        <v>14.9</v>
      </c>
      <c r="K123" s="60">
        <v>15</v>
      </c>
      <c r="L123" s="60">
        <v>13.5</v>
      </c>
      <c r="M123" s="60">
        <v>14</v>
      </c>
      <c r="N123" s="60">
        <v>14.1</v>
      </c>
      <c r="O123" s="60">
        <v>13.9</v>
      </c>
      <c r="P123" s="60">
        <v>14</v>
      </c>
      <c r="Q123" s="60">
        <v>15.2</v>
      </c>
      <c r="R123" s="60">
        <v>13.6</v>
      </c>
      <c r="S123" s="60">
        <v>13.9</v>
      </c>
      <c r="T123" s="60">
        <v>14.6</v>
      </c>
      <c r="U123" s="60">
        <v>14.5</v>
      </c>
      <c r="V123" s="60">
        <v>14.5</v>
      </c>
      <c r="W123" s="60">
        <v>14.2</v>
      </c>
      <c r="X123" s="60">
        <v>14.1</v>
      </c>
      <c r="Y123" s="60">
        <v>13.9</v>
      </c>
      <c r="Z123" s="60">
        <v>14.8</v>
      </c>
      <c r="AA123" s="60">
        <v>14.7</v>
      </c>
      <c r="AB123" s="60">
        <v>14.7</v>
      </c>
      <c r="AC123" s="60">
        <v>15.1</v>
      </c>
      <c r="AD123" s="60">
        <v>14.9</v>
      </c>
      <c r="AE123" s="60">
        <v>14.6</v>
      </c>
      <c r="AF123" s="60">
        <v>15.2</v>
      </c>
    </row>
  </sheetData>
  <phoneticPr fontId="18"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workbookViewId="0">
      <selection activeCell="I26" sqref="I26"/>
    </sheetView>
  </sheetViews>
  <sheetFormatPr defaultRowHeight="16.5" x14ac:dyDescent="0.3"/>
  <cols>
    <col min="1" max="1" width="5.5" bestFit="1" customWidth="1"/>
    <col min="2" max="2" width="6.875" bestFit="1" customWidth="1"/>
    <col min="3" max="3" width="20.375" bestFit="1" customWidth="1"/>
    <col min="9" max="9" width="20.375" bestFit="1" customWidth="1"/>
  </cols>
  <sheetData>
    <row r="1" spans="1:12" x14ac:dyDescent="0.3">
      <c r="A1" s="185" t="s">
        <v>797</v>
      </c>
      <c r="B1" s="186" t="s">
        <v>597</v>
      </c>
      <c r="C1" s="186" t="s">
        <v>597</v>
      </c>
      <c r="D1" s="186" t="s">
        <v>599</v>
      </c>
      <c r="E1" s="186" t="s">
        <v>599</v>
      </c>
      <c r="F1" s="186" t="s">
        <v>599</v>
      </c>
      <c r="G1" s="186" t="s">
        <v>599</v>
      </c>
      <c r="H1" s="186" t="s">
        <v>599</v>
      </c>
      <c r="I1" s="186" t="s">
        <v>599</v>
      </c>
    </row>
    <row r="2" spans="1:12" x14ac:dyDescent="0.3">
      <c r="A2" s="186" t="s">
        <v>797</v>
      </c>
      <c r="B2" s="63" t="s">
        <v>798</v>
      </c>
      <c r="C2" s="63" t="s">
        <v>799</v>
      </c>
      <c r="D2" s="63" t="s">
        <v>798</v>
      </c>
      <c r="E2" s="63" t="s">
        <v>800</v>
      </c>
      <c r="F2" s="63" t="s">
        <v>801</v>
      </c>
      <c r="G2" s="63" t="s">
        <v>802</v>
      </c>
      <c r="H2" s="63" t="s">
        <v>803</v>
      </c>
      <c r="I2" s="63" t="s">
        <v>799</v>
      </c>
    </row>
    <row r="3" spans="1:12" x14ac:dyDescent="0.3">
      <c r="A3" s="64" t="s">
        <v>804</v>
      </c>
      <c r="B3" s="61">
        <v>16380</v>
      </c>
      <c r="C3" s="60">
        <v>11</v>
      </c>
      <c r="D3" s="61">
        <v>34954</v>
      </c>
      <c r="E3" s="61">
        <v>14932</v>
      </c>
      <c r="F3" s="61">
        <v>2122</v>
      </c>
      <c r="G3" s="61">
        <v>3252</v>
      </c>
      <c r="H3" s="61">
        <v>14648</v>
      </c>
      <c r="I3" s="60">
        <v>10.8</v>
      </c>
    </row>
    <row r="4" spans="1:12" x14ac:dyDescent="0.3">
      <c r="A4" s="64" t="s">
        <v>805</v>
      </c>
      <c r="B4" s="61">
        <v>28298</v>
      </c>
      <c r="C4" s="60">
        <v>17</v>
      </c>
      <c r="D4" s="61">
        <v>41933</v>
      </c>
      <c r="E4" s="61">
        <v>16800</v>
      </c>
      <c r="F4" s="61">
        <v>2595</v>
      </c>
      <c r="G4" s="61">
        <v>2788</v>
      </c>
      <c r="H4" s="61">
        <v>19750</v>
      </c>
      <c r="I4" s="60">
        <v>11.9</v>
      </c>
    </row>
    <row r="5" spans="1:12" x14ac:dyDescent="0.3">
      <c r="A5" s="64" t="s">
        <v>806</v>
      </c>
      <c r="B5" s="61">
        <v>42881</v>
      </c>
      <c r="C5" s="60">
        <v>24.3</v>
      </c>
      <c r="D5" s="61">
        <v>53565</v>
      </c>
      <c r="E5" s="61">
        <v>22564</v>
      </c>
      <c r="F5" s="61">
        <v>3620</v>
      </c>
      <c r="G5" s="61">
        <v>3015</v>
      </c>
      <c r="H5" s="61">
        <v>24366</v>
      </c>
      <c r="I5" s="60">
        <v>14.1</v>
      </c>
      <c r="K5" s="71" t="s">
        <v>758</v>
      </c>
      <c r="L5" s="71" t="s">
        <v>821</v>
      </c>
    </row>
    <row r="6" spans="1:12" x14ac:dyDescent="0.3">
      <c r="A6" s="64" t="s">
        <v>807</v>
      </c>
      <c r="B6" s="61">
        <v>52600</v>
      </c>
      <c r="C6" s="60">
        <v>27.5</v>
      </c>
      <c r="D6" s="61">
        <v>68687</v>
      </c>
      <c r="E6" s="61">
        <v>29596</v>
      </c>
      <c r="F6" s="61">
        <v>5436</v>
      </c>
      <c r="G6" s="61">
        <v>3789</v>
      </c>
      <c r="H6" s="61">
        <v>29866</v>
      </c>
      <c r="I6" s="60">
        <v>16.8</v>
      </c>
      <c r="K6" s="71" t="s">
        <v>759</v>
      </c>
      <c r="L6" s="71" t="s">
        <v>822</v>
      </c>
    </row>
    <row r="7" spans="1:12" x14ac:dyDescent="0.3">
      <c r="A7" s="64" t="s">
        <v>808</v>
      </c>
      <c r="B7" s="61">
        <v>54918</v>
      </c>
      <c r="C7" s="60">
        <v>28.4</v>
      </c>
      <c r="D7" s="61">
        <v>72986</v>
      </c>
      <c r="E7" s="61">
        <v>31616</v>
      </c>
      <c r="F7" s="61">
        <v>5995</v>
      </c>
      <c r="G7" s="61">
        <v>4041</v>
      </c>
      <c r="H7" s="61">
        <v>31334</v>
      </c>
      <c r="I7" s="60">
        <v>17.7</v>
      </c>
      <c r="K7" s="71" t="s">
        <v>760</v>
      </c>
      <c r="L7" s="71" t="s">
        <v>823</v>
      </c>
    </row>
    <row r="8" spans="1:12" x14ac:dyDescent="0.3">
      <c r="A8" s="64" t="s">
        <v>605</v>
      </c>
      <c r="B8" s="61">
        <v>58644</v>
      </c>
      <c r="C8" s="60">
        <v>29</v>
      </c>
      <c r="D8" s="61">
        <v>95083</v>
      </c>
      <c r="E8" s="61">
        <v>42554</v>
      </c>
      <c r="F8" s="61">
        <v>9619</v>
      </c>
      <c r="G8" s="61">
        <v>5792</v>
      </c>
      <c r="H8" s="61">
        <v>37118</v>
      </c>
      <c r="I8" s="60">
        <v>22.2</v>
      </c>
      <c r="K8" s="71" t="s">
        <v>761</v>
      </c>
      <c r="L8" s="71" t="s">
        <v>777</v>
      </c>
    </row>
    <row r="9" spans="1:12" x14ac:dyDescent="0.3">
      <c r="A9" s="64" t="s">
        <v>608</v>
      </c>
      <c r="B9" s="61">
        <v>67254</v>
      </c>
      <c r="C9" s="60">
        <v>31.9</v>
      </c>
      <c r="D9" s="61">
        <v>112046</v>
      </c>
      <c r="E9" s="61">
        <v>51518</v>
      </c>
      <c r="F9" s="61">
        <v>12180</v>
      </c>
      <c r="G9" s="61">
        <v>7569</v>
      </c>
      <c r="H9" s="61">
        <v>40779</v>
      </c>
      <c r="I9" s="60">
        <v>25.4</v>
      </c>
      <c r="K9" s="71" t="s">
        <v>762</v>
      </c>
      <c r="L9" s="71" t="s">
        <v>824</v>
      </c>
    </row>
    <row r="10" spans="1:12" x14ac:dyDescent="0.3">
      <c r="A10" s="64" t="s">
        <v>609</v>
      </c>
      <c r="B10" s="61"/>
      <c r="C10" s="61"/>
      <c r="D10" s="61">
        <v>117561</v>
      </c>
      <c r="E10" s="61">
        <v>54406</v>
      </c>
      <c r="F10" s="61">
        <v>12939</v>
      </c>
      <c r="G10" s="61">
        <v>8179</v>
      </c>
      <c r="H10" s="61">
        <v>42037</v>
      </c>
      <c r="I10" s="60">
        <v>26.3</v>
      </c>
      <c r="K10" s="71" t="s">
        <v>763</v>
      </c>
      <c r="L10" s="71" t="s">
        <v>825</v>
      </c>
    </row>
    <row r="11" spans="1:12" x14ac:dyDescent="0.3">
      <c r="A11" s="64" t="s">
        <v>610</v>
      </c>
      <c r="B11" s="61"/>
      <c r="C11" s="61"/>
      <c r="D11" s="61">
        <v>122852</v>
      </c>
      <c r="E11" s="61">
        <v>57188</v>
      </c>
      <c r="F11" s="61">
        <v>13681</v>
      </c>
      <c r="G11" s="61">
        <v>8714</v>
      </c>
      <c r="H11" s="61">
        <v>43269</v>
      </c>
      <c r="I11" s="60">
        <v>27.2</v>
      </c>
      <c r="K11" s="71" t="s">
        <v>636</v>
      </c>
      <c r="L11" s="71" t="s">
        <v>780</v>
      </c>
    </row>
    <row r="12" spans="1:12" x14ac:dyDescent="0.3">
      <c r="A12" s="64" t="s">
        <v>611</v>
      </c>
      <c r="B12" s="61">
        <v>70018</v>
      </c>
      <c r="C12" s="60">
        <v>31.8</v>
      </c>
      <c r="D12" s="61">
        <v>127646</v>
      </c>
      <c r="E12" s="61">
        <v>59399</v>
      </c>
      <c r="F12" s="61">
        <v>14371</v>
      </c>
      <c r="G12" s="61">
        <v>9299</v>
      </c>
      <c r="H12" s="61">
        <v>44577</v>
      </c>
      <c r="I12" s="60">
        <v>28</v>
      </c>
      <c r="K12" s="71" t="s">
        <v>764</v>
      </c>
      <c r="L12" s="71" t="s">
        <v>826</v>
      </c>
    </row>
    <row r="13" spans="1:12" x14ac:dyDescent="0.3">
      <c r="A13" s="64" t="s">
        <v>612</v>
      </c>
      <c r="B13" s="61">
        <v>70901</v>
      </c>
      <c r="C13" s="60">
        <v>31.9</v>
      </c>
      <c r="D13" s="61">
        <v>133101</v>
      </c>
      <c r="E13" s="61">
        <v>62609</v>
      </c>
      <c r="F13" s="61">
        <v>15383</v>
      </c>
      <c r="G13" s="61">
        <v>9289</v>
      </c>
      <c r="H13" s="61">
        <v>45820</v>
      </c>
      <c r="I13" s="60">
        <v>29</v>
      </c>
      <c r="K13" s="71" t="s">
        <v>765</v>
      </c>
      <c r="L13" s="70"/>
    </row>
    <row r="14" spans="1:12" x14ac:dyDescent="0.3">
      <c r="A14" s="64" t="s">
        <v>613</v>
      </c>
      <c r="B14" s="61">
        <v>71330</v>
      </c>
      <c r="C14" s="60">
        <v>31.9</v>
      </c>
      <c r="D14" s="61">
        <v>138469</v>
      </c>
      <c r="E14" s="61">
        <v>65431</v>
      </c>
      <c r="F14" s="61">
        <v>16126</v>
      </c>
      <c r="G14" s="61">
        <v>9914</v>
      </c>
      <c r="H14" s="61">
        <v>46998</v>
      </c>
      <c r="I14" s="60">
        <v>29.9</v>
      </c>
      <c r="K14" s="71" t="s">
        <v>766</v>
      </c>
      <c r="L14" s="71" t="s">
        <v>827</v>
      </c>
    </row>
    <row r="15" spans="1:12" x14ac:dyDescent="0.3">
      <c r="A15" s="64" t="s">
        <v>614</v>
      </c>
      <c r="B15" s="61">
        <v>71785</v>
      </c>
      <c r="C15" s="60">
        <v>31.9</v>
      </c>
      <c r="D15" s="61">
        <v>147559</v>
      </c>
      <c r="E15" s="61">
        <v>69724</v>
      </c>
      <c r="F15" s="61">
        <v>17276</v>
      </c>
      <c r="G15" s="61">
        <v>11345</v>
      </c>
      <c r="H15" s="61">
        <v>49214</v>
      </c>
      <c r="I15" s="60">
        <v>31.7</v>
      </c>
      <c r="K15" s="71" t="s">
        <v>768</v>
      </c>
      <c r="L15" s="71" t="s">
        <v>828</v>
      </c>
    </row>
    <row r="16" spans="1:12" x14ac:dyDescent="0.3">
      <c r="A16" s="64" t="s">
        <v>615</v>
      </c>
      <c r="B16" s="61">
        <v>72052</v>
      </c>
      <c r="C16" s="60">
        <v>31.7</v>
      </c>
      <c r="D16" s="61">
        <v>153273</v>
      </c>
      <c r="E16" s="61">
        <v>72503</v>
      </c>
      <c r="F16" s="61">
        <v>18039</v>
      </c>
      <c r="G16" s="61">
        <v>12108</v>
      </c>
      <c r="H16" s="61">
        <v>50623</v>
      </c>
      <c r="I16" s="60">
        <v>32.6</v>
      </c>
      <c r="K16" s="71" t="s">
        <v>829</v>
      </c>
      <c r="L16" s="71" t="s">
        <v>830</v>
      </c>
    </row>
    <row r="17" spans="1:12" x14ac:dyDescent="0.3">
      <c r="A17" s="64" t="s">
        <v>616</v>
      </c>
      <c r="B17" s="61">
        <v>72332</v>
      </c>
      <c r="C17" s="60">
        <v>31.6</v>
      </c>
      <c r="D17" s="61">
        <v>158848</v>
      </c>
      <c r="E17" s="61">
        <v>75295</v>
      </c>
      <c r="F17" s="61">
        <v>18887</v>
      </c>
      <c r="G17" s="61">
        <v>12794</v>
      </c>
      <c r="H17" s="61">
        <v>51872</v>
      </c>
      <c r="I17" s="60">
        <v>33.5</v>
      </c>
      <c r="K17" s="71" t="s">
        <v>636</v>
      </c>
      <c r="L17" s="71" t="s">
        <v>831</v>
      </c>
    </row>
    <row r="18" spans="1:12" x14ac:dyDescent="0.3">
      <c r="A18" s="64" t="s">
        <v>617</v>
      </c>
      <c r="B18" s="61"/>
      <c r="C18" s="61"/>
      <c r="D18" s="61">
        <v>165111</v>
      </c>
      <c r="E18" s="61">
        <v>78609</v>
      </c>
      <c r="F18" s="61">
        <v>19672</v>
      </c>
      <c r="G18" s="61">
        <v>13662</v>
      </c>
      <c r="H18" s="61">
        <v>53168</v>
      </c>
      <c r="I18" s="60">
        <v>34.700000000000003</v>
      </c>
    </row>
    <row r="19" spans="1:12" x14ac:dyDescent="0.3">
      <c r="A19" s="64" t="s">
        <v>618</v>
      </c>
      <c r="B19" s="61"/>
      <c r="C19" s="61"/>
      <c r="D19" s="61">
        <v>170708</v>
      </c>
      <c r="E19" s="61">
        <v>81328</v>
      </c>
      <c r="F19" s="61">
        <v>20446</v>
      </c>
      <c r="G19" s="61">
        <v>14553</v>
      </c>
      <c r="H19" s="61">
        <v>54381</v>
      </c>
      <c r="I19" s="60">
        <v>35.6</v>
      </c>
    </row>
    <row r="20" spans="1:12" x14ac:dyDescent="0.3">
      <c r="A20" s="64" t="s">
        <v>619</v>
      </c>
      <c r="B20" s="61"/>
      <c r="C20" s="61"/>
      <c r="D20" s="61">
        <v>170683</v>
      </c>
      <c r="E20" s="61">
        <v>81998</v>
      </c>
      <c r="F20" s="61">
        <v>20772</v>
      </c>
      <c r="G20" s="61">
        <v>14421</v>
      </c>
      <c r="H20" s="61">
        <v>53492</v>
      </c>
      <c r="I20" s="60">
        <v>35.5</v>
      </c>
    </row>
    <row r="21" spans="1:12" x14ac:dyDescent="0.3">
      <c r="A21" s="64" t="s">
        <v>620</v>
      </c>
      <c r="B21" s="61"/>
      <c r="C21" s="61"/>
      <c r="D21" s="61">
        <v>177050</v>
      </c>
      <c r="E21" s="61">
        <v>85369</v>
      </c>
      <c r="F21" s="61">
        <v>21581</v>
      </c>
      <c r="G21" s="61">
        <v>15271</v>
      </c>
      <c r="H21" s="61">
        <v>54829</v>
      </c>
      <c r="I21" s="60">
        <v>36.700000000000003</v>
      </c>
    </row>
    <row r="22" spans="1:12" x14ac:dyDescent="0.3">
      <c r="A22" s="64" t="s">
        <v>621</v>
      </c>
      <c r="B22" s="61"/>
      <c r="C22" s="61"/>
      <c r="D22" s="61">
        <v>182244</v>
      </c>
      <c r="E22" s="61">
        <v>88214</v>
      </c>
      <c r="F22" s="61">
        <v>22267</v>
      </c>
      <c r="G22" s="61">
        <v>15918</v>
      </c>
      <c r="H22" s="61">
        <v>55845</v>
      </c>
      <c r="I22" s="60">
        <v>37.6</v>
      </c>
    </row>
    <row r="23" spans="1:12" x14ac:dyDescent="0.3">
      <c r="A23" s="64" t="s">
        <v>622</v>
      </c>
      <c r="B23" s="61"/>
      <c r="C23" s="61"/>
      <c r="D23" s="61">
        <v>188509</v>
      </c>
      <c r="E23" s="61">
        <v>91475</v>
      </c>
      <c r="F23" s="61">
        <v>23126</v>
      </c>
      <c r="G23" s="61">
        <v>16732</v>
      </c>
      <c r="H23" s="61">
        <v>57176</v>
      </c>
      <c r="I23" s="60">
        <v>38.700000000000003</v>
      </c>
    </row>
    <row r="24" spans="1:12" x14ac:dyDescent="0.3">
      <c r="A24" s="64" t="s">
        <v>623</v>
      </c>
      <c r="B24" s="61"/>
      <c r="C24" s="61"/>
      <c r="D24" s="61">
        <v>194916</v>
      </c>
      <c r="E24" s="61">
        <v>95088</v>
      </c>
      <c r="F24" s="61">
        <v>23924</v>
      </c>
      <c r="G24" s="61">
        <v>17541</v>
      </c>
      <c r="H24" s="61">
        <v>58363</v>
      </c>
      <c r="I24" s="60">
        <v>39.700000000000003</v>
      </c>
    </row>
    <row r="25" spans="1:12" x14ac:dyDescent="0.3">
      <c r="A25" s="64" t="s">
        <v>624</v>
      </c>
      <c r="B25" s="61">
        <v>77481</v>
      </c>
      <c r="C25" s="60">
        <v>32.200000000000003</v>
      </c>
      <c r="D25" s="61">
        <v>201191</v>
      </c>
      <c r="E25" s="61">
        <v>98434</v>
      </c>
      <c r="F25" s="61">
        <v>24639</v>
      </c>
      <c r="G25" s="61">
        <v>18401</v>
      </c>
      <c r="H25" s="61">
        <v>59717</v>
      </c>
      <c r="I25" s="60">
        <v>40.799999999999997</v>
      </c>
    </row>
    <row r="26" spans="1:12" x14ac:dyDescent="0.3">
      <c r="A26" s="64" t="s">
        <v>625</v>
      </c>
      <c r="B26" s="61">
        <v>77881</v>
      </c>
      <c r="C26" s="60">
        <v>32.200000000000003</v>
      </c>
      <c r="D26" s="61">
        <v>206921</v>
      </c>
      <c r="E26" s="61">
        <v>101443</v>
      </c>
      <c r="F26" s="61">
        <v>25390</v>
      </c>
      <c r="G26" s="61">
        <v>19132</v>
      </c>
      <c r="H26" s="61">
        <v>60956</v>
      </c>
      <c r="I26" s="60">
        <v>41.8</v>
      </c>
    </row>
    <row r="27" spans="1:12" x14ac:dyDescent="0.3">
      <c r="A27" s="64" t="s">
        <v>626</v>
      </c>
      <c r="B27" s="61">
        <v>88553</v>
      </c>
      <c r="C27" s="60">
        <v>36.4</v>
      </c>
      <c r="D27" s="61">
        <v>212652</v>
      </c>
      <c r="E27" s="61">
        <v>104397</v>
      </c>
      <c r="F27" s="61">
        <v>26098</v>
      </c>
      <c r="G27" s="61">
        <v>19912</v>
      </c>
      <c r="H27" s="61">
        <v>62245</v>
      </c>
      <c r="I27" s="60">
        <v>42.6</v>
      </c>
    </row>
    <row r="28" spans="1:12" x14ac:dyDescent="0.3">
      <c r="A28" s="64" t="s">
        <v>627</v>
      </c>
      <c r="B28" s="61">
        <v>88987</v>
      </c>
      <c r="C28" s="60">
        <v>36.4</v>
      </c>
      <c r="D28" s="61">
        <v>218414</v>
      </c>
      <c r="E28" s="61">
        <v>107295</v>
      </c>
      <c r="F28" s="61">
        <v>26804</v>
      </c>
      <c r="G28" s="61">
        <v>20668</v>
      </c>
      <c r="H28" s="61">
        <v>63647</v>
      </c>
      <c r="I28" s="60">
        <v>43.5</v>
      </c>
    </row>
    <row r="29" spans="1:12" x14ac:dyDescent="0.3">
      <c r="A29" s="64" t="s">
        <v>628</v>
      </c>
      <c r="B29" s="61">
        <v>89416</v>
      </c>
      <c r="C29" s="60">
        <v>36.4</v>
      </c>
      <c r="D29" s="61">
        <v>221619</v>
      </c>
      <c r="E29" s="61">
        <v>109563</v>
      </c>
      <c r="F29" s="61">
        <v>27409</v>
      </c>
      <c r="G29" s="61">
        <v>21355</v>
      </c>
      <c r="H29" s="61">
        <v>63292</v>
      </c>
      <c r="I29" s="60">
        <v>43.9</v>
      </c>
    </row>
    <row r="30" spans="1:12" x14ac:dyDescent="0.3">
      <c r="A30" s="64" t="s">
        <v>629</v>
      </c>
      <c r="B30" s="61">
        <v>89842</v>
      </c>
      <c r="C30" s="60">
        <v>36.4</v>
      </c>
      <c r="D30" s="61">
        <v>225834</v>
      </c>
      <c r="E30" s="61">
        <v>112476</v>
      </c>
      <c r="F30" s="61">
        <v>28134</v>
      </c>
      <c r="G30" s="61">
        <v>22074</v>
      </c>
      <c r="H30" s="61">
        <v>63150</v>
      </c>
      <c r="I30" s="60">
        <v>44.5</v>
      </c>
    </row>
    <row r="31" spans="1:12" x14ac:dyDescent="0.3">
      <c r="A31" s="64" t="s">
        <v>630</v>
      </c>
      <c r="B31" s="61">
        <v>90267</v>
      </c>
      <c r="C31" s="60">
        <v>36.4</v>
      </c>
      <c r="D31" s="61">
        <v>233753</v>
      </c>
      <c r="E31" s="61">
        <v>116045</v>
      </c>
      <c r="F31" s="61">
        <v>28953</v>
      </c>
      <c r="G31" s="61">
        <v>23245</v>
      </c>
      <c r="H31" s="61">
        <v>65510</v>
      </c>
      <c r="I31" s="60">
        <v>45.8</v>
      </c>
    </row>
    <row r="32" spans="1:12" x14ac:dyDescent="0.3">
      <c r="A32" s="64" t="s">
        <v>631</v>
      </c>
      <c r="B32" s="61">
        <v>90691</v>
      </c>
      <c r="C32" s="60">
        <v>36.4</v>
      </c>
      <c r="D32" s="61">
        <v>238860</v>
      </c>
      <c r="E32" s="61">
        <v>118765</v>
      </c>
      <c r="F32" s="61">
        <v>29643</v>
      </c>
      <c r="G32" s="61">
        <v>23460</v>
      </c>
      <c r="H32" s="61">
        <v>66992</v>
      </c>
      <c r="I32" s="60">
        <v>46.6</v>
      </c>
    </row>
    <row r="33" spans="1:9" x14ac:dyDescent="0.3">
      <c r="A33" s="64" t="s">
        <v>632</v>
      </c>
      <c r="B33" s="61">
        <v>91120</v>
      </c>
      <c r="C33" s="60">
        <v>36.4</v>
      </c>
      <c r="D33" s="61">
        <v>244785</v>
      </c>
      <c r="E33" s="61">
        <v>121638</v>
      </c>
      <c r="F33" s="61">
        <v>30344</v>
      </c>
      <c r="G33" s="61">
        <v>24187</v>
      </c>
      <c r="H33" s="61">
        <v>68616</v>
      </c>
      <c r="I33" s="60">
        <v>47.7</v>
      </c>
    </row>
    <row r="34" spans="1:9" x14ac:dyDescent="0.3">
      <c r="A34" s="64" t="s">
        <v>633</v>
      </c>
      <c r="B34" s="61">
        <v>91550</v>
      </c>
      <c r="C34" s="60">
        <v>36.4</v>
      </c>
      <c r="D34" s="61">
        <v>248323</v>
      </c>
      <c r="E34" s="61">
        <v>123173</v>
      </c>
      <c r="F34" s="61">
        <v>30918</v>
      </c>
      <c r="G34" s="61">
        <v>24885</v>
      </c>
      <c r="H34" s="61">
        <v>69347</v>
      </c>
      <c r="I34" s="60">
        <v>48.1</v>
      </c>
    </row>
    <row r="35" spans="1:9" x14ac:dyDescent="0.3">
      <c r="A35" s="67" t="s">
        <v>634</v>
      </c>
      <c r="B35" s="61">
        <v>91980</v>
      </c>
      <c r="C35" s="60">
        <v>36.4</v>
      </c>
      <c r="D35" s="61">
        <v>254931</v>
      </c>
      <c r="E35" s="61">
        <v>126795</v>
      </c>
      <c r="F35" s="61">
        <v>31640</v>
      </c>
      <c r="G35" s="61">
        <v>25592</v>
      </c>
      <c r="H35" s="61">
        <v>70904</v>
      </c>
      <c r="I35" s="60">
        <v>49.3</v>
      </c>
    </row>
  </sheetData>
  <mergeCells count="3">
    <mergeCell ref="A1:A2"/>
    <mergeCell ref="B1:C1"/>
    <mergeCell ref="D1:I1"/>
  </mergeCells>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21</vt:i4>
      </vt:variant>
    </vt:vector>
  </HeadingPairs>
  <TitlesOfParts>
    <vt:vector size="21" baseType="lpstr">
      <vt:lpstr>Table</vt:lpstr>
      <vt:lpstr>게이츠재단연구_2021_정리</vt:lpstr>
      <vt:lpstr>Sheet1</vt:lpstr>
      <vt:lpstr>Sheet3</vt:lpstr>
      <vt:lpstr>지표분류</vt:lpstr>
      <vt:lpstr>Dataset</vt:lpstr>
      <vt:lpstr>인구통계학적지표</vt:lpstr>
      <vt:lpstr>연평균기온</vt:lpstr>
      <vt:lpstr>의사약사수</vt:lpstr>
      <vt:lpstr>1인_1일당_영양공급량</vt:lpstr>
      <vt:lpstr>전력소비량</vt:lpstr>
      <vt:lpstr>연료사용_전기공급차이</vt:lpstr>
      <vt:lpstr>남북한빈혈</vt:lpstr>
      <vt:lpstr>인구가중평균미세먼지값</vt:lpstr>
      <vt:lpstr>소아사망_통계청</vt:lpstr>
      <vt:lpstr>북한_고난의행군사망</vt:lpstr>
      <vt:lpstr>OECD_statistics</vt:lpstr>
      <vt:lpstr>OECD_stat_PM2.5</vt:lpstr>
      <vt:lpstr>실내대기오염 사망영향</vt:lpstr>
      <vt:lpstr>MICS_일부발췌</vt:lpstr>
      <vt:lpstr>남한지역별소득</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dc:creator>
  <cp:lastModifiedBy>JM</cp:lastModifiedBy>
  <dcterms:created xsi:type="dcterms:W3CDTF">2021-01-25T06:08:41Z</dcterms:created>
  <dcterms:modified xsi:type="dcterms:W3CDTF">2021-06-25T02:37:55Z</dcterms:modified>
</cp:coreProperties>
</file>