
<file path=[Content_Types].xml><?xml version="1.0" encoding="utf-8"?>
<Types xmlns="http://schemas.openxmlformats.org/package/2006/content-types">
  <Default Extension="vml" ContentType="application/vnd.openxmlformats-officedocument.vmlDrawing"/>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firstSheet="1" activeTab="5"/>
  </bookViews>
  <sheets>
    <sheet name="CB_DATA_" sheetId="5" state="veryHidden" r:id="rId1"/>
    <sheet name="Exemplo 1" sheetId="4" r:id="rId2"/>
    <sheet name="Exemplo 2" sheetId="6" r:id="rId3"/>
    <sheet name=" Exemplo 3" sheetId="1" r:id="rId4"/>
    <sheet name="Cenários" sheetId="2" r:id="rId5"/>
    <sheet name="Exemplo 4" sheetId="3" r:id="rId6"/>
  </sheets>
  <definedNames>
    <definedName name="CB_071dc2cb23b14de5a772aeecf9c5bbb3" localSheetId="0" hidden="1">#N/A</definedName>
    <definedName name="CB_118175b55fa24080af4e5d3cc42d9b0d" localSheetId="0" hidden="1">#N/A</definedName>
    <definedName name="CB_122e35daa33c421cab5f7b890bf6deb2" localSheetId="0" hidden="1">#N/A</definedName>
    <definedName name="CB_1ae7b97a379e4677ab6388c3fb0cf11d" localSheetId="0" hidden="1">#N/A</definedName>
    <definedName name="CB_2b096bafda40455ba2a1c404408a252b" localSheetId="0" hidden="1">#N/A</definedName>
    <definedName name="CB_3d98b77e097841548b915038bae86334" localSheetId="2" hidden="1">'Exemplo 2'!$I$7</definedName>
    <definedName name="CB_3fa58de82200495c96d847621cf7650d" localSheetId="0" hidden="1">#N/A</definedName>
    <definedName name="CB_45dd1d6ea20f47d880909de63778df76" localSheetId="2" hidden="1">'Exemplo 2'!$I$3</definedName>
    <definedName name="CB_4d0705b6baf84f709de72c74a77c0795" localSheetId="2" hidden="1">'Exemplo 2'!$I$5</definedName>
    <definedName name="CB_512e94d97bb24b77bb28de393030a691" localSheetId="0" hidden="1">#N/A</definedName>
    <definedName name="CB_51f85f6a8d6a404fb59bcf50ac30387e" localSheetId="1" hidden="1">'Exemplo 1'!$Q$3</definedName>
    <definedName name="CB_6a709cb5d51d4895b700992ed440e281" localSheetId="0" hidden="1">#N/A</definedName>
    <definedName name="CB_6ebfb5a7f2cb4b38a9097095f85435d5" localSheetId="0" hidden="1">#N/A</definedName>
    <definedName name="CB_81702d56e2ba4f84b018ed946fc89adc" localSheetId="2" hidden="1">'Exemplo 2'!$I$6</definedName>
    <definedName name="CB_8b088a58e1404bbb96715282fd45d99b" localSheetId="2" hidden="1">'Exemplo 2'!$I$4</definedName>
    <definedName name="CB_937b112ba89e447dac15f91a16ecfba1" localSheetId="0" hidden="1">#N/A</definedName>
    <definedName name="CB_97f9f2abb7a74bf2ab5dce7211d027e9" localSheetId="0" hidden="1">#N/A</definedName>
    <definedName name="CB_9a6607d115f94b8c80fae94ab963113c" localSheetId="0" hidden="1">#N/A</definedName>
    <definedName name="CB_a62fb3ba652844c78524b695161e1592" localSheetId="0" hidden="1">#N/A</definedName>
    <definedName name="CB_Block_00000000000000000000000000000000" localSheetId="0" hidden="1">"'7.0.0.0"</definedName>
    <definedName name="CB_Block_00000000000000000000000000000000" localSheetId="1" hidden="1">"'7.0.0.0"</definedName>
    <definedName name="CB_Block_00000000000000000000000000000000" localSheetId="2" hidden="1">"'7.0.0.0"</definedName>
    <definedName name="CB_Block_00000000000000000000000000000001" localSheetId="0" hidden="1">"'637257603165857431"</definedName>
    <definedName name="CB_Block_00000000000000000000000000000001" localSheetId="1" hidden="1">"'637257603165767603"</definedName>
    <definedName name="CB_Block_00000000000000000000000000000001" localSheetId="2" hidden="1">"'637257603166079063"</definedName>
    <definedName name="CB_Block_00000000000000000000000000000003" localSheetId="0" hidden="1">"'11.1.4323.0"</definedName>
    <definedName name="CB_Block_00000000000000000000000000000003" localSheetId="1" hidden="1">"'11.1.4323.0"</definedName>
    <definedName name="CB_Block_00000000000000000000000000000003" localSheetId="2" hidden="1">"'11.1.4323.0"</definedName>
    <definedName name="CB_BlockExt_00000000000000000000000000000003" localSheetId="0" hidden="1">"'11.1.2.4.400"</definedName>
    <definedName name="CB_BlockExt_00000000000000000000000000000003" localSheetId="1" hidden="1">"'11.1.2.4.400"</definedName>
    <definedName name="CB_BlockExt_00000000000000000000000000000003" localSheetId="2" hidden="1">"'11.1.2.4.400"</definedName>
    <definedName name="CB_c46c4b507f444084bd23cd8a67030fba" localSheetId="0" hidden="1">#N/A</definedName>
    <definedName name="CB_cba604bf6514489e959601e75ec019cf" localSheetId="1" hidden="1">'Exemplo 1'!$Q$5</definedName>
    <definedName name="CB_dc8d4fcb253c4b22b3e7c4f9b04207ea" localSheetId="1" hidden="1">'Exemplo 1'!$Q$4</definedName>
    <definedName name="CB_e644b219ec6d4b489a5b40cf6c8ea674" localSheetId="1" hidden="1">'Exemplo 1'!$Q$6</definedName>
    <definedName name="CB_ee8b224b6ae24e30ad69e0bc22678c2a" localSheetId="2" hidden="1">'Exemplo 2'!$I$11</definedName>
    <definedName name="CBWorkbookPriority" localSheetId="0" hidden="1">-1743457366</definedName>
    <definedName name="CBx_607448ebb9664097b91f1c7f8499dfc5" localSheetId="0" hidden="1">"'Exemplo 2'!$A$1"</definedName>
    <definedName name="CBx_addae4930ff44a5d8c3990586c7d29da" localSheetId="0" hidden="1">"'CB_DATA_'!$A$1"</definedName>
    <definedName name="CBx_fcd364339bf74427bfedceb8fb63f418" localSheetId="0" hidden="1">"'Exemplo 1'!$A$1"</definedName>
    <definedName name="CBx_Sheet_Guid" localSheetId="0" hidden="1">"'addae493-0ff4-4a5d-8c39-90586c7d29da"</definedName>
    <definedName name="CBx_Sheet_Guid" localSheetId="1" hidden="1">"'fcd36433-9bf7-4427-bfed-ceb8fb63f418"</definedName>
    <definedName name="CBx_Sheet_Guid" localSheetId="2" hidden="1">"'607448eb-b966-4097-b91f-1c7f8499dfc5"</definedName>
    <definedName name="CBx_SheetRef" localSheetId="0" hidden="1">CB_DATA_!$A$14</definedName>
    <definedName name="CBx_SheetRef" localSheetId="1" hidden="1">CB_DATA_!$B$14</definedName>
    <definedName name="CBx_SheetRef" localSheetId="2" hidden="1">CB_DATA_!$C$14</definedName>
    <definedName name="CBx_StorageType" localSheetId="0" hidden="1">2</definedName>
    <definedName name="CBx_StorageType" localSheetId="1" hidden="1">2</definedName>
    <definedName name="CBx_StorageType" localSheetId="2" hidden="1">2</definedName>
  </definedNames>
  <calcPr calcId="191029" concurrentCalc="0" concurrentManualCount="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Rafael</author>
  </authors>
  <commentList>
    <comment ref="Q8" authorId="0">
      <text>
        <r>
          <rPr>
            <b/>
            <sz val="9"/>
            <rFont val="Segoe UI"/>
            <charset val="134"/>
          </rPr>
          <t>Rafael:</t>
        </r>
        <r>
          <rPr>
            <sz val="9"/>
            <rFont val="Segoe UI"/>
            <charset val="134"/>
          </rPr>
          <t xml:space="preserve">
Atenção: Se em uma mesma planilha o Crystal Ball for utilizado em duas abas, o software executará todas as simulações ativas! Sendo assim é recomendado que uma das previsões esteja desativada. </t>
        </r>
      </text>
    </comment>
  </commentList>
</comments>
</file>

<file path=xl/sharedStrings.xml><?xml version="1.0" encoding="utf-8"?>
<sst xmlns="http://schemas.openxmlformats.org/spreadsheetml/2006/main" count="129" uniqueCount="84">
  <si>
    <t>Crystal Ball Data</t>
  </si>
  <si>
    <t>Workbook Variables</t>
  </si>
  <si>
    <t>Last Var Column</t>
  </si>
  <si>
    <t xml:space="preserve">    Name:</t>
  </si>
  <si>
    <t xml:space="preserve">    Value:</t>
  </si>
  <si>
    <t>Worksheet Data</t>
  </si>
  <si>
    <t>Last Data Column Used</t>
  </si>
  <si>
    <t>Sheet Ref</t>
  </si>
  <si>
    <t>Sheet Guid</t>
  </si>
  <si>
    <t>addae493-0ff4-4a5d-8c39-90586c7d29da</t>
  </si>
  <si>
    <t>fcd36433-9bf7-4427-bfed-ceb8fb63f418</t>
  </si>
  <si>
    <t>607448eb-b966-4097-b91f-1c7f8499dfc5</t>
  </si>
  <si>
    <t>Deleted sheet count</t>
  </si>
  <si>
    <t>Last row used</t>
  </si>
  <si>
    <t>Data blocks</t>
  </si>
  <si>
    <t>CB_Block_0</t>
  </si>
  <si>
    <t>CB_Block_7.0.0.0:1</t>
  </si>
  <si>
    <t>㜸〱敤㕣㕢㙣ㅣ㔷ㄹ摥㌳摥㕤敦慣敤搸㡤搳㑢㑡㘹つ愵戴搴挱㡤㤳㠶㔲㈰〴㕦㜲㉢㑥散挶㑥㑡〵㘸㌳摥㍤ㄳ㑦戳㌳攳捥捣㍡㜱㈹㙡〵攵㈶㈸㤵戸㠹㐲戹愸㈰㈴㕥戸扣㐰ぢ扣㈰㤰㐰愸㐸㍣挰〳㠲㠷㠲㄰㍣㠰㔰㈴㕥㜸㐰㠲敦㍢㌳戳㍢戳敢ㅤ扢摢ㄶ㕣攴㤳敥敦㌳攷㌶攷㥣晦㝡晥晦㑣㜳㈲㤷换晤ㅢ㠹㝦㤹昲捣摣戰戸敥〷搲㥥㤸㜱敢㜵㔹つ㉣搷昱㈷愶㍣捦㔸㥦戳晣愰てつ㡡ㄵぢ昵㝥愱攲㕢て挹㔲㘵㑤㝡㍥ㅡㄵ㜲戹㔲㐹搷㔰捦㐱昸ㅢ㠹ㅦ㜴昶ㅡ捣〳㉣捤㑣捦㉦㍦㠰㔱ㄷ〳搷㤳晢挶捥㠵㝤て㑦㑥㑥㑣㑥摣㜹昰挰挱㠹晤晢挶㘶ㅡ昵愰攱挹挳㡥㙣〴㥥㔱摦㌷戶搰㔸慥㕢搵㜷捡昵㈵昷愲㜴づ换攵晤〷㤷㡤㍢摦㍣㜹攷愱㐳收摤㜷扦㜹㄰慦捥㥤㥥㤹㕥昰愴改扦㐴㘳ㄶ㌸攵㍢㘷㘵搵攲摡愴昴㉣攷挲挴捣㌴晥㑢捣ㅦ㑦㜷㑤㉣慥㐸ㄹ昰搵搲㤳㑥㔵晡㍡㍡づ搸㔳扥摦戰㔷戹㜹扡㝤っ㑢慤ㅡ㝥㔰戰㘷㘴扤慥摢昱愸㈵㝢ㅥ㝢㔷㌷搶〷敤㐵改昸㔶㘰慤㔹挱㝡搱㕥挲㐰戵㈱晢慣㉦捦ㄸ捥〵㜹摡戰㘵挱㍥摥戰㙡昹㌰攵晡㙥㡤㠷㐸㑥㑣㉤㝦㘲捡户㘷㔶っ㑦捤挸攷挶㘴戴㍤收㔵搳㙤㙦敥㍥㉥愷慥摥挰㌱㙦改摥づ㌵攷っ慦搹㜲扣㝢换㘸昱改ㄹ摣搱扤㝤㘲㡦搲㝤摥搰扤㡦摡捡㜴㙢㌱㄰搱户摡㔱㉣㐶㉦ㄲ昴ㄳ㤴〸㠸㐰扤㑣㌰㐰㌰〸㈰昲晦〰㤷㈴㍢戲㑡慢ㄸ㕡㘵㔹慢㔴戵㑡㑤慢㐸慤㘲㙡㤵ぢ㕡㘵㐵慢㔸㕡攵〱慤㜲ㄱ㙤攲㔴敡敦搷愲戴㕡㝡晦て敥㍤㝣改昸㌳扢㡦〶㑦晦收㜷昷て敥㐲愳㝢愳㐹捤㝡挶㈵㤰㕡㡢㡡て㑣散攷扦捤戹〲㑣㘱ㅥ㌲敦㌲㈷㈷㙢㠷昶ㅢ〷㡤〲㤷㤵㠱晣ㄴ愱㡣愰敤愰㜹㥦攵搴摣㑢ち㜷㌷㑣ㅢ扥㙣㙤摣㜸㔴㌷敤㌶㥣㥡晦慡㡤㉢ㄷ〳㈳㤰搷户搷戵〶改攸戶〸戶㤲扥㝡摦㡤敤摤捥ㄹ昵㠶㥣扡㙣㠵搵慦㙥慢戶ㄷ㍣㜷戹㝢敤㌱㑦㍥搸慣敤㤸搱ㄴ㠴摡㥡ㅡ扢㘳㤵㘱㔵㌸慦戱㤹ㄵ搷㤷㡥㥡摥戸扤㘰㔵㉦㑡㙦㔱㔲㈴捡㥡㕡敡搵慣㡡戸㝥㝣摥挱㐲挱慤戵搷㈶㑢捤愳㤷〳㌰戳慣㘱扥慢搲ぢ搶㤷㡣攵扡扣㈶搵㈴㝣㈷㉡昶愶㡡㡦戹搵㠶㍦攳㍡㠱攷搶搳㌵㔳戵㌵〳㤲愶㜶捡慤挹㝣㍥愷㠴〲〴㙥㕦㥦㄰戹摢扢昳㠲㐲㐴〲挵㘴攴敢搲㘴㌷㜱〶慢挳㉡敡㤲㌴愹扤㙥㤳挱㌸㕦㈵㘳㌲㌸㌰戱㈶敡て扥昴戶㑤㠶㙤㘲敥攵㙤慣㘹愳搱敡㡦慥㐹㈷㌸㘱㌸戵扡昴㌲戵㥦攰㡣昴㘱㠰挲ㄵ〸㠴慥扢㐷㔵㈷㉥㡢昵挲㈵慢ㄶ慣ㄴ㔷愴㜵㘱㈵㐰ㄹ㌴㘴愹挴慤敤㐸晡㔵㈸搲㜷ㄳ㡣〲㤴换戹攲ㅥ㌶㉡㤶㤱㜲〵㑡愷っ㕥㑥〹㜲昶㑢昱昲愰㜹捣慡〷㌲ㄴ捡挳㈶㌰ㄲ㙡㌵㠵扥㈱㤲愸㘷㔴㐳㠵戱挷㥣〱㤵ㅡ㤶ㄳ慣户昸戶㠳㑢㐲㈲摡㤱〵摢㑥ㄶ㔰ㄴ愴攵㐱〶慦㠱㘸摡愴㐱㜶攳〴ㄱ㤱つ㌲㌴㍢㐶㑥ㄳㄹ摢㘷挸〸戴㑦ㄲ㈱㕢敦敦㉥㈳㐸散㥤㐴捡㑥㕤昹㜱㐷㥡㙤㘴换㠷搲散㙡㙣㥣㝥つ挱戵〴搷ㄱ散〵㄰㝦㠶㠴愳㤴㐳㍥㥤昴㔷攱㔹扦㠱攰搵〰㤰㑦㍡㘵㑥㈴慡㘸㐳㙤挵㡥㘴扢㈱搸挹捡㈸づ㐵ㄱ㉤攳愶㥤㌹㘴㉢㐴㐷㔶攷昶搰戵㜹愵㘳㕦摦㥤㌶㤳换㈱㐵㘶㌴㑤慥㜵㤳愶挹㡤㘰搳ㅥ昵搶㑤攸慡㡦ㄱ扣〶愰慣扦㤶㄰捡㠵〶敦搶㉣㝡㥡㤴慦〸戳㈸㌴㠶㝡㔴昰ㄱ㈱昳〸㤰㈱攴㍡㡥㉦㍢㌶㌴捤挱㜱昳ㄵ㙦㐳敦敢捥摦ㄱ搲摢昴收㡥摥愱扦攸〵㕡搱㌷㠳扤挴敦扢敡㤸㕢㔰慤扦㥥攰㔶㠰㌶ㅤ挳搳昷ぢ昵ㄴ㈸戳搸㑥㘰㙥㌷扤㉥捡捡㕤㕡㕦㤵㑡〳つ㥡㑢㠶㜷㐱〶昰㘰㥣㥣㠵㉤散㝡㥥慣攳㔰㕢㔳〵㍣扦㕣㥢㉥昴㡦㜹慥捤昲ㅤㅢ搹㝦㐵㈸㠶㝣㕥敢换戵搹挸ㄹ戶㘶挲攷㤴愰ㅣ敡攰㠳摤㠵㐴愲㔳㥡扣搸㉦晢㝣戹㈳㐹㝡㤰㈴㙦挰戶敡户〳㐰㑡㠸摦㜴㤵㈸晢搸散㡤慡㔹摡㘲愵㠷㉦攳㜴搲收㐳散㤰㈳〳愱挳㜶ㅡ晥〳㝦挸㕥戴散愶戰ㄸ戰ㄷ愴㔷㠵㙦挱慡换㜲攸㤶愵愸搹㤱ㄵ慦㄰㔹搱搷搷㜱㥥捥昰慦㈹㍡㘹㤳ㄲ㤹摣㥥㔹㤹㜱ㄶ㙦ㄱㄵ摤㤰ㄴ㉡ㄹ慥愱愶〴㈲攵戱敤㡥㠸改㐱挴摣㠱㡤搳昷ㄳ㑣ㄲㅣ〰㈸晣ㄲ㤲㘶慢ㅢ捦㜰㔸晦ㅡ㕤摡㤵㑡慥㐴㌴㈸ㄷ攱㜳㕤㠵搵㈱扥收㑤〴㜷〱戴㤹㍦㜴㐰㘶㄰愲㐲㜹㠲㄰㔵ㄸ挳㍣㘷挹㑢愴㠱㕤㈶〲㑢㌳つ㍦㜰㙤㐶㤶㠶捣㔹昷戴ㅢ捣㕡晥㉡㈲㔱愳㘶㤴戹㙦㐵㍡愰㉥て戶㑦㕢㤹扢扡㉡㙢扡戹攸㌶㈰摡㑥捥㙥㠷㠳㌹戶〳戶愴㍡㥢㙢〲愹户昳㌱㠶㄰搸㘹攵㙦愵㌷㜶㑢摥㙦ㅥ晡㠶㕢㍢扡㘴〵㜵㌹㘰㠶㑣挷㝣挹挴㉥㈲㜲㔰敢㌷㤷㔶㍣㈹㘷㠷捣攳㥥㔵慢㕢㡥㈴㌲㘰㘳㌲㔸㌷㈷㉦㈰㑡戰攰㌲〶攸㍡㐳收㤲㘷㌸晥慡挱㠰攲晡敥搴㤳ち㡢ㄴ捣㘹换昱昱ㅡ㠵㐵收㠷捤挵ㄵ昷ㄲ㈲戶つ摢㌹㙥慣晡摢〲㉢㈴晡㌰㈹搴〸㑤㘸㥡㈸㘹愵㕥昱挳〳㜹㉥㐷摥换ㄳ㈸㕣攵ち昴㤹㘷㘸㙦摡昵㔱㡣㠶㜶㍡攷㌴㠸攸㔱戳戰㉦㔳ち㤳㔳昵扢搹攷㉤〰昷ㅣ㍦㝢戲ㄵ㤹㝢㔱㌱敢〲扤晣ㄹ㌲㕥㤱㐵㌳㄰㐲ㅦ摤慥㤰㔴㔸㐶捡〱〷〲攳㝣㙡㈷扦戲愹摡㤰晡㜶戵戲挷㄰㐹ㅡ㌴攷㡣㘵㔹㐷㍣摡㌶㠲㕤攱〳捤㔸摢愸晢㔱摤㡣㙢摢〶㐹㡢㘴戹㔸㌵㐸挱㔳㡤挰㍤㘵㌹扡〹愰攸㉦㉡㌲㉥愳挸戸慣㡡〶捤㌳っつ慡㍣挷㜲㉦ㄸ㥥ㄵ慣搸㔶戵挴〷㠶敦戶〵㑤㠲挹㈹㜹攳ㄴ换㡣戱㌶㙢晥㉣㑣㌶㝦〲攸㥥㠰ㅣ攵搶ㄱ晤愰㕣㑤ㄴ昱㑦昴攸㔸㠲㠰㔱㥥㔲晤㙤ㄸ慤愰㙥㐷㐰攴愸㜴㈵扥㠳㜱攵ㄱ㤴㠴㐲㠸㔸捦㈰ㄱ㜸〵ㄳ㐲㥥㉥敥愲㜹搶戱〲㘰㡦ㄸ㍢㘶〵戳㍥㔰づ㠰慣㍡摥㕥慦戰㥡攸㌴摥搴ち㌷㜵㔶愵搴挴㡤㥤昵㐹扤昱扡つ慡㐳㡤㤲㔰㈴㥢㌵㔲㥡㘵㠳㌹㙥㈷㔵㈳㤴攲㡥戵㡤挸㜲㥢戶昶㥤㔲攴㐵㈸㈶㐵㌳㌹晤敤㡡㔰㄰攸㡤㜴ㄴ㝤昶搹攴㤱㠸搸搰〶㈸㔳㑦㠵㘵㐳㔱㐸昰㈴慥㥤搴㘴㌹㝡〲㝦敦㡡戲昳㡤㈰㔵㘳㕣ㅥ㡤㙡愶敡昵㜹〷㔶㐲搵昰㙡摢㠴愵戱戶㔰挳㈸敥散㔵晢㠷摢㥢㘰挴㠸つㄹㄶ挹昰〳㠳つ挱㕣㠹㠸㉡慤戳㈱㙥㜵戳戸挴愷㔳搲㜰ㄴ〶ㄶ㠳摡慣㕣㔳㘶㔸换㤲ㅦ㔵ㅤ㥡愷㐵㈵㐷㜵㜳㙡搹㠷㑡て㈸挷愳㥣㘲㜰摤㍣㐳户ㄴ㉥㌱㐰散㐶戹㠵㙡㠰搰㙥㜳〰㥥っ戶て㜶戰㈳㘱攸㠴搶ㄹ㈵㘸㌱㠳㜰搳㡢㈰敦昴㠸㔱〸㔲㔳愵扦ㅦㄱ㕦㜸㤲改㥢㐷㜲㜱㈶㘲㈲㠶扢㌲慣〷㈰㌷ㄹ㤹㈴ㄷ㡤挶〱昳㔰戲㈹愱㌵ㄸ㤷搱挴ㄸ愲挹攷〵戸挵挳㔸搶㌰搹愶㡥㝢㙥㠱〵㙤㕡㕦摦㘵㥥㜴慡昵㐶㑤㉡㔵ㅣ换㙡愵㤱户〵扥搴ㄵ挰㤰㥢㌲昶㈵摡㤴㤳㌸㑡㜱挹㐴㔲敦㜶户㝥〴摤㤵㤰挳ㄸ愱敡㘳〰㌲挳㉤愷〲㘲ㅤ昷ㄴ㘸ㅦ敥㙥㕤㘰㔰㤷攷㈰搲㍡㡡㈸换收㜰ㅦ慦ㄹ㐵㔶摣㤶㘸㌶攷捥戹戴搹ㄳ㐵㈷慣戰㘸㕢攰〸敢っ〵㕥戱〸㘳愴㐷敥攰㈰戹㉢㔱㜴昷捡㈳敡㌱㜷〵愸㔰ㄸ㄰㡣昱昲ㄴ㤴挳慥㠲㤱㘸㜰㙢㉤慢㕢㌰晡㑢换㕢㥦〲㄰っ〳搳愰㐵换搰挰㤹㐱㝥㜳〳攷㈶戴捡㠸㤰㈶㠳愹㡣㔱㡥挲㘱て愴㠱㥢㜸㤰㕥㜲愱㠴㠲㍤敡㘲㔸㝣㌷㜱摣挶ㄱ挸昵慥㘹㉢㕣㌰〲㕣㝦㜱昶戶ㄵ㑦搵㙡㌴㜷攱㥦摢ㄶ㔸挵搵㡤搰ㅣ摤搳㜶㈹㑢慤㠹昶摤捤㙤ㄵ搱㘵挱〳戳ㄳ㈷㡣愰扡戲ㄸ慣㠷ㄷ户㝡㈵㠹挲㡦攰㡦搸昰敤戴㤹昳づ㉦愲慥㜱敦换ㄷㅤ昷㤲愳收㔵昰㜹敢てㄴ㠲㉢㤴晤㥣㘴㌹昷㙦晣㔳㐹换ㄵ㝥㠸ㄱ户㌲㙤づ搰㜲㤰㜰ㅣ㤵㐲㘹㌰㠶㝣〶㥤挰㜶㙦摥ㅡ㈰㥤散㘹愳ㄳ㈵〸㜶〸挵戹昰㤲ㄱ㡡昸〱搰㑡㘲〹㡦攴搸昳㙦㠰昵挵戳㈸㈱挲昱ㅣ㠹㤱挲㙢㤰换㐰㥤ㄲ攴搱ㄵて㕥〸昹晦挱㔲捣捤ㅢ戲搳㝦㠱㤹挵㌳敤㈸扡㤱㈸晡㝥〷㡡〴慦㠱㈸晥扤〷㤹㌸ㄵㄸ㥥㝤㐱㠱㜰慥㘹攷〰晡戲㕦昸晤ㅦㅥ㐰攷㈲攲㔰㌶ㅡ㐲㙤户攰戹㘹㈲昴㜵㤸〸っ摥㉢ㄳ攱ㄴ㌲㠲㔱晣搰㐴㠸㝣㈰昳㈸搸摣㐴㘰㙣㉦挳㄰㑣㠴㕡ㄳ㙥つ㥥挰慥戱改ㅦ㍢㠱㡢户搲㐷㍣ㅦ㑡换㥦㠱㐷敡摡捥攲〵挳㌳散扤慡晣戸㈷愱捣扣㈵摣攴㔶㕤搸攳晡つ㙢㔴愷つ㝣ㄵ戱㤷㝤挷㥦戲戵晢敢挰㔴㤸㐲昷扤㈸㠹攲㡢昰㤴〸㥥ㅢ㜲敦摢昳慤攳㝦㜸攸戱㈳扣慤ㄶ搱㙡攱㜶攴㝢〹搹搳㥥㐰㔰㌷㜱㔱攴㙡㝥㤸㜳ち㥦㈸㔹慢㜵㌹㙤㜸捡ち昲㜵㍢捥㠶㠴㤷㈰捣㤰昸戶㠳㠹㠹㝢て愱㠹㌹搱收敥㔴ㅦ㌶㈹ㄷ攱㐴㘲攲捡愷ㄷ㠷つ㐵㔷㐵搶愳戵㔹昸づ㔴搱ぢ㥣㐸摡㑡攴愹㤳㐹㠸㙦户敢扡㐳搴㜵攱㐱㠶㘱晦㔸㑡㈱晥㐰ち㐹ㅥ㘴㜸㈱㐰㐹愹㌳挸ㄴ敥〰挸㠸慣戵㠷㜸改て搸ㄱ〲戲㜹改慦挷㡦㔸戰㡢挰㘲散㡢敦昵㐴㑢㕢㌴㔶㑤っ搵㉡㥢㘶ㄱㄹ㜵㜸㘱挱㘴㕣㥡戲㜴づ愰㜴换敥㈸扥㘴挸づ〳㙦㈱㘳ㄷ㙣晡摡捡昶㔱愷㠱㥢ㅦ搰㌳㐵愵㌰㥣摤㉣挶㠱㔴挵攸挲愶攵戰㠸㜰㌸捣㌶㍢つ㐴㔵搰㔹捥㕥㥣㑡ㄱ晣攳㤷㐲慣ㅦ㙦つ㝤㜵㝢つ㜵㥣搳㡦〵昲〷晢敢挶っ挶挶㕢挹㌱㤰戰㕢㙡㔵ち慦㠷㥦㐵ㄷ㉥㍡㈷昴㔶㔶㍤㡢㐳昸ㄳ㜳㔶㥦搶愱晦ㄹ扤㔶㥣㜵㡥扤ㄹ挶㑥改晦㜷愱㘰㔳晤㉦ㄸ㝢㔳㠸扣㍦捡昰愱挰昸挹愶㈱ㅢ敥〸㍣摢〸摥愸㠳戱慥戲っ㜹㠷戹㐵㝣扣ㅡ㔶㉢〹づ扦㔷扥晤㙡㐴戳㉦㙤摢㠱慥〲㤰戱愱挲㌷㈰㠲扡昶㑦换慤昸㜴㕢㝣㌷㍡敥㌹㘵㔵㍤搷㜷捤㘰㙣ㄱ㐱摦㌱㝥㝢㘶挲收㤹ㄲ㕦㙦ㄷ㙡㌷㘳㈷〶摦㡢㍥愷攷㈱戰㑦换攰愵㡡㐵㌲戲戰戵㐸〶扦㐳ㅡ㐹㠴㤷愸ㅤ晣慢捣㝢ㅢ㐶ㅤ㥦慥捥挳搷ㄹ戰㘸㕢㈸扢搰攳摣㝥㐳㠳㕢㠷㍢㕡敦㠴㍦㐸搶㈷㄰ㅣ㔳㑢㜸昷㝢戹慦敤㝢㤰㙥ㅢ慤捤㘷换摥㝣㙥攵挲搳挰改搶摥㤲㈶ㄹ扥㤳㕦㈴㤷昵ち㈱㉥敤ㅦ挱摦慤㍢㘸㌹摡㈸攸㍣晡愰㥢㡥戰昱㍡摣㘷㕢㠸㝥㥦㐷㔷㌱㐵㠰㥦㙥㐴ㄹ㍥〸㝡昹挸㡡攲换㔸ㄶㄹ〰昹㕣戱ち搰㥤慡㥦摡㠸慡㐷㘲㠱㉣㜸挶㈰㌹㤶挵ㄷ搱㤰摢ㄵ㉥ㅢ㉣挱㘵ぢ㜵㤶㐰㕥㡦㝢㈰㥦ㄳ㍣㑢愸㠹㝣ㅥㅤ㥡ㄳ戱㔰摡㝤㈲㥦摢㘸㈲㠲㔶㠰㕡㘸㜲晣㤱㔸㡢攸㜵㔴敢㌶㠱㐳攰〲っ㔳㉣㔲搶ㄴ挳搰挲戳挴っ搲慦愲扦捦ㅦ昹攵㜳㑣㝦㍢㈲㤴㈰㐴㔵㝡昲ㄴ㠴㙡昲㑦㈴㈷敦愱戴晢攴ㅦ摦㘸昲㈳㤴㤱㥣㠹ㅥ〰っ昵㠹ち晥愸挵㌴㤰攱㍥昲㈷捥ㄳ攰㤷㥡挵㠸㠱ㄲ搵昷ㄲ㌲攸换つ㔷慤㉥㈳ㄳ昷㉤㜰晤ㄹㅦ昷㈸晢㠸ㄷ㈱改换㈹㠶捥搸㘲愸ㄵ㑢㜶攴㠵摤ㄶ戲〱㑢攲搷戲㕤㐵㝡戱挷〸扦昸㐸㡣㤸ㄳ㈷攲㉦愷戴㈸收〴挲〸㉤㔲搲て㌷㔲㝣㌸㙥晣摤敦戵㕣愶愸㐰〲昵㠴㡤㐹㘷慡昱㠷攲挶〷昰㔵㤶㙡㤳攳つ〲愶攷攳挶愴㐷搵昸戱戸昱㕦て散㙤㌶㡥改㌰ㅣ戹㐰㈲挹戰㜵㤵昵㥦昸㐲㝢ㄸ捤ぢ㈶昵攷㠰ㄹㄶ㔳㜲慡搰㜱㕤㘹搰㐱㕣〶昱昰㡤昴ㅣ敥㌶攱ち〸㠴㙣昸扦㑡㌸㠹㍢㑦戳㐶㘰攰ㄳ攸㌵〴㥢㍤㕤㍤戱㜳搱㥣昷㔰搰㙦㥥昴㜱愶慡㙤㉢ㄲ㠱㌹㤰て昷㜷ㄳ愷㝣㠶改搸摡㡦㌸㐸愶昱づ㐹㙦捡㐳〵㔶昲攲〳㌱㘶㜳㡦戶㘸㐶㝦〴挸㠱㜴〴㘴㐶㝦ㄴ㌰っ挴昰戶㜲㙥㠴晣慦㤸晢〳慣昸㈰挱㘳〰㘵㐱㘶㈷ㅤㄴ㍦〴戰〷㔶㉡晥㔷ㄵ晥㔸㑤㡥慤㝡㜲捤昲㝦昲㌵㔷ㄳて挵㙦㑣搲㤲晥ㄱ昶晡㈸㐰ㅦ㝣戸㈲愲挴戲晥㌱㤴㈴摦㑣改愱摥晣㜱㔶㝣㠲攰㜱㠰㜲㠱㌳摥昲搶㜱㘱㍤慡慦㑦愲慢㜸㤴〰㍦晤㠹㈸挳㠷〲㌷攳慤摤つ㘶㥥㠷攳慦晢ㄱ敦㑣㝤挶㝦ㄴ㥦攵慦㜳搱㝤昸扦㤲ㄴ㤴㜵㥦搷摥搲摢㔸攴〴ㅡ收敡户㡡捤㝥ㄱ攳㜰㕤慤㌰ち㐷愴㘶㈹㘹㐵㐱愴㜳挱挲挵ㅢ昸㤶挳慡㐲〸ㄲ㠲慡㜰愲㡡㈳㈸搰㍦捤愶挴㌱昱愴㝦㠶㑦㐴慤摡挴捦㐶ㄹ㍥〸攲㔵㜵㝦㈰敡ㅥ扦㤰戸㔶ㄵ㔶摢ぢ㠹㝦㔵戱㤲㝣攱㤳ㅣ㑣㈱ぢ㤹戴㙡㈲搲ㄴつ㝤ㄱ㤹愱扥㘱捥敤㍥晣戴换愲㝡扥㜶晥晣㍦㠷昳㘳搷攷摦昵㡥挱㈷㥦晦挵ㅦ㍦昵敢昷ㅣ晥换扦㥥㝡敡搷㝦晡搴㜳晦晡搱昲攱㥦㍤晤昴㑦敦昹捡㜳㝦摣㙤㝥㔵晢摥㍦攷扥晡昰攴挵㠷ㅦ㌴捦摥㝥晣攱晢ㅦ戸㜷㜲攱慡昱扥扥晥晥㕢㐷㝦㝥摤㙤㈳㡦㍥昸㡣昸昱㙦慦㜵㠴㕡㉥㕥㤰㥥〶㤷慤愶昱㈵㘴㌰つ捥昸㘵㥤〶㤷慢㌶㙡㌹摡愸㘹ㄴ㤴攰搸攰〴㔴㠵㤱慥ㄸ昸て〳〴戴捤</t>
  </si>
  <si>
    <t>㜸〱捤㕡ぢ㤰ㅣ挷㔹摥摥摢㤹摢摥㝢㉤搶㈹㡥㙣换㌹挹ㄲ㑡㉣㜹㝤㈷㔹㔸戲㈲敢㕥㤲㉣昴戴敦㉣㔳㠴戰㌵户摢愳ㅢ㘹㘷攷㍣㌳㝢扡ぢ㔵㌸㡦ち㜹㠰㘳㐸挵㜹㌸敦㌸戱㐳ㄲ㍢愹扣㔰ㄲ挰戸㘴ㅥ㔵㈱㜱愸㔰㔰㐵㤹㉡っ㠶㔰挱㉥ㅣ㌰㐵〰ㅢ昳㝤㍤㌳㜷扢戳㝢愷㐷㑣㤵㕢摡㝦晦敥晥晢敦晥晦扦晢敦扦晦扤㡣挸㘴㌲㉦愳昰㥢㈵㐷攴㥡愹挵㈰㔴㙥㘹挲慢搵㔴㈵㜴扣㝡㔰ㅡ昳㝤㙢昱㠸ㄳ㠴㕤㈰㌰换づ晡〳愳ㅣ㌸㙦㔱昹昲扣昲〳㄰ㄹ㤹㑣㍥㉦戳攴ㄲ㝦㡡㐹㐵㜲㤴㘴戳〴㔵㐶㥡〰扤摤〰搳ㄳ攳挷㘷㑥㘳㤲愹搰昳搵戶愱㤳ㄱ慢扤㈳㈳愵㤱搲㑤㍢戶敦㈸つ㙦ㅢ㥡㘸搴挲㠶慦昶搶㔵㈳昴慤摡戶愱ㄳ㡤㤹㥡㔳㌹慣ㄶ愷扤㌳慡扥㔷捤っ敦㤸戱㙥摡㌵㜲搳捥㥤昶敥摤扢㝡昳攰㝣㙣㘲晣㠴慦散攰㤵攲㈹挹昳昸挴㜸改㤸ち㕦㈹㥥〵昰〴换㐹捦戵㥣晡㉢挴搴愰慡㜷㑥慡㡡㐳㥢㈸攵㍢昵㔳㈵㉣扢㐵搱愸摤㕣ㅡぢ㠲㠶㍢㐷昳㑥愸㕡敤づ㘵㔳㙤搲㥤っ挲ㄳ㤶敦〶扤㉥昵愷㝣㔵慦愸愰摦摤扦㔰㔱戵㤸㌰挸扢㈷㉤晦㤸攵慡ㅣ㤱〱㌷戲攱愱慡慡㠷㑥戸搸攷摥ㄹ愸㍢慣晡㈹㐵ㄲ挳㍤搸㜰慡㈲㤷挳晦㑣搷㤶㑥㉢搳㠶挲㝡摣㠹㔹换て㜵㡤㙢ㄹ改㐴摢戴㕤戴ㄴ㉤敢攲㤶ㅡ㑡㡤愲捤愶ㅣ昷戰昲敢慡挶㐹㘸挹慤㈹㈲慤愰挸づ㑢㥡㑡挴愱㤵㐴㑦㝣㈶㈸ぢ㘷㌱㝢〰㌶㑤晢づ挴㙣搴㉣㝦摢㔱愷扥㜷昷戶㈳捥ㄹ㔵㜳㔴㄰敥ㅤㄹ摥㜶搴㕡挰㐶㤶扤愰㤴㝤ㅣ搳て㤰㍢改㔴㉤㌹挰戶㈲㠰挸晤㉢㡥㕦㌳㜷㌲捥㤶慤㙣㜹㈶㕢慥㘴换搵㙣㔹㘵换㜶戶㝣㉡㕢㥥捤㤶㥤㙣昹㜴戶㝣〶㌴㐹挹㜷㜷㘷攳昲㔸敥愱敦づ慡㑦摣㜶晦〷挵㡦㝥昵㡦搶㍤㈹㜸攲昴㠱扤〲挸昵愹搵づ㤷㠶㜷㌵㉤㜸戸㌴愲㔷㡣敦敤㜲つ攸攵㈰㠰戹㤶㉣愶㡦㡥挹搷戰改㑡〰㈱晥ㄹ㑢收戲搷㝤㜵昲㥦摣㘷㙦㍢晣挰㥢㐶㥦慣扤敦愱㔰昰㜰敢昹搶〱㔹㝦㘷摤戱㍤摦搵慡ㄹㄹ㘶㠹㔴戲㥤愸扣㡡晣慥〶㌰慦〱攸㍤㔴㥦㠷摡ㅣㄷ㕢挸㤳敢搹㜷㉤㠰㄰㑦挷㜳㥤㉥晦昴昶搳昷ㅥㅦ晤挶㐷㥦㍣昱愵攱㕤扦㉥攸㐳昴㕣㐳㐰搶ㅦ挳㐴㜰つ㐷㤵㔵摦㍢㜲㌳愷㥡ち慢㤳㙡ㅥ㜶挰㕣ㅢ㐰㈲㌷〲㤸搷〱攴敦㔰ㄵ攵㠴㔶㈰㌷戱㝤㌳㠰㄰㝦ㄳ捦昳摤攳昷㍥昵挶捤ㅢて㝦敤㐷㑦晣搷㔷挶扢㝦摣扢〵摤户挷搶㥦昴慤戳㌸㑦换㐷㜵㝢〹㕡扣ㄸㅦ〵ㄷ㘵敦戴㙦戶㐷㐶慡㍢㠷慤ㅤ㤶挱㕤㜱戱㠷㠱ㅢ愵搷扥换愹㔷扤戳晡㜴㕣㌳㙥〵㙡昹戰㙣㡤晢挶扤㐶扤ㅡ㕣摤戹㜳㉡戴㐲㜵㔵扡㙦㤹㐹摢戰㈹昸づㄵ攸昹慥㑤て㍢㘹搵ㅡ㙡㙣挱㠹扡搷愷扡攱㌹扣㤹㤵㝢て昸敡敥愵摥戶ㄵ㡤攱挶㤹搷扣摢愴㡣扡愲㜵つ㑤捣㝡㠱慡敢攵㙤㜵㑦㌸㤵㌳捡㥦㔲扣慦㔴㔵㡢扡㤶㕤戱晢摡㝡扣づ㐱攱㤰慡ㅢ㥢㕢敤晤ぢ愱慡㔷㔵ㄵ敢㥤㔳㝥戸㌸㙤捤搴搴㙢㕡㐸愲㌹搱戱慥愵昹㠰㔷㘹〴ㄳ㕥㍤昴扤㕡㙢捦㔸㜵摥㠲换慣ㅥ昵慡ちㅥ㉦挷㤲ㄱ㤹慥㉥㈱㌲搷㜷㜲㍢攴ㅢ㤴戴㈱㥡㑣㑣〷昸摡搶㙤㔷挲扥つ㈱㐵㑤㜱㑦㘶㌷㕤㠰㤹收㑢㌶㙦㔸㤹戰㐹㈶㕥敥愴㝥晤捡搴㝡㡤㑢㤶晢晦㈵捥㘶搷挴搲敦㥦㠷㑦戸捤慡㔷㙢捡㕦㌵㌴ㄱ㕣㤱㝣㍤㠰昱搷㌸捤㉢㙡㡦㕥㔱㉣㠸㐵攳慣㔳つ㘷捤㔹攵㥣㥡つ搱㠶昰㈵㥦愷㙡摢㡡扣ㅥ㑤㜲㉢挱㌶㠰㐲㈱㘳摥㐰㈲戳㈰㑢㔱摤愰㠳扦昴ぢ㡢〱㤲搴ㄷ㈴愲㤹挰㜰て㜸㝥搰搵搵㐹捡摢慣㘰㌶攴昶㕣戵㤳㔷㤳扣㤱㘰ㄸ挰攰㌵㜳挱晢㤰㐴㌹㕥晢㝤敥愴戲㉤〴㕢晡㜴ぢ换㜰愳晢㝢㔲〵ㄵ挹㡢晥㄰捥捡㠲〹っ㠷扦搷攵敥㔷ぢ攱愴ㄵ㕡摤㉥㐲〶㔸㐹㠲㘸慢ㅥㄵ㘱ㅣ搹愷摢㤲搱㠵戸〶づ㐵㡤㌶㜱改搱つㄱ㈷ㅣㅣ㥣㤷㑣㔷っ㔷ㄷ〲㙢攷愵㙥愶㌷㝡敢搵㡦㠸愴㝡㔰搵愷ㄷ攷㔴㐰昲扣戹慡㉡搳挷㡢捣㡥㔷㘶敥っ㥤㕡㔰挲㑡て晡㕥㘳敥㤵攴㐳㕥㜲〴㈰㈹挶昷戱㡢㉦㕥㈶㠶敥摤昳戴㑤戹㥣挹㤳ㅢ㕢㈴㠳づ挹摤ち㘶㉦攳㑢ㄷ戹ㄳ㕦㠵搵晡っ㕥㍡㤷ㄲ㈶昱敥敦㜵愱愱㘹㕦改挰㉦慦㉢搰㜶㥦㝢㤷攷㥦㤹昱扣㌳摣㑦晤扡ㄶ捣㉡ㄵ㌲㤸敡㠹㠳㐷ㅤ㈴ち搱搵搵ㄲぢ㌵㐵㕤っ挳捣摤〰敢愷扤慡ㄷっ攱晦㤸㝦㜷挳㤹〷㔲㔵㐳搳扥㌵㘳搵㘶㍤昳ㄶ㤰㜴㈱捣㌳昷〰㔹扢㝦㐱戹㜳㌵㤰㘰㕦㕢㐳㈳挳愵㠵㕡戰㈰㥥㠰㉡ㄸ挰散愸晥昰挵晦晣攸㤶挹挷㥥晢晥戹晦愹扣昰㕡㜱㍥敥㘸㡢愴ㄸ㄰改㐰敥㔶㈰攲㜱㤰搱挵〰㙦㉤㜲ㄴ㜵㌹㐶㌰づ〰㐷愱㔵て㍦㌱ㄹ㔵〵㠳㉡晡ち戹㥦攰〰㠰㘰㘴挵㐳㈸て〲㈴㐵㥣〳㝦㙥〰㙤㐴㐶㘱敤㐶㍣㡣搶㠲㕣愵㑦㌰㕥愳㈱㈵ㄵ㈷愹ㅡ㐹戵㠸㐷挱戸愳〲ㅥ㠹㍢摡㐲㍢㠶㙢㕡〱搳ㅣ晦㐵㤰㜵㔶挰㐹捥㜱ㄷ挱㉦〱㌴㈹攰㤷愳慡㘰挸愷ㄵ昰㈶ㄲ晤ち㠰㘰戸愷ㄵ昰㘶㈰㐹ㄱ㥦挱ㅣ㑢ち㘰㡣搸慥〰ぢ慤〵戹㑡㥦㘰㄰搹㐹〱ㅦ㕥㐹〱ㅦ㡡㍢摡攲捤つ攰愴ㄵ㜰ㅡ㠸戸㝦㐵〵搴搰㉤㕤㠲㍡㐰㤳〲收愲慡㘰ㅣ慡ㄵ㜰㌷㠹㝣〰挱㌸㔴㉢㈰〰㤲ㄴ昱㕢捤ち㘰攰摡慥㠰戳㘸㉤挸㔵晡〴愳摢㑥ち㜸晢㑡ち㜸㕢摣㤱づ㠴つ㕥慣㤷㄰挰昴㜰挱昶㐹㐷㥤愵挷敤户昱㈶㥣㘸〴愱愷慦㠷㍥㝢搲㍢收㠵㤳㑥㌰㔷戳ㄶ搷搸㌱㜲搷慣慡㈳㜸昳ㄱ挳愵摡扣戹㌹㔵㤵昶㤴搷昰㉢敡搰攴慢㈱戸㠳㝣㌰㥤㡥敢戲〲攵昲攲ㄵ㍣㍤㐴挶㝣㉢㔸つ㑣㌷慡㕥㘹昹㤱㔶㐰挹ㄸ㡣㍣搲㔷㤱㝥慤㌶㠵㡤ㅡ愵㤱〷㤶戵㍣敤㠴㌵搵㘳敢㤰㑤攳㜹ㅢ㥡㐵㤴㕣敤戶愷㘷攱愲㈷晢散㠳扥㔳慤㌹㜵㐵〳つ㐶愴㐷搴㈹㐴挴㈷扣挰㘱㘲愰捦㠶㕢慤〷㜳扣摣㉢㡢㔷戴搴㜴ㄴ㘰搸攳㑥㍤挰㌴摡戲挴〷散愹㔹敦㉣㔲㐷つ户㝥搰㥡ぢ㕥ㄵ㤶愲て㡤㡡㌶㤷挸㡡㙣㔶攴戳昹换戵㤹昹㌶㜰㕢㠷㑤ㅢ晡捥㑣挳㌹晦昰昹〷㍤摣㐰㐹㌲㐰㑦戵ㅤ㌰㐷〰ㅦ㐰㐳㌲㝡㑣㕦收㑤㠶㑣㐵攲㕣㜱㑢〶愶㘳㔰戸㤴㤵搳㤱敦摢㌹收ㅤ〰扦㜸昰捥㐳换㙦搴㥦㈹㤷㘶㙣〳扦㡢㝥ㄲ昰㉡敡㡦㌶ㄲ㥦〹摣㔷㌸戳搸て慣愵㌷㘷挱搶㌴摣愷晤换攸〱㐴㤵扤昶ㄱ㙢㐶搵㄰っ扢㔶搸ㅦ㔵昸㉡挱ぢ㍦㠸晢㈶㍣搷戵戸昱㤸㌱㥡慡㔸㌵㤵户挷ㅡ愱㠷㌴㡣戴〱昴敥㡣㥢慣〵㌴㔹ぢ㔱搸㙡摦挱㐷戲挶挹换㍢㘵昹㑥㌸敢㍡㤵㍣㉢㝣挸扥㉡㜶㉣㍣ぢ㥦㈹㐹㐹扣㑣㍡づ㡥愲㔱㤸扢㠴愷㈳㔵㐷昳㘳㕦㘷㠵㠹㝦攲㌲摦㔰昰㐹晡慡㤱敦〴㌷㈳ぢ㐰㈷愵换昳㐹慡昸昹㝢搰愲㜷戶攰ㄳ㠸摤昲㌷㘲㠴㤵摣㡤〰慢〶搸㝣慢ㄴ㡥㜸㔶昵㠰㔵㐱昶户㍢捥晤收㘱㕡㍡ㅣ扦挸㈷捦〴㕥搱㜸㥤捦㍢㔵攵攷搹㌰㠵㤴㜳㡥㡦㈵㌳戲㈱㠲扤慥㡣㘱昴攴㍢捤㜵㈸攱戵㈹づ㈴㥢㔳摡㠷摡昸㍦㝢晢慥㝤㔸ㄴ挴敡〲㤴敦㈲㜸㌷㠰ㄸ〶愰㍣㈹㠲昷㤰攰扤〰〶挳昶戴㙤㕡㕦ㅦ昱ㅢ㈵愷戳愶㝣ㄷ攵昱㠶搰て㉡㐳ぢ搲搳昴㄰㌲愳㌷㔰㍥㐹挵㥡㔳搸攵慡㕡㠸扣㉣ㅦ㕣㌴㐷㌶㥢㠳愹捤㜴ㄲ愹㙤㕡㌰㜳愷㤴㝥㈱〹扥ち捣摦〴攸攵㘱〱晦戲㑥㐷摥㠰ㄶ㕣晢㑢昱㙣愱㈰敦㐵㔳愶㈰昸㑥㐸㈴攷攰㐲㐱㍦㌱摦〷㔴摥〷㈰ㄸて㌳㌲㠸敥戱摦〶搲昱ㅥㄳ愳攸攱㕤㤶㌱㝦〷攰搲㝣愷ㄸ挳㄰晡㑦昹㝥〰㌱づ㐰户戴戴㑤㍦〰晣挲摢㤴ㄱ戸摥愶昷挷〸㉢㠲㘱㜸㈲㈰搰挴昶ㅦ〴㉡㍦〴㈰ㄸ愲㜷㈰昸㌰〹㍥㐲〲㐶敤戴扦昹〰㐰㑦愲㔷愶㑣㍢愸昵㘳愰㠱㕡て〳㈶㑣㥢搴晡㜱㌴换㑦〰〸㐶搹换㙡晤㈴㙡㝤㍡㍣㠸㜳慡㉡㍡㜹っ戶㈳愵㝥ち搸㤵愹ぢ㈹愱㐵㔷㈶㤳扡㡥〴㐳㜴慤搲㑦〳ㄱ㡣搵㕢㔴晡㈰ㅡ㉥慣㔲挶昴㕡愵㥦㡤ㄱ慤㔲〶昶㠹㜰㐰ㄳ㤵㝥づ愸㝣〸㐰㌰攸敦㐰昰㌰〹㍥㑦〲扥〳戴㑡㝦ㄷ挸㘰愲搲㤶ㄴ㜱〷摤㝥ㄱ挴搰慤〵㤸㜰㉦戰㈵摡戲㕦〲㉡ㅦ〱㄰愷〱㤶㜵晢㈸㙡㍤㕡户㔱づ㌹搲㙣つ慤㤱㘶扦っ㙣㙤㑡戳ㄱ㈵㍡摡昵敡愲㑤敢昵㉢㐰〴㥦〰㉤㝡晤㉡ㅡ㉥慣搷㌹㡥挵㐷㝥㉤㐶戴㕥敦㐶㈵ㄱっ㘸愲搷慦〳㤵摦〰㄰㍥㐰〷㠲㙦㤲攰昷㐸挰攷㠵搶敢㌹㈰挵㐴慦㑢改昰づ㍡晤㌶〸愱㔳扥㌳ㄲ捥㑤晢昵㍢㘸㤶扦て㈰ㄸ㝢攸ㄵ晦㐱㡣搰㠳ㅡ扣㍦搲㙥戱敤捡攲㍤㔷戰㜹㜹㑤㠵㡢㌵〴っ㐴改㈶㈳㡣づ㍦敡㠶昳昶㝣晣㐲㤹㑢㘷昶㤶挶㙥〱慢㥥挱㔴搶㔴て㘳捦㍢昰㌱挶攱收㔶ㅣ㑦〹㤶㔳㈸ㅣ挳㘲㍥〶㌰㜸搴愹昸㕥攰搹攱搰ㄴ㐲攲㈱㘶愱敤㑣㘶㜸捣ㄸ〵挷㡥㜳㔲戰㕣㥤㍦㠱捤㌳㉢㔳㌸㔳昷捥搶昵㙡㡣㠰挹㜸慤慦敥㙥㑥挳㝤慡换㜵搰㘲㤱昷㈸〷换挷〱晡扡㡡敦搲㕤戰搸扢ㄳ攴㍤〹昲摥ㄸ㌱敥〵㜲戱㔷〱㜹㡢ㄹ㔱ㄱ㔵愱㜲摤摤㘲㜳㉡攵摢㜶㠵㉣攵捣㑣㤳搶㌷㙥㠵挸ㄷ㌷愸㔵愳ㅣ捣㜰㐲㥥㈷㜸〲愰㔰攴㔵挲〵㤹㝦っ㜰挵挴㜸ㄹ戹㥢收㝣㤱昹㈷㘸敦㐵扢扥㈶昱㌳㘵㘰晥㈹㕡晡搱搲ㄴ㌳㥢㝦㠶戶㥦㐳㕢敢㑦㤱挵晢搰慣㔵戹〷㠸晥ㄵ㉥晡㍤敥捦㔱ㄵ晡㌶㘱晢昷㔸挳㠷㥢㔶昰㌶攱挶ㄵ摢㈱㈵户ぢ昰㡣攴ㅥ愰戹挵㌰㕡㘸昲㔶㤳昱㑥搱昳晣〵㄰㤸㡣昷〷㑢㤱㜷〸㑢㤱ㄷ〶㑢㤱㤷〶㡢攰㕤㐰戳㠹ㄲ搸㔱愵㕡㌵㍦㐴㡢晣㑢㠰㐲㤱搷㠱㘶㑡搵㐸敡㐱㔲㜴㐹㔹㡢扣㈶㤶㈵ㅢ㘴晢ㅡ㠲愷〰挴愷〹㔸晢摢ㄸ搱㤲㍤㠸㡡㤶㙣㈳㈶㙢㤷㙣〸慤敤㤲㝤ㄶ㠳昴㍣㑦〳㠱㘴㥦挳ㄷ㑢昱愱攸㍢㔳㝣㌸㐱㍥ㅦ㈳㠲㥥㔸㑢㜶㙤㉣㤹㕥换㍦愰㔵㍥〳㔰㈸搲ㄹ㙢愶㥤㈴㝢㈴改搴㌶扢㥡愳慥㈲㜸ㄶ㐰㘸户捡摡㜳慣攱愳㈵愳㕢搵㤲㕤搱㔱戲㘲㐷挹攸㕣昵㈲㝥〲〴㤲搱㤱戲ㄴ改㑣㔹㡡昴㥣㉣㐵㝡㑦ㄶ㐱㝦愸㈵敢㡦㈵攳昴昲摦〹㕥〰㈸ㄴ改ㄲ㔷㤴㡣慥㔲㜷㙡挹㌶㜲搴〶㠲ㄷ〱㡡昴㥣扡昳㈵㈰㝤㕤挶攳昸摡㤳㍡㤹㥤ㅦ㡣㕢搳扦㘳敤挷敦㔲㡢摣㑤㕤㠸㤴愳昸㌲㤷扤攵昲㜸昱散攷挱㡡ㅦ㈳ぢ愹㝦〶㍥戴搷戲㝦㈵挷搷攱㈳㜹挲〶捥〳㤸昱〷㕦㐹㜹㝥㕦㡣㡤㐶摦昹昸扢ㄸ㝦て㡥づ㍣㠱ㅥ㍤昲捤㘲挳晢挷㡣扦扢攷㤳㍦昹挲㥥捤ㅦ晦昲换昱昷㍤搱挸㡤昱㠸㑤昱昷捦㡦ち㝡㠱㈲㍥改昴攸㑢晦扢㐲㝡昴挵戸㈳㥤ㅦ㉥㝥て㕣戴昱っ挸搸搷㈵攸〶㘸㐰昱摦ㄸ㐱慤㘹㐱扢搱㌹挰〳㝥㜹㠲搲㉢慣㉡攸慦つ㍥㝡昰改户㝣㝤摦〳ㅦ㘱昹搶扥㜳搷扥昳㕦㙥㍦昷㠷晢〴㥤㐲㈷㐱晦㘳㈵㐱㕦㠸㍢搲㜹攰㈲ㅤ㡡ㄶ戴㉦ㄲ昴㘹搴戵愰晦搶㉣攸〰〵攵㜹㌷昰攱㤲㥢捡捡ㄶㅤ㜸〶㘴㝡挴慡㤶㍣晤搳㔱捤敥挸㑢愳㠲㍥愱㤳㘰捦慤㈴搸戳㜱㐷㍡扦㕢愴㍦搱㠲慤㡤〴愳㔳搰㠲晤戸㔹戰㉢㈹ㄸ㡦晢愵〹㐶摦㜰㘱挱ㅥ昸挱㈸攸㌲㤹搱晢㐶㠵㜶〹挰搳㕢昳ㅦ㔷ㄲ散㤹戸愳㉤㙦㑢㜷㜲愱扣㙤搳㙦晤〳㈰㌷㙣挶㕦㍤㜶搴㑣て㠰〸捣愹搵㜴昰搲㡢㘴㡡㡦㕦摢㡦㈰㜳㠸ㄴち晥戶㈶扥㜳㤱㔱攴摢㌴㜹慥㑢㕤攳㘰搳㍥敥攳晤摥㙤ㅦち㤰〵慥收昱㙢㘱ㄸ攲敦㜱㕥つ㤹ㄶ㠴㤳㌹㝡㑡收ㄱ昰慡捥㜶㡣攴戶愰㝢㤵㈴搸戲㍥㤲ㅦ搱戳捣挱㕣㕥㐲搸㕣㡦㉤戶㙥㌹㤹㌸㔴㙤㐹㌳收挴摦挳搰搱㌵晤搶っ㍤㈷㑡㌶㈳㕦㠷㔱收㄰〰㝦晢搲ㄷ㈳㐰㐱㙥㐰㑢㤴换戹㠱㠴〶〷愴㐵㘴㠴㝤㠰㍡㐸晤㈰摥搳㐳戹㤳㈲攸搹戸㤷捣敢㠰慣戶挰愷㍡㉥㜰㌳㔷挲〵㉥㉦㙥ぢ㥢戸㉥つ㌲㠲敥㌱㤶㐸捦㉡攸㘳昴㤴㙦〰㜲㘵昲㥥㙤搳挸㕦㜵㥣㜰㉢戹户㑥㜸〳㥢㥡㈶愴㥢㙡㤹㤰㘷㕦㑦㜸㈳㤰戵搱㌳慦㙤扡ㅦ㜴㥣㙥㠴扣㕢愷摢挱愶愶改攸㍣㥡愷㌳㘸戴㡢摥㔷愰捤慣挱〹㡣晦㈶㤳愹捡慤㌵晥㐵㘶愷捣㔷㙢㘶㜸㈷挶ち㙥〵昲㤰扦㄰㈳慣〸㥡㠵换㤰㌷戳㤵ㄶ挱晦㡣摣ㄵ㈳慣〸㙡㔲搳散㘶㉢㤵挸㘶㜹㑢㡣戰㈲㈸扥愶搹挳㔶㑡捥㘶昹挶ㄸ㘱㐵攸㘵戰㜵㉦慢㜱㈹㜲㌹摡昱摥ち〴㔷愷㕥〸㍡㕢愹戸㈰㑤㌵ㅡ㔱改愵戴㔱㜱㐹㥡㙡㍣愲搲㡢㘹愳攲愲㌴搵愴愶㉡㈶换ㄱ㕣挱攳㈰ㄷ摦㠱㠹㜹㙢㡦愳㤲ㄷㄹ挱㐹㜵挷户㔳ㅤ㥣㐷㜷㝣㉢搵㐱搶扡攳㕣㙢㐷捦晦〱㔵换㡢㍤</t>
  </si>
  <si>
    <t>㜸〱敤㕣㝢㝣㕣㔵㥤㥦㌳挹摣捣㤹㈴捤㌴㙤㘹ぢ㉤㐴ち愲㑤捤㈶㝤昰㔰㘲㤳㈶㝤〴搲㈶㙤搲攲敥挲㠶㥢㤹㍢捤搰㜹㠴㤹㐹㥡㘸㕤ち㍥㍥敢戲晢㜱〱㔱㔱昰〱ㅦ㘵㔹㐵㕣摦㈲㉢㙡㐵㔰昱戹㉡攲㈲㔴㐴㔰㉢㉣扥㄰ㄵ㘴扦摦摦扤㌷戹㜳攷㈶㘹㘳晤㙣晦昰㌶昷㜷㝦攷晣㝥攷昱晢㥤搷敦晣捥㤹㠶㔴㈸ㄴ㝡〱て扦㝣慡㠹慣ㄸ㤸㉣㤶慣㙣㑢㔷㍥㤳戱ㄲ愵㜴㍥㔷㙣改㉣ㄴ捣挹摥㜴戱㔴〵〶㘳㈸つ㝡㌱㌲㔴㑣扦摡㡡づ㡤㕢㠵㈲㤸㈲愱㔰㌴慡挳愴㍢㙦摣つ㘸愶搲搵〴攰ち㘹㌲攸ㅡ㠲㈸㐰㥤〶ㄸ散摡搴㌷㝣ㄹ㡡ㅢ㈸攵ぢ搶㥡愶㍤㜶愶敤㙤㙤㉤㙤㉤敢搷慤㕤搷搲扡愶愹㙢㉣㔳ㅡ㉢㔸敤㌹㙢慣㔴㌰㌳㙢㥡晡挷㠶㌳改挴㠵搶攴㘰㝥㥦㤵㙢户㠶㕢搷つ㥢敢捦㙤㕢扦㘱㐳敡扣昳捥慤㡢㈱攷ㅤ㕤㥢晡ぢ㔶慡㜸扣昲慣㘵㥥㝤㕤㥢㕡㜶㔸愵攳㤵㘷ㅤ昲㐴㤶摤昹慣㤹捥ㅤ愷㑣㈳㔴晡㠶㙥㉢㤱㘶敢㔸㔶㈱㥤摢摢㠲㙡㤷㈹ㅡ愱㜳㕡㍡㡢挵戱散㈸ㅢ扡换捡㘴㜶㔹㈹戶㡡捥㜶ㄷ㑢晤㘶㈱㕢慣换㔲㝦㔶挱捡㈵慣攲㠲散收㠹㠴㤵㜱ㄸ㡢搱散ㅥ戳戰挳捣㕡搵㐴ㅡ戲㜶ㅢ昶㈴慤㕣㈹㕤㥡慣捦敥㉥㕡扢捣摣㕥㡢㉣㤱散搶戱㜴㔲㔵㔷攳㉦㔴㜵㔶㔰捤愴愱㔰㥦㙣搷㠸㔹㈸㐹㠸㑤搸ㄶ挴敢改㉥㈲㐵㔹扤搸愵㥡㝣愹搸㘶〳改散㠵㔶㈱㘷㘵㔸〸㕢戲搹挷㈴ち戲摢㘱㑡㔳慥㌸㙣㈵㔵敢㡣づ捡挲㔲㡣㝡㠰㈵扢㜳改㔴扥㤰㕤戳㍤㥤㙢㕦摦戲㘱捤㜶㜳愲晤㙣扤〰㈴摤㐰愶㌸㐰戴摦㑡ㅥ㝡敦摥㜴㕥㉦㘴㝣㈳㠰慡㝥ㄲ愳捦㥢㈵敢ㄴㅥ㌲挳㐳挳攱愱㐴㜸㈸ㄹㅥ戲挲㐳愹昰搰摥昰搰㐸㜸㈸ㅤㅥ扡㉣㍣戴て㍣敥ㄳ慤愹〹㍢捦㥥㤷㡤㕥㜹攷愳慦敦晢昰戲㈷摦㤲扦敦ㅤて㈹づ㌸ㄹ慦㡢㠱慣ㅦ㉣愴搱ㄲ㘳ㄹ戳㘰搷戲㔵㥥㌵扤改㝤㔶㈶㙤ㄵ㑢敤敢捦㍥㡦㔱㔲昷つㅢ㠴慡㤷㈰愵㍥〹挰㔸㑡㙣㡦㜵攸昶挴㔸㈶㕦搴换ㄸ㕣づ愰搴攳㄰㠱㘲㝣㈲㔲戳晤搹㍢㐷晢㙥㝡㘲㑤改搶〳㌵搷㉢㡥㜵㈹晦ㄴ㈰捤扥昲㕢㕢摡搶㝡ち㐷搰搶ㅡ㤰㜳昵ち收扥ㄲ挰㌸ㄵ愰㜱搰㥣㌰㥢㤲㘶搳㈸晢㘱ㅡ㔳㠰愹㑦㈳㐷ㄳ㠰㔲㡦㌸攵扦敡㥦愳㔷㜷晣攸㌳ㄷ扥昵昲㕤㔷㍤扦昹挱㜷㉡㑥㌳㔲晥改㐰捥摣㠱昶挱㥣戱摤㌲㜳敤㙤㡥㝣慤㙢〶㑡挹㙥㙢扣㝤慤㠸摢摡慡㔷㠱㔵㥦〱㘰㥣〹㔰搷㤳ㅢ㠷㙡搲㔹昴攷扣㝥㌱㘹㘷〱㈸昵㝤愷捣摣捡ㅦ㙥㙥戸昹晢㕢て晥摢㑤㡦㥦㌳昱挸戸攲慣㈶㘵扥ㄴ㐸㔹户搸㘰㙢昶散㔶扤㥡昹㌴〳ㄸ㙢〰㘲㕤㜹づ慣攲愱㕢昲晡㘵愴戴〰㈸昵㉤愷㠴㝦晣攴摢摢㈷昴㘰攷搵搷昴㥦㝢攷㑦ㄳ敢㈳ㅣ㥣敢㠲㝡慤㝦㐰㙣挱㐴㥡㌰㡢㈵㘷慣戲㘶挷㜷㈸捦㍤㤲户ㄴㄲ㝦昹㤱㡣㐲㡥换㐸搶慤搴㝥ㅢ㠰戱ㄶ愰㙡㑦㝦慦㕥挷愸昵〰㑡㝤搵㘹㤰ぢ㑦扦晡愹㐷㉦㙢摤㜱㝢晡昰㕤愷敦晤㤷搵㜵㘷㠳扣搳㤹ㄵ扡ぢ收㝥捣戳搳㔳昸摡㤶㔶晥㥢㝢敤挲搲㤵摡㤰㍡㈷搵搶㤶摣搰㙡慥㌳㈳㥣㍣㡥㜶㤲攴昴㔲㤷扡㈸㥤㑢收昷换慣戹㘲㤳㔹戴愶㔵摦散搰㌶攵挷㜲挹攲㈹挱挴㠱㤲㔹戲㑥昶搳愶㌳愹㐸㌶㠰㌵挵㉡㑡㜹愷晡㤳敤㌱㌳㘳㔶攷㐴摡㈶慦昴㤱戱愲攴㠷㘷愶㙥㈹㔸㤷㑦㔱㉢㙡搴〹㥢㘴㕣昲慥㤰搲㈶搹昵㙡敡ㅡ挹ㄷ慤㥣㔴慦㌹摢㥦㑥散戳ち〳ㄶ㉤ㅡ㉢㈹愲㉥㈱挹㔹搶㥡晢㜲㄰ㄴぢ㔵昲㜴㙦㙣㙡昳㐴挹捡㈵慤㈴敡㍢㙡ㄵ㑡㤳㠳收㜰挶㍡愹㡣挵㉥ㄳ㠴攵㘵搱㕢昲㠹戱㈲㠶㜶愹㤰捦㤴㔳㍡㤳攳㈶㐶㝣㜲㝢㍥㘹㘱㈵慣收ㄳ㔲愱慡㉡愵㐲慢㠳〶㌶昳㉤戶㐸㐳㜸㥡㤸ぢ攳戲昲㙥搷戲ぢ搲㐱㡡㡣挵㍥ㄹ㍥㘳㡥捣㈴㕦㘶昳搲㤹ㄹ㍤㌲搱晣㈳昷㑢㘶收㤶㍡㑥戵摣㕦㤶㌹ㅣ㕥攴㐸扦㜹ㅣ搳昳㌶㌳㤷捣㔸㠵㔹㡤㔷挵ㅡ改㜳〰㈲昷㘱㌴捦愸㍤㉥㥣㙡㐲㑤㐶昶愷㤳愵ㄱ㘳挴㑡敦ㅤ㈹㈱づ〶㙥㌴㑡搵㔶㍣晡㍣㐴改㤷ㄳ扣〲㈰ㄶぢㄹ攷㤳挹㠸改㜶㍢ㅣ愱ㅤ㜰散㠶っ㑤㘸㉤㠶ㄳ慣摣㘲㈴㡢㐹扤㔸㔵ㄵ㈴攵㌶戳㌸㔲㘲昷㥣㤵㐸㤳㐵扦㤲㘰㈳㐰㠴㤶挸㥣㜶ㄲ㙢㕥㑤㜳戰㍥摢㙤愵㑣ㄸ攱㌲扡㤵ㄹ挹摡㜶㕤户㔵㑣㘸ㅡ㠰㍤ㄸ㉢ㄳ〶㌰っ晥扡㉣㝢扦㌵㔱敡㌶㑢㘶㑤ㄶ愶㈴㕡㐹㠳愹㔹㔲搹ㄸ㔳搶㑢㥣㥢㍡收㠴㤰㐳㕣㔰㑦㉥戵ㄲ㘱攷㠴㠱㠳昱ㄲ慡㜲攰散㐲愰敥㕣㈲っ㝦㐷㉦㌷〹㘱愹㈶户㕡戹挱挹㔱慢㐸昶愸㌱慢㉡晤挳㡢㤹昵㈵㠶㜷㤷搲㤹㘲ぢ㙡扡戵㤰ㅦㅢ㍤㥥昹㌰㉦摤〱攰㍥㤱扢搱㡢㡦㕥㈶㙥敥㙡挶搹㌶㐳㐳愱㈸㜳㘳㡣收攲愱搹㕢㤱搹ぢ昸挸愳扢昱㠹捤㐶㡢搰㠰㍤ㄶ昳㤹收㘰㕤ㄶㅡㅡ㉣㔸戲㈱㠸㑡〰摡慥捦㕥㤴㉦散ㅢ捥攷昷戱㍦㉤㤰㔰㜱挴戲㑡㌴戲㙢㥤㑤㠵㙣ㅥ㤴慡慡㉡㌳㤷㍤搶㌸捤㜳㘳ㅢ挰捡挱㝣㌲㕦㙣挲㕦㘷攱昲戱昴㌸㤰愴搵㌴㔸㌰㠷捤捣㐸摥攸〱㑢ㄵ捣㝦攳〲㈰㑢㌶㑦㔸搹㔱㔸戴㑤攸搷㘶㔳㕢㙢换㐴愶㌸愱㍥づ㔵搰愶㍤戲慤㜴㘹敡搳㙦敢昸昴㘹㉢慥㜸晤つ㡦摣愳㍥收㄰㉡㡣㙤㕡捡㘲敦㙦〷愲㍥〲㌶㑥㌱挰换ㅦ摤㠷戰敥㈷搸〹㠰㠹㐲㔴㡦㜹㘲挰づ㉡㕡摢ㅣ㜱㝡㤰㘰㌷㠰愲戱㉤㝢㠶㍤㐰摣㐷摤㠶晣敦挶㉢㡤㈸收㜹㐵㈳晥ㅤ㤸㘳㝡ㄶ㥡愲〹捦㠶搴㔴㥣愶㙡㌴搵愲摥㡤㡣〳ㄵ昰㉥㠷㔰㘱敤搳㘶ㄷ〵㈴㤸晥㐶戰〵㉢挰㘲ㄹ㈹㠲扤〰ㅥ〵愴敤愰愲摤㉦ち戸㡣㑣晢〰ㄴ慤㝤㔱㐰〶㠸晢愸敢㔰挶摤㜸㐵〱摣㈸㔴昶攲㔱挴挶昴㉣㌴搵〴㡥㈰〵扣〹ㄹ〷㉡攰㥦ㅣ㐲挵㜶㠳㕢〷㔱挰㈴㄰昵㐶戰〵㉢攰㌵㈰敢〳〴慦〵昰㈸攰ち㍢愸戸晤㄰〵ㅣ〴愲慦〴㔰摣㝡㠸〲慥〲攲㍥敡戵㈸攳㙥扣愲〰敥㔷㉡ㄵ昰㐶挴挶昴㉣㌴挵つ㑤㤰〲㡡挸㌸㔰〱〵㠷㔰戱昷㔹㡤㥣㐴〱㙦〶愲㐶挱ㄶ慣㠰㙢㐰搶搷ㄲ㕣〷攰㔱挰昵㜶㔰㌵攳㉢ち㜸㉢㤹摥〶愰戸㌳ㄲ〵扣ㅤ㠸晢愸扤㈸攳㙥扣愲〰㙥愶㉡ㄵ㜰㈳㘲㘳㝡ㄶ㥡㙡〱㐷㤰〲㉥㐱挶㠱ち戸搸㈱㔴㙣捤㕡㤱搳㉣㈶㝢搹㙥㠸㝢昲㌲㤳扤㉥戵㈵㥤㈹㔹〵戱捡ㅡ㔲昸搸㥥ㅢ〹搷搳ㄲ㉤㤸〹摢㈷戲㌸搵〵㘳ㄴ慥愲搲攴戴㜹㕥㘱っ摢戶攲㕦㑤晥ㄳ捥攴ㄷ㠳扦捣散㥦挵愴㐶愷昱ㄹ晤戳㌳㝢㍡㔱っ㕤㉣㜰㠱㤶㉥搵㠲㥣换㍢ㄹ昹晤搶㠴昸挳愶昸扤㥤㤰摣慤㌳㙦〵搸搹㉢㍢㈹ㄳ捤㘸㜶搳戲晥敢愶挵敦㜱户㌷㉤敦㠳㙥昴晢〹㙥㈵昸㜷㠲摢〰搴ㅥ㑣㐶㥣㘶摦㠲㥤挲挵㤸〷扦㠸敦㘳㌲ㅦ㝥㠰㍣ㅦ㈴戸ㅤ挰㌳捤摥㠱愰昱㘱㠰㐵ㄷ㤸㜰㠵挲戵㘶㌵愱㠹挷搳昴㐱挵㐲慡つ㈴㤹㝥晦ㄳ㠸晥〸㐰摤㐷〱㜶㙣戳㌲搸〴ㅦ㉦㐷㝡㠴扥㤵搹捤㜶昴㈱㑥捣㈷㘵〷㈶㜳㠹㤱㐲㍥㠷昳〶敥㈶㍡ㄳ㜴㤸㈹搳挸昶收扢挶㑡㐶㜶㕢ㅡ㥦扡散㉥㙢搴㌲㑢㕤㜰㜲㘰慢搲ぢ搷㤷㙣㐴㝡㤲ㄳ晦㥦ㅢ㤵㄰㜷㤳昰ㅦ㑤敦㔵㤴㝦〴摢㕢〶㐷扤㉤摤㜹㥣㙡㔸㜲攲㐲戵ㅢ〶㌶㥤㈷攰㑥㈴愴㍦㠶摡扤晢㤷晦昱㡡㌳㙦扡攳〵攷㝢〵㝡愲㍣㝡㉤㠸㤵慢昱㈷ㄱㅢ㥢㡤愶搶㠳㘳㙡㌵㌶敥㐲愸ち摤挰㌶㑡㌷㈱敢挰ㄵ戹搳㈱昸㝤㜳㤱㜳㤰晥ㄸ㝣㉡摣ㄳ改搴㥥戴戵㥦㥢挰〵㈹ㅣ㕦㜴㡤ㄵ㑢㜹搹戱搶愷扡昳㍢昲愵敥㜴㜱㌴㘳㑥㉥㑡㌹挸㐵㈳㔶づ晥愴〲摣㑡扥戸晣攸愸㤵搴愹㠱晣㔸㈱㘱昵㜴㥦〸晥㈶挸㠷扥㈸慥愶戰挲㌳㍦ㄷち㝡戳ちㄹ㥦㐳㔶昱㑤㠷摥㕢㑣㈷昲㉤捥〱㠸ㄵ挳ㄳ㡡搰ㅢ攲摦ㅥ㝢㔶㤲㘹愳㈵づ挶㠶㘹㌵て愶㑢ㄹ慢㌶㈵㜴挱愳㈹愸ㄶ㥥扢㘴㑤㙡㜰〴摢挶敥晡搴搶㐲㍡㤹㐹攷㉣戶㄰っ㈱ㅥㄴ昵㕡㝢攱愵敢捦ㄷ搳㍣挴慡㑦㘱慢㤷㉢㡥搲攱㤰㤸㙣㉣ぢ挹㠴㄰㐹㙤㑡攷㡡㈸㐶㥡㤶㜸㐳㙡㘰㈴扦ㅦ〷㥥㘳搹摣㔶㜳戴㜸㐲㌴ㄵ㈷㜱晢㤱昶㔲㘱ㄵづ慢㘸㌸㍡摦㐶㌳㍥㡦摣㤶愲搷㤶ち改攱戱昴愱㕢㌱摢㌷戹敤㈶〵㜱捣㔶ㄳ㘰戵㘰㌳搲㥦㌵㡢㐱㐰戳挰昱㥦搲㌷挸晡㤶ㅤ㌰〴扡愹愶㑥㤲㘹ち攸㉦㌰捤㈱㠰ぢ戶敥敥㤹昶㥡晦㔹愷扥ㄱ㝡攰晣㔳慣扦昷㑤㌹㈹㘵摦㙥㜷㈳挶戱㔷㘱挸愲㌷㌰攴敦㥡戱㤴昰戰㤷㉥㤸㐶户挰捦㔵㤷敡㌵㠷慤っ摣㜳㔹戳戴挰づ搰㌸挲㤱㔳搱愱㜵攵戳㔹㤳摤㡥㕤㜶㈰㘱㘶慣㘸慡㜳慣㤴挷㤹愱㑥〱㐸摦㜴愲捣〹㐴㤹ㄳㄲ㔵㤷摡㐵户扤攰捣㉢扦搷㉣愴㑢㈳搹㜴㈲捡〰㕤敢㈷㐴㝦挵挴㈲㑢ㅤ戴捦挷㥤㘴晣㑢扣扤搸愱戹㕢㘰搷㔲㜵㙣㝥昴敡戰㌲昰㑦捤搳慢㡢㈹㐹㔶ㅢ㝤て㜲㡢挰〶㤲㌹ち㥦㔰攸㘹搹ㅥㄲ戹〲㕤㔴㝡戶愲㔳㤶晤㔵㝦挹㐱ㄸ愸愶㕦㜴㔶㤷ㅦ捦搰㘲扤㜹㌳戹〵㕢戱㝣愱挶戹愵㄰㐵搳㜲扡㈹挴改㠴敤㠲㕦ㅦ攷〵攳改愴㔵㠸㌲㘲〰㘶㑢㌵摤户㠶摤㠶搴㑤㈸ㄲ愹㡤〶㤵搵攳收㜵㠶攳摡昲㕥挳攸愹挸晦ㄷ㍢捦摤㠸㑡㐱慣㉡㐰㝤㉦挱㝤〰㡡戱㤴挷挷昰㘵㌲㝣〵㈰搲〱攰㙦㥢㜲㝦㈸扣愶ㅡ㑣搵㜲扥㑦㑦㙤ㄴ㕥㑤㜱昱㐶㐴㤰㕡㡦㙢搶戰扤戲㔱昷搲㠰㌱㠰㕥㙥㈵㘳昶ㅣ㑢愳㡤ㄶ㔰㌸㕣㡤愶㌶晣㝢攴㡡㘲㤱㔹㜶挰ㄲ㥦慤攲㥡㙣㝣ㄵ㈰捥挱㠲晣㠷愶捥搱捦㐷㉣慤つ㝣攴㠹挵昴搷㠸挴ㄴ扤㤷慥昴〶㘳㘲㙣㍡晤㜵㠲㙦〰㈸㝡改㘸ㅣ搸㑢搹㌷㠱㌴扡㑢搹昴㐱戵摤㔷晡㐰攴㠲ㄶ㌲扥〵戰摣㌷㠱㑥㜳㤳㈵攴㥢㐲㔵㍦攲攴㔸攰摢㐰搴㑥〰捥㑥㔳扤昵㍢挰攷敥慤〳㑣㠱㔷㝦搷㐱ㄸ㔰㠳〰慥㡣㐰摤㉥昰㍤愰晡〱〰㐵摦㘱〰挳昷挹昰㈰ㄹ攸㑥散挰㙢晣〰㘰愱慢摥改㐳晥〰晤㍥〴㑥攸㤷㡥㐵㌷㙢㡦㝥㝦㠸㘸晤㌰㠰㑡〰㑣敢昷ㄱ㠴㘶搴慦〵愲慤摦挳挰㡥㔱扦㈹㈴ㄱ晤晥〸㠸摡ぢ㔰愶摦ㅦ㈳㘲㙥晤搲昳㈸晡㝤捣㐱㐴扦㤷㈱攰捡〸搴搵敦㑦㠰敡挷〱搴㍥㠰〰㠶㈷挸昰㔳㌲搰㕢搹㠱搷昸ㄹ挰挹慥㝥〳㙥㌳〴㈸晡〸㤲㐰搱愳㠰㙥ㄹㅥ㐵晦〲搱晡㐹〰㌵〹㌰慤攸愷㄰㕡攰㜶㘴晢挶㠳摤㠹改㜴戴㤵晣扦挰㤶昸㍡戱捤〹㐲㘵〷㍥㠰㌸㔱昰搳㐰ㄴ㍤㤶㘵ち晥ㄵ㈲收㔶昰ㄵ㑣㡢㔷晦摡㐱㐴挱〷ㄱ㜰㘵〳敡㉡昸㌷㐰昵㙦〱搴㤵〰〱っ捦㤰攱㜷㘴戸ち愰〳慦昱㉣挰㘲㔷挱㘵㤷㌶〲㔴晢〷㌰㐳戵㙦〴㜴㜳昷愸昶㡦㠸搶捦〱愸㌷〳㑣慢昶㜹㠴㠲捤㕤㜵つ㐸戶㜲晦〴散㔸㑣㉣㜵㉤ㄲ㠸㝡㌹㠹愹敢〰捡搴换㐹㜳㙥昵㕥捦戴㜸㜵ㄸ㤰㠸扣㙦〵攲捡〷搴㔵㙦ㄵ㠸㥡ㄷ晤搴摢㠲ㄹ㈲㘴㌰挸㐰㕦㙢〷㕥愳〶愱㐶㔷扤㤸昵摤晢㉡〱捡搵㘰㠵㜲㙦〴㜴ぢ昷㈸㌷挶扣㙢〱㈲㜴㘸捣㘲愴㘱捦攷㜱㝢搱慢㙣愴㘰慢㤶㘰㍦戱ㅥ㕢搲㈵慣〴㜵㈹〰愰攲㥦㍡㔹散㉡㑦愲收愹㡤摣㘹㤵愴戲㥤摤愹㤵㜴敦㔶敦㡣〰戲扤〹昴散晤收㘲㤲捤㘰㐰ㅤ㑦愴摤愱戲㝤ㄵ捥〶㔱㥤㌹戳㜷捦愳㜷摡昱㝦挶㕥搲愸㐳㙦挰㤱㠷慥㘷挷㔱昸㠷㔵㝣〱㜰㙥㐰摥㍦㘷㈷昱戸㍢㘹㈸挴戸㤷戴攳敡ㅤ㝦㝡㑦慥〸㑢㉣收㠴㘰㘷㉦㜰搰扥戱㔲ㄹ挵㥣㔸攴㔰㍡㌳㤹扥ㅣ愶挸㠴㔹㐸㥥㈰愶㌵㘴戳㜷㠱㘲㈵捦㜳摢㡥㑣昸㜸っ㘲㌸㘳ㅡㅣ㕤摦ち捡戱㜸㡢ㅢ挰㕦㑦㜵㘳昴搹㈷ㄵ㔱㠶㜸扦㑥㕡挱扥㔹㈷㍥㤴㝥ぢづ㄰摣〸捤㔸㡢㈴挱㔴㔰捣㐸㥤敡ㅣ㉥㘲敢㕤攲㥥捡挱㘴愸敢搴㉥㜸㈷㜹搹〷㕢㈰〷敢㑦㤴㜰㌶㌲㤵〱㉦昲㥣㌸㉤〴㡤㔴㍢慤愴愴㥤㡣㔹㘶戸㜲㈱㌸㡡收搹慡㘸扦㤴㍣㑦㙤㔴敦戸㠱捦㙤ㅢ㐳㉥挲搵ㅦ〳㠹晥攲㔹㜶昲㤸㙤扤慥㝤㡥愴㐵敥㠹㤳㍤挷挹昴㔵攷挶㜱扢㕦㑦搷㑣愱㠴摢㙥扣㘰搸挰愱㤳挱㝥愸㤴挶捥㌶㌳戹㈰搵㤳㑢㘴挶㤲㤶㙣㡢摤㔹㕢㜶挷㈷㐴㝢挹㑤㜷扢慤㘶搱㡢愳㤴ㅥ㕣㜷㜷㙦㍦捤摦㘹愶攳㘸㈹搹愴㈲㡦㤸㙥㜴挶摤㙤㔰昶扣捥㔱ㅡ愷㑦〱攵㡥㌵愶戶㡡㈸捥㘹㜴㠴㑦ㅤ挵挸㠸昳戰昵收㝢昳昴慦㜹愲戶愵敤愸ㄳ愲㥤愰ㅣ㝢攲㌳っ㌸〷收㌹㐲㤸〹㘶㍤昹〰散㜹搷愷㔷㝦昴晣愷㌶㠶㤴㙤ㅢ㝦〰㜱㘲扥㠹㘳㥡㡢㤰㙣攳挲摣换㘱ㄹ挲昸㔱㍣㐶ㄱ㌳㙤㌱㠸㡡攷㈹戶㤹ㄶ搲㕣扥昴㐹〰㜳㥢㘹㜷㈰ㄹㄸ㐳㝡㈹搹㠱昰㔵㍣㘴㜱㉤㈵愰慥㤹戶㡣昹㉥〷㔰ㅦ〹㘶㌸㤹っ愷㌰愷㡦㠱挱㍦搱捣㜸愴㐰㌷㐱㈴换つ㜹㌴㑢挷〴㠶愹㠱㥢㕡㌸㌲挱づ搹愸㡤昲挸㐱慦㐰戶㕦扢晦㝥㝡㐹㐲敡㤳〰㙥〵㔹㘳㘷㉦扤㤲攵㥦ち愰扥㐰㉥扣晡㌴㠶㠰㐸ㄹ昷〰昱晢ㄷ㉡㝣㍦㜴ㄸ㘱㘹㠶ㄷ㘸愰㌴㤹㠱攷㡤㈸晤つ㌶挶ち摡㘴㜸㐱昲〵っ摡㙡晦改攱㔴摡戳㤱㔵敤㘲摦㠵㐸㐹㐶捡㈱扣㤱挳㝦慡扣昴㌷㤵㥥ㄵ㥦扥ㅤ挵㌴㝣㡣ㄷ㈱㝥昱昶㜴愲㤰㉦收㔳愵愶〱㜸㤶㥢㜸挱㌴㠵㔱摢ㄹ㜹ㄸ㌹〶㤶㐹挱慡㜳晣搵挳㌸㉦㕣挵昶攵昲晢㜳㔲㥢㐸㤱昷㙣㔹㥡慥愹㘱㌱㥣晡攵㔹〵攵挵扦〴㤴㠹昵㉡戰搴㔷挵敦戵㘹愱㌸扤㍡㝣攲㕦戶扦愱昸㔷ㅣ㈴㐲愷挷搱晡㔴㤸户ㅡ㔶〹㤵㔴㔶㜵㑤㑤㠵㤱㔷攱㡢㤹扡づ㘷ㄸ㕣ㄷ㈲て㐱㘴扦㘵ㄸ㥣愸㕣愳㑣㉣㔲㥦〹愸㕦っ㄰㡢搳ㅦ挳ちㄹ㘷㈱搸搸戵㘹〸搷戲扣㔷挱㡣㤷㈰扥づ昱㌲㙤敤挲㌵㔸攳愵㠸㔹㠸㤸昲㕦㥡ㄸ慢ㄱ扤〰搱ㅥ㥦㜴晣ㅢ㑥敥㜲㜸㈴扦挳搰㉦〳㥢晣㉣㐳㝤摢慤捥摦㈰ち㝦搲㘹ㄵ晤㌱散戸敡㥢㤰㤲摤〵㜸㐸戳て戰戹搵搷ㄱ挳㈶㉦㙦㌲㝡㘵愴挹搶㠱て㑤昶㍤㜲攳㠹㍦㘰㝦㐳㜱扡㕣昸挴ㅦ戴扦㈱昵㄰㄰㌶㥢扡ㅦ搹㔱愵㘱〴昴〶㘴愰捦〶㠸挵改㑡㤱㑣愹ㅡ㑤㍤㘸㡡慥㈹㘸晣㘱㤷㜸〱㔳㥤㐴搰㑥攲ㄲ㘰敡㐷〴㡣摡〸㐸㠴挳㔱晤ㄸ㐰㈴晢ㅣち慢㤴散戳㠸慤㤴散㌱㈴㤲㑡㜴㈱ㅦ㐸昶ㄳ㠴昹挴ㅦ户扦愱㌸㥤ㅤ㝣攲㜴㜸昰㔱㐷〰㐴戲扢扣㤲㙤㐶〶㝡ぢ㐰㉣㑥摦挵㡣㤲㍤改ㄲ㐵戲㤵〸改敤㑣扡〲㤸ㄲㄷ〴愳晡㄰㠵㍦㕢戲㕦〱ㄱ挹㍥ㅣ㈸搹㠷〲㈵愳㈳㐲㉡㌱㠰㝣㈰ㄹ㥤づ㝣攲㜴㍣昰㠹㍦㘳㝦㐳昱摦㌹㠸愲摦㐰㈴晢愰㈳ㄹㄵ慢㜷戳㝡㝢〰㘲㜱扡づ㘶㤴散㌹㤷㈸㤲㥤挱愴㤷㌰改㉡㘰㑡㜶晦㡣ㅡ㐲ㄴ晥㙣挹戸晢ㄷ挹摥ㄳ㈸搹扢〲㈵愳て㐰㉡㤱〰〲挹戸摦攷ㄳㄷ㤳㠷〸㌷昸㝣攲摣攴昳㔱摣戴㡢㘴㌷㍡㤲㤱愰㌹㐹改ㄴ㐰㉣捥㝤晢㡣㤲㜱㍦㉦㐴㤱慣㤹㐹戳㑣扡ㅡ㔸㠴摢㍡晦㜴攱㌹㡣昱㙣㈴戱晥㠴攲㥥摤扤㑣㍣ぢ㔳㍢挷捣っ㝥㑢搶〷〳戳挴愸ㄳ挱㉣愹戶捤晣㌹攷㕣ㄱ攱敦㉦攱搴攷搷㐱昹㤴改挸㈶搷㡥攷㘷攴挴㈲搷愰敤㡥慥ㄴ㌴㠹㘷愹㘳敤搸㤳㘳㝡ㄴ〴㕡㍢摣㝥㤳㐷㕦㑥攸㍣㡡ㅢ挵㡡搸〸㡤摡愳户愰㤹㝥搱昴㠹〶捦慥㥡㌳搸㑣ㅣ挵㔱㘱㠱挵搳㘸㘶ㅥ扡〸挸㈹㤳慦ㄲ愳㡣戱㍣㠳㈴㤹攲㈸ㅡ㘵㌲㝡慥昶㡣ㅥ㘳ㅣ戱㌳慥攷敡㑤㠱㐳㡡昶㕡㤴昹㑦〰搱㤳〴慦㈶㜸つ挱〱〰っ㌳摡㙢㝣攲戴搹〴愱㠱㈶〸㡤㌴㍥つ㌴慢㘲㐰っ〹ㅥ㐷㄰愷㌱㈶戳㤱㙦愱愰㝤㈶昱㙤㈸㑤㕦㠹㤰晣捡㈹㑥㑢㑤㠶散敢㠰搴㔷㐵㔶攱昳㡡㤹摤㍤㥥㔵戵ㄹ㝢愲戲㥦挴㙣挶㑦㕣㈶搹っ㔵㌸攲戲て㠶慡挳㉦㥦㕦㕥ㅣ㉦㔴㄰摦挸〱戴挵㥦㤱て㈴昲㜴㜲收㜸ㅡ㕥晤〶挴㌷㥣〹㄰㐱挸搷㄰㑦㙦㐴ㅣ㥦づ㠱愱愸昳㡤㜷㌴扣搸㑤㜱㠹㝡搱戵㥤㤱挳㔷昸㉦扥搸㈹ㅡ㥤ㄴ换㍡ㄴ㑤㡤㐶挴晡㙦㔶敦㠷㔸㠱㤷㔸挶ㅤ㠲晦㙡㜹㥣ㄶ㡡㌴搶搵㐰敡慢ㄴ捤っ㌶㤸㉡㈱〵戵㈴㠲晤㉢㘲ㅡ㘸㐰㔰愸愳ㄶ捣慥昶攲㡥〶㕡ㅤ㤲㜲㌶〱て扥㝥㐷㈷㔳㉣㝥㙣愷㝣㤷晤㜱戰㔳搱昲〸ㄲ㌴㍦㤳愰㌹㠷攰扦㐲ㅥ愷挱㈲㠲㕥〷〴㠲㜶攱㈳㠲㘶扣㠲㕥㡦搸㠶捤〰昳ㄳ㤴㐶挸慣㠲㝥敡搴㌷ㅣ搹昹愹捦㙥㕣㈷捦愱㡤戱〷㙥ㄹ㙤㡦摤扢㔱㙤㐷捡㈰㐱昷捥㈴㘸捡㈱昸慦㡡挷㘹扦㠸愰敦〴〲㐱〷昰ㄱ㐱㤳㕥㐱㙦㐲㙣〳捤㡢㘳敢慡戴㐵㈴挵㉣㉤㜹昰扣㔷摦摣挹㤶晣㘶㘳戱㔳搱づ〹ㄲ㙣㘸㈶挱晥挱㈱昸慦㠰挷㘹扥㠸㘰户〰㠱㘰〹㝣㐴戰㡢扤㠲扤て戱つㄶ挰戱〹㐶㔳㘴㉥挱㈰㔲㑦〷〵挳㝤挵づ㤵㐵㡡㈰挱㉥㥡㐹戰㍤づ挱㝦戵㕢㜱㘹挴㕦㐸㝦〰㤰㌳㉡摦戸扢㍥㉡㔹㥣㐸㥥㡡㈱戹〸㕥搱挶敤㐰昴㠷〰敡挳㜱慥㔱ㄲ㜹〷挳㔵昸㥤㤹愳愲㝥㐷㐵愷㈲㘹ㄴ㉥㈲慥㌳愲扢㍥㠷挰㔳㤰愸㌳戲㥦㝤㐱㜱〹ㄲ晡づ㠷㑥㡦慣㠷捥搵㐹攸摢ㅤ晡㈹攵㜴㉥㕣㐲敦㜵攸㌲㡤㝣ㅣ戱㡡ぢ挵戴摥敥㐲㍡晢〲摥㔶㜰〶捥㕤㕢ㅣ㐲挵〵扣搷㈱愷戹㉥攰㜹㝥㐷㑡ㄱ㈲㈹㍡〰㙡㔳㜶戴㉣〹攲㕣㤴摤㜳ㅤ慥挵ㄴ昰㑢捥㕥摣〰挳㘵ㄸ晣㥥摦搹〸攲㘶ㄸ㥤ㅡ敥挵ぢ㉤㈱㈶㌶㔲㝤〵摣挴愸㐹昵ㄴ攱㥥㑥㐶昱㑢戴ㄲ慥搹攷㑥〴㍢ㄲ晥㡣㙡㉥㥤攸㑥晣昵㘷㌸搰㤵㐰ㅦ㠱摦扤攳戱愰愷昵攱扡㈸挳扣㑤㌳㍦㉢搲昸っ摡㙢愹㝢㈹慣㈹㔹㜶㔹慣㕡㜵愳㤹敤㕤攲挱搰ぢ㔲㙦ㄸ㘰晡扦㤰㐶㝥㍡㈴㈳〴㈰愶敦㘶搴昹攰㄰㄰㡡扣〱㘱扦㜰㜴敥㙣愱昴扥㥦㔹搶搶㔲㘲昷㔱㕣昴搸㡢㡣捦〳㉣㥦扥㙥㔱㔱戹㔷〶㔶敥㄰㔲昹㉡㜷て愳愶㉢愷戸㜲戲㠲敥愳戸晣㐸㤱昷〲㤹慤挸㜳〳㡢晣㌲㔲昹㡡晣㉡愳㍣㐵㜲つ㉢㉢㤲ぢ㠱ㄴ昹㌵㈰㑢散昳昸ち〹搷〶ㄶ昷つ收摤挳捡〳㈱㠸改㙦㌱捡㔳ㅣ㔷㤲戲攲㙥㐱㠴ㄴ昷摦㐰㘶㙥敦㌵㠱〵㝥㤷戹㤷ㄷ昸〰愳㍣〵扥て㘱㙦㠱㜱㑥㥢㌲敢㍤㐸捥ㅦ㄰晣て㐰㑣㜱㙡㕣㠵㔷㥤㠱戲㘸捣搰㥢ㄱ挵㌹㈰愷㑢㈱慣㜲〸㑢㐹㠸昲扥㡦攲搴㈹搵㝦ㄸ挸㘲㌸㠷昰㕦ㅤ挸㡦晣㐶摤㙢散㘱昵㈲户敥㐷搶㉥㥦敥慢㠷㤱㐰摦㐵㌵挹戸愳戲ㅥ㘵㤴愷敥㥣〱㔹昷㠱ㅢ敥散㜸㝥摤㈵㥤ㄱ昶敦愳ㅥ㠰攰㥤敦づ攷㌱愴㔵ㅣ㌹捣㐳晦〴㤰㜵攴慢づ㈱㈰挳散㜱㤲敦㈱㈰捦ㄳ㠰㔳㍣散㜶挲昳㔳㤲搹攳昰ㄷ搲㍦〳㥣攲㘱㕦ㄱ㥥㥦㤳捣㙥㠲扦㤰㍥〲㌸挵挳收ㄵ㥥㕦㤰捣㤶挵ㅦ㙥㥢〰㑥昱戰ㄵ愵㜱ㅡ㥤挶愱晥愲㘱㐳戱㘵㠵戰搰㈱搰㠷ㅣ挵昹㌰㕢㕢〸㜱㠷戰㤱㤹晥ㄲ戱敡㌰㠰ㄴ昸㉢㠶搸ㅣ昸挳㕤ㄱ挰愹〲㐵㌷㡣㜵ㄷ㔸攰愱㌸㜵㈴扤敡户㐰昴㌳〰昵㘱㈵㉡慡㘰愵慡㠴昵㔹戲晥摥㘶ㄵ㑤㔵戰㔲㘳挲晡㐷戲㍥㘷戳㡡挲㉡㔸愹㌸㘱晤ㄳ㔹㕦戰㔹㐵㙦ㄵ慣搴㥦戰戲攷改㌰㐰㝤戸㠱昲㕦〴搶昰㠴㑡㕣㥡扣昴搲㘷ㅢ慡㥢㑥慥㝥㔵㐷摤つ㠷扦昲攸戵摦戹戸晤㠹攷㙥扣昱㍢㡦㕤㝢晦㜳㜷つ户摦㝢昳捤㕦扣攰摤昷㍦摡㤸㝡㑦昸ㄳ捦昶扥攷㐰摢扥〳㤷愷㜶慦摥㝡攰㙦㉦摢搹搶扦戰戹慡慡愶收慣㐵昷㉤㝢㐹晣攰攵㥦㔲㥦㝦㜰㘹㑥㠹㑡㔹㤷㉡慡ㄲて㍦㜱慡㔶敡挲搵㐷昳攴〲㝡愳づ愵㠵晥昰扣㍤ㄲ㌷㠱㤵㈳㤱㝡ㄵ挲敦ㅤ㐲ㅣ〴ㅤ㐵㉡㐵㘵ち改㜷扥㌴㔴戰㄰㥥昱愶愹㘵ㅡ㙡㔵㐸扦昱愵愱愶㠵昰㙢㙦㥡〵㑣㐳昵ち改㤷扥㌴㔴戹㄰㥥昶愶㔹挸㌴搴戳㤰㥥昲愵愱敥㠵昰愴㌷捤㘲挴挶愹㈵㉡愶ㅥ晦㐹㤱换㜵挴㤷㥣敡㤲攴㍦昷㈶㕦㡡㔸摣捥㜶㝡昲㌲㠶㈸慤昴敢攵っ㔱づ〹㥤捣㄰㙢㈸愱㔳ㄸ㘲搹ㄲ㕡挱㄰戳㤲搰㑡㠶㈴㉢㉡摣摢昳㤵㘴㔹ㄱ㉢㔹㔷挴㑡ㄱㄵ戱㔲㔴㐵慣ㄴ改㡦慤晤㍦㙥昰扦愰</t>
  </si>
  <si>
    <t>Decisioneering:7.0.0.0</t>
  </si>
  <si>
    <t>CB_Block_7.0.0.0:2</t>
  </si>
  <si>
    <t>㜸〱敤㕣〹㤸㔴挵戵扥搵㌳摤搳㌵ぢ搳愰㈸㈸敡〸ㄸ㌱㠳攳っ换ㄳ㈲㍣㘶㘳㐷ㄶ㘷〰ㄳ㌵㐳捦昴㙤愶愵㤷愱扢㠷㐵㕣㘲㐲捣搳㤸捦〸㌱〶㌱ㄱ㐹ㄴ㝤㐶㡣ㅡㄷ㤴戸㠲收㌳慥㠹晡ㄲ攳㔳〴ㄳ㈵㔱攳㐲㥥㜱㡢敦晦捦扤㍤㝤㝢㜵㐴㕦㍥摥昷㜹㘷㙥摤㕡㑥㥤㍡㜵㙥搵㌹愷㑥搵㙤㐳ㄹ㠶昱㌱㉥㍥㜹㤵㌲㌲慣㙤㜵㈲㘹㐶敡㕡㘲攱戰搹㤵っ挵愲㠹扡愶㜸摣扦㝡㑥㈸㤱㉣〱㠰愷㈳㠴昲㠴扢㈳ㄱ㍡换昴㜶慣㌰攳〹〰戹つ挳敢搵㉥㤴㔷搹户㉦㤵搰慣愵㑢ㄹ〰捡搰ㅥ〶㘵っ扣っ㌴㠳㜲〶ㄵっ㉡ㄹ㄰㠷ㅥ挰愰ㅡ㐱愵て㐱㝢㑢昳扣捥㌳㐱㔱㕢㌲ㄶ㌷㐷搷㉣戲摡㥤摣搰㔰搷㔰㌷㙥散㤸戱㜵昵愳㙢㕡㝡挳挹摥戸㌹㌹㙡昶㈶攳晥昰攸㥡昹扤㥤攱㔰搷㙣㜳㜵㝢㙣㤹ㄹ㥤㙣㜶搶㡦敤昴㡦㥢搰㌰㙥晣昸攰挴㠹ㄳ㉡〷〲昳晣㤶收ㄹ㘶戸〷昸㍥㉦慣㠳㠰㜵㙥㑢昳晣戸ㄹ晣扣㜰扡挹挴㠶㔶戳㉢㐴㙥㥢㘶㍣ㄴ㕤㕡搷搲㡣㝦〷㔷㤰㍡戱㙥㕥㕢㥢ㄹ㑤㠴㤲愱ㄵ愱攴㙡㘱㜸㘴㕥㔷攷㈲㝦戸搷昴㐴㠴㈴㙦㘴㤱㍦㍥搷ㅦ㌱慢㈲ぢㄳ收㈹晥攸㔲㤳㈹㜷㘴㝡㙦㈸㔰㡡㔱㔰㜲㕣扥㠶㙣㈶搵捤㙢㘹㙥改昶挷㤳㠲㤲っ㍣㈱ㅦ戴戴㔴攷㈰㐵敡㐸㉥搹愳㉡散㜱挶㌶昹㝥昵㐱っづ㐶攰ㄹ㡣攰昰改昱〷慦づ㠶扡㘲㌵〱戳㐶戰㜴㠶挲愱㠰ㅦ愹㝦㔳愵㝦挱愸㜵㈲攰挸㜱㜵昸㕤ㅤ㥤慥㡥㉥㔷㐷挰搵㘱扡㍡㠲慥㡥愵慥㡥㙥㔷㐷挸搵㜱愶慢㘳ㄹ㘰㔲㤷户慣捣㘵㕦慦㝥敦㥡㈹挶昰搳㘷晥昰昷搳㍢㠷扤㙢㔶㈹づ㔴ㄹ戱㠷㈲愲㠷㈰昰っ㐵㔰㠴愰㜱㑡晤ㄹ〴㤱愸愷捡㠲㔷扣㌷昸攲搹摦㜸㝦敦慣㙤㕤〳㈷戹昹〲㡥捦挷㥦摣搷㌶て㔳㈹散晦搷扣戲摡㝣㈴㔹慦捣㈶攳㤳㕥搷攱攴捥㌰㜲攷〸〴挳㌲㕥㔷慣㌳㙥昶挴ㄲ愱〷户㍣昸搳㔸㑤㠳㔲扢㙤昶摣搶㝢晥挰捤ㅤ摦㘸扣㘹敥ㄹ㤳㜶ㅣ扦戱㑡㔱ㄶ〸戳㡦㈲扡ㅡ〴㥥愳ㄱㄴ㘱昶〴愵㕥㐸㘱扢戲攷捣㈳㥥戹㙣挶ㅤ挶㠶扡愷ㅢ㜷㥦慦㈸㔴〴摢〸㐴昴㐸㘲㍢愶㌸戶㠹㑡㍤㘷㘳扢攱敤昷㉥摦㜲挷摢戳㙦㌸攳昱昸挰㈷㡦摤慢㈸㥤〴摢戱挴㌶㡡搸㡥㐳㤰搹㔵㑥戵扥㤱搹㠰慥㍥㙢愳扢敢搶ㄳ慥ㅤ㘵㍥摣晡敤㤱户㕦㜶挸㤱㠳搷㈹捡㌹㐱㔷㑢㜴愳㠹敥㜸〴㐵扡㍡㐶愹摦摡搸晥昰㠳扡〵户慣㔹㌹晢敥㔱㉦㑣慣慦扦昶㔲㐵㠱㈹搸㑥㈰戶㝡㘲㙢㐰㔰㡣戸㝡愵ㅥ户搱搵づ㕣戳晥㈷搷㥤搳晡昳挱敦ㅤ㜶挸㙢ㅦ㕣慤㌸㠱〴摤㔸愲ㅢ㐷㜴攳ㄱㄴ㈱づ㕤㝤挴挶昶㥢〷㡥㈸扢㜹挴㥦㑥摥ㄲ摦晡摡㝢㍢敦扥搵㑤ㄹ㥥㜷㠴攵づ晡昶戸ㄹつ晣㑢愴㔴㕥㤹㘶つ㜹㈱攲㤳〶晣㠹攴捣〴㜲㘶㈲㠲愱捥〱摦㡥㍥㍣昸㥦搱慥㤰㍦挱搱晥㤰捤㤷㉤户摤ㅢ晤捤摢ㄳ㘶㕦慦㝢㉥晢㐷晢昸㘷ㄴ搵㥡㜰昹㈴攲㥡㐴㕣㤳ㄱㄴ攱昲㜸愵ㅥ戰戱捤㥦ㅤ摥搱㝡摥摡挶㕦㡤㜸散愲愵㈵搵㜷㈹敡㐷挱㌶㠵搸ㅡㄱ㜸㥡㄰ㄴ挱㜶愲㔲昷搸搸㥥ㅢ㕦㌷㘸搲㑦㠷㌵摦搰戱收挲㡡晦㜹攱ㄶ㐵㐵㉢搸㕡㄰搱慤挴㌶戵㌸戶戱㑡摤㘵㘳扢㘹㤹慥㙤㝣敥戴愹㥢慦摥㔱摡㜸搱㌱戵㤵搳㔱㜵㉥ㄴ㐵摤㕣㌳昹㌹㘹㔵㌷ㄵ㐴摥㤷㤸㔷㌱㜱っ扡㈳㤶㕥㙢㌵ㄳ㕤㥡㑡㙦㘶㌴㘰慥昲㈰〶㘵㔸ㄹ㘹㠹㐵㤳收慡㘴慢㍦改㉦㡢捣昷㘳㈴㈶㌵㠰㙡愵㤶ㄵ㘳捤㉡挹㑢搵㉥户㔳挰攰㤳愸〳㑢㠵㘴㔸㤸ㄴ㡣愹㤲㔲㉢昴㝡昲㔹㔵㌳晣㠹敥愴扦㌳㙣㡥捣ㄲ挶攴ㅢ㔴昶挲㘴㈸㥣愸〳捡改昱㔸㙦て㌹晡㜹攱愱搲搶搴戲㥥㤹〸挴〶攴ㄳつ㌴敡㔹㜸㤴㑢愱㘶㈱㕥昰挷㉣㐹㤷㔵捥㐵〲㈴戶挶㈲晥㔰昴㜳㝡戹㤵昳㠰㜴㠱㙤ㄲ戴挶晤㉢㘱摥愴㔱㡦愹慢攷摦㈷摢㜷㌰敦㠲攳㠳㈷〶ㅢㅡ〲攳敢晤㘳晤㙥摡ㄳ㥦搶㍣㘱㥤捡挸攲㔰㌴㄰㕢㘹搹㉢ㄱㄸ㈰㈲ㅥ摡㔷昷㤸㤲㔵ㄹ㙣昷挷㤷㥡戰㠱攲㌳㕢てづ戶挴攲㜱㌳散㑦㥡〱挹愰愹㝣㘸㘶㘶㘲㕡㍣ㄶ㘱晥戰㘶㝦挲㑣换㥡摡愰搵㔰㜳慣㌷ㅡ㐸ㅣ㥥扦戰㉤〹搴㠷㘵㤷愵㤱攴㔴㙢㠳㝤㘸㈶㠴搲㈳戳慢挹攰㙦㕡ㄵ戲㡡㡦挸㉡㠶㠵ㄸ敢㉣㕣㍡㉤㙥㉥敦㉢捤愱愸〹敢㠵ㄵ㈶换㜳㝡㘹ㄵ㔹㜴搵戴㜴挷ㄲ㘶㔴挸慢㡤捣て㜵㉤㌳攳㙤㈶㔷ㅢ㘶㐰扡㍡㤸㐵㈶收㘳㤷㤹愸㥤㐷搶挳㐴つっ㜷收〶愷慥㑡㐲敡㥡〱搰ぢ搳㍤戹扡㥤㌳改㤰っ㄰慢㑤ㄴっ捤挸㥥ㄶ敢敡㑤㜰搶挶㘳攱捣㤲愶挰ち㍦摡っ㥣ㅣぢ㤸愵愵慥ㄲ愳搴㈸攵㘵挰㈴㉥挱㔴慥捦㥡愸㘲㝦ㄳ㜷挲㘹攸㍡㐷づ㠶搲搸㝥㔵捡ㅣ㕥戴㤰昳㠹㡣扥㠵㤸ㅡ㤲㌹㔷敡㑥〱昷挰愵戰挹㠹攴捡㤶㈸づ㐲搳愳㠶㡤攴㤵愷㔶㡦ㅣ㍣攳戸㈵昴愸挲㕤ㄱ戴㝤㈳攳晦ㄶ搸攵㍡挸敥晤搴ㄵ㤰搹㌳晣搱㐰搸㡣ㄷ攷ㄷ㈹搲昳ㄹ㉣㘰㜰ち㠲㜲挳㝤㈳愴㕢㐱㑥㜲㈱愰㔶愹搵敥㤵愱㐰戲摢搳㙤㠶㤶㜶㈷㤱㠷㠵慥搷㑢㌶㜷摢昷㈳㄰昵㝢㜱扢㜴㍢㜲昴㐲〴攵攵攵㠶挸㑦㑦戹㕥㉣㘹㐳㜱㍤㈱㡢ㅣ㉥㈷㜲㠵敢搷〸愶㡢㤴㈹慥㐵㈸㥣昴搷ㄹ㜴㌰㔸㠲愰摣㔰㔷愱ㅦ散换㝤㐸扥ち㑡搲ㄴ㜵㈲㐷㜷ㄱ捡㐱㤱㈹㘹㐳搱㠶ㄷ㡡㘸挲㘷㔱昴收ㄴ捤晥㤵敢㈲㘵㙥摡晦㜹つ㍤㙢〸攵㉣㈵戸搰慢戴㈵㥥㠰攴挸㠹㉦愴攱〱㉡つ㌳㈵攱攸挲㤲挰㝥改㔹㔲戰攰㉣晢㐲㕥攵㜳戴㈹㤱㔷㘱㑣ㄷ戵摥㥥摢慤㤴㌰戸ㅦ㠴㕦㙤て㥥㠶㡥㌲㠸㌱攸㐱攰㤸摦㜱㈴㍤〹〶㌵搳㑤昸挱捡㤵攲晡㕡愶晡搱㠸㘴㑤㜵㔸㝤㉢㤰㕢慥㡢㤴愹ㅡ㐰㠸昰㌹ぢㄱ扤㠶挱搹〸㈰㝣扥㘵ㄳ㜸て㤲扣㍦〲㠱慦攳㜶改㜳〹㜵ㅥ愱ㅣ挴㥤㉦㘹㐳㡤挰㔳㈸攲ㄲ㍤㤷愲戵〴搳㐵捡ㄴ搷昷㐲搱㝦㄰挱㠵っ㉥㘲㈵㐳昵摡ㄴ㤱て扣搳ㄴ㕤㑣愸敦ㄱ捡㐱搱㈵㤲㌶ㄴ搷昹㐲搱㜱㠴捡戱㝥搷ㄱ㑣ㄷ㈹㔳昴ㄱ〸㐵㍦㈴㠲换ㄹ晣㠸㤵っ戵搴愶㘸て㤶㔸㍢㤱戵〱晣㔹㠸摢搰㔷㌰搸㐸㈸〷㐵㍦㤶戴愱攸㉡㄰㡡攸㈹挸愵㘸ㄳ挱㜴㤱㌲㌵ㅡ㄰㐲搱捦㠸攰ㅡ〶搷戲㤲愱扥㙡㔳㌴ㄲ㙡敥㌶っ㈷慡㡣㜷㜰ㅢ晡㍡〶搷ㄳ捡㐱搱つ㤲㌶搴〹㜸ち㐵昴㌶攴㔲戴㤵㘰扡㐸㤹愲慢㐲㈸扡㠵〸㙥㘵昰㑢㔶㌲搴散㠲攳攸㜶㐲摤㐱㈸〷㐵摢㈴㙤愸戱㜸ち㐵㜴㔸攴㔲戴㥤㘰扡㐸㤹ㅡ〷〸愱攸㍥㈲戸㥦挱〳〸㐰搱㘴㥢愲ㅤ㜸㔳㑤㌶㡦愸攸つ扤㠳〱㕦愴㤳愲㠷㈵㙤愸ㄳ昱ㄴ㡡㈶ㄲ㉡㜳ㅣ昹ㅡ昵㈳〴搳㐵捡摣昴㌲ㄴ戱捣戲摣ㄵ愴㍤㘳扤㔲ㄱㄱ㠸㘶搸㐵㠹慡㐸㕢㐸㔶扥慤㌴攲㉡㈲昳捤㜸ㄷ㙣愶㔰搸㉣㡦昴搹㥣㕦㘸攱挴晦㡦㌵㐹㐹〹㔷㈳ㄹ㙢㤲㉦ㄷ搶挴㌲ち戲昴㜰㔱㉢戹㘸㘱ㄱ攳㍦㍤愸戸㝣ㅢ㠴昱㜸㙣㘱慡晡㐶ㅤㄷ搳㠴晤挲㌴攰㝥摢愷㕣捡㍣づ挶改㈷ㄸ㍣挹攰㈹〴敥㍡㠸慢晥㌲㥥㔲慣㙣〵晤㘰ㅤㅤ㠶㤷慦〱㝡挰㔰挷摢ㄲ敦㔸㤴㥦㠶㍢㙤㙣㍣㡤㘲晤っ㠳㘷ㄱ㌸攴昰敦慤愴愲㑦㔳愴ㅥ㕤㥡㔹㔲てㄶ挶ㅦ〹愶㡢㤴㈹晡㐳㐵づ扦㐸〴扢ㄸ扣㠴〰㜲昸㐸㥢慡㐹愰㌱〲慡㔲换ㅢ㐳敦㈱搴换㠴㜲㔰昴㘷㐹ㅢ㙡ち㥥㐲㔱ㄳ愱㌲攵㌰㈸摡㑢㌰㕤愴㑣㌵〲㐲㈸㝡㥤〸摥㘰昰㌷〴愰挸㘷㔳㌴ㄷ㐹摥㈹㡡㕣晡㉤㐲扤㑤㈸〷㐵晢㈴㙤愸ㄶ㍣㠵愲愹㠴捡愱攸㕤㠲改㈲㘵慡ㄵ㄰㐲搱〷㐴昰㈱㠳㡦㔸挹㔰㉥㥢愲㍢挰㥦㤹戸慦㠶愵㜱〳㥥㠶晥㤸〱㕣ㄸㄹㄴ搱㤲昴㤴㌰戰㑤㐴愳㤴㥥扦㝣ㄲ愰捦㑦㔹挶㤶收挴晣㠱㘹晥㉥㙣挲㤶搹㕢戰摥㤶㔸愴〷摥搳戸㡦㤰㉤昰㥤挰㈷戳㈲ㄴ㌰攳㕥㘶戴㘱㥢戸ㄴ㍢戰〹㡦㜸㥥ㄲ㜰㡢㤶ㄸ㙥㜷㠵㌷㕦㕢㌳㔳戸㐶摡㉢㝣攷㌶昴捣ㅣ晣慦㉤㤸㌰㠵㔶㔴㜹㌹㝡㡢㍤㘶昴㐷扢ㄱ戸攷㈳昹愹扤㌵搵愸㜴㐸愴慤㍢戶㜲〶㤶晡㘶挲摡攱㑣戴挴㐳挹㐳㜳戳攱收昵㐷㠶㑡晥昴戸〹〷㕤扣ㅤ㝥㉡改㈳㙢ㅣ㤶户㐴㉡ㅤ㈶㈲搰㈱㤸㙢㠳㡢㐲收㑡捡挳愳㜲㡢戰㐵摢搲㥢㐸挶挴㉢㝤㘴㙥㜹㙢㙣㙥㉣搹ㅡ㑡昴㘰敦㜰㘴㥥㘲慢㘴㜱户ㄹ㠵㜰㡥挳挵昶㐹㐰戱㥥ㅥ㌳㤰㠷挶戶㔸㉦㙣㠷㤹慤〷㠲㜷づ㙦捡扡㤴㌸收㤴㔷㜹㕣ち搷晥㌹㠶搴㔰㈲㕢㜳昰搶改㉦㥤戵㜶㡡〷㜳㐵㘱昶㘲晥扡ㄷ㈰㝦㝦ㅣ㜸ㅡ昵㘰㝡㌹摣挶㠳戹搷㝥㌲捥㈷㠴㝡挲㘶戳㍦㡥㠱ㅤ㡢㈷㜴㈴ㄵ戵〶㥥散㜴㕢㕢昷搶㙣㌹㄰㤸つ㡢挳昲㝦搶ㄵ搶敡づ挲㘵っ愶㤴扢㍡㌸换㔱㈹晤㥥〷昶散攷扢㜲扦晦捦㡦㍦晥㤴㠴㐰㈲㘴㈹㍢㘴ㄸ捡晤ㅥ㔰攵愵㡦扡戰㌴捡㌳ㄱ愲㈲换㤷㐵㘳㉢愳㐲戹㍢㐱㕦㍣ㄱ敡戲㌲㜶愳ㅣ户㕣攳㔳挳挶㜰㥦㠲㡣扣㙥㌱㙢捦愴敦搰挶捣〰㑤㜱敢㤴㐶㈵㑦㘹挰㘲㤳愳ㄸ㕥㐹㐰ㅥ㔴㐵ㄶ挷攲换㍡㘳戱㘵摣挹ㅡ㈰愹㐴户㘹㈶㜹㙣愲㈲㘲敤愷㌲㡥戱㕦㔲㤲㜱㈴挲收㍢ぢ愹愱㐴摢㜸㌴㈸㉦㤹ㄶ敦㤲㤴晡㍢晡捦㔳ぢ㝦㥤㤱㕣ㄲ摣㜶㜹攳戶愳㠶㥤户㜶挳㡢㍢搵㍥扢㘰攴㌳摢捦㕥昳愷㙦㑥扢㑥㍦扦敥㠳㥥㑢㠶扡摢㠱愹㕦捥㘵ㅦ〰慢㠳㝤戲慢㍤㤴っ㥢ㄵ㐱㙢㘸㌰敥つ㐲ㅡ挱搵ㄵ㈸ぢ戶㜷愳搷慤㔵挱改昱㔰㈰ㅣ㡡㥡ㅣ㍡搸㔲攱ㄱ㤳㌹收㔲㌸昹攷攳㈸〱て㈲㔵〵摢攳晥㘸㠲扡㈶摡戵㝡㔰㐶㑡㘶㡢㍢搸ㅣ㡡㈶搰㡣挸㑢挶慢㠳ㄴ攷㜸㜳扤㤱攸㜴㝦㑦攲㐰㤸㑥㔴挵昶㘵〹㉦㤷㜲戹㤴搷攵摤捦ㄹ㘱㜸慡㠰㜱㤰捣挰搴㔱㠴慦搴㉣㥡㍦〷㉥ㄸ㤷㠸㌶搷ㄸ戶㘷㐹㌴㝡愷㡢慣㉤戳扣晥㈴戵㔲㑥つ搹摢㌱㈵昹戴㜶摦戶〴敤㐸㍤〰㤵搴㘲挴㔸㔹㔷㌳㘵㈷ㄴ㝤摣㌴㌳戲昴戶て〰㝡㈰〱改搹愶敥㉥㈸㤱㔵〷㑡㈹㤵搵ㅢㄸ愳㤴〵㠸ㅢ㑡扤㡥ㄸ愷㜳㥥改愸㤶〰㠲㔳搲㥡〲㠳搱㑥㝡ち散㐵㥤扣㔳攰㔵扢㈰晡㥤戶搳㠷㤴㥥摢㜸昷㤴㥤㘷摤晣摢搵敦慢㑥㘰攲㌴挰戱㈰㘰敡㈷摢㔵ㄷ㉡㤰昵晡㌰㜶搳㐴っ㑦㐳ㅦ捥㤴㥤㔰昴户攷攱捥㌰〰攸㈳㄰戸改て晣㔴㥥搷〱愸攰〹㉥㡣㠶㤲㤸ㄵ㑤扤挹搸戴㔰戲㌵㤱慣っ㈲㐰㔴㕣昰㜹㌴晤ㄷ搶㠸扤昷ㄸ散摦㕥愱㤲挵ㄳ摥愴㌵㥦㡦㈹慣㈶ㅤ㝣攷㕣昹っ㌶㡢っ㘶㐳ㅦ挵搱㠳ぢ〶㡢慥㐱ㅣ㐶㡢㡡㈲㙤㡤搰愳㌹㜴㙡㔲㐷㔵㐸愰㐱㔱攰㤰〷㉡㠶戴っ捣攱㠰慤ㅣ㠱㘰搶昴㠵㌳搳㝢敦㥦改㝣愵扢〷搸㡢㌸づ㐴挸昷敤ㅡづ〶昰〰㑢昰㌳㡦㝡㐰㡢晣㘶㉡㕢㤹㤴〷〵㠶扡㘴㐰㍡㍡つ摢扡㤵挱㌹晥㑥㌳㍣㉤ㄶ㡦昸㤳〳慣〴摦㐸挴ㅦ㑥搸㘵㔸㘵㐴晣㔴ㄴ㔴㌲㙤㕤㝥敡㈳㑥㡦㤳㐳㔱ㅤ㐴㈰摡挴捥昲慦㐲㤶㝦㤵㘴㔵〶㑦攱㍥扤挴㠹㉢戶搴て㔳扦㍢ㄲ敡昲㌲挱扤昴〳㐲挳攰㑤搳㠴㐹㕤㌲㉣㌱搶㙡戲〶愶㜵挲〴慦扢づ㡢ㄱ戲㡥慦ㅦ㝡挸愵㍣昸㔳晢戹捤ち㘹㉣㠳㔳ㅦ〳㙣㙥㉥捦㘰㥣㔸愴扣㤹㍡㙢晣收㜹挸ㄱ㠵愴攲〴挰慤扦㠴㤰ㄱ戹戹㈱㤱㐷ㄶ搲㉦愱㐷ㄱ㤰摢㄰挵㌵挵ㅡ㐰㠸愶昸㉦㠸昲戴愶㜸ㄶ愹㐲㥡㠲㍢ㅡ㘹㑤㌱ㅡ敤愴㌵挵㙦㙤㠵㌰㌶昰扢て摦摤㜸㙣敢扤慦㍦㝥攷〷㕤晢㠶愸愷散㠲搷摦ㅥ㍣㜵晤户㠷㑦扢收昰ㅦ扤㔲㥢ㅣ㍥㔷㜱晢挳㥡㠷昵挰搴㕦㑤㜱ㅥ㙡挹㠴㙣㘰㌷捦㐷ち㑦㐳㡦㘱捡㑥愸戵㠸攴攱捥㔸〰攸㜱〴攴㤶㐸㜱敥㕣〸〸攱捥㙦㌲戸昳㐸ㄱ敥㕣㠴㉡㝤摣搱攴㡥㘵㐶㍥㔴㠸㌳㍢敤〲摦㥤㡢㐶晣昳敢ㄷ捦摥昲搲㉦戶㉦㝡㜴挹つ㡡摢㌰ㄶ㘷㈶〱㑢㝦㌹挳㝤ㅢ攱捣㘴㜶昱ㄲ愴昰㌴昴扦㌳㘵㈷搴㍡㐴昲㜰㘶ち〰㜴㈳〱戹㌵㔳㥣㌳㤷〳㐲㌸㜳㙦〶㘷敥㈹挲ㄹ敥昲昴㜱挶挳㥤扡昴戸戹换㘶㐲㡥㤱扤捤㉥㤸㍤晣扢㙦散㍥戳㝥敥㡤愱㕤摢㠷㉦扤昸换㡡㕢㐲ㄶ㜷㘶〰㔳㝦戹戳ㄱ戵㠴㍢昴晥㈸敥㈰攱㘹攸㔹㑣搹〹戵〹㤱㍣摣㤹つ〰㍤㠷㠰㍦〳㐰㉥㜷捡㠰挱㕥ㄱ慢㙢〰㈱摣戹㌵㠳㍢户ㄴ攱づ㜷㥣搲摣㤹㡦㜶搲摣搹㙡㌳㈱㘷㔶摤㘸ㄷ㙣㍢晡戱㝢慦㉡晢㐹昳收㔷挲攷㤴㤶㥤㜱户攲昶㤴挵㥤㜶㘰敡㉦㜷慥㐷㉤攱捥㐲㜶㤳扢㔹㜸ㅡ㝡ㄱ㔳㜶㐲㙤㐵㈴て㜷ㄶ〳㐰㥦㑡挰㕢〰㤰换ㅤ㠷扦㐰摤ち〸攱捥㤶っ敥㕣㕢㠴㍢扦㐴㤵㍥敥㌸㘶搵收㐲㥣戹摡㉥㤸昰扤㘳㘲昳㤶㕦㌲敢㤶捡攷㉦ㄸ昹㔰晤捦ㄴ户挹㉣捥㉣〱戵晤攵捣ㅤ愸㈵㥣昱戳㡢摣㔵挳搳搰㥤㑣搹〹挵㑤戴㍣㥣改〲㠰づ㄰昰㍥〰攴㜲挶ぢっ愹㜱㜳㍦㈰㠴㌳ㅢ㌳㌸㜳㐵ㄱ捥㍣㠰㉡㝤㥣昱㜴愳㥤昴戸昹㘱㈱敥㕣㘶ㄷ戴㡣㥡㜷搳挸搳㜶捤昸攵改㉤敢㥥扢㘰挹㥤㙡〷戰㔹摣〹〳㔳㜵搶㜲㈹摦㕡㐹敤㐴ㄵ㘱つ㥤捥㡡摢㝢㜸㘲摦㥤㈹㍢愱ㅥ㐱㈴て㙢㘲〰搰㍤〸摣㡦〳攰㔳㙣搲㔴〰晣ぢ㤳ㅣ攷晥㠲㥦改昸ㅥ戸㠸㤷㤴㌲㝣昶搷㌱㔸㑥㈴戰慣㤷攳㐵搲戲㝥㠲㘹摣㍡㡥戰ㄴㄱ㌷㌳㥥㑣攵㈶㤰换㘲摥敥愷㄰ㄴ㌱㝤㌳昷捣搸㔰㔵挴昲㕢㔸搶愵㍢挲扤戴昲挸搴㘸慦㜵㕥搹㈳づ攵攸㈰㘶搷㘶㠰㤶㕢㔹っ慢慤㘸㕦愵ち扢〸㑥㤰攸㔰换户捥㜳㤲㉣慦㑤愳ㅥ㥣㕤㐲愷㐹戴っㅤ攴㡤㈵攴㤱㔹㠶愳攳㍣㈱ㅢㄸ〴ㄸ㜸㘰晢〵攵戵㡥戶㈴挱㈳㜶摡㔰㍡ㅤ㤵戴㝡ㅡて㤹愸戲㐷㡥㐹敦捡㔹戴㍣〳㄰㤹㤸㉢挸㜱㙥㐸昵㔸㜵㉤挳㜳ㄵ㜲㍦搹昰攴挶ㄵ摦㤴㕥㑤㈴㜶㐲㜱㥦㉡捦㝣㍥ぢ〰㝡つ〱㕦〴㐰慥愸㜳㉡㠱㕤㠰㄰㔱户㌶㐳搴㝤慢㠸愸㝢〹㔵晡㐴㥤愶㤷捥㌲慤捥㉢㈴收捥戵ぢㅥ㍡改敢㍢攷㝥昳戴收ぢ晦㍥攸㥣挵捤昷づ㔷㝢㠰挹ㄲ㜳摦〲㤶晥㉡㠱㤷㔱㑢ㄸ扡㤶㕤攴〶ㅡ㥥㠶晥㌶㔳㜶㐲敤㐵㈴て㘷㉥〰㠰晥づ〱戹㑢㔶㥣㌳㙦〰㐲㌸戳㉡㠳㌳㉢㡢㜰收㙦愸搲挷ㄹ捦㜷搱㑥㕡〹㈴ち㜱㈷㙥ㄷ㑣㍡搸㕢㍥㜹㠸㜷摡昶ㄳ㝥敤㍤晢挱㐱㑦愸户㠰捤攲捥㈵挰搴㕦敥扣㡤㕡挲㥤敦戳㥢晢㤰挲搳搰㤷㌲㘵㈷ㄴ昷敥昲㜰㘷ㅤ〰昴㝡〲㜲挷慥㌸㜷戸㥤㈷摣〹㘷㜰㘷㔹ㄱ敥㜰昳慦㡦㍢㥡慥㉤㙢摣㉣㉤挴㤹愰㕤㜰摤ㄵ㕢ㄷ慥㝢敢愳㘹㌷慦敦扥㘶挹戹敦㜶㈸晡搱㉣捥㙣〴㤶晥㜲㠶晤ㄷ捥㕣挹㉥㜲㔳ㄱ晦㠶晥戱ㅤ㘱挲挷㕤㌹慥〲㍤㍦㐱㘴㘰㑢㜳㠷攵戵㑥㌹扦㍤㔷㈱㝢〰戲ㅤ慥㐷㥦摢慥愳㌷㈱㈲㕦〵㉡㜱㉢ㄲ昹㘶㘴愵㉥ㅦ摤㡢㤴㔱晡愷㠸㔴㤵昸㝣㜸戰㌱捤挶㌴㔱晢攸㔸㤴慣㙢㤹㌵〴㠵㑡㥣㜰㠴扡づ㔹愹换㐷㘷㥣攰扡ㅥㄱ攰愲攳㉤ぢㄷ摤㜰㤲昵㜳㐴攴昳㌷昷㔱㠸昵捦攳挳晤㔳㥦挳つ㐷〷㐷㘲㘰㜰㐱慦㍦㡣㑤㠰㜹㐱㜸攴㤸㜵㈰㜸㄰㑡㑢㐵㜵㘶㥦㈶攰㤷㈹㌸㑦㌴摢㡣㐷捤㜰ㅤ㥣㔹搲㠵搳捥㤸㡥㥥㘵昳㈰ㄳ搶敥㕢㠲㤰晢户㐹㔷敥㍥〵㘳户㝦慤攰㤵㌸㌶㝣搸㈶昷㠷换昵㑤㈸愰ㅥ慦挱㤳㌰晡ㄷ㜶㠴〹㐵て㤸攴摥㙣㐷㔸挹㑤㉦挶㈷㍡㑥㌸㙣捡攱㉤㡣攲昳攴搵㘱戸慤ㄸ攵㤶㡤ㄵ攳ㅥ戸㔵㉣㥢㐸㤸ㄱ愵搹愷㕥晡敡捥〳慡㡡扣扢㔲㉣愱㠷挶㍤ㄷ㡣㈸㔸㥦㍤㐸㥦散㘰ㅤ㕥㥥㕢㤱㝦昰挹愱慥㜸㉣ㄱぢ㈶㙢摡戰㤱㠲敦㙡攳愱㈰㌶捡㥢搴ㅣ㘰捣㜰㡡㡣〰㈷㝣昴挸挸㠴攰〱㐱㑣〸㝡㕦戲㈶〴㝤㌱㤲㜵㈷㈲扡〶㉤愹〶挴昰㙦攸扢ㄸ摡㤷㡦晥ぢ挱㜵㌷㈲挰㐵㕦㐵ㄶ㉥㝡㉥㈴敢ㅥ㐴攴昳㑤㈵㉢㝤愰挸挴挵ㄵ扦攰扡ㅦㄱ攰攲敡㍥ぢ㔷㘳㉡㙢〷㈲昲昱愶㤲㜵㌱㜱㍤㠴慣搴攵攳晡㔸㜰㍤㡣〸㜰㜱㉤㥣㠵㡢㉢㘳挹攲㈹て昹㜲㔳挹㉡㤲戸ㅥ㐵㔶敡昲㜱㌵㈹戸ㅥ㐳〴戸戸㜲捣挲挵㜵愴㘴㍤㠹㠸㝣户愹㘴摤㐵㕣ㄹ晣攲晡㑢㜰晤づㄱ攰攲㕡㉢ぢ㔷㈰㤵昵㉣㈲昲搱愶㤲㠵ち㜱晤ㅥ㔹愹换挷〵㡢攰晡〳㈲挰挵挵㐹ㄶ慥㥥㔴搶昳㠸挸㘷㡥㙡㌹㘲昸㌷昴ぢ㜶㠴〹㕦捡昲搵㉦㈲愹㜷㌱㜸㠹挱㙥〴扥〴〲㘹㘸て㈲㔵㈵搵㌴敤㤸昶㕣戱㠱搷戶㈹ㄶ㐹㑦摡捦㕤㔳ㅥ㝢㤴搷㙢㔳㤴ㄸ㜲㙣捣㐹㌸扥扥㠰㕣挱慤づ挷昸攴愸㘷㝤捦㥦㤱㔳㜸㈸て捤㍢㤴㘹攳〹㘵慦㈲〲ㄶ搰㥥换㘲〱慤㍢挹晡㉢㈲昲㜵愶㕡㡢ㄸ晥戳㜴づ慤㈲挱昵〶㈲挰㜵〱ㅥ㔹戸㘸て㐹搶㕢㠸攸㐶愰㔰摦㐷っ晦㠶㝥㠷愱㝤昹㉥㐵㐲㜰敤㐳〴戸㘸㉦㘴攱㕡㥦捡㝡ㄷㄱ昹㌲㔳㠹戶〵㡡㑣晤㐵慤㉢戸摥㐷愴慡㐴㙤挲㠳挶㠱攷〳㐴㡥㘸㡦〵㘲㠹ㅡ晣㌷挵㤷昷㠶㔶㈰㠲㙦改戱愱摡改て㜷挷㍣ㅦ戲ち㐴戶㜸挴㘵〵攲昹〸㔹㠳愷慥㌲㈳㍤㘱〰晢㝢挳晥㥡㠶晡扡㔵攱挴㉡攵〲㡦戹㙢戶晥攵攷㙥摣㔷㝤挶慣㡢㈷㝥晦搴昰㌹挷㍤愷㤴㕤㤰晤㔵扤㉦愵戴摤搴搳㈷ㄵ㕥㑥㌸㡣㠰摡散㑦扣愶攲㤳慤搵㘴㑥〹㡥ㄳ戹㠵挸㔲搷㔷昶てㄷㄵ搷㈰愰攲敤㌶㐰昵㘷挰㠳ㅥ㌹㈴㉥㌱ㅥ㠵㕢㉢㤰慡慥㐵㈱摦㠱收㍢搰攴戲㈶㕦搵〷ㅦㄵ攰攰晢㜶㐱昶㉦〹昸㔲愶㡡愲㜵㐲㉥慡昷〰㑡搲愵㌵㉦㕢愳㔵㤲慦戵㝤㠵㕡㝢挷㉥挸昹㌰㥦㥡ㄲ晦搸捤〵㕥敡㐱摥㍥慡㑢ㄹ㘱搵挸挵㘸扤㌹㤵收㡦㝤㘰挴㔱㑦〸㘹㝦㜳㤲㌶㠸愴摤㠹愲㝣愴晤愵㄰㘹㝢㔳愴㘵㝤攵敦㑢㠹㐹㐵㑤㈲慤扤敡㙣㙤㈸㕢愳〶挹搷摡㥥㐲慤敤戶ぢ㜲㝥〵㠰㉡㐶ㅡ㜹挹搹㐸つㅢ愱㙡㐹㌷㈲㉦㔸摥敤㝦ㄷ㙡攴㜹扢㈰晢户〱㝣㈹㡤愴愸㠴愴戵㍦㍡㕢晢ㄲ㕢愳昲㐹户㤶ㅥ㐹捦ㄶ㙡敤ㄹ扢㈰晢户〳㝣㈹㥤愵愸愶愴戵愷㥤慤ㅤ捦搶愸㥥昲戵昶㐴愱搶ㅥ户ぢ㜲㝥㕡㠰晡㑢ㅡ㜹捣搹挸㌸㌶㐲扤㤵慦㤱㕦ㄷ㙡攴㘱扢㈰晢ㄷ〷㝣㈹慤愱愸攱愴戵㠷㥣慤㥤挴搶㥥㉦搰摡晤㠵㕡扢捦㉥挸晥㡥摦㐷㠵㈸搳愰〹㜸慢㑡摣㔴㠵㈳ち换愱扥搳昸㕥捣㈱て㍥㍢挷挹㉦晢㈳㜴㉦扥㍢㑦攲攸㘰昴㠰㌰晡㌱换昹㤹㙢㐱攳搳戳㥦㍢㠲敡ㅥ㜰㔲捣换ㄹ㌳㉣ㅤ㑥㈵搷㘷ㄳ㔸晢㠰扢挰㐴㌲㔲晤㉡〵㝣昳敤㠶㈸㝣㑢㈳㠲㜷〶っ〷ぢ㤸㈶㠷〰㙦㑦〱㡦昹昸捤㉣攰㕤㈹㘰㥡㈶〲㝣㜷ち昸慦㘳㠶昶〱愷㑣㄰ㅢ昳ㅥ〰换㤸㥣㠹昶㜴㌷㔲搶㡡晡づ搴愵捡换搹愸戸摤㉥挸㜱㌸搳搲㤰愱㜸ㅢ㈰晡攴昴ㅣづ㐵㕡ㄸ昹〶晥㉦㙣㕣㌹㝡昵㈶扢㈰攷㐷㈰㘸㠲㐸㈳㕢㥤㡤戴戱ㄱ㥡ㅥ昹ㅡ戹扥㔰㈳搷搹〵搹扦つ攱㑢㔹㉣㡡㐶㡡戴戶挵搹摡搷搸ㅡ㡤㤳㝣慤㙤㉥搴摡搵㜶㐱昶㙦㐷㈸㕡㉦搲挸㈶㘷㈳㝥㌴攲愶㑡捤ㅥ㥤㕣㕢㑤㐳扥㤱昵㥤㙥㐵〵搷㍥㙤ㅢ敥㙡晣㘸散ㄹ㑤㌸㕦〵㈲㜱愷㌲㝣㔴㙣㌲㠹㍢ㄱ搱㕤っ〲〸捡ㄵ㜵㥢戴扦搱㙥晦㔴攰昱扡㤴㥢㑡慥㠸㈷摦㍡㑣㤰晥昲扥㥡㌴〵戹〸慣〸㕡ㅦ扥搳攸挰㌲㌰ㄴづ㡢っ愸挴戹㠲㌸扥㝤㥦㠳㐳㙦㌸㑤㠰㠵戵敤ㄹ挱㘱㌸晥㈸㐵敡ㄸ戵㤶ㄴ㉢㝢㠲昳攲㌸㔷㕤ㄶ㥣㤹挰搱扡挰〱㈵㍤戰愶㉤〵㠳㜰㔹㕥昷散昷㈴㕤收㉢㈹攲ㄴ㑦昳㈳昵挹戹㡢挷ㄱ昶捦㘱攰〹㠲㥣ㄲ㥣㠳㜳愹つ㜸㤳㈲㝦㥣ㄳ㕦㜷愳㕣㠷㄰㜰㕣昰㉡搷㘷㌲㑢㘶㍥〳㐳㠹改㠲扣搴愸㔱㘲㕤㄰晣㥤㡡㈶攳㤵㙢㥡㤴㔸〲捥っ㔱搶捥㉡愲㑦㥤ㄹ愲晢㥣㔵㐴㍤㌹㈱㥡㤰㤰㈱昸㠳捣㈱愸㐴㝡㌸㈱㘵愶㍢㌳㘴㌲㍡㌳晣㐸㌸〷扥攲㜸ㄷ攴敢㙤攴㤳搰ㅤ慦换愳㌸〷愴㘰㥤㕤挰慦㌵㌰昰ㄵ攷㠵ㄴ㕣㙡ㄷ㑣㐱㠱敥㐱慥㥢㍣散昷ぢ挵挴㌶づ挲㌸戰㝦㔸㡥挷㘵㙡挳昸㉣慤ㅦ㠷ち㤷愳ㅤ挵㜷㤵㑦㌶㝦ㄷ㘴攵㤵捤ㄷ搹〵㌹戲㤹敦㤹搴攸㤵㜶㠴㠹㙡昶㠸〷ㄷ㕤慢㔴搷㤲挰㤲㈵晦愸㉥慤㌹慣昴搴挶捡つ扢ㅥ搹扤敥改搳㈷扦昲攱㤵㔷㍥晤昲扡㐷㍦摣摥㌹昹攱捤㥢㜷捣扡敡搱摤㠳㠲㥢㕣户晦㘳捥愶戳ㅢ㤶㥤扤㍣戸昰换搳捦晥敡㤹ぢㅡ收て慣㉤㈹㈹㉢㍢昶愰㕦てㄹ攵晢挶昲㍢搵晤㝦㌸㌴慡愴ㄷ㙣㌶㘵慦㈰㙥昸㐸㠳㐸㈲㉥㙥㘰㐵昳㈱散扥挰㘶㜷㌳愰扣捡愸昸㕦㔹晢㌰昳</t>
  </si>
  <si>
    <t>㜸〱敤㕣㕢㙣ㅣ㔷ㄹ摥㌳摥㕤敦慣敤搸㡤搳㑢㑡㘹つ愵ㄴ敡攰挶㐹㐳㈹㄰㠲㉦㑤攲攲挴㙥散愴㐵㠰㌶攳摤㌳昱㌴㍢㌳敥捣慣ㄳ㤷㑡慤愰攵㈲㙥ㄲ㌷㔱㈸ㄷㄵ㠴攰㠵换ぢ㜷〹㄰㐸㈰㔴㈴ㅥ㐰〸㠹㠷㠲㄰㍣㠰㔰㈴㕥㜸㐰㠲敦㍢㌳戳㍢戳敢ㅤ扢摢ㄶ㕣攴㤳敥敦㌳攷㌶攷㥣晦㝡晥晦㑣㜳㈲㤷换晤ㅢ㠹㝦㤹昲捣摣戰戴攱〷搲㥥㤸㜱敢㜵㔹つ㉣搷昱㈷愶㍣捦搸㤸户晣愰てつ㡡ㄵぢ昵㝥愱攲㕢て挹㔲㘵㕤㝡㍥ㅡㄵ㜲戹㔲㐹搷㔰捦㐱昸ㅢ㠹ㅦ㜴昶ㅡ捣〳㉣捦㑣㉦慣㍣㠰㔱㤷〲搷㤳〷挶捥㠵㝤㡦㑥㑥㑥㑣㑥摣㜱昸搰攱㠹㠳〷挶㘶ㅡ昵愰攱挹愳㡥㙣〴㥥㔱㍦㌰戶搸㔸愹㕢搵户挸㡤㘵昷愲㜴㡥捡㤵㠳㠷㔷㡣㍢㕥㌷㜹挷㤱㈳收㕤㜷扤㙥㄰慦捥㥤㥥㤹㕥昴愴改㍦㑦㘳ㄶ㌸攵㍢㘶㘵搵攲摡愴昴㉣攷挲挴捣㌴晥㑢捣ㅦ㑦㜷㑥㉣慤㑡ㄹ昰搵搲㤳㑥㔵晡㍡㍡づ搸㔳扥摦戰搷戸㜹扡㝤ㅣ㑢慤ㅡ㝥㔰戰㘷㘴扤慥摢昱愸㈵㝢〱㝢㔷㌷㌶〶敤㈵改昸㔶㘰慤㕢挱㐶搱㕥挶㐰戵㈱晢慣㉦捦ㄸ捥〵㜹摡戰㘵挱㍥搱戰㙡昹㌰攵晡㙥㡤㠷㐸㑥㑣㉤㝦㘲捡户㘷㔶つ㑦捤挸攷挶㘴戴㍤敥㔵搳㙤㙦敥㍥㉥愷慥摥挰㌱㙦改摥づ㌵攷っ慦搹㜲扣㝢换㘸昱改ㄹ摣摥扤㝤㘲㡦搲㝤㕥摤扤㡦摡捡㜴㙢㌱㄰搱户摡㔱㉣㐶㉦ㄲ昴ㄳ㤴〸㠸㐰扤㑣㌰㐰㌰〸㈰昲晦〰㤷㈴㍢戲㑡慢ㄸ㕡㘵㐵慢㔴戵㑡㑤慢㐸慤㘲㙡㤵ぢ㕡㘵㔵慢㔸㕡攵〱慤㜲ㄱ㙤攲㔴敡敦搷愲昴㤵摦㔶敦㤷搵ㅦ摥昳挱敢づ晣攳捦㜳ㅦ晢搱攰ㅥ㌴扡㌷㥡搴慣㘷㕣〲愹戵愸昸搰挴㐱晥摢㥡㉢挰ㄴ收ㄱ昳㑥㜳㜲戲㜶攴愰㜱搸㈸㜰㔹ㄹ挸㑦ㄱ捡〸摡づ㥡昷㔹㑥捤扤愴㜰㜷挳戴攱换搶挶㡤㐷㜵搳㙥挳愹昹㉦搹扣㜲㈹㌰〲㜹㝤㝢㕤㙢㤰㡥㙥㑢㘰㉢改慢昷摤搸摥敤㥣㔱㙦挸愹换㔶㔸晤搲戶㙡㝢搱㜳㔷扡搷ㅥ昷攴㠳捤摡㡥ㄹ㑤㐱愸慤慢戱㍢㔶ㄹ㔶㠵昳ㅡ㥢㔹㜵㝤改愸改㡤摢㡢㔶昵愲昴㤶㈴㐵愲慣愹愵㕥捤慡㠸敢挷ㄷㅣ㉣ㄴ摣㕡㝢㜹戲搴扣晢㜲〰㘶㤶㌵捣㜷㑤㝡挱挶戲戱㔲㤷搷愴㥡㠴敦㐴挵晥㔴昱㜱户摡昰㘷㕣㈷昰摣㝡扡㘶慡戶㙥㐰搲搴㑥戹㌵㤹捦攷㤴㔰㠰挰敤敢ㄳ㈲㜷㕢㜷㕥㔰㠸㐸愰㤸㡣㝣㕤㥡散㈶捥㘰㜵㔸㐵㕤㤲㈶戵㔷㙣㌱ㄸ攷慢㘴㑣〶〷㈶搶㐴晤挱㤷扥㙡㡢㘱㥢㤸㝢㘱ㅢ㙢摡㘸戴晡扢搷愵ㄳ㥣㌴㥣㕡㕤㝡㤹摡㑦㜰㐶晡㌰㐰攱ち〴㐲搷摤愳慡ㄳ㤷挵㐶攱㤲㔵ぢ㔶㡢慢搲扡戰ㅡ愰っㅡ戲㔴攲搶㜶㈴晤㉡ㄴ改㝢〹㐶〱捡攵㕣㜱ㅦㅢㄵ换㐸戹〲愵㔳〶㉦愷〴㌹晢愵㜸㜹搰㍣㙥搵〳ㄹち攵㘱ㄳㄸ〹戵㥡㐲摦㄰㐹搴㌳慡愱挲搸㘷捥㠰㑡つ换〹㌶㕡㝣摢挱㈵㈱ㄱ敤捡㠲ㅤ㈷ぢ㈸ち搲昲㈰㠳搷㐰㌴㙤搲㈰扢㜱㠲㠸挸〶ㄹ㥡ㅤ㈳愷㠹㡣敤㌳㘴〴摡㈷㠹㤰慤て㜶㤷ㄱ㈴昶㑥㈲㘵愷慥晣戸㉢捤㌶戳攵㐳㘹㜶㌵㌶㑥扦㠶攰㕡㠲敢〸昶〳㠸㍦㐳挲㔱捡㈱㥦㑥晡㑢昰慣摦㐰昰㔲〰挸㈷㥤㌲㈷ㄲ㔵戴愱戶㘳㐷戲摤㄰散㘴㘵ㄴ㠷愲㠸㤶㜱搳捥ㅣ戲ㄵ愲㈳慢㜳㘷攸摡扣搲戱慦散㑥㥢挹攵㤰㈲㌳㥡㈶搷扡㐵搳攴㐶戰㘹㡦㝡敢㈶㜴搵挷〸㕥〶㔰搶㕦㑥〸攵㐲㠳㜷㝢ㄶ㍤㑤捡ㄷ㠵㔹ㄴㅡ㐳㍤㉡昸㠸㤰㜹〴挸㄰㜲ㅤ挷㤷㕤ㅢ㥡收攰戸昹愲户愱て㜴攷敦〸改㙤㝡㜳㔷敦搰㕦昴㉣慤攸㥢挱㕥攲昷㕤㜵捣㉤愸搶㕦㐹㜰㉢㐰㥢㡥攱改晢搹㝡ち㤴㔹㙣㈷㌰户㤷㕥ㄷ㘵攵㉥㙦慣㐹愵㠱〶捤㘵挳扢㈰〳㜸㌰收㘶㘱ぢ扢㥥㈷敢㌸搴搶㔴〱捦㉦搷愶ぢ晤攳㥥㙢戳㝣搷㐶昶㕦ㄴ㡡㈱㥦搷晡㜲㙤㌶㜲㠶慤㤹昰㌹㈵㈸㠷㍡昸㜰㜷㈱㤱攸㤴㈶㉦昶换㍥㕦敥㑡㤲ㅥ㈴挹慢戱慤晡㙤〰㤰ㄲ攲㌷㕤㈵捡〱㌶㝢㡤㙡㤶戶㔸改攱换㌸㥤戴昹㄰㍢攴挸㐰攸戰㥤㠶晦挰ㅦ戲㤷㉣扢㈹㉣〶散㐵改㔵攱㕢戰敡戲ㅣ扡㘵㈹㙡㜶㘵挵㡢㐴㔶昴昵㜵㥣愷㌳晣㙢㡡㑥摡愴㐴㈶户㘷㔶㘶㥣挵㕢㐴㐵㌷㈴㠵㑡㠶㙢愸㈹㠱㐸㜹㙣扢㉢㘲㝡㄰㌱户㘳攳昴㠳〴㤳〴㠷〰ち扦㠴愴搹敥挶㌳ㅣ搶扦㑥㤷㜶愵㤲㉢ㄱつ捡㐵昸㜴㔷㘱㜵㠴慦㜹㉤挱㥤〰㙤收てㅤ㤰ㄹ㠴愸㔰㥥㈰㐴ㄵ挶㌰捦㔹昲ㄲ㘹㘰㡦㠹挰搲㑣挳て㕣㥢㤱愵㈱㜳搶㍤敤〶戳㤶扦㠶㐸搴愸ㄹ㘵敥㕢㤵づ愸换㠳敤搳㔶收慥慤挹㥡㙥㉥戹つ㠸戶戹搹㥤㜰㌰挷㜶挰㤶㔴㘷㜳㑤㈰昵㜶㍥挶㄰〲㍢慤晣慤昴挶㙥换晢捤㐳摦㜰㙢㐷㤷慤愰㉥〷捣㤰改㤸㉦㤹搸㐵㐴づ㙡晤收昲慡㈷攵散㤰㜹挲戳㙡㜵换㤱㐴〶㙣㑣〶敢收攵〵㐴〹ㄶ㕤挶〰㕤㘷挸㕣昶っ挷㕦㌳ㄸ㔰摣搸㥢㝡㔲㘱㤱㠲㌹㙤㌹㍥㕥愳戰挸晣戰戹戴敡㕥㐲挴戶㘱㍢㈷㡣㌵㝦㐷㘰㠵㐴ㅦ㈶㠵ㅡ愱〹㑤ㄳ㈵慤搴㉢㝥㜸㈰捦攵挸㝢㜹〲㠵慢㕣㠱㍥昳っ敤㑤扢㍥㡡搱搰㑥攷㥣〶ㄱ㍤㙡ㄶ昶㘵㑡㘱㜲慡㝥ㄷ晢扣ㅥ攰㥥ㄳ㘷攷㕡㤱戹攷ㄴ戳㉥搰换㥦㈱攳ㄵ㔹㌴〳㈱昴搱敤〹㐹㠵㘵愴ㅣ㜰㈰㌰捥愷㜶昲㉢㥢慡つ愹㙦㑦㉢㝢ㅣ㤱愴㐱㜳摥㔸㤱㜵挴愳㙤㈳搸ㄳ㍥搰㡣戵㡤扡ㅦ搵捤戸戶㙤㤰戴㐸㤶㑢㔵㠳ㄴ㍣搵〸摣㔳㤶愳㥢〰㡡晥愲㈲攳㌲㡡㡣换慡㘸搰㍣挳搰愰捡㜳㉣昷㠲攱㔹挱慡㙤㔵㑢㝣㘰昸㙥㐷搰㈴㤸㥣㤲㌷㑥戱捣ㄸ㙢戳收捦挲㘴昳㈷㠰敥〹挸㔱㙥ㅤ搱て捡搵㐴ㄱ晦㐴㡦㡥㈵〸ㄸ攵㈹搵摦㠸搱ち敡㜶〴㐴㡥㑡㔷攲㍢ㄸ㔷ㅥ㐱㐹㈸㠴㠸昵っㄲ㠱㔷㌰㈱攴改攲㉥㥡㘷ㅤ㉢〰昶㠸戱攳㔶㌰敢〳攵〰挸慡攳敤昵ち慢㠹㑥攳㑤慤㜰㔳㘷㔵㑡㑤摣搸㔹㥦搴ㅢ慦搸愴㍡搴㈸〹㐵戲㔵㈳愵㔹㌶㤹攳㑥㔲㌵㐲㈹敥㔸摢㠸㉣户㘹㙢摦㈹㐵㥥㠳㘲㔲㌴㤳搳摦愴〸〵㠱摥㐸㐷搱㘷㥦㑤ㅥ㠹㠸つ㙤㠰㌲昵㔴㔸㌶ㄴ㠵〴攷㜰敤愴㈶换搱ㄳ昸㝢㑦㤴㕤㘸〴愹ㅡ攳昲㘸㔴㌳㔵慦㉦㌸戰ㄲ慡㠶㔷摢㈱㉣㡤戵㠵ㅡ㐶㜱㘷慦摡㍦摣摥〴㈳㐶㙣挸戰㐸㠶ㅦㄸ㙣〸收㑡㐴㔴㘹㥤つ㜱慢㥢挵㈵㍥㥤㤲㠶愳㌰戰ㄴ搴㘶攵扡㌲挳㕡㤶晣愸敡搰㍣㉤㉡㌹慡㥢㔳㉢㍥㔴㝡㐰㌹ㅥ攵ㄴ㠳敢收ㄹ扡愵㜰㠹〱㘲㌷捡㉤㔶〳㠴㜶㥢〳昰㘴戰㜳戰㠳ㅤ〹㐳㈷戴捥㈸㐱㡢ㄹ㠴㥢㕥〴㜹愷㐷㡣㐲㤰㥡㉡晤晤㤸昸昴ㄳ㑣㕦㍤㤶㡢㌳ㄱㄳ㌱摣㤵㘱㍤〰戹挹挸㈴戹㘸㌴づ㤸㠷㤲㑤〹慤挱戸㡣㈶挶㄰㑤㍥㉦挰㉤ㅥ挶戲㠶挹㌶㜵摣㜳ぢ㉣㘸搳晡挶ㅥ㜳捥愹搶ㅢ㌵愹㔴㜱㉣慢㤵㐶摥ㄱ昸㔲㔷〰㐳㙥捡搸㤷㘸㔳收㜰㤴攲㤲㠹愴摥敤㙥晤ㄸ扡㉢㈱㠷㌱㐲搵挷〰㘴㠶㕢㑥〵挴㍡敥㈹搰㍥摣摢扡挰愰㉥捦㐱愴㜵ㄴ㔱㤶捤攳㍥㕥㌳㡡慣戸㉤搱㙣摥㥤㜷㘹戳㈷㡡㑥㕡㘱搱㡥挰ㄱ搶ㄹち扣㘲ㄱ挶㐸㡦摣挱㐱㜲㔷愲攸敥㤵㐷搴㘳敥ち㔰愱㌰㈰ㄸ攳攵㈹㈸㠷㕤〵㈳搱攰搶㕡㔶户㘰昴㤷㤶户㍥〵㈰ㄸ〶愶㐱㡢㤶愱㠱㌳㠳晣搶〶捥㑤㘸㤵ㄱ㈱㑤〶㔳ㄹ愳ㅣ㠵挳ㅥ㐸〳㌷昱㈰扤散㐲〹〵晢搴挵戰昸㙥攲戸㡤㈳㤰敢㕤搳㔶戸㘸〴戸晥攲散㙦㉢㥥慡搵㘸敥挲㍦户㈳戰㡡慢ㅢ愱㌹扡慦敤㔲㤶㕡ㄳ敤扢㥢摢㉡愲换㠲㠷㘶㈷㑥ㅡ㐱㜵㜵㈹搸〸㉦㙥昵㑡ㄲ㠵ㅦ挰ㅦ戱改摢㘹㌳攷ㅤ㕥㐴㕤攷摥㤷㉦㍡敥㈵㐷捤慢攰昳搶ㅦ㈸〴㔷㈸晢㌹挹㜲敥摦昸愷㤲㤶㉢㝣ㅦ㈳㙥㘷摡ㅣ愰攵㈰攱㌸㉡㠵搲㘰っ昹っ㍡㠱敤摥扣㌵㐰㍡搹搷㐶㈷㑡㄰散ㄲ㡡㜳攱㜹㈳ㄴ昱㍤愰㤵挴ㄲㅥ挹戱攷㕦〶敢㡢敦愲㠴〸挷㜳㈴㐶ち㉦㐳㉥〳㜵㑡㤰㐷㔷㍣㜸㈱攴晦〷㑢㌱㌷㙦捡㑥晦〵㘶ㄶ摦㘹㐷搱㡤㐴搱户㍢㔰㈴㜸つ㐴昱敦㍤挸挴愹挰昰散戳ち㠴㜳㑤扢〷搰ㄷ晣挲敦晦昰〰㍡ㅦㄱ㠷戲搱㄰㙡扢〵捦㑤ㄳ愱慦挳㐴㘰昰㕥㤹〸愷㤰ㄱ㡣攲㠷㈶㐲攴〳㔹㐰挱搶㈶〲㘳㝢ㄹ㠶㘰㈲搴㥡㜰㙢昰〴㜶㡤㑤晦搸㐹㕣扣㤵㍥攲昹㔰㕡晥っ㍣㔲搷㜶ㄶ㉦ㅡ㥥㘱敦㔷攵㈷㍣〹㘵收㉤攳㈶户敡挲ㅥ搷㙦㕡愳㍡㙤攲慢㠸扤散扢晥㤴敤摤㕦〷愶挲ㄴ扡敦㐵㐹ㄴ㥦㠳愷㐴昰摣㤰㝢攷扥慦㥤昸挳㐳㡦ㅤ攳㙤戵㠸㔶ぢ户㈱摦㑢挸㥥昶〴㠲扡㠹㡢㈲㔷昳挳㥣㔳昸㐴挹㕡慢换㘹挳㔳㔶㤰慦摢㜱㌶㈴扣〴㘱㠶挴户ㄳ㑣㑣摣㝢〸㑤捣㠹㌶㜷愷晡戰㐹戹〸㈷ㄲㄳ㔷㍥扤㌸㙣㈸扡㉡戲ㅥ慤捤挲㌷愰㡡㥥攵㐴搲㔶㈲㑦㥤㑣㐲㝣扤㕤搷ㅤ愱慥ぢて㌲っ晢挷㔲ち昱〷㔲㐸昲㈰挳ぢ〱㑡㑡㥤㐱愶㜰㍢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户搷㔰挷㌹晤㔸㈰㝦戰扦㙥捣㘰㙣扣㤵ㅣ〳〹扢慤㔶愵昰㝡昸㔹㜴攱愲㜳㐲㙦㘵搵戳㌸㠲㍦㌱㘷昵㘹ㅤ晡㥦搱㙢挵㔹攷搸㥢㘱散㤴晥扦ㅦ〵㕢敡㝦挱搸㥢㐲攴㕢愳っㅦち㡣㥦㙣ㄹ戲攱㡥挰戳㡤攰㡤㍡ㄸ敢㉡换㤰㜷㤸㕢挲挷慢㘱戵㤲攰昰㝢攵摢慦㐶㌴晢搲戶ㅤ攸㉡〰ㄹㅢ㉡㝣ㄹ㈲愸㙢晦戴摣㡡㑦户挵户愱攳扥㔳㔶搵㜳㝤搷っ挶㤶㄰昴ㅤ攳户㘷㈶㙣㥥㈹昱愵㜶愱㜶㌳㜶㘲昰ㅤ攸㜳㝡〱〲晢戴っ㥥慦㔸㈴㈳ぢ摢㡢㘴昰㍢愴㤱㐴㜸㠹摡挱扦捡扣户㘱搴昱改敡〲㝣㥤〱㡢㜶㠴戲ぢ㍤捥敤㌷㌴戸㜵戸愳昵ㄶ昸㠳㘴㝤〲挱㌱戵㠴户扤㠳晢摡扥〷改戶搱摡㝣戶散捤攷㔶㉥㍣〵㥣㙥敦㉤㘹㤲攱㍢昹㐵㜲㔹慦㄰攲搲晥㌱晣摤扥㠳㤶愳㡤㠲捥愳て扡改〸ㅢ慦挳㝤戶㡤攸昷㜹㜴ㄵ㔳〴昸改㐶㤴攱㠳愰㤷㡦慣㈸㍥㠷㘵㤱〱㤰捦ㄵ慢〰摤愹晡挹捤愸㝡㈴ㄶ挸㠲㘷っ㤲㘳㔹㝣〶つ戹㕤攱戲挱ㄲ㕣戶㔰㘷〹攴昵戸〷昲㌹挱戳㠴㥡挸愷搰愱㌹ㄱぢ愵摤㈷昲挹捤㈶㈲㘸〵愸㠵㈶挷ㅦ㠹戵㠸㕥㐷戵㙥ㄳ㌸〴㉥挰㌰挵㈲㘵㑤㌱っ㉤㝣㤷㤸㐱晡㔵昴昷㤹㘳扦㝣㥡改㙦挷㠴ㄲ㠴愸㑡㑦㥥㠲㔰㑤晥㈳挹挹㝢㈸敤㍥昹て㙤㌶昹ㄱ捡㐸捥㐴て〰㠶晡㐴〵㝦搴㘲ㅡ挸㜰ㅦ昹ㄳ攷〹昰㑢捤㘲挴㐰㠹敡㝢〹ㄹ昴攵㠶慢㔶㤷㤱㠹晢ㄶ戸晥㡣㡦㝢㤴㝤挴㡢㤰昴攵ㄴ㐳㘷㙣㌱搴㡡㈵㍢昲挲敥〸搹㠰㈵昱㙢搹慥㈲扤搸㘳㠴㕦扣㌷㐶捣挹㤳昱㤷㔳㕡ㄴ㜳〲㘱㠴ㄶ㈹改㠷ㅢ㈹摥ㄳ㌷晥收户㕡㉥㔳㔴㈰㠱㝡挲挶愴㌳搵昸昱戸昱㈱㝣㤵愵摡攴㜸㠳㠰改㤹戸㌱改㔱㌵㝥㉣㙥晣搷㐳晢㥢㡤㘳㍡っ㐷㉥㤰㐸㌲㙣㕤㘵晤㈷扥搰ㅥ㐶昳㠲㐹晤㌹㘰㠶挵㤴㥣㉡㜴㕣㔷ㅡ㜴㄰㤷㐱㍣㝣㈳㍤㡦扢㑤戸〲〲㈱ㅢ晥慦ㄲ收㜰攷㘹搶〸っ㝣〲扤㡥㘰戳愷慢㈷㜶㉥㥡ぢㅥち晡捤㌹ㅦ㘷慡摡㡥㈲ㄱ㤸〳昹㜰㝦户㜰捡㘷㤸㡥慤晤㠸㠳㘴ㅡ敦㤰昴愶㍣㔴㘰㈵㉦摥ㄵ㘳㌶昷㘸㡢㘶昴㐷㠰ㅣ㐸㐷㐰㘶昴㐷〱挳㐰っ㙦㉢攷㐶挸晦㡡戹摦挵㡡㜷ㄳ㍣〶㔰ㄶ㘴㜶搲㐱昱㜱㠰㝤戰㔲昱扦慡昰挷㙡㜲㙣捤㤳敢㤶晦㤳㉦扡㥡㜸㈸㝥㘳㤲㤶昴昷戲搷晢〰晡攰挳ㄵㄱ㈵㤶昵昷愳㈴昹㘶㑡て昵收て戰攲㠳〴ㅦ〲㈸ㄷ㌸攳㙤㙦ㅤㄷ搶愳晡晡㌰扡㡡㐷〹昰搳㍦ㄲ㘵昸㔰攰㘶扣愱扢挱捣昳㜰晣㜵㍦攲㥤愹捦昸敦挶㘷昹ㅢ㕣㜴ㅦ晥慦㈴〵㘵摤攷戵搷昷㌶ㄶ㌹㠱㠶戹晡慤㘱戳㥦挳㌸㕣㔷㉢㡣挲ㄱ愹㔹㑡㕡㔱㄰改㕣戰㜰昱〶扥攵愸慡㄰㠲㠴愰㉡㥣愸攲ㄸち昴㡦戱㈹㜱㑣㍣改ㅦ攷ㄳ㔱慢㌶昱ㄳ㔱㠶て㠲㜸㔵摤ㅦ㠸扡挷㉦㈴慥㔵㠵搵昶㐲攲㕦㔵慣㈶㕦昸〴〷㔳挸㐲㈶慤㥡㠸㌴㐵㐳㥦㐱㘶愸㙦㤸㜳扢て㍦敤戲愸㥥慦㥤㍦晦捦攱晣搸昵昹晢摦㍣昸挴㌳扦昸攳㐷㝦晤昶愳㝦昹搷㤳㑦晥晡㑦ㅦ㝤晡㕦㍦㔸㌹晡戳愷㥥晡改㍤㥦㝦晡㡦㝢捤㉦㘸摦晡攷晣ㄷㅥ㥥扣昸昰㠳收搹摢㑥㍣晣搶〷敥㥤㕣扣㙡扣慦慦扦晦搶搱㥦㕦昷慡㤱㐷ㅦ晣㡥昸昱敦慥㜵㠴㕡㉥㕥㤰㥥〶㤷慤愶昱㔹㘴㌰つ捥昸〵㥤〶㤷慢㌶㙡㈵摡愸㘹ㄴ㤴攰搸攰〴㔴㠵㤱慥ㄸ昸て挸慤戵昴</t>
  </si>
  <si>
    <t>㜸〱敤㕣㕢㙣ㅣ㔷ㄹ摥㌳摥㕤敦慣敤搸㡤搳㑢㑡㘹つ愵戴搴挱㡤㤳㠶㔲㈰〴㕦㥡㑢敢挴㙥散愴愰〲㥢昱敥㤹㜸㥡㥤ㄹ㜷㘶搶㠹㑢愵㔶㔰㙥攲㈶㜱ㄳ㠵㜲㔱愹㉡昱挲㐵㐸搰〲㉦〸㈴㄰㉡ㄲて昰㠰挴㐳㐱〸ㅥ㐰㈸ㄲㄲ攲〱〹扥敦捣捣敥捣慥㜷散㙥㕢㜰㤱㑦扡扦捦㥣摢㥣㜳晥敢昹晦㌳捤㠹㕣㉥昷㙦㈴晥㘵捡㌳㜳摤攲扡ㅦ㐸㝢㘲挶慤搷㘵㌵戰㕣挷㥦㤸昲㍣㘳㝤捥昲㠳㍥㌴㈸㔶㉣搴晢㠵㡡㙦㍤㈴㑢㤵㌵改昹㘸㔴挸攵㑡㈵㕤㐳㍤〷攱㙦㈴㝥搰搹㙢㌰て戰㌴㌳㍤扦晣〰㐶㕤っ㕣㑦敥ㅢ㍢ㅢ昶㍤㍣㌹㌹㌱㌹㜱晢挱〳〷㈷昶敦ㅢ㥢㘹搴㠳㠶㈷て㍢戲ㄱ㜸㐶㝤摦搸㐲㘳戹㙥㔵敦㤱敢㑢敥〵改ㅣ㤶换晢て㉥ㅢ户扦㜹昲昶㐳㠷捣㍢敦㝣昳㈰㕥㥤㍢㌵㌳扤攰㐹搳㝦㠹挶㉣㜰捡户捦捡慡挵戵㐹改㔹捥昹㠹㤹㘹晣㤷㤸㍦㥥敥㤸㔸㕣㤱㌲攰慢愵㈷㥤慡昴㜵㜴ㅣ戰愷㝣扦㘱慦㜲昳㜴晢㈸㤶㕡㌵晣愰㘰捦挸㝡㕤户攳㔱㑢昶㍣昶慥㙥慣て摡㡢搲昱慤挰㕡戳㠲昵愲扤㠴㠱㙡㐳昶ㄹ㕦㥥㌶㥣昳昲㤴㘱换㠲㝤慣㘱搵昲㘱捡昵摤ㅣて㤱㥣㤸㕡晥挴㤴㙦捦慣ㄸ㥥㥡㤱捦㡤挹㘸㝢搴慢愶摢摥搸㝤㕣㑥㕤扤㠱㘳摥搴扤ㅤ㙡捥ㅡ㕥戳攵㜸昷㤶搱攲搳㌳戸慤㝢晢挴ㅥ愵晢扣愱㝢ㅦ戵㤵改搶㘲㈰愲㙦戵愳㔸㡣㕥㈴攸㈷㈸ㄱ㄰㠱㝡㤹㘰㠰㘰㄰㐰攴晦づ㉥㐹㜶㘴㤵㔶㌱戴捡戲㔶愹㙡㤵㥡㔶㤱㕡挵搴㉡攷戵捡㡡㔶戱戴捡〳㕡攵〲摡挴愹搴摦慦㐵改挷敦ㅢ扡攷晥㍢㥦㥡晡敥慦摥㝢攰扤戹㝦㍣㍢戸ぢ㡤敥㡤㈶㌵敢ㄹㄷ㐱㙡㉤㉡㍥㌰戱㥦晦㌶攷ち㌰㠵㜹挸扣挳㥣㥣慣ㅤ摡㙦ㅣ㌴ち㕣㔶〶昲㔳㠴㌲㠲戶㠳收㝤㤶㔳㜳㉦㉡摣㕤㌷㙤昸戲戵㜱攳㔱摤戴摢㜰㙡晥慢㌶慥㕣っ㡣㐰㕥摢㕥搷ㅡ愴愳摢㈲搸㑡晡敡㝤搷户㜷㍢㙢搴ㅢ㜲敡㤲ㄵ㔶扦扡慤摡㕥昰摣攵敥戵㐷㍤昹㘰戳戶㘳㐶㔳㄰㙡㙢㙡散㡥㔵㠶㔵攱扣挶㘶㔶㕣㕦㍡㙡㝡攳昶㠲㔵扤㈰扤㐵㐹㤱㈸㙢㙡愹㔷戲㉡攲晡昱㜹〷ぢ〵户搶㕥㥢㉣㌵敦扡ㄴ㠰㤹㘵つ昳㕤㤵㕥戰扥㘴㉣搷攵㔵愹㈶攱㍢㔱戱㌷㔵㝣搴慤㌶晣ㄹ搷〹㍣户㥥慥㤹慡慤ㄹ㤰㌴戵㤳㙥㑤收昳㌹㈵ㄴ㈰㜰晢晡㠴挸摤摡㥤ㄷㄴ㈲ㄲ㈸㈶㈳㕦㤳㈶扢㠹搳㔸ㅤ㔶㔱㤷愴㐹敤㜵㥢っ挶昹㉡ㄹ㤳挱㠱㠹㌵㔱㝦昰愵户㙣㌲㙣ㄳ㜳㉦㙦㘳㑤ㅢ㡤㔶㝦搷㥡㜴㠲攳㠶㔳慢㑢㉦㔳晢〹捥㐸ㅦ〶㈸㕣㠶㐰攸扡㝢㔴㜵攲㤲㔸㉦㕣戴㙡挱㑡㜱㐵㕡攷㔷〲㤴㐱㐳㤶㑡摣摡㡥愴㕦㠱㈲㝤㌷挱㈸㐰戹㥣㉢敥㘱愳㘲ㄹ㈹㔷愰㜴捡攰攵㤴㈰㘷扦ㄴ㉦て㥡㐷慤㝡㈰㐳愱㍣㙣〲㈳愱㔶㔳攸ㅢ㈲㠹㝡㐶㌵㔴ㄸ㝢捣ㄹ㔰愹㘱㌹挱㝡㡢㙦㍢戸㈴㈴愲ㅤ㔹戰敤㘴〱㐵㐱㕡ㅥ㘴昰ㅡ㠸愶㑤ㅡ㘴㌷㑥㄰ㄱ搹㈰㐳戳㘳攴㌴㤱戱㝤㠶㡣㐰晢㈴ㄱ戲昵晥敥㌲㠲挴摥㐹愴散搴㤵ㅦ㜷愴搹㐶戶㝣㈸捤慥挴挶改㔷ㄱ㕣㑤㜰つ挱㕥〰昱㈷㐸㌸㑡㌹攴搳㐹㝦ㄵ㥥昵敢〸㕥つ〰昹愴㔳收㐴愲㡡㌶搴㔶散㐸戶ㅢ㠲㥤慣㡣攲㔰ㄴ搱㌲㙥摡㤹㐳戶㐲㜴㘴㜵㙥て㕤㥢㔷㍡昶昵摤㘹㌳戹ㅣ㔲㘴㐶搳攴㕡㌷㘹㥡摣〸㌶敤㔱㙦摤㠰慥晡ㄸ挱㙢〰捡晡㙢〹愱㕣㘸昰㙥捤愲愷㐹昹㡡㌰㡢㐲㘳愸㐷〵ㅦㄱ㌲㡦〰ㄹ㐲慥攳昸戲㘳㐳搳ㅣㅣ㌷㕦昱㌶昴扥敥晣ㅤ㈱扤㑤㙦敥攸ㅤ晡㡢㕥愰ㄵ㝤㈳搸㑢晣慥慢㡥戹〹搵晡敢〹㙥〶㘸搳㌱㍣㝤扦㔰㑦㠱㌲㡢敤〴收㜶搳敢愲慣摣愵昵㔵愹㌴搰愰戹㘴㜸攷㘵〰て挶㠹㔹搸挲慥攷挹㍡づ戵㌵㔵挰昳换搵改㐲晦愸攷摡㉣摦戱㤱晤㔷㠴㘲挸攷戵扥㕣㥢㡤㥣㘱㙢㈶㝣㑥〹捡愱づ㍥搸㕤㐸㈴㍡愵挹㡢晤戲捦㤷㍢㤲愴〷㐹昲〶㙣慢㝥㉢〰愴㠴昸㑤㔷㠹戲㡦捤摥愸㥡愵㉤㔶㝡昸㌲㑥㈷㙤㍥挴づ㌹㌲㄰㍡㙣愷攱㍦昰㠷散㐵换㙥ち㡢〱㝢㐱㝡㔵昸ㄶ慣扡㉣㠷㙥㔹㡡㥡ㅤ㔹昱ち㤱ㄵ㝤㝤ㅤ攷改っ晦㥡愲㤳㌶㈹㤱挹敤㤹㤵ㄹ㘷昱ㄶ㔱搱つ㐹愱㤲攱ㅡ㙡㑡㈰㔲ㅥ摢敥㠸㤸ㅥ㐴捣㙤搸㌸㝤㍦挱㈴挱〱㠰挲㉦㈱㘹戶扡昱っ㠷昵慦搱愵㕤愹攴㑡㐴㠳㜲ㄱ㍥搷㔵㔸ㅤ攲㙢摥㐴㜰〷㐰㥢昹㐳〷㘴〶㈱㉡㤴㈷〸㔱㠵㌱捣戳㤶扣㐸ㅡ搸㘵㈲戰㌴搳昰〳搷㘶㘴㘹挸㥣㜵㑦戹挱慣攵慦㈲ㄲ㌵㙡㐶㤹晢㔶愴〳敡昲㘰晢戴㤵戹慢慢戲愶㥢㡢㙥〳愲敤挴散㜶㌸㤸㘳㍢㘰㑢慡戳戹㈶㤰㝡㍢ㅦ㘳〸㠱㥤㔶晥㔶㝡㘳户攴晤收愱㙦戸戵愳㑢㔶㔰㤷〳㘶挸㜴捣㤷㑣散㈲㈲〷戵㝥㜳㘹挵㤳㜲㜶挸㍣收㔹戵扡攵㐸㈲〳㌶㈶㠳㜵㜳昲㍣愲〴ぢ㉥㘳㠰慥㌳㘴㉥㜹㠶攳慦ㅡっ㈸慥敦㑥㍤愹戰㐸挱㥣戶ㅣㅦ慦㔱㔸㘴㝥搸㕣㕣㜱㉦㈲㘲摢戰㥤㘳挶慡扦㉤戰㐲愲て㤳㐲㡤搰㠴愶㠹㤲㔶敡ㄵ㍦㍣㤰攷㜲攴扤㍣㠱挲㔵慥㐰㥦㜹㠶昶愶㕤ㅦ挵㘸㘸愷㜳㑥㠳㠸ㅥ㌵ぢ晢㌲愵㌰㌹㔵扦㤳㝤摥〲㜰昷戱㌳㈷㕡㤱戹ㄷㄵ戳㉥搰换㥦㈱攳ㄵ㔹㌴〳㈱昴搱敤ち㐹㠵㘵愴ㅣ㜰㈰㌰捥愷㜶昲㉢㥢慡つ愹㙦㔷㉢㝢ㄴ㤱愴㐱㜳捥㔸㤶㜵挴愳㙤㈳搸ㄵ㍥搰㡣戵㡤扡ㅦ搵捤戸戶㙤㤰戴㐸㤶㡢㔵㠳ㄴ㍣搵〸摣㤳㤶愳㥢〰㡡晥愲㈲攳ㄲ㡡㡣㑢慡㘸搰㍣捤搰愰捡㜳㉣昷扣攱㔹挱㡡㙤㔵㑢㝣㘰昸㙥㕢搰㈴㤸㥣㤲㌷㑥戱捣ㄸ㙢戳收捦挰㘴昳㈷㠰敥〹挸㔱㙥ㅤ搱て捡搵㐴ㄱ晦㐴㡦㡥㈵〸ㄸ攵㈹搵摦㠶搱ち敡㜶〴㐴㡥㑡㤷攳㍢ㄸ㤷ㅦ㐱㐹㈸㠴㠸昵っㄲ㠱㔷㌰㈱攴改攲㉥㥡㘷ㅣ㉢〰昶㠸戱愳㔶㌰敢〳攵〰挸慡攳敤戵ち慢㠹㑥攳㑤慤㜰㐳㘷㔵㑡㑤㕣摦㔹㥦搴ㅢ慦摢愰㍡搴㈸〹㐵戲㔹㈳愵㔹㌶㤸攳㜶㔲㌵㐲㈹敥㔸摢㠸㉣户㘹㙢摦㈹㐵㕥㠴㘲㔲㌴㤳搳摦慥〸〵㠱摥㐸㐷搱㘷㥦㑤ㅥ㠹㠸つ㙤㠰㌲昵㔴㔸㌶ㄴ㠵〴㑦攰摡㐹㑤㤶愳㈷昰昷慥㈸㍢摦〸㔲㌵挶愵搱愸㘶慡㕥㥦㜷㘰㈵㔴つ慦戶㑤㔸ㅡ㙢ぢ㌵㡣攲捥㕥戵㝦戸扤〹㐶㡣搸㤰㘱㤱っ㍦㌰搸㄰捣㤵㠸愸搲㍡ㅢ攲㔶㌷㡢㑢㝣㍡㈹つ㐷㘱㘰㌱愸捤捡㌵㘵㠶戵㉣昹㔱搵愱㜹㕡㔴㜲㔴㌷愷㤶㝤愸昴㠰㜲㍣捡㈹〶搷捤搳㜴㑢攱ㄲ〳挴㙥㤴㕢愸〶〸敤㌶〷攰挹㘰晢㘰〷㍢ㄲ㠶㑥㘸㥤㔱㠲ㄶ㌳〸㌷扤〸昲㑥㡦ㄸ㠵㈰㌵㔵晡摢ㄱ昱挵挷㤹扥㜱㈴ㄷ㘷㈲㈶㘲戸㉢挳㝡〰㜲㤳㤱㐹㜲搱㘸ㅣ㌰て㈵㥢ㄲ㕡㠳㜱ㄹ㑤㡣㈱㥡㝣㕥㠰㕢㍣㡣㘵つ㤳㙤敡戸攷ㄶ㔸搰愶昵昵㕤收〹愷㕡㙦搴愴㔲挵戱慣㔶ㅡ㜹㕢攰㑢㕤〱っ戹㈹㘳㕦愲㑤㌹㠱愳ㄴ㤷㑣㈴昵㙥㜷敢㐷搰㕤〹㌹㡣ㄱ慡㍥〶㈰㌳摣㜲㉡㈰搶㜱㑦㠱昶攱敥搶〵〶㜵㜹づ㈲慤愳㠸戲㙣づ昷昱㥡㔱㘴挵㙤㠹㘶㜳敥㥣㑢㥢㍤㔱㜴摣ち㡢戶〵㡥戰捥㔰攰ㄵ㡢㌰㐶㝡攴づづ㤲扢ㅣ㐵㜷㉦㍦愲ㅥ㜳㤷㠱ち㠵〱挱ㄸ㉦㑦㐱㌹散㉡ㄸ㠹〶户搶戲扡〵愳扦戴扣昵㈹〰挱㌰㌰つ㕡戴っつ㥣ㄹ攴㌷㌷㜰㙥㐰慢㡣〸㘹㌲㤸捡ㄸ攵㈸ㅣ昶㐰ㅡ戸㠹〷改㈵ㄷ㑡㈸搸愳㉥㠶挵㜷ㄳ挷㙤ㅣ㠱㕣敦慡戶挲〵㈳挰昵ㄷ㘷㙦㕢昱㔴慤㐶㜳ㄷ晥戹㙤㠱㔵㕣摤〸捤搱㍤㙤㤷戲搴㥡㘸摦摤搸㔶ㄱ㕤ㄶ㍣㌰㍢㜱摣〸慡㉢㡢挱㝡㜸㜱慢㔷㤲㈸晣〸晥㠸つ摦㑥㥢㌹敦昰㈲敡ㅡ昷扥㝣挱㜱㉦㍡㙡㕥〵㥦户晥㐰㈱戸㐲搹捦㐹㤶㜳晦挶㍦㤵戴㕣攱㠷ㄸ㜱㉢搳收〰㉤〷〹挷㔱㈹㤴〶㘳挸㘷搰〹㙣昷收慤〱搲挹㥥㌶㍡㔱㠲㘰㠷㔰㥣昳㉦ㄹ愱㠸ㅦ〰慤㈴㤶昰㐸㡥㍤㝦ㅡ慣㉦㥥㐵〹ㄱ㡥攷㐸㡣ㄴ㕥㠳㕣〶敡㤴㈰㡦慥㜸昰㐲挸晦て㤶㘲㙥摥㤰㥤晥ぢ捣㉣㥥㘹㐷搱昵㐴搱昷㍢㔰㈴㜸つ㐴昱敦摤挸挴愹挰昰散ぢち㠴㜳㑤㍢〷搰㤷晤挲敦晦昰〰㍡ㄷㄱ㠷戲搱㄰㙡扢〹捦㑤ㄳ愱慦挳㐴㘰昰㕥㤹〸㈷㤱ㄱ㡣攲㠷㈶㐲攴〳㤹㐷挱收㈶〲㘳㝢ㄹ㠶㘰㈲搴㥡㜰㙢昰〴㜶㤵㑤晦搸㜱㕣扣㤵㍥攲昹㔰㕡晥っ㍣㔲㔷㜷ㄶ㉦ㄸ㥥㘱敦㔵攵挷㍣〹㘵收㉤攱㈶户敡挲ㅥ搷㙥㔸愳㍡㙤攰慢㠸扤散㍢晥㤴慤摤㕦〷愶挲ㄴ扡敦㐵㐹ㄴ㕦㠴愷㐴昰摣㤰㝢摦㥥㙦ㅥ晢晤㐳㡦ㅤ攱㙤戵㠸㔶ぢ户㈲摦㑢挸㥥昶〴㠲扡㠹㡢㈲㔷昲挳㥣㤳昸㐴挹㕡慤换㘹挳㔳㔶㤰慦摢㜱㌶㈴扣〴㘱㠶挴户ㅤ㑣㑣摣㝢〸㑤捣㠹㌶㜷愷晡戰㐹戹〸㈷ㄲㄳ㔷㍥扤㌸㙣㈸扡㉡戲ㅥ慤捤挲户愱㡡㕥攰㐴搲㔶㈲㑦㥤㑣㐲㝣慢㕤搷ㅤ愲慥ぢて㌲っ晢挷㔲ち昱〷㔲㐸昲㈰挳ぢ〱㑡㑡㥤㐶愶㜰ㅢ㐰㐶㘴慤㍤挴㑢㝦挰㡥㄰㤰捤㑢㝦㍤㝥挴㠲㕤〴ㄶ㘳㕦㝣慦㈷㕡摡愲戱㙡㘲愸㔶搹㌴㡢挸愸挳ぢぢ㈶攳搲㤴愵㜳〰愵㕢㜶㐷昱㈵㐳㜶ㄸ㜸ぢㄹ扢㘰搳搷㔶戶敦㜲ㅡ戸昹〱㍤㔳㔴ち挳搹捤㘲ㅣ㐸㔵㡣㉥㙣㕡づ㡢〸㠷挳㙣戳搳㐰㔴〵㥤攵散挵愹ㄴ挱㍦㝥㈹挴晡昱搶搰㔷戶搷㔰挷㌹晤㔸㈰㝦戰扦慥捦㘰㙣扣㤵ㅣ〳〹扢愵㔶愵昰㝡昸ㄹ㜴攱愲㜳㐲㙦㘵搵戳㌸㠴㍦㌱㘷昵㘹ㅤ晡㥦搱㙢挵㔹㘷搹㥢㘱散㤴晥㝦㈷ち㌶搵晦㠲戱㌷㠵挸㜷㐵ㄹ㍥ㄴㄸ㍦搹㌴㘴挳ㅤ㠱㘷ㅢ挱ㅢ㜵㌰搶㔵㤶㈱敦㌰户㠸㡦㔷挳㙡㈵挱攱昷捡户㕦㡤㘸昶愵㙤㍢搰㔵〰㌲㌶㔴㜸ㅡ㈲愸㙢晦戴摣㡡㑦户挵晢搱㜱捦㐹慢敡戹扥㙢〶㘳㡢〸晡㡥昱摢㌳ㄳ㌶捦㤴㜸慡㕤愸摤㠸㥤ㄸ㝣て晡㥣㥡㠷挰㍥㈵㠳㤷㉡ㄶ挹挸挲搶㈲ㄹ晣づ㘹㈴ㄱ㕥愲㜶昰慦㌰敦㙤ㄸ㜵㝣扡㍡て㕦㘷挰愲㙤愱散㐲㡦㜳晢つつ㙥ㅤ敥㘸摤〳㝦㤰慣㑦㈰㌸愶㤶㜰晦㝢戸慦敤㝢㤰㙥ㅢ慤捤㘷换摥㝣㙥攵挲㤳挰改搶摥㤲㈶ㄹ扥㤳㕦㈴㤷昵ち㈱㉥敤ㅦ挱摦慤㍢㘸㌹摡㈸攸㍣晡愰㥢㡥戰昱㍡摣㘷㕢㠸㝥㥦㐳㔷㌱㐵㠰㥦㙥㐴ㄹ㍥〸㝡昹挸㡡攲㉢㔸ㄶㄹ〰昹㕣戱ち搰㥤慡㥦搸㠸慡㐷㘲㠱㉣㜸挶㈰㌹㤶挵㤷搰㤰摢ㄵ㉥ㅢ㉣挱㘵ぢ㜵㤶㐰㕥㡦㝢㈰㥦ㄳ㍣㑢愸㠹㝣〱ㅤ㥡ㄳ戱㔰摡㝤㈲㥦摦㘸㈲㠲㔶㠰㕡㘸㜲晣㤱㔸㡢攸㜵㔴敢㌶㠱㐳攰〲っ㔳㉣㔲搶ㄴ挳搰挲戳挴っ搲慦愲扦捦ㅦ昹攵㜳㑣㝦㍤㈲㤴㈰㐴㔵㝡昲ㄴ㠴㙡昲㥦㑡㑥摥㐳㘹昷挹㝦㘲愳挹㡦㔰㐶㜲㈶㝡〰㌰搴㈷㉡昸愳ㄶ搳㐰㠶晢挸㥦㌸㐷㠰㕦㙡ㄶ㈳〶㑡㔴摦㡢挸愰㉦㌷㕣戵扡㠴㑣摣户挰昵㘷㝣摣愳散㈳㕥㠴愴㉦愷ㄸ㍡㘳㡢愱㔶㉣搹㤱ㄷ㜶㕢挸〶㉣㠹㕦换㜶ㄵ改挵ㅥ㈳晣攲挳㌱㘲㡥ㅦ㡦扦㥣搲愲㤸ㄳ〸㈳戴㐸㐹㍦摣㐸昱愱戸昱㜷扥搷㜲㤹愲〲〹搴ㄳ㌶㈶㥤愹挶ㅦ㡣ㅢㅦ挰㔷㔹慡㑤㡥㌷〸㤸㥥㡦ㅢ㤳ㅥ㔵攳挷攲挶㝦㌹戰户搹㌸愶挳㜰攴〲㠹㈴挳搶㔵搶㝦攲ぢ敤㘱㌴㉦㤸搴㥦〳㘶㔸㑣挹愹㐲挷㜵愵㐱〷㜱ㄹ挴挳㌷搲㜳戸摢㠴㉢㈰㄰戲攱晦㉡攱〴敥㍣捤ㅡ㠱㠱㑦愰搷㄰㙣昶㜴昵挴捥㐵㜳摥㐳㐱扦㜹挲挷㤹慡戶慤㐸〴收㐰㍥摣摦㑤㥣昲ㄹ愶㘳㙢㍦攲㈰㤹挶㍢㈴扤㈹てㄵ㔸挹㡢昷挷㤸捤㍤摡愲ㄹ晤ㄱ㈰〷搲ㄱ㤰ㄹ晤㔱挰㌰㄰挳摢捡戹ㄱ昲扦㘲敥昷戳攲〳〴㡦〱㤴〵㤹㥤㜴㔰晣㈰挰ㅥ㔸愹昸㕦㔵昸㘳㌵㌹戶敡挹㌵换晦挹搷㕤㑤㍣ㄴ扦㌱㐹㑢晡㠷搹敢㈳〰㝤昰攱㡡㠸ㄲ换晡㐷㔱㤲㝣㌳愵㠷㝡昳挷㔸昱㜱㠲㑦〰㤴ぢ㥣昱㤶户㡥ぢ敢㔱㝤㝤ㄲ㕤挵愳〴昸改㥦㡡㌲㝣㈸㜰㌳摥摡摤㘰收㜹㌸晥扡ㅦ昱捥搴㘷晣㜷攱戳晣㜵㉥扡て晦㔷㤲㠲戲敥昳摡㕢㝡ㅢ㡢㥣㐰挳㕣晤㔶戱搹㉦㘲ㅣ慥慢ㄵ㐶攱㠸搴㉣㈵慤㈸㠸㜴㉥㔸戸㜸〳摦㜲㔸㔵〸㐱㐲㔰ㄵ㑥㔴㜱〴〵晡㘷搸㤴㌸㈶㥥昴捦昲㠹愸㔵㥢昸戹㈸挳〷㐱扣慡敥て㐴摤攳ㄷㄲ搷慡挲㙡㝢㈱昱慦㉡㔶㤲㉦㝣㥣㠳㈹㘴㈱㤳㔶㑤㐴㥡愲愱㉦㈱㌳搴㌷捣戹摤㠷㥦㜶㐹㔴捦搵捥㥤晢攷㜰㝥散摡晣㍢摦㌱昸昸昳扦昸挳愷㝦晤敥挳㝦晥搷ㄳ㑦晣晡㡦㥦㝥敥㕦㍦㕡㍥晣戳㈷㥦晣改摤㕦㝤敥て扢捤慦㘹摦晢攷摣搷ㅥ㥥扣昰昰㠳收㤹㕢㡦㍤晣慥〷敥㥤㕣戸㘲扣慦慦扦晦收搱㥦㕦㜳换挸愳て㍥㈳㝥晣摢慢ㅤ愱㤶㡢ㄷ愴愷挱㘵慢㘹㝣ㄹㄹ㑣㠳㌳㝥㔹愷挱攵慡㡤㕡㡥㌶㙡ㅡ〵㈵㌸㌶㌸〱㔵㘱愴㉢〶晥〳ㄷ㝥戴搱</t>
  </si>
  <si>
    <t>CB_Block_7.3.0.0:1</t>
  </si>
  <si>
    <t>㜸〱捤㔸捤㙦ㅢ挷ㄵ攷㉥戹攴㉥㐹挹㙡晣㠱搴ㅦ〹搳戸㐹㕤㈹慣㘴㔹戵摤挰㘸㈴搲㤲㤵捡㤲㘲搲㜶づ㌶㠸㈱㜷㔶摣㘸㜷㐷㤹㕤㑡㘲㠰愲搷ㅥ㝡㈸搰㔳て㉤㔰昴㔸昴て㘸㡦㜵搱㥣㠲摥㜳攸愹㘸㔲戴㠷ㄴ㈸㝡㈹㡡昶昷㘶㤷ㄴ㐹㔱晥㡡ち㜸㈴捥捥捣㥢㜹昳昱摥晢扤㌷㤳搲㔲愹搴㝦㤱攸㑢㈹㐳㠵昳戵㙥ㄸ㜱扦㕣ㄱ㥥挷㕢㤱㉢㠲戰扣㈸㈵敢慥戹㘱㤴㐶㠷㙣挳〵㍤㌴ㅡ愱晢ㄱ㌷ㅢ扢㕣㠶攸㘴愴㔲愶㘹改愰ㄳㄳ晡㑤昵㉡ㄶ㡤㉡㘶㤰搵㉢㑢ㅢ捤て挰戵ㄶ〹挹㘷㑡昷攲戱㌷收收捡㜳攵㉢昳㤷攷换戳㌳愵㑡挷㡢㍡㤲摦〸㜸㈷㤲捣㥢㈹㙤㜶㥡㥥摢晡ㅥ敦搶挵㌶て㙥昰收散㝣㤳㕤戹㌶㜷㘵㘱挱戹㝥晤㕡ㄱ㔳愷㌶㉢㑢户戸户〳㝥挷挵㌵ぢ慥敢㤵愵㑤挹㥤攳攲㘹搰㐱扣㔵攵㉤㤷㑥㡣㜳改〶㕢攵捡ㄲ晥〷㑥〵戵慢攵㡤㕡慤挵愲㠸㑢摡㥢攵㙦戴㥡昷㤸搷攱㔹㕦㉤挷昴敦㌱戹捥㝣㍥攱摦つ昹ㅤㄶ㙣㜱慡ㄹ晥㑡挷戵㌳㤰㘲晡搲戸㐹㤲〳㉡㙦㔴㤶㉡㙤㈶㈳挵㤲㈶㤸ㅥ搷㕢捤㔴㑥㤶愱晡慢ㄶ㍡ㄶ慤㤰攸㠸㥡㡦㔶㤸愳捣㐴㤶戵㤰扤扣㈲ㅦ晤挲㜱㕢愲㘴昳㔲搵つ㐹㉣㡦㝥㈹㑡㜳㕡收㕦㔰户挱搱〵㜴搷ㅢ㑣㙦㌴昵㐶㑢㙦搸㝡㠳敢つ㐷㙦㙣改㡤戶摥㜰昵挶〷㝡㘳ㅢ㝤㝡挹捣攵昴㈴㝤昴㥢捦捥晥晣敡摥昲慦㕡㍦㝣昴敦攲㍦㉥ㄴ㠹搷㍡㌶㔷㕥攷搱㌱㘹㠱㐱ㅢ㝢晡挳㉣愲户攱挷戲愸昲戰㘵㤱愰㔶〳㥢敦㘷㔱㠲〰㡢㝥㐵〴ㄱ摦㡦慡㉣㘲㌹㝦㤳㐹ㅥ㐴ㄶ㍡㑤慢㔱㜱㠹㐶㑥愸戶摥攸㝣㔲〳㠷㈹㔵ㅣ攰㔲㔰つ㌱㈷つ㜶㤷捥挴戹㤹ㅤ㘷挹户㔸搸㡥㔸搳攳ㄷ㐷㘴㑥攷〶㌵扢ㅢ戹㕥㔸〶换ㄵ㈹㍡㍢㜴愲挷挵㐷㘹㌲㘹㐷㜶〲㤹挲ㅤ晡㈲扤㘳㑤㈲捦㕢㐴戴㠸㐸㤸㠴て愵㠴㔶㝣〹攵昷ㄲ慤慢㑡戶〷换㌹㄰昱攵昲㉣晤㍤ㄹ㍡㠰ㅣ捥㠲㜳搵㤹㥢戳ㄷ㘶搹㍣㌳㐸㘵㥦㐵晢㕦㐵晦愲㝦摦つ㙣戱愷捣㘱挲慦戹㑡挸㔵㠲挷愲㕦㘷㜲㡢挳戲攴㙡㌵敦㉢慢愹㜷㜷㜸挱愷㌵㙦ち㌷㠸挲愲慦扥戵慥摦ㄴ㕥㈱慥〰㙢㠵捣㈷〴愰慡愵晡慦戹〱㑡㤴搷搰㤶㔷㈵搵㌳㙥㈴挶㤸扥㉤昶㤶㕤て㔰挱敤㜳㙡㔸㐵㐸挹㍤㐶挸㕤ㄱ摣㠱ㅤ扡㔰戲㐹㝦㔹ち扦挶㠳㔰慤敡㡣敡㝡㠷㙦㐹ㅥㄲㄸ㔵㜹挴㈰昹昳㑢㉣攴〷挶㍥敤挴㕢㕤ㄲ㥤挰づ捦㡤㈷搶㈲ㄶ昱戳愳戴〳㈶㠷㠶搵〰㝣㍣㔴挷昷捡攸㌰㘵㈵㡢晢㙥㑣扥㌰㐲〶晣㠹收搱搴㘵挹㍦散㔳て慤㘸ㄱ捥㙣㤷ㄳ晤搰㉥㘳㔲扣慥㔲愵㉤㐲ㅥ愸攵㑤晢㥢㙥㙢㥢换ㅡ㈷㔷挸㙤戵搵搳㐴挲㜱〷㉤ㅥ㑥㙦〴搸㈸昰搷晥摡㘰慢㜳㜳㍦攲㌰㝢ㅢ敢〵昸㐵摤㍡㤹摣㤹愱㉥昱㥣㈰㝣㜵愸㜹㔹戴㍡㈱㤹户ㄴ摥㌰㘵搱摥㘵㤸搳扥㉤㙣㥥㐹敢㤹㤴㐶㉥㌵㐳㔹㉡㠳㉦ㄲ晣㙥㍡つ昳㥦ㄹ㌱㙥攵㘳㘸㥡戰〷攸〳㉡㑣㠸㍥づ㉡晡㑥晦捤愳戹㈹㈹㤳㈲搲㑦戹㠶㔳挳㐶㑡㘱㠴㤰㘴扤㌹㉤㜷㈴㙤㉣挲づ慤㤷慣愰㍦㠷愶㘹㉦㡦㑣㜳〷昲㠱ㅣ㍣㑥㔳改愳攰㌶戰晦〳扤愴攵㍥㘶攲〱愹㤰㘹㔳敦㙦㍣攱㈰晡扡昷晦敤慣敢㈷㤳摤摦摣㠵㘵摦㘲㠱敤㜱昹㔸ㄱ㙡戴㈲敢㈴㘵愷㤰攵㡤扦〱㘲㥦㔶慥ㄴ捣攵㜶挹㝤㌵ㅡ㜰〷愸㤱捥㘹搹㌳挸戳户㤹㠴㙡ㅢ㝦〵扦戱攲㔵㍡ㅡ㔰㜴愲㌸攴户〳戱〷㕣㠲㔲ㄸ㈱〱〷㌱户㜲㌹ㄲ㕢ㅥ扦㈴改㈹㍤愵攱晦㜳戰㈵搶昹〷てㅥ㈴㉥㐱㑦ㄹ㥦愱攵㌱㤲㑢㘲㤶㥥捡ㅣ㕥㍥㑤㐲㑥搲昸ぢㄸㅤ愹㐹㙡㤳晢㕡搷搸㜳敤愸㥤㙤㜳㜷慢ㅤ搱㔰ㄳ㠹搶晢㄰〱敥ㅢ㘰昳㌳㝣㑤ち㜶慤㜳㤴㥤愷散〲戲㝣㍥㜶㘷搹扣㐵㝥〳搵っ㌹扡㜱㠲敡扢㘵㡡㌷昲㙢㠲搹换慣㠵ㄸ㌹㤷㐴挸㘶㐵昸㍢〸ㄶ攴ㄴ昵慣〰〱㠰㉣扢慥捤愵㐹つ攴ㅦ㌲〸㤰挳慣挲捦㄰㔱㐰㍡㘵ㄸ〵㜳摣㕣慢㍤㕥ㄷㄳ㉤㠲㌴晡㤱晥敡㈱晥㝦㝦敦摡㜷㘹㜳昹㍣㐵慦㔶㠹戲搷㤰ㄹ愴㑤捦〴㌴㈷㘸愸扦改㠹㠸搶㍢改㔷㈴㉥ㄲ搲㘵㙢慥敦㐶愷晢搵昵㡥摦攴戲づ㠲ㄷ㥥散户㙥㜲搹㠲戲戳㉤㝥㔶㤹昰〰㠰㑤㍢昷㕣扥㐷攸昰敡㘱ㄲ〲攴㑡㈷㡣㠴㡡慦㕥㌹㑣慦㡡㜵ㄱ㔱㡣敡戱敥挵㌱攴㤸㜲扦捤〳㠰扦㠴て㜸㔲㈷戱戳挳敤㌱㙢慣㠹づ㜶戰㕡㝤ㄱ摣㠷㌲㘰㐸㈳愵㈹㜷㘱㤶㡦〶戶摥〵㘰㔰㔶〴〱愶愹〳㠶戵攷㐳㈲㌲㐹攳㑦㌰扥㘷㥣㤸挶つ㈳ㄱㅡ㔲㥦㐳㌱〹㍢㐸扦戴㝣摥㝡ㅤ㕦ㄸ㥢㐶㐸㐷㈳慣㡢挸㝡挹㈰ㅢ㝤㉡晦㌰㠵㡥㈷㥣扥晥搴摤挸攳〵㐷愹㠸㉡㥢づ㌴〲搱㠱㥤㜳敡㙤挹㜹㜵挲㔹㤱慥敤㈵㥥敡㔴摣㜵㡤㙦㈱ㄲ搸ㄴ愱㑢〱搹㠴㔳㤷㉣〸挹㤴㠳㔶昷愵愱㥡㌲㕤挳㔹㜲㠳㄰搳㈸㥤愵昲〹㠷㐲㍣搸㘸挷て㔶搸㑥昸㐲攸てㅤ㙢㥣㤴〲㘹扡愶敢㥡愹㥢捦愹て愹散搷挱捤㉡昵敥㡤愸攸愹换㤴㔳〶㘱㐲㥣〶攱敡㘳㔰㝦挴㕦搳ちㄱ㙡ㅦ㠴㙡改㜱㔸搸㡦㜱㤴㝦㝣㠳挶扣㠹散摤㤵扢慢〷搷㡢㉦昵㍡㘱㤰㈷㜸敡挰攱㌴㍡㑦挶㡡㐳挱〴㘱㥡愵攴㑦戵㔱㘵捣㍢慡て改攵攴㐱㜱ㄹ戱㘳搱㔹㘳㑤敥㉤ぢ改戳㘸㌲慥㤰㠹晢㠰搴㠴〶㈷攰㌳㔲㌴㝡〹㠰㤱㝢摣㜴ㄶ㍢㤱戸敤〶㤶㠳㑣㘹㘳搲挴昶搱挴昶㔵㔳搱戹㐳㤷㠱搸捦㠰㤷搸㘲㠰㠶戶敦戶㑣慡㔰挰晥㐲㘸㈸㑣㥦ㅣ㜸㉦㈹㌵〵㘲㤵㐶㤰㉥扥敦㐲摣㘵㌸ㄴ㍡㍡ㄲ㍦昴㔸搷戲昸搳㥥㌳搲㐲㜴愱㉥戲搶㈵㜰㌳挸㝢〲㉡攳愵㝣搱㝢㙤晢攲〷㘸㔱㥡慤㔱㜴㐰㘴敢㥢㐹㠱㉡㔳㈵㘴㌴㌴㍢㡤散㉢㤵愵㐶晣㐸戴㙡挳つ扡㔱㌷㍢㠳收㐹㌴て攸昸搴㙢挹ㄸ敢㉤ㄴ搴㠳㡣㐶㘸愸㤸㝦㉢㈹㈸收㍤㐸搴㐸攷ㄵ㜹ㄶ㠵㕥㌲㘸摤㑦㍣㉡㍡摦扣㐳㠷㔶㡢扡ㅥㄴ㤵㡡昴昸ㄱ㤷搴愵㔵戵愹㜰て捦㔲㤹搱㔸慢㍦㤶挲愹挲搸昸㤱㈸㈴ㄳ攳㡦㘳㘲戵晥㜸摡挱㠱㘳愰㌱㤴戲㠴ㅥ愷㙥扢㉤㈹㐲攱㐴愵ㅡ愰户㐴户㍣㈷㤵㥡㕤搴㍥〱㐷ㄵ㕣慡捥挸㕥挷㐹㑣㤱っ㘸㘷搶ㄵ㘴ㄳ改攲〲㍥㜸ㅣ愹ち㥦戹挱㜱㠱〲㠹㘷散扢㐳㍣㑤晦㐵戰㈷㙣㝡㍣㈹搲㌳㘰ㅤ㡥㠶㡥搸㔴ㄵ挰挳㠴㝦㕦挸敤愶㄰摢搴㍣愹㙡㘱㥢昳㠸摥收ち㝥慣㌳㔴㠶〶愶搳㐳㑦㙦㐹昸㐷㐴摡㘴昶摢挸㉥搴㠵㉤挲ㄲ晥ㄷ攵㠷ㅤ㜷ㄷ〵扣攱挱㘹㌵㤹搷ㄶ搹慢攸㌲㌱昴㝥㤸扤㠶愶搳㌷昷戹扦攳愱㌳敢㜸慣㌴㌷㕢摥昷挲㝤敤㘳ㅣ㌰㍤昸晤攴捦㥦晥晡㥦㈷ㅥ扥晢愳敢㍦㝥摦晢晥愵㑦戵㍦㈴㠴搱㈷扣㈹搲㔱㜵昸㙦搳㐴改愹㥥㔲ㅡ㈴㡣户㐷㙣㜷攰㔶㌷㘰〳搳愳㜷敦㥢戸㑢㜷挹㤰搲㠸㤰つ〵㕣ㄹ晤㍢捦挷慢㜷〵㈵㜷㘱晣ㅥ扢昸ㄲ㝣㠶㜵㤶㌸ㄲづ㔸㌷㤰㘹戴㝤摡戲昶㍢捣㐱昳扣㡦ち㈲㉥㠳愸愳㜶㐲㠶戶㑣ㅢㅣ戹愹ㄴち㘴〸戵㥦晥昶㥤晦捣㍦㕣㉣晣て㜵ㄱ㘳捥</t>
  </si>
  <si>
    <t>Decisioneering:7.3.0.0</t>
  </si>
  <si>
    <t>Investimento</t>
  </si>
  <si>
    <t>Receitas</t>
  </si>
  <si>
    <t>Vida</t>
  </si>
  <si>
    <t>TMA</t>
  </si>
  <si>
    <t>VPL</t>
  </si>
  <si>
    <t>Taxa da prefeitura</t>
  </si>
  <si>
    <t>Veículos</t>
  </si>
  <si>
    <t>Pedágio</t>
  </si>
  <si>
    <t>Concessão</t>
  </si>
  <si>
    <t>Valor Arrecadado</t>
  </si>
  <si>
    <t>Dados</t>
  </si>
  <si>
    <t>Data</t>
  </si>
  <si>
    <t>FC</t>
  </si>
  <si>
    <t>Vendas</t>
  </si>
  <si>
    <t>unidades</t>
  </si>
  <si>
    <t>Preço Venda</t>
  </si>
  <si>
    <t xml:space="preserve">R$/un </t>
  </si>
  <si>
    <t>Custos Fixos</t>
  </si>
  <si>
    <t>$/ano</t>
  </si>
  <si>
    <t>Custos Variáveis</t>
  </si>
  <si>
    <t>$/un</t>
  </si>
  <si>
    <t>n</t>
  </si>
  <si>
    <t>anos</t>
  </si>
  <si>
    <t>VR</t>
  </si>
  <si>
    <t xml:space="preserve">TMA </t>
  </si>
  <si>
    <t>aa</t>
  </si>
  <si>
    <t>TIR</t>
  </si>
  <si>
    <t>Variação Percentual</t>
  </si>
  <si>
    <t>Previsão de Vendas</t>
  </si>
  <si>
    <t>Cenários</t>
  </si>
  <si>
    <t>Pessimista</t>
  </si>
  <si>
    <t>Provável</t>
  </si>
  <si>
    <t>Otimista</t>
  </si>
  <si>
    <t>Investimento ($)</t>
  </si>
  <si>
    <t>Preço de Venda ($)</t>
  </si>
  <si>
    <t>Previsão e vendas (prod/mês)</t>
  </si>
  <si>
    <t>Custo variável ($)</t>
  </si>
  <si>
    <t>Custos fixos ($)</t>
  </si>
  <si>
    <t>Valor residual ($)</t>
  </si>
  <si>
    <t>FC Pessimista</t>
  </si>
  <si>
    <t>FC Provável</t>
  </si>
  <si>
    <t>FC Otimista</t>
  </si>
  <si>
    <t>Variação Negativa de 15% na produção de gás</t>
  </si>
  <si>
    <t>Variação Positiva de 20% no valor do Investimento</t>
  </si>
  <si>
    <t>Quantidade vendida</t>
  </si>
  <si>
    <t>milhão de btu/dia</t>
  </si>
  <si>
    <t>R$/milhão de btu</t>
  </si>
  <si>
    <t xml:space="preserve">Custos </t>
  </si>
  <si>
    <t>Custo operação</t>
  </si>
  <si>
    <t>R$/ano</t>
  </si>
  <si>
    <t>Custo manutenção</t>
  </si>
  <si>
    <t>R$</t>
  </si>
  <si>
    <t>dias trabalhados</t>
  </si>
  <si>
    <t>dias/ano</t>
  </si>
  <si>
    <t>Preço de venda mínimo do gás</t>
  </si>
  <si>
    <t>Variação percentual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</si>
</sst>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quot;R$&quot;\ #,##0.00;[Red]\-&quot;R$&quot;\ #,##0.00"/>
    <numFmt numFmtId="181" formatCode="0.000%"/>
    <numFmt numFmtId="182" formatCode="0.0000%"/>
  </numFmts>
  <fonts count="29">
    <font>
      <sz val="11"/>
      <color theme="1"/>
      <name val="Calibri"/>
      <charset val="134"/>
      <scheme val="minor"/>
    </font>
    <font>
      <b/>
      <sz val="11"/>
      <color theme="1"/>
      <name val="Calibri"/>
      <charset val="134"/>
      <scheme val="minor"/>
    </font>
    <font>
      <b/>
      <sz val="11"/>
      <color rgb="FFFF0000"/>
      <name val="Calibri"/>
      <charset val="134"/>
      <scheme val="minor"/>
    </font>
    <font>
      <b/>
      <sz val="11"/>
      <name val="Calibri"/>
      <charset val="134"/>
      <scheme val="minor"/>
    </font>
    <font>
      <b/>
      <sz val="14"/>
      <color theme="1"/>
      <name val="Calibri"/>
      <charset val="134"/>
      <scheme val="minor"/>
    </font>
    <font>
      <b/>
      <sz val="14"/>
      <name val="Calibri"/>
      <charset val="134"/>
      <scheme val="minor"/>
    </font>
    <font>
      <b/>
      <sz val="18"/>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Segoe UI"/>
      <charset val="134"/>
    </font>
    <font>
      <sz val="9"/>
      <name val="Segoe UI"/>
      <charset val="134"/>
    </font>
  </fonts>
  <fills count="38">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00FF00"/>
        <bgColor indexed="64"/>
      </patternFill>
    </fill>
    <fill>
      <patternFill patternType="solid">
        <fgColor rgb="FF00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ck">
        <color auto="1"/>
      </right>
      <top/>
      <bottom style="thick">
        <color auto="1"/>
      </bottom>
      <diagonal/>
    </border>
    <border>
      <left/>
      <right/>
      <top/>
      <bottom style="thick">
        <color auto="1"/>
      </bottom>
      <diagonal/>
    </border>
    <border>
      <left style="medium">
        <color auto="1"/>
      </left>
      <right/>
      <top/>
      <bottom/>
      <diagonal/>
    </border>
    <border>
      <left/>
      <right style="medium">
        <color auto="1"/>
      </right>
      <top/>
      <bottom/>
      <diagonal/>
    </border>
    <border>
      <left/>
      <right style="thick">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ck">
        <color auto="1"/>
      </left>
      <right style="thick">
        <color auto="1"/>
      </right>
      <top style="thick">
        <color auto="1"/>
      </top>
      <bottom style="thick">
        <color auto="1"/>
      </bottom>
      <diagonal/>
    </border>
    <border>
      <left/>
      <right style="thick">
        <color auto="1"/>
      </right>
      <top style="thick">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2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9" applyNumberFormat="0" applyFill="0" applyAlignment="0" applyProtection="0">
      <alignment vertical="center"/>
    </xf>
    <xf numFmtId="0" fontId="14" fillId="0" borderId="29" applyNumberFormat="0" applyFill="0" applyAlignment="0" applyProtection="0">
      <alignment vertical="center"/>
    </xf>
    <xf numFmtId="0" fontId="15" fillId="0" borderId="30" applyNumberFormat="0" applyFill="0" applyAlignment="0" applyProtection="0">
      <alignment vertical="center"/>
    </xf>
    <xf numFmtId="0" fontId="15" fillId="0" borderId="0" applyNumberFormat="0" applyFill="0" applyBorder="0" applyAlignment="0" applyProtection="0">
      <alignment vertical="center"/>
    </xf>
    <xf numFmtId="0" fontId="16" fillId="8" borderId="31" applyNumberFormat="0" applyAlignment="0" applyProtection="0">
      <alignment vertical="center"/>
    </xf>
    <xf numFmtId="0" fontId="17" fillId="9" borderId="32" applyNumberFormat="0" applyAlignment="0" applyProtection="0">
      <alignment vertical="center"/>
    </xf>
    <xf numFmtId="0" fontId="18" fillId="9" borderId="31" applyNumberFormat="0" applyAlignment="0" applyProtection="0">
      <alignment vertical="center"/>
    </xf>
    <xf numFmtId="0" fontId="19" fillId="10" borderId="33" applyNumberFormat="0" applyAlignment="0" applyProtection="0">
      <alignment vertical="center"/>
    </xf>
    <xf numFmtId="0" fontId="20" fillId="0" borderId="34" applyNumberFormat="0" applyFill="0" applyAlignment="0" applyProtection="0">
      <alignment vertical="center"/>
    </xf>
    <xf numFmtId="0" fontId="21" fillId="0" borderId="35"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112">
    <xf numFmtId="0" fontId="0" fillId="0" borderId="0" xfId="0"/>
    <xf numFmtId="0" fontId="1" fillId="2" borderId="0" xfId="0" applyFont="1" applyFill="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left"/>
    </xf>
    <xf numFmtId="177" fontId="1" fillId="2" borderId="5" xfId="2" applyFont="1" applyFill="1" applyBorder="1" applyAlignment="1">
      <alignment horizontal="center"/>
    </xf>
    <xf numFmtId="0" fontId="1" fillId="2" borderId="6" xfId="0" applyFont="1" applyFill="1" applyBorder="1"/>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left"/>
    </xf>
    <xf numFmtId="176" fontId="1" fillId="0" borderId="0" xfId="1" applyNumberFormat="1" applyFont="1" applyFill="1" applyBorder="1" applyAlignment="1">
      <alignment horizontal="center"/>
    </xf>
    <xf numFmtId="0" fontId="1" fillId="2" borderId="10" xfId="0" applyFont="1" applyFill="1" applyBorder="1"/>
    <xf numFmtId="0" fontId="1" fillId="2" borderId="11" xfId="0" applyFont="1" applyFill="1" applyBorder="1" applyAlignment="1">
      <alignment horizontal="center"/>
    </xf>
    <xf numFmtId="177" fontId="1" fillId="2" borderId="0" xfId="0" applyNumberFormat="1" applyFont="1" applyFill="1"/>
    <xf numFmtId="177" fontId="1" fillId="2" borderId="0" xfId="2" applyNumberFormat="1" applyFont="1" applyFill="1" applyBorder="1" applyAlignment="1">
      <alignment horizontal="center"/>
    </xf>
    <xf numFmtId="177" fontId="1" fillId="2" borderId="0" xfId="2" applyFont="1" applyFill="1" applyBorder="1" applyAlignment="1">
      <alignment horizontal="center"/>
    </xf>
    <xf numFmtId="0" fontId="1" fillId="2" borderId="0" xfId="0" applyFont="1" applyFill="1" applyBorder="1" applyAlignment="1">
      <alignment horizontal="center"/>
    </xf>
    <xf numFmtId="180" fontId="1" fillId="2" borderId="0" xfId="0" applyNumberFormat="1" applyFont="1" applyFill="1"/>
    <xf numFmtId="0" fontId="1" fillId="2" borderId="12" xfId="0" applyFont="1" applyFill="1" applyBorder="1" applyAlignment="1">
      <alignment horizontal="left"/>
    </xf>
    <xf numFmtId="9" fontId="1" fillId="2" borderId="13" xfId="0" applyNumberFormat="1" applyFont="1" applyFill="1" applyBorder="1" applyAlignment="1">
      <alignment horizontal="center"/>
    </xf>
    <xf numFmtId="0" fontId="1" fillId="2" borderId="14" xfId="0" applyFont="1" applyFill="1" applyBorder="1"/>
    <xf numFmtId="0" fontId="1" fillId="2" borderId="0" xfId="0" applyFont="1" applyFill="1" applyBorder="1"/>
    <xf numFmtId="181" fontId="1" fillId="2" borderId="0" xfId="3" applyNumberFormat="1" applyFont="1" applyFill="1"/>
    <xf numFmtId="181" fontId="1" fillId="2" borderId="0" xfId="0" applyNumberFormat="1" applyFont="1" applyFill="1"/>
    <xf numFmtId="0" fontId="1" fillId="2" borderId="15" xfId="0" applyFont="1" applyFill="1" applyBorder="1"/>
    <xf numFmtId="177" fontId="1" fillId="3" borderId="6" xfId="0" applyNumberFormat="1" applyFont="1" applyFill="1" applyBorder="1"/>
    <xf numFmtId="182" fontId="1" fillId="2" borderId="0" xfId="3" applyNumberFormat="1" applyFont="1" applyFill="1"/>
    <xf numFmtId="0" fontId="1" fillId="2" borderId="16" xfId="0" applyFont="1" applyFill="1" applyBorder="1"/>
    <xf numFmtId="10" fontId="1" fillId="3" borderId="3" xfId="0" applyNumberFormat="1" applyFont="1" applyFill="1" applyBorder="1" applyAlignment="1">
      <alignment horizontal="center"/>
    </xf>
    <xf numFmtId="10" fontId="1" fillId="2" borderId="0" xfId="0" applyNumberFormat="1" applyFont="1" applyFill="1" applyBorder="1"/>
    <xf numFmtId="0" fontId="1" fillId="2" borderId="16" xfId="0" applyFont="1" applyFill="1" applyBorder="1" applyAlignment="1">
      <alignment horizontal="left" vertical="top" wrapText="1"/>
    </xf>
    <xf numFmtId="177" fontId="1" fillId="2" borderId="16" xfId="2" applyFont="1" applyFill="1" applyBorder="1" applyAlignment="1">
      <alignment vertical="center"/>
    </xf>
    <xf numFmtId="10" fontId="2" fillId="2" borderId="16" xfId="3" applyNumberFormat="1" applyFont="1" applyFill="1" applyBorder="1" applyAlignment="1">
      <alignment vertical="center"/>
    </xf>
    <xf numFmtId="0" fontId="1" fillId="2" borderId="0" xfId="0" applyFont="1" applyFill="1" applyBorder="1" applyAlignment="1">
      <alignment horizontal="left" vertical="top" wrapText="1"/>
    </xf>
    <xf numFmtId="177" fontId="1" fillId="2" borderId="0" xfId="2" applyFont="1" applyFill="1" applyBorder="1" applyAlignment="1">
      <alignment vertical="center"/>
    </xf>
    <xf numFmtId="180" fontId="2" fillId="2" borderId="0" xfId="2" applyNumberFormat="1" applyFont="1" applyFill="1" applyBorder="1" applyAlignment="1">
      <alignment vertical="center"/>
    </xf>
    <xf numFmtId="0" fontId="1" fillId="2" borderId="0" xfId="0" applyFont="1" applyFill="1" applyBorder="1" applyAlignment="1">
      <alignment horizontal="center" vertical="top" wrapText="1"/>
    </xf>
    <xf numFmtId="0" fontId="1" fillId="2" borderId="0" xfId="0" applyFont="1" applyFill="1" applyAlignment="1">
      <alignment horizontal="center"/>
    </xf>
    <xf numFmtId="177" fontId="2" fillId="2" borderId="6" xfId="0" applyNumberFormat="1" applyFont="1" applyFill="1" applyBorder="1"/>
    <xf numFmtId="180" fontId="1" fillId="2" borderId="6" xfId="0" applyNumberFormat="1" applyFont="1" applyFill="1" applyBorder="1"/>
    <xf numFmtId="10" fontId="3" fillId="2" borderId="3" xfId="0" applyNumberFormat="1" applyFont="1" applyFill="1" applyBorder="1" applyAlignment="1">
      <alignment horizontal="center"/>
    </xf>
    <xf numFmtId="10" fontId="1" fillId="2" borderId="3" xfId="0" applyNumberFormat="1" applyFont="1" applyFill="1" applyBorder="1" applyAlignment="1">
      <alignment horizontal="center"/>
    </xf>
    <xf numFmtId="0" fontId="1" fillId="2" borderId="1" xfId="0" applyFont="1" applyFill="1" applyBorder="1" applyAlignment="1">
      <alignment horizontal="center" vertical="top" wrapText="1"/>
    </xf>
    <xf numFmtId="0" fontId="1" fillId="2" borderId="3" xfId="0" applyFont="1" applyFill="1" applyBorder="1" applyAlignment="1">
      <alignment horizontal="center" vertical="top" wrapText="1"/>
    </xf>
    <xf numFmtId="0" fontId="0" fillId="2" borderId="0" xfId="0" applyFill="1"/>
    <xf numFmtId="0" fontId="4" fillId="2" borderId="16"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5" xfId="0" applyFont="1" applyFill="1" applyBorder="1"/>
    <xf numFmtId="177" fontId="4" fillId="2" borderId="5" xfId="2" applyFont="1" applyFill="1" applyBorder="1" applyAlignment="1">
      <alignment horizontal="center"/>
    </xf>
    <xf numFmtId="177" fontId="4" fillId="2" borderId="15" xfId="2" applyFont="1" applyFill="1" applyBorder="1" applyAlignment="1">
      <alignment horizontal="center"/>
    </xf>
    <xf numFmtId="177" fontId="4" fillId="2" borderId="6" xfId="2" applyFont="1" applyFill="1" applyBorder="1" applyAlignment="1">
      <alignment horizontal="center"/>
    </xf>
    <xf numFmtId="0" fontId="4" fillId="2" borderId="17" xfId="0" applyFont="1" applyFill="1" applyBorder="1"/>
    <xf numFmtId="177" fontId="4" fillId="2" borderId="0" xfId="2" applyFont="1" applyFill="1" applyBorder="1" applyAlignment="1">
      <alignment horizontal="center"/>
    </xf>
    <xf numFmtId="177" fontId="4" fillId="2" borderId="17" xfId="2" applyFont="1" applyFill="1" applyBorder="1" applyAlignment="1">
      <alignment horizontal="center"/>
    </xf>
    <xf numFmtId="177" fontId="4" fillId="2" borderId="10" xfId="2" applyFont="1" applyFill="1" applyBorder="1" applyAlignment="1">
      <alignment horizontal="center"/>
    </xf>
    <xf numFmtId="0" fontId="4" fillId="2" borderId="0" xfId="0" applyFont="1" applyFill="1" applyBorder="1" applyAlignment="1">
      <alignment horizontal="center"/>
    </xf>
    <xf numFmtId="0" fontId="4" fillId="2" borderId="17" xfId="0" applyFont="1" applyFill="1" applyBorder="1" applyAlignment="1">
      <alignment horizontal="center"/>
    </xf>
    <xf numFmtId="0" fontId="4" fillId="2" borderId="10" xfId="0" applyFont="1" applyFill="1" applyBorder="1" applyAlignment="1">
      <alignment horizontal="center"/>
    </xf>
    <xf numFmtId="0" fontId="4" fillId="2" borderId="18" xfId="0" applyFont="1" applyFill="1" applyBorder="1"/>
    <xf numFmtId="9" fontId="4" fillId="2" borderId="13" xfId="0" applyNumberFormat="1" applyFont="1" applyFill="1" applyBorder="1" applyAlignment="1">
      <alignment horizontal="center"/>
    </xf>
    <xf numFmtId="9" fontId="4" fillId="2" borderId="18" xfId="0" applyNumberFormat="1" applyFont="1" applyFill="1" applyBorder="1" applyAlignment="1">
      <alignment horizontal="center"/>
    </xf>
    <xf numFmtId="9" fontId="4" fillId="2" borderId="14" xfId="0" applyNumberFormat="1" applyFont="1" applyFill="1" applyBorder="1" applyAlignment="1">
      <alignment horizontal="center"/>
    </xf>
    <xf numFmtId="0" fontId="4" fillId="2" borderId="1" xfId="0" applyFont="1" applyFill="1" applyBorder="1" applyAlignment="1">
      <alignment horizontal="center" vertical="center"/>
    </xf>
    <xf numFmtId="0" fontId="4" fillId="2" borderId="16" xfId="0" applyFont="1" applyFill="1" applyBorder="1" applyAlignment="1">
      <alignment horizontal="center"/>
    </xf>
    <xf numFmtId="177" fontId="4" fillId="2" borderId="1" xfId="0" applyNumberFormat="1" applyFont="1" applyFill="1" applyBorder="1" applyAlignment="1">
      <alignment horizontal="center" vertical="center"/>
    </xf>
    <xf numFmtId="177" fontId="4" fillId="2" borderId="16" xfId="0" applyNumberFormat="1" applyFont="1" applyFill="1" applyBorder="1" applyAlignment="1">
      <alignment horizontal="center" vertical="center"/>
    </xf>
    <xf numFmtId="0" fontId="0" fillId="2" borderId="17" xfId="0" applyFill="1" applyBorder="1"/>
    <xf numFmtId="180" fontId="5" fillId="2" borderId="1" xfId="0" applyNumberFormat="1" applyFont="1" applyFill="1" applyBorder="1" applyAlignment="1">
      <alignment horizontal="center"/>
    </xf>
    <xf numFmtId="180" fontId="5" fillId="2" borderId="16" xfId="0" applyNumberFormat="1" applyFont="1" applyFill="1" applyBorder="1" applyAlignment="1">
      <alignment horizontal="center"/>
    </xf>
    <xf numFmtId="177" fontId="2" fillId="2" borderId="0" xfId="0" applyNumberFormat="1" applyFont="1" applyFill="1"/>
    <xf numFmtId="0" fontId="1" fillId="2" borderId="9" xfId="0" applyFont="1" applyFill="1" applyBorder="1"/>
    <xf numFmtId="0" fontId="1" fillId="2" borderId="19" xfId="0" applyFont="1" applyFill="1" applyBorder="1" applyAlignment="1">
      <alignment horizontal="center"/>
    </xf>
    <xf numFmtId="180" fontId="1" fillId="3" borderId="20" xfId="0" applyNumberFormat="1" applyFont="1" applyFill="1" applyBorder="1"/>
    <xf numFmtId="10" fontId="1" fillId="3" borderId="20" xfId="0" applyNumberFormat="1" applyFont="1" applyFill="1" applyBorder="1" applyAlignment="1">
      <alignment horizontal="center"/>
    </xf>
    <xf numFmtId="0" fontId="1" fillId="2" borderId="16" xfId="0" applyFont="1" applyFill="1" applyBorder="1" applyAlignment="1">
      <alignment horizontal="center"/>
    </xf>
    <xf numFmtId="10" fontId="1" fillId="2" borderId="0" xfId="3" applyNumberFormat="1" applyFont="1" applyFill="1"/>
    <xf numFmtId="177" fontId="1" fillId="2" borderId="15" xfId="2" applyFont="1" applyFill="1" applyBorder="1" applyAlignment="1">
      <alignment horizontal="center"/>
    </xf>
    <xf numFmtId="180" fontId="1" fillId="2" borderId="6" xfId="2" applyNumberFormat="1" applyFont="1" applyFill="1" applyBorder="1" applyAlignment="1">
      <alignment horizontal="center"/>
    </xf>
    <xf numFmtId="177" fontId="1" fillId="2" borderId="18" xfId="2" applyFont="1" applyFill="1" applyBorder="1" applyAlignment="1">
      <alignment horizontal="center"/>
    </xf>
    <xf numFmtId="0" fontId="1" fillId="2" borderId="14" xfId="0" applyFont="1" applyFill="1" applyBorder="1" applyAlignment="1">
      <alignment horizontal="center"/>
    </xf>
    <xf numFmtId="10" fontId="2" fillId="4" borderId="16" xfId="3" applyNumberFormat="1" applyFont="1" applyFill="1" applyBorder="1" applyAlignment="1">
      <alignment horizontal="center"/>
    </xf>
    <xf numFmtId="0" fontId="1" fillId="2" borderId="15" xfId="0" applyFont="1" applyFill="1" applyBorder="1" applyAlignment="1">
      <alignment horizontal="center"/>
    </xf>
    <xf numFmtId="177" fontId="1" fillId="2" borderId="6" xfId="2" applyFont="1" applyFill="1" applyBorder="1" applyAlignment="1">
      <alignment horizontal="center"/>
    </xf>
    <xf numFmtId="0" fontId="1" fillId="2" borderId="18" xfId="0" applyFont="1" applyFill="1" applyBorder="1" applyAlignment="1">
      <alignment horizontal="center"/>
    </xf>
    <xf numFmtId="10" fontId="2" fillId="2" borderId="16" xfId="3" applyNumberFormat="1" applyFont="1" applyFill="1" applyBorder="1" applyAlignment="1">
      <alignment horizontal="center"/>
    </xf>
    <xf numFmtId="0" fontId="4" fillId="2" borderId="4" xfId="0" applyFont="1" applyFill="1" applyBorder="1" applyAlignment="1">
      <alignment horizontal="left"/>
    </xf>
    <xf numFmtId="0" fontId="4" fillId="2" borderId="1" xfId="0" applyFont="1" applyFill="1" applyBorder="1" applyAlignment="1">
      <alignment horizontal="left"/>
    </xf>
    <xf numFmtId="0" fontId="4" fillId="2" borderId="1" xfId="0" applyFont="1" applyFill="1" applyBorder="1"/>
    <xf numFmtId="0" fontId="4" fillId="2" borderId="12" xfId="0" applyFont="1" applyFill="1" applyBorder="1" applyAlignment="1">
      <alignment horizontal="left"/>
    </xf>
    <xf numFmtId="177" fontId="4" fillId="5" borderId="15" xfId="2" applyFont="1" applyFill="1" applyBorder="1" applyAlignment="1">
      <alignment horizontal="center" vertical="center"/>
    </xf>
    <xf numFmtId="9" fontId="4" fillId="5" borderId="16" xfId="3" applyFont="1" applyFill="1" applyBorder="1" applyAlignment="1">
      <alignment horizontal="center" vertical="center"/>
    </xf>
    <xf numFmtId="176" fontId="4" fillId="5" borderId="17" xfId="1" applyFont="1" applyFill="1" applyBorder="1" applyAlignment="1">
      <alignment horizontal="center" vertical="center"/>
    </xf>
    <xf numFmtId="177" fontId="4" fillId="5" borderId="16" xfId="2" applyFont="1" applyFill="1" applyBorder="1" applyAlignment="1">
      <alignment horizontal="center" vertical="center"/>
    </xf>
    <xf numFmtId="176" fontId="4" fillId="5" borderId="18" xfId="1" applyFont="1" applyFill="1" applyBorder="1" applyAlignment="1">
      <alignment horizontal="center" vertical="center"/>
    </xf>
    <xf numFmtId="177" fontId="4" fillId="2" borderId="16" xfId="2" applyFont="1" applyFill="1" applyBorder="1"/>
    <xf numFmtId="9" fontId="4" fillId="2" borderId="18" xfId="0" applyNumberFormat="1" applyFont="1" applyFill="1" applyBorder="1" applyAlignment="1">
      <alignment horizontal="center" vertical="center"/>
    </xf>
    <xf numFmtId="0" fontId="0" fillId="2" borderId="0" xfId="0" applyFill="1" applyAlignment="1">
      <alignment horizontal="center" vertical="center"/>
    </xf>
    <xf numFmtId="176" fontId="4" fillId="6" borderId="16" xfId="2" applyNumberFormat="1" applyFont="1" applyFill="1" applyBorder="1" applyAlignment="1">
      <alignment horizontal="center" vertical="center"/>
    </xf>
    <xf numFmtId="0" fontId="6" fillId="2" borderId="0" xfId="0" applyFont="1" applyFill="1"/>
    <xf numFmtId="0" fontId="6" fillId="2" borderId="21" xfId="0" applyFont="1" applyFill="1" applyBorder="1"/>
    <xf numFmtId="0" fontId="6" fillId="2" borderId="22" xfId="0" applyFont="1" applyFill="1" applyBorder="1"/>
    <xf numFmtId="0" fontId="6" fillId="2" borderId="23" xfId="0" applyFont="1" applyFill="1" applyBorder="1"/>
    <xf numFmtId="0" fontId="6" fillId="2" borderId="24" xfId="0" applyFont="1" applyFill="1" applyBorder="1"/>
    <xf numFmtId="0" fontId="6" fillId="2" borderId="1" xfId="0" applyFont="1" applyFill="1" applyBorder="1"/>
    <xf numFmtId="0" fontId="6" fillId="5" borderId="25" xfId="0" applyFont="1" applyFill="1" applyBorder="1"/>
    <xf numFmtId="0" fontId="6" fillId="5" borderId="26" xfId="0" applyFont="1" applyFill="1" applyBorder="1"/>
    <xf numFmtId="9" fontId="6" fillId="5" borderId="27" xfId="0" applyNumberFormat="1" applyFont="1" applyFill="1" applyBorder="1"/>
    <xf numFmtId="0" fontId="6" fillId="2" borderId="17" xfId="0" applyFont="1" applyFill="1" applyBorder="1"/>
    <xf numFmtId="180" fontId="6" fillId="0" borderId="16" xfId="0" applyNumberFormat="1" applyFont="1" applyFill="1" applyBorder="1"/>
    <xf numFmtId="0" fontId="1" fillId="0" borderId="0" xfId="0" applyFont="1"/>
    <xf numFmtId="0" fontId="0" fillId="0" borderId="0" xfId="0" quotePrefix="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2.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611188</xdr:colOff>
      <xdr:row>1</xdr:row>
      <xdr:rowOff>261939</xdr:rowOff>
    </xdr:from>
    <xdr:to>
      <xdr:col>14</xdr:col>
      <xdr:colOff>474440</xdr:colOff>
      <xdr:row>16</xdr:row>
      <xdr:rowOff>216578</xdr:rowOff>
    </xdr:to>
    <xdr:grpSp>
      <xdr:nvGrpSpPr>
        <xdr:cNvPr id="3" name="Grupo 2"/>
        <xdr:cNvGrpSpPr/>
      </xdr:nvGrpSpPr>
      <xdr:grpSpPr>
        <a:xfrm>
          <a:off x="610870" y="556895"/>
          <a:ext cx="8433435" cy="4212590"/>
          <a:chOff x="107504" y="1967823"/>
          <a:chExt cx="8864377" cy="4280577"/>
        </a:xfrm>
      </xdr:grpSpPr>
      <xdr:sp>
        <xdr:nvSpPr>
          <xdr:cNvPr id="4" name="Line 11"/>
          <xdr:cNvSpPr>
            <a:spLocks noChangeShapeType="1"/>
          </xdr:cNvSpPr>
        </xdr:nvSpPr>
        <xdr:spPr>
          <a:xfrm flipV="1">
            <a:off x="4139952" y="3429000"/>
            <a:ext cx="0" cy="2819400"/>
          </a:xfrm>
          <a:prstGeom prst="line">
            <a:avLst/>
          </a:prstGeom>
          <a:noFill/>
          <a:ln w="57150">
            <a:solidFill>
              <a:schemeClr val="bg1"/>
            </a:solidFill>
            <a:prstDash val="dash"/>
            <a:round/>
            <a:headEnd type="none" w="sm" len="sm"/>
            <a:tailEnd type="none" w="sm" len="sm"/>
          </a:ln>
        </xdr:spPr>
        <xdr:txBody>
          <a:bodyPr wrap="square"/>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a:p>
        </xdr:txBody>
      </xdr:sp>
      <xdr:sp>
        <xdr:nvSpPr>
          <xdr:cNvPr id="5" name="Line 4"/>
          <xdr:cNvSpPr>
            <a:spLocks noChangeShapeType="1"/>
          </xdr:cNvSpPr>
        </xdr:nvSpPr>
        <xdr:spPr>
          <a:xfrm>
            <a:off x="2260450" y="3707283"/>
            <a:ext cx="2805111" cy="14287"/>
          </a:xfrm>
          <a:prstGeom prst="line">
            <a:avLst/>
          </a:prstGeom>
          <a:noFill/>
          <a:ln w="50800">
            <a:solidFill>
              <a:schemeClr val="tx1"/>
            </a:solidFill>
            <a:round/>
            <a:tailEnd type="none" w="med" len="lg"/>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6" name="Line 5"/>
          <xdr:cNvSpPr>
            <a:spLocks noChangeShapeType="1"/>
          </xdr:cNvSpPr>
        </xdr:nvSpPr>
        <xdr:spPr>
          <a:xfrm>
            <a:off x="2260449" y="3699346"/>
            <a:ext cx="1587" cy="190500"/>
          </a:xfrm>
          <a:prstGeom prst="line">
            <a:avLst/>
          </a:prstGeom>
          <a:noFill/>
          <a:ln w="38100">
            <a:solidFill>
              <a:srgbClr val="3333CC"/>
            </a:solidFill>
            <a:round/>
            <a:headEnd type="none" w="sm" len="sm"/>
            <a:tailEnd type="none" w="sm" len="sm"/>
          </a:ln>
        </xdr:spPr>
        <xdr:txBody>
          <a:bodyPr wrap="square"/>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7" name="Rectangle 11"/>
          <xdr:cNvSpPr>
            <a:spLocks noChangeArrowheads="1"/>
          </xdr:cNvSpPr>
        </xdr:nvSpPr>
        <xdr:spPr>
          <a:xfrm>
            <a:off x="2085824" y="3708871"/>
            <a:ext cx="196850" cy="571500"/>
          </a:xfrm>
          <a:prstGeom prst="rect">
            <a:avLst/>
          </a:prstGeom>
          <a:noFill/>
          <a:ln w="9525">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eaLnBrk="0" hangingPunct="0"/>
            <a:r>
              <a:rPr lang="pt-BR" sz="1800" b="1">
                <a:solidFill>
                  <a:schemeClr val="tx1"/>
                </a:solidFill>
                <a:latin typeface="Calibri" panose="020F0502020204030204" pitchFamily="34" charset="0"/>
                <a:cs typeface="Calibri" panose="020F0502020204030204" pitchFamily="34" charset="0"/>
              </a:rPr>
              <a:t>0</a:t>
            </a:r>
            <a:endParaRPr lang="pt-BR" sz="1800" b="1">
              <a:solidFill>
                <a:schemeClr val="tx1"/>
              </a:solidFill>
              <a:latin typeface="Calibri" panose="020F0502020204030204" pitchFamily="34" charset="0"/>
              <a:cs typeface="Calibri" panose="020F0502020204030204" pitchFamily="34" charset="0"/>
            </a:endParaRPr>
          </a:p>
        </xdr:txBody>
      </xdr:sp>
      <xdr:sp>
        <xdr:nvSpPr>
          <xdr:cNvPr id="8" name="Rectangle 12"/>
          <xdr:cNvSpPr>
            <a:spLocks noChangeArrowheads="1"/>
          </xdr:cNvSpPr>
        </xdr:nvSpPr>
        <xdr:spPr>
          <a:xfrm>
            <a:off x="2674786" y="3708871"/>
            <a:ext cx="590550" cy="573088"/>
          </a:xfrm>
          <a:prstGeom prst="rect">
            <a:avLst/>
          </a:prstGeom>
          <a:noFill/>
          <a:ln w="9525">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eaLnBrk="0" hangingPunct="0"/>
            <a:r>
              <a:rPr lang="pt-BR" sz="2000" b="1">
                <a:solidFill>
                  <a:schemeClr val="tx1"/>
                </a:solidFill>
                <a:latin typeface="Calibri" panose="020F0502020204030204" pitchFamily="34" charset="0"/>
                <a:cs typeface="Calibri" panose="020F0502020204030204" pitchFamily="34" charset="0"/>
              </a:rPr>
              <a:t>  1</a:t>
            </a:r>
            <a:endParaRPr lang="pt-BR" sz="2000" b="1">
              <a:solidFill>
                <a:schemeClr val="tx1"/>
              </a:solidFill>
              <a:latin typeface="Calibri" panose="020F0502020204030204" pitchFamily="34" charset="0"/>
              <a:cs typeface="Calibri" panose="020F0502020204030204" pitchFamily="34" charset="0"/>
            </a:endParaRPr>
          </a:p>
        </xdr:txBody>
      </xdr:sp>
      <xdr:sp>
        <xdr:nvSpPr>
          <xdr:cNvPr id="9" name="Rectangle 13"/>
          <xdr:cNvSpPr>
            <a:spLocks noChangeArrowheads="1"/>
          </xdr:cNvSpPr>
        </xdr:nvSpPr>
        <xdr:spPr>
          <a:xfrm>
            <a:off x="3479649" y="3692996"/>
            <a:ext cx="590550" cy="382588"/>
          </a:xfrm>
          <a:prstGeom prst="rect">
            <a:avLst/>
          </a:prstGeom>
          <a:noFill/>
          <a:ln w="9525">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eaLnBrk="0" hangingPunct="0"/>
            <a:r>
              <a:rPr lang="pt-BR" sz="2000" b="1">
                <a:solidFill>
                  <a:schemeClr val="tx1"/>
                </a:solidFill>
                <a:latin typeface="Calibri" panose="020F0502020204030204" pitchFamily="34" charset="0"/>
                <a:cs typeface="Calibri" panose="020F0502020204030204" pitchFamily="34" charset="0"/>
              </a:rPr>
              <a:t>  2</a:t>
            </a:r>
            <a:endParaRPr lang="pt-BR" sz="2000" b="1">
              <a:solidFill>
                <a:schemeClr val="tx1"/>
              </a:solidFill>
              <a:latin typeface="Calibri" panose="020F0502020204030204" pitchFamily="34" charset="0"/>
              <a:cs typeface="Calibri" panose="020F0502020204030204" pitchFamily="34" charset="0"/>
            </a:endParaRPr>
          </a:p>
        </xdr:txBody>
      </xdr:sp>
      <xdr:sp>
        <xdr:nvSpPr>
          <xdr:cNvPr id="10" name="Rectangle 14"/>
          <xdr:cNvSpPr>
            <a:spLocks noChangeArrowheads="1"/>
          </xdr:cNvSpPr>
        </xdr:nvSpPr>
        <xdr:spPr>
          <a:xfrm>
            <a:off x="4441674" y="3708871"/>
            <a:ext cx="395287" cy="382588"/>
          </a:xfrm>
          <a:prstGeom prst="rect">
            <a:avLst/>
          </a:prstGeom>
          <a:noFill/>
          <a:ln w="9525">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eaLnBrk="0" hangingPunct="0"/>
            <a:endParaRPr lang="pt-BR" sz="1800" b="1">
              <a:solidFill>
                <a:schemeClr val="tx1"/>
              </a:solidFill>
              <a:latin typeface="Calibri" panose="020F0502020204030204" pitchFamily="34" charset="0"/>
              <a:cs typeface="Calibri" panose="020F0502020204030204" pitchFamily="34" charset="0"/>
            </a:endParaRPr>
          </a:p>
        </xdr:txBody>
      </xdr:sp>
      <xdr:sp>
        <xdr:nvSpPr>
          <xdr:cNvPr id="11" name="Rectangle 15"/>
          <xdr:cNvSpPr>
            <a:spLocks noChangeArrowheads="1"/>
          </xdr:cNvSpPr>
        </xdr:nvSpPr>
        <xdr:spPr>
          <a:xfrm>
            <a:off x="5030636" y="3707284"/>
            <a:ext cx="395288" cy="382587"/>
          </a:xfrm>
          <a:prstGeom prst="rect">
            <a:avLst/>
          </a:prstGeom>
          <a:noFill/>
          <a:ln w="9525">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eaLnBrk="0" hangingPunct="0"/>
            <a:r>
              <a:rPr lang="pt-BR" sz="1800" b="1">
                <a:solidFill>
                  <a:schemeClr val="tx1"/>
                </a:solidFill>
                <a:latin typeface="Calibri" panose="020F0502020204030204" pitchFamily="34" charset="0"/>
                <a:cs typeface="Calibri" panose="020F0502020204030204" pitchFamily="34" charset="0"/>
              </a:rPr>
              <a:t> </a:t>
            </a:r>
            <a:endParaRPr lang="pt-BR" sz="1800" b="1">
              <a:solidFill>
                <a:schemeClr val="tx1"/>
              </a:solidFill>
              <a:latin typeface="Calibri" panose="020F0502020204030204" pitchFamily="34" charset="0"/>
              <a:cs typeface="Calibri" panose="020F0502020204030204" pitchFamily="34" charset="0"/>
            </a:endParaRPr>
          </a:p>
        </xdr:txBody>
      </xdr:sp>
      <xdr:sp>
        <xdr:nvSpPr>
          <xdr:cNvPr id="12" name="Text Box 16"/>
          <xdr:cNvSpPr txBox="1">
            <a:spLocks noChangeArrowheads="1"/>
          </xdr:cNvSpPr>
        </xdr:nvSpPr>
        <xdr:spPr>
          <a:xfrm>
            <a:off x="5979689" y="3618629"/>
            <a:ext cx="590550" cy="688975"/>
          </a:xfrm>
          <a:prstGeom prst="rect">
            <a:avLst/>
          </a:prstGeom>
          <a:noFill/>
          <a:ln w="9525">
            <a:noFill/>
            <a:miter lim="800000"/>
          </a:ln>
        </xdr:spPr>
        <xdr:txBody>
          <a:bodyPr wrap="square"/>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eaLnBrk="0" hangingPunct="0"/>
            <a:r>
              <a:rPr lang="pt-BR" sz="2000" b="1">
                <a:solidFill>
                  <a:schemeClr val="tx1"/>
                </a:solidFill>
                <a:latin typeface="Calibri" panose="020F0502020204030204" pitchFamily="34" charset="0"/>
                <a:cs typeface="Calibri" panose="020F0502020204030204" pitchFamily="34" charset="0"/>
              </a:rPr>
              <a:t>n</a:t>
            </a:r>
            <a:endParaRPr lang="pt-BR" sz="2000" b="1">
              <a:solidFill>
                <a:schemeClr val="tx1"/>
              </a:solidFill>
              <a:latin typeface="Calibri" panose="020F0502020204030204" pitchFamily="34" charset="0"/>
              <a:cs typeface="Calibri" panose="020F0502020204030204" pitchFamily="34" charset="0"/>
            </a:endParaRPr>
          </a:p>
        </xdr:txBody>
      </xdr:sp>
      <xdr:sp>
        <xdr:nvSpPr>
          <xdr:cNvPr id="13" name="Line 19"/>
          <xdr:cNvSpPr>
            <a:spLocks noChangeShapeType="1"/>
          </xdr:cNvSpPr>
        </xdr:nvSpPr>
        <xdr:spPr>
          <a:xfrm>
            <a:off x="3046261" y="2731872"/>
            <a:ext cx="4382" cy="948680"/>
          </a:xfrm>
          <a:prstGeom prst="line">
            <a:avLst/>
          </a:prstGeom>
          <a:noFill/>
          <a:ln w="50800">
            <a:solidFill>
              <a:srgbClr val="0000FF"/>
            </a:solidFill>
            <a:round/>
            <a:headEnd type="stealth" w="med" len="lg"/>
            <a:tailEnd type="none" w="med" len="lg"/>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14" name="Line 20"/>
          <xdr:cNvSpPr>
            <a:spLocks noChangeShapeType="1"/>
          </xdr:cNvSpPr>
        </xdr:nvSpPr>
        <xdr:spPr>
          <a:xfrm>
            <a:off x="3811436" y="2731872"/>
            <a:ext cx="12319" cy="948680"/>
          </a:xfrm>
          <a:prstGeom prst="line">
            <a:avLst/>
          </a:prstGeom>
          <a:noFill/>
          <a:ln w="50800">
            <a:solidFill>
              <a:srgbClr val="0000FF"/>
            </a:solidFill>
            <a:round/>
            <a:headEnd type="stealth" w="med" len="lg"/>
            <a:tailEnd type="none" w="med" len="lg"/>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15" name="Line 22"/>
          <xdr:cNvSpPr>
            <a:spLocks noChangeShapeType="1"/>
          </xdr:cNvSpPr>
        </xdr:nvSpPr>
        <xdr:spPr>
          <a:xfrm>
            <a:off x="4578944" y="2731872"/>
            <a:ext cx="12700" cy="948679"/>
          </a:xfrm>
          <a:prstGeom prst="line">
            <a:avLst/>
          </a:prstGeom>
          <a:noFill/>
          <a:ln w="50800">
            <a:solidFill>
              <a:srgbClr val="0000FF"/>
            </a:solidFill>
            <a:round/>
            <a:headEnd type="stealth" w="med" len="lg"/>
            <a:tailEnd type="none" w="med" len="lg"/>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16" name="Line 23"/>
          <xdr:cNvSpPr>
            <a:spLocks noChangeShapeType="1"/>
          </xdr:cNvSpPr>
        </xdr:nvSpPr>
        <xdr:spPr>
          <a:xfrm>
            <a:off x="6157814" y="2750666"/>
            <a:ext cx="12319" cy="948680"/>
          </a:xfrm>
          <a:prstGeom prst="line">
            <a:avLst/>
          </a:prstGeom>
          <a:noFill/>
          <a:ln w="50800">
            <a:solidFill>
              <a:srgbClr val="0000FF"/>
            </a:solidFill>
            <a:round/>
            <a:headEnd type="stealth" w="med" len="lg"/>
            <a:tailEnd type="none" w="med" len="lg"/>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17" name="Line 24"/>
          <xdr:cNvSpPr>
            <a:spLocks noChangeShapeType="1"/>
          </xdr:cNvSpPr>
        </xdr:nvSpPr>
        <xdr:spPr>
          <a:xfrm>
            <a:off x="3046757" y="2731872"/>
            <a:ext cx="3168650" cy="0"/>
          </a:xfrm>
          <a:prstGeom prst="line">
            <a:avLst/>
          </a:prstGeom>
          <a:noFill/>
          <a:ln w="50800">
            <a:solidFill>
              <a:srgbClr val="0000FF"/>
            </a:solidFill>
            <a:prstDash val="dash"/>
            <a:round/>
            <a:headEnd type="none" w="med" len="lg"/>
            <a:tailEnd type="none" w="med" len="lg"/>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18" name="Rectangle 25"/>
          <xdr:cNvSpPr>
            <a:spLocks noChangeArrowheads="1"/>
          </xdr:cNvSpPr>
        </xdr:nvSpPr>
        <xdr:spPr>
          <a:xfrm>
            <a:off x="2555776" y="1967823"/>
            <a:ext cx="4347544" cy="66922"/>
          </a:xfrm>
          <a:prstGeom prst="rect">
            <a:avLst/>
          </a:prstGeom>
          <a:noFill/>
          <a:ln w="38100">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algn="ctr" eaLnBrk="0" hangingPunct="0"/>
            <a:r>
              <a:rPr lang="pt-BR" b="1">
                <a:solidFill>
                  <a:schemeClr val="tx1"/>
                </a:solidFill>
                <a:latin typeface="Calibri" panose="020F0502020204030204" pitchFamily="34" charset="0"/>
                <a:cs typeface="Calibri" panose="020F0502020204030204" pitchFamily="34" charset="0"/>
              </a:rPr>
              <a:t>Receita ~ N [17.000,00; 1000,00]$ </a:t>
            </a:r>
            <a:endParaRPr lang="pt-BR" b="1">
              <a:solidFill>
                <a:schemeClr val="tx1"/>
              </a:solidFill>
              <a:latin typeface="Calibri" panose="020F0502020204030204" pitchFamily="34" charset="0"/>
              <a:cs typeface="Calibri" panose="020F0502020204030204" pitchFamily="34" charset="0"/>
            </a:endParaRPr>
          </a:p>
        </xdr:txBody>
      </xdr:sp>
      <xdr:sp>
        <xdr:nvSpPr>
          <xdr:cNvPr id="19" name="Line 30"/>
          <xdr:cNvSpPr>
            <a:spLocks noChangeShapeType="1"/>
          </xdr:cNvSpPr>
        </xdr:nvSpPr>
        <xdr:spPr>
          <a:xfrm>
            <a:off x="2263624" y="3727921"/>
            <a:ext cx="0" cy="1155700"/>
          </a:xfrm>
          <a:prstGeom prst="line">
            <a:avLst/>
          </a:prstGeom>
          <a:noFill/>
          <a:ln w="50800">
            <a:solidFill>
              <a:srgbClr val="FF0000"/>
            </a:solidFill>
            <a:round/>
            <a:tailEnd type="stealth" w="med" len="lg"/>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20" name="Rectangle 31"/>
          <xdr:cNvSpPr>
            <a:spLocks noChangeArrowheads="1"/>
          </xdr:cNvSpPr>
        </xdr:nvSpPr>
        <xdr:spPr>
          <a:xfrm>
            <a:off x="107504" y="4980945"/>
            <a:ext cx="4562356" cy="239828"/>
          </a:xfrm>
          <a:prstGeom prst="rect">
            <a:avLst/>
          </a:prstGeom>
          <a:noFill/>
          <a:ln w="38100">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algn="ctr" eaLnBrk="0" hangingPunct="0"/>
            <a:r>
              <a:rPr lang="pt-BR" b="1">
                <a:solidFill>
                  <a:schemeClr val="tx1"/>
                </a:solidFill>
                <a:latin typeface="Calibri" panose="020F0502020204030204" pitchFamily="34" charset="0"/>
                <a:cs typeface="Calibri" panose="020F0502020204030204" pitchFamily="34" charset="0"/>
              </a:rPr>
              <a:t>Inv ~ U [100.000,00; 120.000,00]$</a:t>
            </a:r>
            <a:endParaRPr lang="pt-BR" b="1">
              <a:solidFill>
                <a:schemeClr val="tx1"/>
              </a:solidFill>
              <a:latin typeface="Calibri" panose="020F0502020204030204" pitchFamily="34" charset="0"/>
              <a:cs typeface="Calibri" panose="020F0502020204030204" pitchFamily="34" charset="0"/>
            </a:endParaRPr>
          </a:p>
        </xdr:txBody>
      </xdr:sp>
      <xdr:sp>
        <xdr:nvSpPr>
          <xdr:cNvPr id="21" name="Rectangle 13"/>
          <xdr:cNvSpPr>
            <a:spLocks noChangeArrowheads="1"/>
          </xdr:cNvSpPr>
        </xdr:nvSpPr>
        <xdr:spPr>
          <a:xfrm>
            <a:off x="4303640" y="3687055"/>
            <a:ext cx="590550" cy="382588"/>
          </a:xfrm>
          <a:prstGeom prst="rect">
            <a:avLst/>
          </a:prstGeom>
          <a:noFill/>
          <a:ln w="9525">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eaLnBrk="0" hangingPunct="0"/>
            <a:r>
              <a:rPr lang="pt-BR" sz="2000" b="1">
                <a:solidFill>
                  <a:schemeClr val="tx1"/>
                </a:solidFill>
                <a:latin typeface="Calibri" panose="020F0502020204030204" pitchFamily="34" charset="0"/>
                <a:cs typeface="Calibri" panose="020F0502020204030204" pitchFamily="34" charset="0"/>
              </a:rPr>
              <a:t>  3</a:t>
            </a:r>
            <a:endParaRPr lang="pt-BR" sz="2000" b="1">
              <a:solidFill>
                <a:schemeClr val="tx1"/>
              </a:solidFill>
              <a:latin typeface="Calibri" panose="020F0502020204030204" pitchFamily="34" charset="0"/>
              <a:cs typeface="Calibri" panose="020F0502020204030204" pitchFamily="34" charset="0"/>
            </a:endParaRPr>
          </a:p>
        </xdr:txBody>
      </xdr:sp>
      <xdr:sp>
        <xdr:nvSpPr>
          <xdr:cNvPr id="22" name="Line 10"/>
          <xdr:cNvSpPr>
            <a:spLocks noChangeShapeType="1"/>
          </xdr:cNvSpPr>
        </xdr:nvSpPr>
        <xdr:spPr>
          <a:xfrm flipV="1">
            <a:off x="5089575" y="3428802"/>
            <a:ext cx="71437" cy="287337"/>
          </a:xfrm>
          <a:prstGeom prst="line">
            <a:avLst/>
          </a:prstGeom>
          <a:noFill/>
          <a:ln w="50800">
            <a:solidFill>
              <a:schemeClr val="tx1"/>
            </a:solidFill>
            <a:round/>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23" name="Line 11"/>
          <xdr:cNvSpPr>
            <a:spLocks noChangeShapeType="1"/>
          </xdr:cNvSpPr>
        </xdr:nvSpPr>
        <xdr:spPr>
          <a:xfrm>
            <a:off x="5148312" y="3428802"/>
            <a:ext cx="360362" cy="576262"/>
          </a:xfrm>
          <a:prstGeom prst="line">
            <a:avLst/>
          </a:prstGeom>
          <a:noFill/>
          <a:ln w="50800">
            <a:solidFill>
              <a:schemeClr val="tx1"/>
            </a:solidFill>
            <a:round/>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24" name="Line 12"/>
          <xdr:cNvSpPr>
            <a:spLocks noChangeShapeType="1"/>
          </xdr:cNvSpPr>
        </xdr:nvSpPr>
        <xdr:spPr>
          <a:xfrm flipV="1">
            <a:off x="5508675" y="3716139"/>
            <a:ext cx="71437" cy="288925"/>
          </a:xfrm>
          <a:prstGeom prst="line">
            <a:avLst/>
          </a:prstGeom>
          <a:noFill/>
          <a:ln w="50800">
            <a:solidFill>
              <a:schemeClr val="tx1"/>
            </a:solidFill>
            <a:round/>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25" name="Line 4"/>
          <xdr:cNvSpPr>
            <a:spLocks noChangeShapeType="1"/>
          </xdr:cNvSpPr>
        </xdr:nvSpPr>
        <xdr:spPr>
          <a:xfrm>
            <a:off x="5552904" y="3713635"/>
            <a:ext cx="647339" cy="1844"/>
          </a:xfrm>
          <a:prstGeom prst="line">
            <a:avLst/>
          </a:prstGeom>
          <a:noFill/>
          <a:ln w="50800">
            <a:solidFill>
              <a:schemeClr val="tx1"/>
            </a:solidFill>
            <a:round/>
            <a:tailEnd type="none" w="med" len="lg"/>
          </a:ln>
        </xdr:spPr>
        <xdr:txBody>
          <a:bodyPr wrap="square" anchor="ctr"/>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endParaRPr lang="pt-BR" sz="2800">
              <a:latin typeface="Calibri" panose="020F0502020204030204" pitchFamily="34" charset="0"/>
              <a:cs typeface="Calibri" panose="020F0502020204030204" pitchFamily="34" charset="0"/>
            </a:endParaRPr>
          </a:p>
        </xdr:txBody>
      </xdr:sp>
      <xdr:sp>
        <xdr:nvSpPr>
          <xdr:cNvPr id="26" name="Rectangle 31"/>
          <xdr:cNvSpPr>
            <a:spLocks noChangeArrowheads="1"/>
          </xdr:cNvSpPr>
        </xdr:nvSpPr>
        <xdr:spPr>
          <a:xfrm>
            <a:off x="5899445" y="3975284"/>
            <a:ext cx="3072436" cy="290513"/>
          </a:xfrm>
          <a:prstGeom prst="rect">
            <a:avLst/>
          </a:prstGeom>
          <a:noFill/>
          <a:ln w="38100">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algn="ctr" eaLnBrk="0" hangingPunct="0"/>
            <a:r>
              <a:rPr lang="pt-BR" b="1">
                <a:solidFill>
                  <a:schemeClr val="tx1"/>
                </a:solidFill>
                <a:latin typeface="Calibri" panose="020F0502020204030204" pitchFamily="34" charset="0"/>
                <a:cs typeface="Calibri" panose="020F0502020204030204" pitchFamily="34" charset="0"/>
              </a:rPr>
              <a:t>n ~ T [9 ; 10 ; 11] anos</a:t>
            </a:r>
            <a:endParaRPr lang="pt-BR" b="1">
              <a:solidFill>
                <a:schemeClr val="tx1"/>
              </a:solidFill>
              <a:latin typeface="Calibri" panose="020F0502020204030204" pitchFamily="34" charset="0"/>
              <a:cs typeface="Calibri" panose="020F0502020204030204" pitchFamily="34" charset="0"/>
            </a:endParaRPr>
          </a:p>
        </xdr:txBody>
      </xdr:sp>
      <xdr:sp>
        <xdr:nvSpPr>
          <xdr:cNvPr id="27" name="Rectangle 31"/>
          <xdr:cNvSpPr>
            <a:spLocks noChangeArrowheads="1"/>
          </xdr:cNvSpPr>
        </xdr:nvSpPr>
        <xdr:spPr>
          <a:xfrm>
            <a:off x="5229262" y="4848382"/>
            <a:ext cx="3663218" cy="327185"/>
          </a:xfrm>
          <a:prstGeom prst="rect">
            <a:avLst/>
          </a:prstGeom>
          <a:noFill/>
          <a:ln w="38100">
            <a:noFill/>
            <a:miter lim="800000"/>
          </a:ln>
        </xdr:spPr>
        <xdr:txBody>
          <a:bodyPr wrap="square" lIns="12700" tIns="12700" rIns="12700" bIns="12700"/>
          <a:lstStyle>
            <a:defPPr>
              <a:defRPr lang="pt-BR"/>
            </a:defPPr>
            <a:lvl1pPr algn="l" rtl="0" fontAlgn="base">
              <a:spcBef>
                <a:spcPct val="0"/>
              </a:spcBef>
              <a:spcAft>
                <a:spcPct val="0"/>
              </a:spcAft>
              <a:defRPr sz="2400" kern="1200">
                <a:solidFill>
                  <a:schemeClr val="tx2"/>
                </a:solidFill>
                <a:latin typeface="Times New Roman" panose="02020603050405020304" pitchFamily="18" charset="0"/>
                <a:ea typeface="+mn-ea"/>
                <a:cs typeface="+mn-cs"/>
              </a:defRPr>
            </a:lvl1pPr>
            <a:lvl2pPr marL="457200" algn="l" rtl="0" fontAlgn="base">
              <a:spcBef>
                <a:spcPct val="0"/>
              </a:spcBef>
              <a:spcAft>
                <a:spcPct val="0"/>
              </a:spcAft>
              <a:defRPr sz="2400" kern="1200">
                <a:solidFill>
                  <a:schemeClr val="tx2"/>
                </a:solidFill>
                <a:latin typeface="Times New Roman" panose="02020603050405020304" pitchFamily="18" charset="0"/>
                <a:ea typeface="+mn-ea"/>
                <a:cs typeface="+mn-cs"/>
              </a:defRPr>
            </a:lvl2pPr>
            <a:lvl3pPr marL="914400" algn="l" rtl="0" fontAlgn="base">
              <a:spcBef>
                <a:spcPct val="0"/>
              </a:spcBef>
              <a:spcAft>
                <a:spcPct val="0"/>
              </a:spcAft>
              <a:defRPr sz="2400" kern="1200">
                <a:solidFill>
                  <a:schemeClr val="tx2"/>
                </a:solidFill>
                <a:latin typeface="Times New Roman" panose="02020603050405020304" pitchFamily="18" charset="0"/>
                <a:ea typeface="+mn-ea"/>
                <a:cs typeface="+mn-cs"/>
              </a:defRPr>
            </a:lvl3pPr>
            <a:lvl4pPr marL="1371600" algn="l" rtl="0" fontAlgn="base">
              <a:spcBef>
                <a:spcPct val="0"/>
              </a:spcBef>
              <a:spcAft>
                <a:spcPct val="0"/>
              </a:spcAft>
              <a:defRPr sz="2400" kern="1200">
                <a:solidFill>
                  <a:schemeClr val="tx2"/>
                </a:solidFill>
                <a:latin typeface="Times New Roman" panose="02020603050405020304" pitchFamily="18" charset="0"/>
                <a:ea typeface="+mn-ea"/>
                <a:cs typeface="+mn-cs"/>
              </a:defRPr>
            </a:lvl4pPr>
            <a:lvl5pPr marL="1828800" algn="l" rtl="0" fontAlgn="base">
              <a:spcBef>
                <a:spcPct val="0"/>
              </a:spcBef>
              <a:spcAft>
                <a:spcPct val="0"/>
              </a:spcAft>
              <a:defRPr sz="2400" kern="1200">
                <a:solidFill>
                  <a:schemeClr val="tx2"/>
                </a:solidFill>
                <a:latin typeface="Times New Roman" panose="02020603050405020304" pitchFamily="18" charset="0"/>
                <a:ea typeface="+mn-ea"/>
                <a:cs typeface="+mn-cs"/>
              </a:defRPr>
            </a:lvl5pPr>
            <a:lvl6pPr marL="2286000" algn="l" defTabSz="914400" rtl="0" eaLnBrk="1" latinLnBrk="0" hangingPunct="1">
              <a:defRPr sz="2400" kern="1200">
                <a:solidFill>
                  <a:schemeClr val="tx2"/>
                </a:solidFill>
                <a:latin typeface="Times New Roman" panose="02020603050405020304" pitchFamily="18" charset="0"/>
                <a:ea typeface="+mn-ea"/>
                <a:cs typeface="+mn-cs"/>
              </a:defRPr>
            </a:lvl6pPr>
            <a:lvl7pPr marL="2743200" algn="l" defTabSz="914400" rtl="0" eaLnBrk="1" latinLnBrk="0" hangingPunct="1">
              <a:defRPr sz="2400" kern="1200">
                <a:solidFill>
                  <a:schemeClr val="tx2"/>
                </a:solidFill>
                <a:latin typeface="Times New Roman" panose="02020603050405020304" pitchFamily="18" charset="0"/>
                <a:ea typeface="+mn-ea"/>
                <a:cs typeface="+mn-cs"/>
              </a:defRPr>
            </a:lvl7pPr>
            <a:lvl8pPr marL="3200400" algn="l" defTabSz="914400" rtl="0" eaLnBrk="1" latinLnBrk="0" hangingPunct="1">
              <a:defRPr sz="2400" kern="1200">
                <a:solidFill>
                  <a:schemeClr val="tx2"/>
                </a:solidFill>
                <a:latin typeface="Times New Roman" panose="02020603050405020304" pitchFamily="18" charset="0"/>
                <a:ea typeface="+mn-ea"/>
                <a:cs typeface="+mn-cs"/>
              </a:defRPr>
            </a:lvl8pPr>
            <a:lvl9pPr marL="3657600" algn="l" defTabSz="914400" rtl="0" eaLnBrk="1" latinLnBrk="0" hangingPunct="1">
              <a:defRPr sz="2400" kern="1200">
                <a:solidFill>
                  <a:schemeClr val="tx2"/>
                </a:solidFill>
                <a:latin typeface="Times New Roman" panose="02020603050405020304" pitchFamily="18" charset="0"/>
                <a:ea typeface="+mn-ea"/>
                <a:cs typeface="+mn-cs"/>
              </a:defRPr>
            </a:lvl9pPr>
          </a:lstStyle>
          <a:p>
            <a:pPr algn="ctr" eaLnBrk="0" hangingPunct="0"/>
            <a:r>
              <a:rPr lang="pt-BR" b="1">
                <a:solidFill>
                  <a:schemeClr val="tx1"/>
                </a:solidFill>
                <a:latin typeface="Calibri" panose="020F0502020204030204" pitchFamily="34" charset="0"/>
                <a:cs typeface="Calibri" panose="020F0502020204030204" pitchFamily="34" charset="0"/>
              </a:rPr>
              <a:t>TMA ~ T [8% ; 10% ; 12%] aa</a:t>
            </a:r>
            <a:endParaRPr lang="pt-BR" b="1">
              <a:solidFill>
                <a:schemeClr val="tx1"/>
              </a:solidFill>
              <a:latin typeface="Calibri" panose="020F0502020204030204" pitchFamily="34" charset="0"/>
              <a:cs typeface="Calibri" panose="020F0502020204030204" pitchFamily="34" charset="0"/>
            </a:endParaRPr>
          </a:p>
        </xdr:txBody>
      </xdr: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296333</xdr:colOff>
      <xdr:row>1</xdr:row>
      <xdr:rowOff>101845</xdr:rowOff>
    </xdr:from>
    <xdr:to>
      <xdr:col>6</xdr:col>
      <xdr:colOff>1520825</xdr:colOff>
      <xdr:row>13</xdr:row>
      <xdr:rowOff>149225</xdr:rowOff>
    </xdr:to>
    <xdr:pic>
      <xdr:nvPicPr>
        <xdr:cNvPr id="28" name="Imagem 27"/>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95910" y="292100"/>
          <a:ext cx="4897755" cy="2809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1539875</xdr:colOff>
      <xdr:row>14</xdr:row>
      <xdr:rowOff>31751</xdr:rowOff>
    </xdr:from>
    <xdr:to>
      <xdr:col>13</xdr:col>
      <xdr:colOff>240476</xdr:colOff>
      <xdr:row>35</xdr:row>
      <xdr:rowOff>78870</xdr:rowOff>
    </xdr:to>
    <xdr:pic>
      <xdr:nvPicPr>
        <xdr:cNvPr id="2" name="Imagem 1"/>
        <xdr:cNvPicPr>
          <a:picLocks noChangeAspect="1"/>
        </xdr:cNvPicPr>
      </xdr:nvPicPr>
      <xdr:blipFill>
        <a:blip r:embed="rId2"/>
        <a:stretch>
          <a:fillRect/>
        </a:stretch>
      </xdr:blipFill>
      <xdr:spPr>
        <a:xfrm>
          <a:off x="5212715" y="3175000"/>
          <a:ext cx="6597015" cy="4047490"/>
        </a:xfrm>
        <a:prstGeom prst="rect">
          <a:avLst/>
        </a:prstGeom>
      </xdr:spPr>
    </xdr:pic>
    <xdr:clientData/>
  </xdr:twoCellAnchor>
  <xdr:twoCellAnchor editAs="oneCell">
    <xdr:from>
      <xdr:col>6</xdr:col>
      <xdr:colOff>1539875</xdr:colOff>
      <xdr:row>36</xdr:row>
      <xdr:rowOff>63500</xdr:rowOff>
    </xdr:from>
    <xdr:to>
      <xdr:col>13</xdr:col>
      <xdr:colOff>240476</xdr:colOff>
      <xdr:row>57</xdr:row>
      <xdr:rowOff>110619</xdr:rowOff>
    </xdr:to>
    <xdr:pic>
      <xdr:nvPicPr>
        <xdr:cNvPr id="3" name="Imagem 2"/>
        <xdr:cNvPicPr>
          <a:picLocks noChangeAspect="1"/>
        </xdr:cNvPicPr>
      </xdr:nvPicPr>
      <xdr:blipFill>
        <a:blip r:embed="rId3"/>
        <a:stretch>
          <a:fillRect/>
        </a:stretch>
      </xdr:blipFill>
      <xdr:spPr>
        <a:xfrm>
          <a:off x="5212715" y="7397750"/>
          <a:ext cx="6597015" cy="4047490"/>
        </a:xfrm>
        <a:prstGeom prst="rect">
          <a:avLst/>
        </a:prstGeom>
      </xdr:spPr>
    </xdr:pic>
    <xdr:clientData/>
  </xdr:twoCellAnchor>
  <xdr:twoCellAnchor editAs="oneCell">
    <xdr:from>
      <xdr:col>7</xdr:col>
      <xdr:colOff>127000</xdr:colOff>
      <xdr:row>59</xdr:row>
      <xdr:rowOff>0</xdr:rowOff>
    </xdr:from>
    <xdr:to>
      <xdr:col>13</xdr:col>
      <xdr:colOff>69077</xdr:colOff>
      <xdr:row>85</xdr:row>
      <xdr:rowOff>170809</xdr:rowOff>
    </xdr:to>
    <xdr:pic>
      <xdr:nvPicPr>
        <xdr:cNvPr id="6" name="Imagem 5"/>
        <xdr:cNvPicPr>
          <a:picLocks noChangeAspect="1"/>
        </xdr:cNvPicPr>
      </xdr:nvPicPr>
      <xdr:blipFill>
        <a:blip r:embed="rId4"/>
        <a:stretch>
          <a:fillRect/>
        </a:stretch>
      </xdr:blipFill>
      <xdr:spPr>
        <a:xfrm>
          <a:off x="5448300" y="11715750"/>
          <a:ext cx="6189980" cy="512318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232834</xdr:colOff>
      <xdr:row>18</xdr:row>
      <xdr:rowOff>33479</xdr:rowOff>
    </xdr:from>
    <xdr:to>
      <xdr:col>3</xdr:col>
      <xdr:colOff>413455</xdr:colOff>
      <xdr:row>32</xdr:row>
      <xdr:rowOff>67735</xdr:rowOff>
    </xdr:to>
    <xdr:pic>
      <xdr:nvPicPr>
        <xdr:cNvPr id="2" name="Imagem 1"/>
        <xdr:cNvPicPr>
          <a:picLocks noChangeAspect="1" noChangeArrowheads="1"/>
        </xdr:cNvPicPr>
      </xdr:nvPicPr>
      <xdr:blipFill>
        <a:blip r:embed="rId1" cstate="print">
          <a:extLst>
            <a:ext uri="{28A0092B-C50C-407E-A947-70E740481C1C}">
              <a14:useLocalDpi xmlns:a14="http://schemas.microsoft.com/office/drawing/2010/main" val="0"/>
            </a:ext>
          </a:extLst>
        </a:blip>
        <a:srcRect l="13219" r="29472"/>
        <a:stretch>
          <a:fillRect/>
        </a:stretch>
      </xdr:blipFill>
      <xdr:spPr>
        <a:xfrm>
          <a:off x="232410" y="3576320"/>
          <a:ext cx="2860040" cy="2758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186266</xdr:colOff>
      <xdr:row>9</xdr:row>
      <xdr:rowOff>182033</xdr:rowOff>
    </xdr:from>
    <xdr:to>
      <xdr:col>4</xdr:col>
      <xdr:colOff>241300</xdr:colOff>
      <xdr:row>16</xdr:row>
      <xdr:rowOff>25400</xdr:rowOff>
    </xdr:to>
    <xdr:sp>
      <xdr:nvSpPr>
        <xdr:cNvPr id="3" name="Espaço Reservado para Conteúdo 5" descr="99345bbb-2aba-42ca-bd8d-174f830803ce"/>
        <xdr:cNvSpPr>
          <a:spLocks noGrp="1"/>
        </xdr:cNvSpPr>
      </xdr:nvSpPr>
      <xdr:spPr>
        <a:xfrm>
          <a:off x="186055" y="1934210"/>
          <a:ext cx="3346450" cy="1224915"/>
        </a:xfrm>
        <a:prstGeom prst="rect">
          <a:avLst/>
        </a:prstGeom>
        <a:noFill/>
        <a:ln w="9525">
          <a:noFill/>
          <a:miter lim="800000"/>
        </a:ln>
      </xdr:spPr>
      <xdr:txBody>
        <a:bodyPr vert="horz" wrap="square" lIns="91440" tIns="45720" rIns="91440" bIns="45720" numCol="1" anchor="t" anchorCtr="0" compatLnSpc="1"/>
        <a:lstStyle>
          <a:lvl1pPr marL="536575" indent="-536575" algn="l" rtl="0" eaLnBrk="0" fontAlgn="base" hangingPunct="0">
            <a:spcBef>
              <a:spcPts val="600"/>
            </a:spcBef>
            <a:spcAft>
              <a:spcPct val="0"/>
            </a:spcAft>
            <a:buClr>
              <a:srgbClr val="0091D2"/>
            </a:buClr>
            <a:buSzPct val="100000"/>
            <a:buFontTx/>
            <a:buBlip>
              <a:blip/>
            </a:buBlip>
            <a:defRPr lang="pt-BR" sz="2400">
              <a:solidFill>
                <a:schemeClr val="tx1"/>
              </a:solidFill>
              <a:latin typeface="+mj-lt"/>
              <a:ea typeface="+mn-ea"/>
              <a:cs typeface="+mn-cs"/>
            </a:defRPr>
          </a:lvl1pPr>
          <a:lvl2pPr marL="742950" indent="-285750" algn="l" rtl="0" eaLnBrk="0" fontAlgn="base" hangingPunct="0">
            <a:spcBef>
              <a:spcPts val="600"/>
            </a:spcBef>
            <a:spcAft>
              <a:spcPct val="0"/>
            </a:spcAft>
            <a:buClr>
              <a:srgbClr val="FF0000"/>
            </a:buClr>
            <a:buSzPct val="100000"/>
            <a:buFont typeface="Calibri" panose="020F0502020204030204" pitchFamily="34" charset="0"/>
            <a:buChar char="→"/>
            <a:defRPr lang="pt-BR" sz="2400">
              <a:solidFill>
                <a:schemeClr val="tx1"/>
              </a:solidFill>
              <a:latin typeface="+mj-lt"/>
              <a:ea typeface="+mn-ea"/>
              <a:cs typeface="+mn-cs"/>
            </a:defRPr>
          </a:lvl2pPr>
          <a:lvl3pPr marL="1143000" indent="-228600" algn="l" rtl="0" eaLnBrk="0" fontAlgn="base" hangingPunct="0">
            <a:spcBef>
              <a:spcPts val="600"/>
            </a:spcBef>
            <a:spcAft>
              <a:spcPct val="0"/>
            </a:spcAft>
            <a:buClr>
              <a:srgbClr val="3333CC"/>
            </a:buClr>
            <a:buSzPct val="100000"/>
            <a:buFont typeface="Wingdings" panose="05000000000000000000" pitchFamily="2" charset="2"/>
            <a:buChar char="ü"/>
            <a:defRPr lang="pt-BR" sz="2000">
              <a:solidFill>
                <a:schemeClr val="tx1"/>
              </a:solidFill>
              <a:latin typeface="+mj-lt"/>
              <a:ea typeface="+mn-ea"/>
              <a:cs typeface="+mn-cs"/>
            </a:defRPr>
          </a:lvl3pPr>
          <a:lvl4pPr marL="1600200" indent="-228600" algn="l" rtl="0" eaLnBrk="0" fontAlgn="base" hangingPunct="0">
            <a:spcBef>
              <a:spcPts val="600"/>
            </a:spcBef>
            <a:spcAft>
              <a:spcPct val="0"/>
            </a:spcAft>
            <a:buClr>
              <a:srgbClr val="C00000"/>
            </a:buClr>
            <a:buFont typeface="Arial" panose="020B0604020202020204" pitchFamily="7" charset="0"/>
            <a:buChar char="–"/>
            <a:defRPr lang="pt-BR" sz="2000">
              <a:solidFill>
                <a:schemeClr val="tx1"/>
              </a:solidFill>
              <a:latin typeface="+mj-lt"/>
              <a:ea typeface="+mn-ea"/>
              <a:cs typeface="+mn-cs"/>
            </a:defRPr>
          </a:lvl4pPr>
          <a:lvl5pPr marL="2057400" indent="-228600" algn="l" rtl="0" eaLnBrk="0" fontAlgn="base" hangingPunct="0">
            <a:spcBef>
              <a:spcPts val="600"/>
            </a:spcBef>
            <a:spcAft>
              <a:spcPct val="0"/>
            </a:spcAft>
            <a:buClr>
              <a:srgbClr val="3333CC"/>
            </a:buClr>
            <a:buFont typeface="Arial" panose="020B0604020202020204" pitchFamily="7" charset="0"/>
            <a:buChar char="»"/>
            <a:defRPr lang="pt-BR" sz="1800">
              <a:solidFill>
                <a:schemeClr val="tx1"/>
              </a:solidFill>
              <a:latin typeface="+mj-lt"/>
              <a:ea typeface="+mn-ea"/>
              <a:cs typeface="+mn-cs"/>
            </a:defRPr>
          </a:lvl5pPr>
          <a:lvl6pPr marL="2514600" indent="-228600" algn="l" rtl="0" fontAlgn="base">
            <a:spcBef>
              <a:spcPct val="20000"/>
            </a:spcBef>
            <a:spcAft>
              <a:spcPct val="0"/>
            </a:spcAft>
            <a:buClr>
              <a:srgbClr val="0091D2"/>
            </a:buClr>
            <a:buFont typeface="Arial" panose="020B0604020202020204" pitchFamily="7" charset="0"/>
            <a:buChar char="»"/>
            <a:defRPr sz="2000">
              <a:solidFill>
                <a:schemeClr val="tx1"/>
              </a:solidFill>
              <a:latin typeface="+mn-lt"/>
            </a:defRPr>
          </a:lvl6pPr>
          <a:lvl7pPr marL="2971800" indent="-228600" algn="l" rtl="0" fontAlgn="base">
            <a:spcBef>
              <a:spcPct val="20000"/>
            </a:spcBef>
            <a:spcAft>
              <a:spcPct val="0"/>
            </a:spcAft>
            <a:buClr>
              <a:srgbClr val="0091D2"/>
            </a:buClr>
            <a:buFont typeface="Arial" panose="020B0604020202020204" pitchFamily="7" charset="0"/>
            <a:buChar char="»"/>
            <a:defRPr sz="2000">
              <a:solidFill>
                <a:schemeClr val="tx1"/>
              </a:solidFill>
              <a:latin typeface="+mn-lt"/>
            </a:defRPr>
          </a:lvl7pPr>
          <a:lvl8pPr marL="3429000" indent="-228600" algn="l" rtl="0" fontAlgn="base">
            <a:spcBef>
              <a:spcPct val="20000"/>
            </a:spcBef>
            <a:spcAft>
              <a:spcPct val="0"/>
            </a:spcAft>
            <a:buClr>
              <a:srgbClr val="0091D2"/>
            </a:buClr>
            <a:buFont typeface="Arial" panose="020B0604020202020204" pitchFamily="7" charset="0"/>
            <a:buChar char="»"/>
            <a:defRPr sz="2000">
              <a:solidFill>
                <a:schemeClr val="tx1"/>
              </a:solidFill>
              <a:latin typeface="+mn-lt"/>
            </a:defRPr>
          </a:lvl8pPr>
          <a:lvl9pPr marL="3886200" indent="-228600" algn="l" rtl="0" fontAlgn="base">
            <a:spcBef>
              <a:spcPct val="20000"/>
            </a:spcBef>
            <a:spcAft>
              <a:spcPct val="0"/>
            </a:spcAft>
            <a:buClr>
              <a:srgbClr val="0091D2"/>
            </a:buClr>
            <a:buFont typeface="Arial" panose="020B0604020202020204" pitchFamily="7" charset="0"/>
            <a:buChar char="»"/>
            <a:defRPr sz="2000">
              <a:solidFill>
                <a:schemeClr val="tx1"/>
              </a:solidFill>
              <a:latin typeface="+mn-lt"/>
            </a:defRPr>
          </a:lvl9pPr>
        </a:lstStyle>
        <a:p>
          <a:pPr marL="457200" indent="-457200">
            <a:buFont typeface="+mj-lt"/>
            <a:buAutoNum type="arabicPeriod"/>
          </a:pPr>
          <a:r>
            <a:rPr lang="pt-BR" sz="1200"/>
            <a:t>Qual dos parâmetros de entrada, preço de venda ou previsão de vendas, mais afeta o VPL?</a:t>
          </a:r>
          <a:endParaRPr lang="pt-BR" sz="1200"/>
        </a:p>
        <a:p>
          <a:pPr marL="457200" indent="-457200">
            <a:buFont typeface="+mj-lt"/>
            <a:buAutoNum type="arabicPeriod"/>
          </a:pPr>
          <a:r>
            <a:rPr lang="pt-BR" sz="1200"/>
            <a:t>Qual o ponto de equilíbrio do preço de venda?</a:t>
          </a:r>
          <a:endParaRPr lang="pt-BR" sz="1200"/>
        </a:p>
        <a:p>
          <a:pPr marL="457200" indent="-457200">
            <a:buFont typeface="+mj-lt"/>
            <a:buAutoNum type="arabicPeriod"/>
          </a:pPr>
          <a:r>
            <a:rPr lang="pt-BR" sz="1200"/>
            <a:t>Qual o ponto de equilíbrio do volume de vendas?</a:t>
          </a:r>
          <a:endParaRPr lang="pt-BR" sz="12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111125</xdr:colOff>
      <xdr:row>13</xdr:row>
      <xdr:rowOff>51594</xdr:rowOff>
    </xdr:from>
    <xdr:to>
      <xdr:col>4</xdr:col>
      <xdr:colOff>0</xdr:colOff>
      <xdr:row>24</xdr:row>
      <xdr:rowOff>146842</xdr:rowOff>
    </xdr:to>
    <xdr:pic>
      <xdr:nvPicPr>
        <xdr:cNvPr id="2" name="Imagem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23215" y="2566035"/>
          <a:ext cx="3834765" cy="2200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
  <sheetViews>
    <sheetView workbookViewId="0">
      <selection activeCell="A1" sqref="A1"/>
    </sheetView>
  </sheetViews>
  <sheetFormatPr defaultColWidth="9" defaultRowHeight="15" outlineLevelCol="2"/>
  <cols>
    <col min="1" max="3" width="36.7238095238095" customWidth="1"/>
  </cols>
  <sheetData>
    <row r="1" spans="1:1">
      <c r="A1" s="111" t="s">
        <v>0</v>
      </c>
    </row>
    <row r="3" spans="1:3">
      <c r="A3" t="s">
        <v>1</v>
      </c>
      <c r="B3" t="s">
        <v>2</v>
      </c>
      <c r="C3">
        <v>0</v>
      </c>
    </row>
    <row r="4" spans="1:1">
      <c r="A4" t="s">
        <v>3</v>
      </c>
    </row>
    <row r="5" spans="1:1">
      <c r="A5" t="s">
        <v>4</v>
      </c>
    </row>
    <row r="7" spans="1:2">
      <c r="A7" s="111" t="s">
        <v>5</v>
      </c>
      <c r="B7" t="s">
        <v>6</v>
      </c>
    </row>
    <row r="8" spans="2:2">
      <c r="B8">
        <v>3</v>
      </c>
    </row>
    <row r="10" spans="1:1">
      <c r="A10" t="s">
        <v>7</v>
      </c>
    </row>
    <row r="11" spans="1:3">
      <c r="A11" t="e">
        <f>CB_DATA_!#REF!</f>
        <v>#REF!</v>
      </c>
      <c r="B11" t="e">
        <f>'Exemplo 1'!#REF!</f>
        <v>#REF!</v>
      </c>
      <c r="C11" t="e">
        <f>'Exemplo 2'!#REF!</f>
        <v>#REF!</v>
      </c>
    </row>
    <row r="13" spans="1:1">
      <c r="A13" t="s">
        <v>8</v>
      </c>
    </row>
    <row r="14" spans="1:3">
      <c r="A14" t="s">
        <v>9</v>
      </c>
      <c r="B14" t="s">
        <v>10</v>
      </c>
      <c r="C14" t="s">
        <v>11</v>
      </c>
    </row>
    <row r="16" spans="1:1">
      <c r="A16" t="s">
        <v>12</v>
      </c>
    </row>
    <row r="19" spans="1:1">
      <c r="A19" t="s">
        <v>13</v>
      </c>
    </row>
    <row r="20" spans="1:3">
      <c r="A20">
        <v>34</v>
      </c>
      <c r="B20">
        <v>31</v>
      </c>
      <c r="C20">
        <v>31</v>
      </c>
    </row>
    <row r="25" spans="1:1">
      <c r="A25" s="111" t="s">
        <v>14</v>
      </c>
    </row>
    <row r="26" spans="1:3">
      <c r="A26" s="112" t="s">
        <v>15</v>
      </c>
      <c r="B26" s="112" t="s">
        <v>16</v>
      </c>
      <c r="C26" s="112" t="s">
        <v>16</v>
      </c>
    </row>
    <row r="27" spans="1:3">
      <c r="A27" t="s">
        <v>17</v>
      </c>
      <c r="B27" t="s">
        <v>18</v>
      </c>
      <c r="C27" t="s">
        <v>19</v>
      </c>
    </row>
    <row r="28" spans="1:3">
      <c r="A28" s="112" t="s">
        <v>20</v>
      </c>
      <c r="B28" s="112" t="s">
        <v>20</v>
      </c>
      <c r="C28" s="112" t="s">
        <v>20</v>
      </c>
    </row>
    <row r="29" spans="1:3">
      <c r="A29" s="112" t="s">
        <v>21</v>
      </c>
      <c r="B29" s="112" t="s">
        <v>15</v>
      </c>
      <c r="C29" s="112" t="s">
        <v>15</v>
      </c>
    </row>
    <row r="30" spans="1:3">
      <c r="A30" t="s">
        <v>22</v>
      </c>
      <c r="B30" t="s">
        <v>23</v>
      </c>
      <c r="C30" t="s">
        <v>24</v>
      </c>
    </row>
    <row r="31" spans="1:3">
      <c r="A31" s="112" t="s">
        <v>20</v>
      </c>
      <c r="B31" s="112" t="s">
        <v>20</v>
      </c>
      <c r="C31" s="112" t="s">
        <v>20</v>
      </c>
    </row>
    <row r="32" spans="1:1">
      <c r="A32" s="112" t="s">
        <v>25</v>
      </c>
    </row>
    <row r="33" spans="1:1">
      <c r="A33" t="s">
        <v>26</v>
      </c>
    </row>
    <row r="34" spans="1:1">
      <c r="A34" s="112" t="s">
        <v>27</v>
      </c>
    </row>
  </sheetData>
  <pageMargins left="0.511811024" right="0.511811024" top="0.787401575" bottom="0.787401575" header="0.31496062" footer="0.31496062"/>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P3:Q8"/>
  <sheetViews>
    <sheetView zoomScale="90" zoomScaleNormal="90" topLeftCell="C1" workbookViewId="0">
      <selection activeCell="I11" sqref="I11"/>
    </sheetView>
  </sheetViews>
  <sheetFormatPr defaultColWidth="9.18095238095238" defaultRowHeight="23.25" outlineLevelRow="7"/>
  <cols>
    <col min="1" max="15" width="9.18095238095238" style="100"/>
    <col min="16" max="16" width="20.4571428571429" style="100" customWidth="1"/>
    <col min="17" max="17" width="25.5428571428571" style="100" customWidth="1"/>
    <col min="18" max="16384" width="9.18095238095238" style="100"/>
  </cols>
  <sheetData>
    <row r="3" spans="16:17">
      <c r="P3" s="101" t="s">
        <v>28</v>
      </c>
      <c r="Q3" s="106">
        <v>120000</v>
      </c>
    </row>
    <row r="4" spans="16:17">
      <c r="P4" s="102" t="s">
        <v>29</v>
      </c>
      <c r="Q4" s="107">
        <v>20000</v>
      </c>
    </row>
    <row r="5" spans="16:17">
      <c r="P5" s="102" t="s">
        <v>30</v>
      </c>
      <c r="Q5" s="107">
        <v>9</v>
      </c>
    </row>
    <row r="6" ht="24" spans="16:17">
      <c r="P6" s="103" t="s">
        <v>31</v>
      </c>
      <c r="Q6" s="108">
        <v>0.1</v>
      </c>
    </row>
    <row r="7" ht="8.25" customHeight="1" spans="16:17">
      <c r="P7" s="104"/>
      <c r="Q7" s="109"/>
    </row>
    <row r="8" ht="24" spans="16:17">
      <c r="P8" s="105" t="s">
        <v>32</v>
      </c>
      <c r="Q8" s="110">
        <f>-PV(Q6,Q5,Q4)-Q3</f>
        <v>-4819.52367449692</v>
      </c>
    </row>
  </sheetData>
  <pageMargins left="0.511811024" right="0.511811024" top="0.787401575" bottom="0.787401575" header="0.31496062" footer="0.31496062"/>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2:I11"/>
  <sheetViews>
    <sheetView zoomScale="120" zoomScaleNormal="120" topLeftCell="A69" workbookViewId="0">
      <selection activeCell="G24" sqref="G24"/>
    </sheetView>
  </sheetViews>
  <sheetFormatPr defaultColWidth="9.18095238095238" defaultRowHeight="15"/>
  <cols>
    <col min="1" max="6" width="9.18095238095238" style="45"/>
    <col min="7" max="7" width="24.7238095238095" style="45" customWidth="1"/>
    <col min="8" max="8" width="26.7238095238095" style="45" customWidth="1"/>
    <col min="9" max="9" width="30.2666666666667" style="45" customWidth="1"/>
    <col min="10" max="16384" width="9.18095238095238" style="45"/>
  </cols>
  <sheetData>
    <row r="2" ht="15.75"/>
    <row r="3" ht="19.5" spans="8:9">
      <c r="H3" s="87" t="s">
        <v>28</v>
      </c>
      <c r="I3" s="91">
        <v>155000000</v>
      </c>
    </row>
    <row r="4" ht="19.5" spans="8:9">
      <c r="H4" s="87" t="s">
        <v>33</v>
      </c>
      <c r="I4" s="92">
        <v>0.15</v>
      </c>
    </row>
    <row r="5" ht="19.5" spans="8:9">
      <c r="H5" s="87" t="s">
        <v>34</v>
      </c>
      <c r="I5" s="93">
        <v>4690000</v>
      </c>
    </row>
    <row r="6" ht="19.5" spans="8:9">
      <c r="H6" s="87" t="s">
        <v>35</v>
      </c>
      <c r="I6" s="94">
        <v>4.5</v>
      </c>
    </row>
    <row r="7" ht="19.5" spans="8:9">
      <c r="H7" s="88" t="s">
        <v>36</v>
      </c>
      <c r="I7" s="95">
        <v>50</v>
      </c>
    </row>
    <row r="8" ht="19.5" spans="8:9">
      <c r="H8" s="89" t="s">
        <v>37</v>
      </c>
      <c r="I8" s="96">
        <f>I5*I6*(1-I4)</f>
        <v>17939250</v>
      </c>
    </row>
    <row r="9" ht="19.5" spans="8:9">
      <c r="H9" s="90" t="s">
        <v>31</v>
      </c>
      <c r="I9" s="97">
        <v>0.18</v>
      </c>
    </row>
    <row r="10" ht="15.75" spans="9:9">
      <c r="I10" s="98"/>
    </row>
    <row r="11" ht="19.5" spans="8:9">
      <c r="H11" s="88" t="s">
        <v>32</v>
      </c>
      <c r="I11" s="99">
        <f>-PV(I9,I7,I8)-I3</f>
        <v>-55362876.4818309</v>
      </c>
    </row>
  </sheetData>
  <pageMargins left="0.511811024" right="0.511811024" top="0.787401575" bottom="0.787401575" header="0.31496062" footer="0.31496062"/>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6"/>
  <sheetViews>
    <sheetView zoomScale="150" zoomScaleNormal="150" topLeftCell="A10" workbookViewId="0">
      <selection activeCell="G16" sqref="G16"/>
    </sheetView>
  </sheetViews>
  <sheetFormatPr defaultColWidth="9.18095238095238" defaultRowHeight="15"/>
  <cols>
    <col min="1" max="1" width="9.18095238095238" style="1"/>
    <col min="2" max="2" width="14.8190476190476" style="1" customWidth="1"/>
    <col min="3" max="3" width="16.1809523809524" style="1" customWidth="1"/>
    <col min="4" max="5" width="9.18095238095238" style="1"/>
    <col min="6" max="6" width="18.8190476190476" style="1" customWidth="1"/>
    <col min="7" max="7" width="17.8190476190476" style="1" customWidth="1"/>
    <col min="8" max="8" width="15.2666666666667" style="1" customWidth="1"/>
    <col min="9" max="9" width="14.4571428571429" style="1" customWidth="1"/>
    <col min="10" max="10" width="13.1809523809524" style="1" customWidth="1"/>
    <col min="11" max="12" width="9.18095238095238" style="1"/>
    <col min="13" max="13" width="14.4571428571429" style="1" customWidth="1"/>
    <col min="14" max="16384" width="9.18095238095238" style="1"/>
  </cols>
  <sheetData>
    <row r="1" ht="15.75" spans="2:4">
      <c r="B1" s="2" t="s">
        <v>38</v>
      </c>
      <c r="C1" s="3"/>
      <c r="D1" s="4"/>
    </row>
    <row r="2" ht="15.75" spans="2:14">
      <c r="B2" s="5" t="s">
        <v>28</v>
      </c>
      <c r="C2" s="6">
        <v>1000000</v>
      </c>
      <c r="D2" s="7"/>
      <c r="F2" s="8" t="s">
        <v>39</v>
      </c>
      <c r="G2" s="9" t="s">
        <v>40</v>
      </c>
      <c r="J2" s="38"/>
      <c r="K2" s="38"/>
      <c r="M2" s="38"/>
      <c r="N2" s="38"/>
    </row>
    <row r="3" ht="15.75" spans="2:13">
      <c r="B3" s="10" t="s">
        <v>41</v>
      </c>
      <c r="C3" s="17">
        <v>10000</v>
      </c>
      <c r="D3" s="12" t="s">
        <v>42</v>
      </c>
      <c r="F3" s="13">
        <v>0</v>
      </c>
      <c r="G3" s="71">
        <f>-C2</f>
        <v>-1000000</v>
      </c>
      <c r="J3" s="18"/>
      <c r="M3" s="14"/>
    </row>
    <row r="4" spans="2:13">
      <c r="B4" s="10" t="s">
        <v>43</v>
      </c>
      <c r="C4" s="15">
        <v>44.3198283995557</v>
      </c>
      <c r="D4" s="12" t="s">
        <v>44</v>
      </c>
      <c r="F4" s="13">
        <v>1</v>
      </c>
      <c r="G4" s="14">
        <f>($C$4*$C$3)-($C$5+$C$6*$C$3)</f>
        <v>143198.283995557</v>
      </c>
      <c r="J4" s="18"/>
      <c r="M4" s="14"/>
    </row>
    <row r="5" spans="2:13">
      <c r="B5" s="10" t="s">
        <v>45</v>
      </c>
      <c r="C5" s="16">
        <v>120000</v>
      </c>
      <c r="D5" s="12" t="s">
        <v>46</v>
      </c>
      <c r="F5" s="13">
        <v>2</v>
      </c>
      <c r="G5" s="14">
        <f t="shared" ref="G5:G12" si="0">($C$4*$C$3)-($C$5+$C$6*$C$3)</f>
        <v>143198.283995557</v>
      </c>
      <c r="J5" s="18"/>
      <c r="M5" s="14"/>
    </row>
    <row r="6" spans="2:13">
      <c r="B6" s="10" t="s">
        <v>47</v>
      </c>
      <c r="C6" s="16">
        <v>18</v>
      </c>
      <c r="D6" s="12" t="s">
        <v>48</v>
      </c>
      <c r="F6" s="13">
        <v>3</v>
      </c>
      <c r="G6" s="14">
        <f t="shared" si="0"/>
        <v>143198.283995557</v>
      </c>
      <c r="J6" s="18"/>
      <c r="M6" s="14"/>
    </row>
    <row r="7" spans="2:13">
      <c r="B7" s="10" t="s">
        <v>49</v>
      </c>
      <c r="C7" s="17">
        <v>10</v>
      </c>
      <c r="D7" s="12" t="s">
        <v>50</v>
      </c>
      <c r="F7" s="13">
        <v>4</v>
      </c>
      <c r="G7" s="14">
        <f t="shared" si="0"/>
        <v>143198.283995557</v>
      </c>
      <c r="J7" s="18"/>
      <c r="M7" s="14"/>
    </row>
    <row r="8" spans="2:13">
      <c r="B8" s="10" t="s">
        <v>51</v>
      </c>
      <c r="C8" s="16">
        <v>300000</v>
      </c>
      <c r="D8" s="12"/>
      <c r="E8" s="72"/>
      <c r="F8" s="13">
        <v>5</v>
      </c>
      <c r="G8" s="14">
        <f t="shared" si="0"/>
        <v>143198.283995557</v>
      </c>
      <c r="J8" s="18"/>
      <c r="M8" s="14"/>
    </row>
    <row r="9" ht="15.75" spans="2:13">
      <c r="B9" s="19" t="s">
        <v>52</v>
      </c>
      <c r="C9" s="20">
        <v>0.1</v>
      </c>
      <c r="D9" s="21" t="s">
        <v>53</v>
      </c>
      <c r="E9" s="72"/>
      <c r="F9" s="13">
        <v>6</v>
      </c>
      <c r="G9" s="14">
        <f t="shared" si="0"/>
        <v>143198.283995557</v>
      </c>
      <c r="J9" s="18"/>
      <c r="M9" s="14"/>
    </row>
    <row r="10" spans="6:13">
      <c r="F10" s="13">
        <v>7</v>
      </c>
      <c r="G10" s="14">
        <f t="shared" si="0"/>
        <v>143198.283995557</v>
      </c>
      <c r="J10" s="18"/>
      <c r="M10" s="14"/>
    </row>
    <row r="11" spans="6:13">
      <c r="F11" s="13">
        <v>8</v>
      </c>
      <c r="G11" s="14">
        <f t="shared" si="0"/>
        <v>143198.283995557</v>
      </c>
      <c r="J11" s="18"/>
      <c r="M11" s="14"/>
    </row>
    <row r="12" spans="6:13">
      <c r="F12" s="13">
        <v>9</v>
      </c>
      <c r="G12" s="14">
        <f t="shared" si="0"/>
        <v>143198.283995557</v>
      </c>
      <c r="J12" s="18"/>
      <c r="M12" s="14"/>
    </row>
    <row r="13" spans="6:13">
      <c r="F13" s="13">
        <v>10</v>
      </c>
      <c r="G13" s="14">
        <f>($C$4*$C$3)-($C$5+$C$6*$C$3)+C8</f>
        <v>443198.283995557</v>
      </c>
      <c r="J13" s="18"/>
      <c r="M13" s="14"/>
    </row>
    <row r="14" ht="15.75" spans="2:2">
      <c r="B14" s="18"/>
    </row>
    <row r="15" ht="16.5" spans="2:8">
      <c r="B15" s="18"/>
      <c r="F15" s="73" t="s">
        <v>32</v>
      </c>
      <c r="G15" s="74">
        <f>NPV(C9,G4:G13)+G3</f>
        <v>-4445.54773868481</v>
      </c>
      <c r="H15" s="38"/>
    </row>
    <row r="16" ht="16.5" spans="6:7">
      <c r="F16" s="73" t="s">
        <v>54</v>
      </c>
      <c r="G16" s="75">
        <f>IRR(G3:G13)</f>
        <v>0.0990829953155072</v>
      </c>
    </row>
    <row r="17" ht="16.5" spans="4:7">
      <c r="D17" s="23"/>
      <c r="F17" s="38"/>
      <c r="G17" s="38"/>
    </row>
    <row r="18" ht="15.75" spans="2:7">
      <c r="B18" s="24"/>
      <c r="F18" s="76" t="s">
        <v>43</v>
      </c>
      <c r="G18" s="4" t="s">
        <v>32</v>
      </c>
    </row>
    <row r="19" spans="2:7">
      <c r="B19" s="77"/>
      <c r="F19" s="78">
        <v>48</v>
      </c>
      <c r="G19" s="79">
        <v>221685.07</v>
      </c>
    </row>
    <row r="20" ht="15.75" spans="6:8">
      <c r="F20" s="80">
        <v>44.39</v>
      </c>
      <c r="G20" s="81">
        <v>0</v>
      </c>
      <c r="H20" s="18"/>
    </row>
    <row r="21" ht="15.75" spans="6:7">
      <c r="F21" s="28" t="s">
        <v>55</v>
      </c>
      <c r="G21" s="82">
        <f>(F20-F19)/F19</f>
        <v>-0.0752083333333333</v>
      </c>
    </row>
    <row r="22" ht="15.75" spans="2:7">
      <c r="B22" s="27"/>
      <c r="F22" s="38"/>
      <c r="G22" s="38"/>
    </row>
    <row r="23" ht="15.75" spans="2:7">
      <c r="B23" s="18"/>
      <c r="F23" s="76" t="s">
        <v>56</v>
      </c>
      <c r="G23" s="4" t="s">
        <v>32</v>
      </c>
    </row>
    <row r="24" spans="6:7">
      <c r="F24" s="83">
        <v>10000</v>
      </c>
      <c r="G24" s="84">
        <v>221685.07</v>
      </c>
    </row>
    <row r="25" ht="15.75" spans="6:7">
      <c r="F25" s="85">
        <v>8798</v>
      </c>
      <c r="G25" s="81">
        <v>0</v>
      </c>
    </row>
    <row r="26" ht="15.75" spans="6:7">
      <c r="F26" s="28" t="s">
        <v>55</v>
      </c>
      <c r="G26" s="86">
        <f>(F25-F24)/F24</f>
        <v>-0.1202</v>
      </c>
    </row>
  </sheetData>
  <mergeCells count="1">
    <mergeCell ref="B1:D1"/>
  </mergeCells>
  <pageMargins left="0.511811024" right="0.511811024" top="0.787401575" bottom="0.787401575" header="0.31496062" footer="0.31496062"/>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2:G26"/>
  <sheetViews>
    <sheetView workbookViewId="0">
      <selection activeCell="K21" sqref="K21"/>
    </sheetView>
  </sheetViews>
  <sheetFormatPr defaultColWidth="9.18095238095238" defaultRowHeight="15" outlineLevelCol="6"/>
  <cols>
    <col min="1" max="3" width="9.18095238095238" style="45"/>
    <col min="4" max="4" width="37.4571428571429" style="45" customWidth="1"/>
    <col min="5" max="6" width="22" style="45" customWidth="1"/>
    <col min="7" max="7" width="21" style="45" customWidth="1"/>
    <col min="8" max="16384" width="9.18095238095238" style="45"/>
  </cols>
  <sheetData>
    <row r="2" ht="15.75"/>
    <row r="3" ht="19.5" spans="4:7">
      <c r="D3" s="46" t="s">
        <v>57</v>
      </c>
      <c r="E3" s="47" t="s">
        <v>58</v>
      </c>
      <c r="F3" s="46" t="s">
        <v>59</v>
      </c>
      <c r="G3" s="48" t="s">
        <v>60</v>
      </c>
    </row>
    <row r="4" ht="18.75" spans="4:7">
      <c r="D4" s="49" t="s">
        <v>61</v>
      </c>
      <c r="E4" s="50">
        <v>1100000</v>
      </c>
      <c r="F4" s="51">
        <v>1000000</v>
      </c>
      <c r="G4" s="52">
        <v>900000</v>
      </c>
    </row>
    <row r="5" ht="18.75" spans="4:7">
      <c r="D5" s="53" t="s">
        <v>62</v>
      </c>
      <c r="E5" s="54">
        <v>45</v>
      </c>
      <c r="F5" s="55">
        <v>48</v>
      </c>
      <c r="G5" s="56">
        <v>50</v>
      </c>
    </row>
    <row r="6" ht="18.75" spans="4:7">
      <c r="D6" s="53" t="s">
        <v>63</v>
      </c>
      <c r="E6" s="57">
        <v>9000</v>
      </c>
      <c r="F6" s="58">
        <v>10000</v>
      </c>
      <c r="G6" s="59">
        <v>11000</v>
      </c>
    </row>
    <row r="7" ht="18.75" spans="4:7">
      <c r="D7" s="53" t="s">
        <v>64</v>
      </c>
      <c r="E7" s="54">
        <v>22</v>
      </c>
      <c r="F7" s="55">
        <v>18</v>
      </c>
      <c r="G7" s="56">
        <v>15</v>
      </c>
    </row>
    <row r="8" ht="18.75" spans="4:7">
      <c r="D8" s="53" t="s">
        <v>65</v>
      </c>
      <c r="E8" s="54">
        <v>140000</v>
      </c>
      <c r="F8" s="55">
        <v>120000</v>
      </c>
      <c r="G8" s="56">
        <v>105000</v>
      </c>
    </row>
    <row r="9" ht="18.75" spans="4:7">
      <c r="D9" s="53" t="s">
        <v>66</v>
      </c>
      <c r="E9" s="54">
        <v>250000</v>
      </c>
      <c r="F9" s="55">
        <v>300000</v>
      </c>
      <c r="G9" s="56">
        <v>350000</v>
      </c>
    </row>
    <row r="10" ht="18.75" spans="4:7">
      <c r="D10" s="53" t="s">
        <v>49</v>
      </c>
      <c r="E10" s="57">
        <v>10</v>
      </c>
      <c r="F10" s="58">
        <v>10</v>
      </c>
      <c r="G10" s="59">
        <v>10</v>
      </c>
    </row>
    <row r="11" ht="19.5" spans="4:7">
      <c r="D11" s="60" t="s">
        <v>31</v>
      </c>
      <c r="E11" s="61">
        <v>0.1</v>
      </c>
      <c r="F11" s="62">
        <v>0.1</v>
      </c>
      <c r="G11" s="63">
        <v>0.1</v>
      </c>
    </row>
    <row r="12" ht="15.75"/>
    <row r="13" ht="19.5" spans="4:7">
      <c r="D13" s="46" t="s">
        <v>39</v>
      </c>
      <c r="E13" s="47" t="s">
        <v>67</v>
      </c>
      <c r="F13" s="64" t="s">
        <v>68</v>
      </c>
      <c r="G13" s="46" t="s">
        <v>69</v>
      </c>
    </row>
    <row r="14" ht="19.5" spans="4:7">
      <c r="D14" s="65">
        <v>0</v>
      </c>
      <c r="E14" s="66">
        <f>-E4</f>
        <v>-1100000</v>
      </c>
      <c r="F14" s="66">
        <f>-F4</f>
        <v>-1000000</v>
      </c>
      <c r="G14" s="67">
        <f>-G4</f>
        <v>-900000</v>
      </c>
    </row>
    <row r="15" ht="19.5" spans="4:7">
      <c r="D15" s="65">
        <v>1</v>
      </c>
      <c r="E15" s="66">
        <f>$E$5*$E$6-$E$8-$E$7*$E$6</f>
        <v>67000</v>
      </c>
      <c r="F15" s="66">
        <f>$F$5*$F$6-$F$8-$F$7*$F$6</f>
        <v>180000</v>
      </c>
      <c r="G15" s="67">
        <f>$G$5*$G$6-$G$8-$G$7*$G$6</f>
        <v>280000</v>
      </c>
    </row>
    <row r="16" ht="19.5" spans="4:7">
      <c r="D16" s="65">
        <v>2</v>
      </c>
      <c r="E16" s="66">
        <f t="shared" ref="E16:E23" si="0">$E$5*$E$6-$E$8-$E$7*$E$6</f>
        <v>67000</v>
      </c>
      <c r="F16" s="66">
        <f t="shared" ref="F16:F23" si="1">$F$5*$F$6-$F$8-$F$7*$F$6</f>
        <v>180000</v>
      </c>
      <c r="G16" s="67">
        <f t="shared" ref="G16:G23" si="2">$G$5*$G$6-$G$8-$G$7*$G$6</f>
        <v>280000</v>
      </c>
    </row>
    <row r="17" ht="19.5" spans="4:7">
      <c r="D17" s="65">
        <v>3</v>
      </c>
      <c r="E17" s="66">
        <f t="shared" si="0"/>
        <v>67000</v>
      </c>
      <c r="F17" s="66">
        <f t="shared" si="1"/>
        <v>180000</v>
      </c>
      <c r="G17" s="67">
        <f t="shared" si="2"/>
        <v>280000</v>
      </c>
    </row>
    <row r="18" ht="19.5" spans="4:7">
      <c r="D18" s="65">
        <v>4</v>
      </c>
      <c r="E18" s="66">
        <f t="shared" si="0"/>
        <v>67000</v>
      </c>
      <c r="F18" s="66">
        <f t="shared" si="1"/>
        <v>180000</v>
      </c>
      <c r="G18" s="67">
        <f t="shared" si="2"/>
        <v>280000</v>
      </c>
    </row>
    <row r="19" ht="19.5" spans="4:7">
      <c r="D19" s="65">
        <v>5</v>
      </c>
      <c r="E19" s="66">
        <f t="shared" si="0"/>
        <v>67000</v>
      </c>
      <c r="F19" s="66">
        <f t="shared" si="1"/>
        <v>180000</v>
      </c>
      <c r="G19" s="67">
        <f t="shared" si="2"/>
        <v>280000</v>
      </c>
    </row>
    <row r="20" ht="19.5" spans="4:7">
      <c r="D20" s="65">
        <v>6</v>
      </c>
      <c r="E20" s="66">
        <f t="shared" si="0"/>
        <v>67000</v>
      </c>
      <c r="F20" s="66">
        <f t="shared" si="1"/>
        <v>180000</v>
      </c>
      <c r="G20" s="67">
        <f t="shared" si="2"/>
        <v>280000</v>
      </c>
    </row>
    <row r="21" ht="19.5" spans="4:7">
      <c r="D21" s="65">
        <v>7</v>
      </c>
      <c r="E21" s="66">
        <f t="shared" si="0"/>
        <v>67000</v>
      </c>
      <c r="F21" s="66">
        <f t="shared" si="1"/>
        <v>180000</v>
      </c>
      <c r="G21" s="67">
        <f t="shared" si="2"/>
        <v>280000</v>
      </c>
    </row>
    <row r="22" ht="19.5" spans="4:7">
      <c r="D22" s="65">
        <v>8</v>
      </c>
      <c r="E22" s="66">
        <f t="shared" si="0"/>
        <v>67000</v>
      </c>
      <c r="F22" s="66">
        <f t="shared" si="1"/>
        <v>180000</v>
      </c>
      <c r="G22" s="67">
        <f t="shared" si="2"/>
        <v>280000</v>
      </c>
    </row>
    <row r="23" ht="19.5" spans="4:7">
      <c r="D23" s="65">
        <v>9</v>
      </c>
      <c r="E23" s="66">
        <f t="shared" si="0"/>
        <v>67000</v>
      </c>
      <c r="F23" s="66">
        <f t="shared" si="1"/>
        <v>180000</v>
      </c>
      <c r="G23" s="67">
        <f t="shared" si="2"/>
        <v>280000</v>
      </c>
    </row>
    <row r="24" ht="19.5" spans="4:7">
      <c r="D24" s="65">
        <v>10</v>
      </c>
      <c r="E24" s="66">
        <f>$E$5*$E$6-$E$8-$E$7*$E$6+E9</f>
        <v>317000</v>
      </c>
      <c r="F24" s="66">
        <f>$F$5*$F$6-$F$8-$F$7*$F$6+F9</f>
        <v>480000</v>
      </c>
      <c r="G24" s="67">
        <f>$G$5*$G$6-$G$8-$G$7*$G$6+G9</f>
        <v>630000</v>
      </c>
    </row>
    <row r="25" ht="15.75" spans="7:7">
      <c r="G25" s="68"/>
    </row>
    <row r="26" ht="19.5" spans="4:7">
      <c r="D26" s="65" t="s">
        <v>32</v>
      </c>
      <c r="E26" s="69">
        <f>NPV(E11,E15:E24)+E14</f>
        <v>-591928.181560404</v>
      </c>
      <c r="F26" s="69">
        <f t="shared" ref="F26:G26" si="3">NPV(F11,F15:F24)+F14</f>
        <v>221685.065855702</v>
      </c>
      <c r="G26" s="70">
        <f t="shared" si="3"/>
        <v>955418.940897646</v>
      </c>
    </row>
  </sheetData>
  <pageMargins left="0.511811024" right="0.511811024" top="0.787401575" bottom="0.787401575" header="0.31496062" footer="0.31496062"/>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35"/>
  <sheetViews>
    <sheetView tabSelected="1" workbookViewId="0">
      <selection activeCell="B3" sqref="B3"/>
    </sheetView>
  </sheetViews>
  <sheetFormatPr defaultColWidth="9.18095238095238" defaultRowHeight="15"/>
  <cols>
    <col min="1" max="1" width="3.18095238095238" style="1" customWidth="1"/>
    <col min="2" max="2" width="22.1809523809524" style="1" customWidth="1"/>
    <col min="3" max="3" width="20" style="1" customWidth="1"/>
    <col min="4" max="4" width="17" style="1" customWidth="1"/>
    <col min="5" max="5" width="3.45714285714286" style="1" customWidth="1"/>
    <col min="6" max="6" width="19.5428571428571" style="1" customWidth="1"/>
    <col min="7" max="7" width="20" style="1" customWidth="1"/>
    <col min="8" max="8" width="15.2666666666667" style="1" customWidth="1"/>
    <col min="9" max="9" width="15.7238095238095" style="1" customWidth="1"/>
    <col min="10" max="10" width="21.7238095238095" style="1" customWidth="1"/>
    <col min="11" max="12" width="9.18095238095238" style="1"/>
    <col min="13" max="13" width="23.5428571428571" style="1" customWidth="1"/>
    <col min="14" max="14" width="21" style="1" customWidth="1"/>
    <col min="15" max="16384" width="9.18095238095238" style="1"/>
  </cols>
  <sheetData>
    <row r="1" ht="15.75" customHeight="1" spans="2:14">
      <c r="B1" s="2" t="s">
        <v>38</v>
      </c>
      <c r="C1" s="3"/>
      <c r="D1" s="4"/>
      <c r="I1" s="37" t="s">
        <v>70</v>
      </c>
      <c r="J1" s="37"/>
      <c r="M1" s="37" t="s">
        <v>71</v>
      </c>
      <c r="N1" s="37"/>
    </row>
    <row r="2" ht="15.75" spans="2:14">
      <c r="B2" s="5" t="s">
        <v>28</v>
      </c>
      <c r="C2" s="6">
        <v>2000000000</v>
      </c>
      <c r="D2" s="7"/>
      <c r="F2" s="8" t="s">
        <v>39</v>
      </c>
      <c r="G2" s="9" t="s">
        <v>40</v>
      </c>
      <c r="I2" s="8" t="s">
        <v>39</v>
      </c>
      <c r="J2" s="9" t="s">
        <v>40</v>
      </c>
      <c r="K2" s="38"/>
      <c r="M2" s="8" t="s">
        <v>39</v>
      </c>
      <c r="N2" s="9" t="s">
        <v>40</v>
      </c>
    </row>
    <row r="3" ht="15.75" spans="2:14">
      <c r="B3" s="10" t="s">
        <v>72</v>
      </c>
      <c r="C3" s="11">
        <v>588566.88</v>
      </c>
      <c r="D3" s="12" t="s">
        <v>73</v>
      </c>
      <c r="F3" s="13">
        <v>0</v>
      </c>
      <c r="G3" s="14">
        <f>-$C$2</f>
        <v>-2000000000</v>
      </c>
      <c r="I3" s="13">
        <v>0</v>
      </c>
      <c r="J3" s="14">
        <f>-$C$2</f>
        <v>-2000000000</v>
      </c>
      <c r="M3" s="13">
        <v>0</v>
      </c>
      <c r="N3" s="14">
        <f>-$C$2*1.2</f>
        <v>-2400000000</v>
      </c>
    </row>
    <row r="4" spans="2:14">
      <c r="B4" s="10" t="s">
        <v>43</v>
      </c>
      <c r="C4" s="15">
        <v>2.7</v>
      </c>
      <c r="D4" s="12" t="s">
        <v>74</v>
      </c>
      <c r="F4" s="13">
        <v>1</v>
      </c>
      <c r="G4" s="14">
        <f>$C$3*$C$10*$C$4-$C$6-$C$7-$C$3*$C$10*$C$5</f>
        <v>341688440.16</v>
      </c>
      <c r="I4" s="13">
        <v>1</v>
      </c>
      <c r="J4" s="14">
        <f>0.85*$C$3*$C$10*$C$4-$C$6-$C$7-0.85*$C$3*$C$10*$C$5</f>
        <v>283685174.136</v>
      </c>
      <c r="M4" s="13">
        <v>1</v>
      </c>
      <c r="N4" s="14">
        <f>$C$3*$C$10*$C$4-$C$6-$C$7-$C$3*$C$10*$C$5</f>
        <v>341688440.16</v>
      </c>
    </row>
    <row r="5" spans="2:14">
      <c r="B5" s="10" t="s">
        <v>75</v>
      </c>
      <c r="C5" s="16">
        <v>0.9</v>
      </c>
      <c r="D5" s="12" t="s">
        <v>74</v>
      </c>
      <c r="F5" s="13">
        <v>2</v>
      </c>
      <c r="G5" s="14">
        <f t="shared" ref="G5:G22" si="0">$C$3*$C$10*$C$4-$C$6-$C$7-$C$3*$C$10*$C$5</f>
        <v>341688440.16</v>
      </c>
      <c r="I5" s="13">
        <v>2</v>
      </c>
      <c r="J5" s="14">
        <f t="shared" ref="J5:J22" si="1">0.85*$C$3*$C$10*$C$4-$C$6-$C$7-0.85*$C$3*$C$10*$C$5</f>
        <v>283685174.136</v>
      </c>
      <c r="M5" s="13">
        <v>2</v>
      </c>
      <c r="N5" s="14">
        <f t="shared" ref="N5:N22" si="2">$C$3*$C$10*$C$4-$C$6-$C$7-$C$3*$C$10*$C$5</f>
        <v>341688440.16</v>
      </c>
    </row>
    <row r="6" spans="2:14">
      <c r="B6" s="10" t="s">
        <v>76</v>
      </c>
      <c r="C6" s="16">
        <v>13000000</v>
      </c>
      <c r="D6" s="12" t="s">
        <v>77</v>
      </c>
      <c r="F6" s="13">
        <v>3</v>
      </c>
      <c r="G6" s="14">
        <f t="shared" si="0"/>
        <v>341688440.16</v>
      </c>
      <c r="I6" s="13">
        <v>3</v>
      </c>
      <c r="J6" s="14">
        <f t="shared" si="1"/>
        <v>283685174.136</v>
      </c>
      <c r="M6" s="13">
        <v>3</v>
      </c>
      <c r="N6" s="14">
        <f t="shared" si="2"/>
        <v>341688440.16</v>
      </c>
    </row>
    <row r="7" spans="2:14">
      <c r="B7" s="10" t="s">
        <v>78</v>
      </c>
      <c r="C7" s="16">
        <v>32000000</v>
      </c>
      <c r="D7" s="12" t="s">
        <v>77</v>
      </c>
      <c r="F7" s="13">
        <v>4</v>
      </c>
      <c r="G7" s="14">
        <f t="shared" si="0"/>
        <v>341688440.16</v>
      </c>
      <c r="I7" s="13">
        <v>4</v>
      </c>
      <c r="J7" s="14">
        <f t="shared" si="1"/>
        <v>283685174.136</v>
      </c>
      <c r="M7" s="13">
        <v>4</v>
      </c>
      <c r="N7" s="14">
        <f t="shared" si="2"/>
        <v>341688440.16</v>
      </c>
    </row>
    <row r="8" spans="2:14">
      <c r="B8" s="10" t="s">
        <v>51</v>
      </c>
      <c r="C8" s="16">
        <v>200000000</v>
      </c>
      <c r="D8" s="12" t="s">
        <v>79</v>
      </c>
      <c r="F8" s="13">
        <v>5</v>
      </c>
      <c r="G8" s="14">
        <f t="shared" si="0"/>
        <v>341688440.16</v>
      </c>
      <c r="I8" s="13">
        <v>5</v>
      </c>
      <c r="J8" s="14">
        <f t="shared" si="1"/>
        <v>283685174.136</v>
      </c>
      <c r="M8" s="13">
        <v>5</v>
      </c>
      <c r="N8" s="14">
        <f t="shared" si="2"/>
        <v>341688440.16</v>
      </c>
    </row>
    <row r="9" spans="2:14">
      <c r="B9" s="10" t="s">
        <v>49</v>
      </c>
      <c r="C9" s="17">
        <v>20</v>
      </c>
      <c r="D9" s="12" t="s">
        <v>50</v>
      </c>
      <c r="F9" s="13">
        <v>6</v>
      </c>
      <c r="G9" s="14">
        <f t="shared" si="0"/>
        <v>341688440.16</v>
      </c>
      <c r="I9" s="13">
        <v>6</v>
      </c>
      <c r="J9" s="14">
        <f t="shared" si="1"/>
        <v>283685174.136</v>
      </c>
      <c r="M9" s="13">
        <v>6</v>
      </c>
      <c r="N9" s="14">
        <f t="shared" si="2"/>
        <v>341688440.16</v>
      </c>
    </row>
    <row r="10" spans="2:14">
      <c r="B10" s="10" t="s">
        <v>80</v>
      </c>
      <c r="C10" s="17">
        <v>365</v>
      </c>
      <c r="D10" s="12" t="s">
        <v>81</v>
      </c>
      <c r="F10" s="13">
        <v>7</v>
      </c>
      <c r="G10" s="14">
        <f t="shared" si="0"/>
        <v>341688440.16</v>
      </c>
      <c r="H10" s="18"/>
      <c r="I10" s="13">
        <v>7</v>
      </c>
      <c r="J10" s="14">
        <f t="shared" si="1"/>
        <v>283685174.136</v>
      </c>
      <c r="K10" s="14"/>
      <c r="M10" s="13">
        <v>7</v>
      </c>
      <c r="N10" s="14">
        <f t="shared" si="2"/>
        <v>341688440.16</v>
      </c>
    </row>
    <row r="11" ht="15.75" spans="2:14">
      <c r="B11" s="19" t="s">
        <v>52</v>
      </c>
      <c r="C11" s="20">
        <v>0.15</v>
      </c>
      <c r="D11" s="21" t="s">
        <v>53</v>
      </c>
      <c r="F11" s="13">
        <v>8</v>
      </c>
      <c r="G11" s="14">
        <f t="shared" si="0"/>
        <v>341688440.16</v>
      </c>
      <c r="H11" s="18"/>
      <c r="I11" s="13">
        <v>8</v>
      </c>
      <c r="J11" s="14">
        <f t="shared" si="1"/>
        <v>283685174.136</v>
      </c>
      <c r="K11" s="14"/>
      <c r="M11" s="13">
        <v>8</v>
      </c>
      <c r="N11" s="14">
        <f t="shared" si="2"/>
        <v>341688440.16</v>
      </c>
    </row>
    <row r="12" spans="6:14">
      <c r="F12" s="13">
        <v>9</v>
      </c>
      <c r="G12" s="14">
        <f t="shared" si="0"/>
        <v>341688440.16</v>
      </c>
      <c r="H12" s="18"/>
      <c r="I12" s="13">
        <v>9</v>
      </c>
      <c r="J12" s="14">
        <f t="shared" si="1"/>
        <v>283685174.136</v>
      </c>
      <c r="K12" s="14"/>
      <c r="M12" s="13">
        <v>9</v>
      </c>
      <c r="N12" s="14">
        <f t="shared" si="2"/>
        <v>341688440.16</v>
      </c>
    </row>
    <row r="13" spans="4:14">
      <c r="D13" s="22"/>
      <c r="E13" s="22"/>
      <c r="F13" s="13">
        <v>10</v>
      </c>
      <c r="G13" s="14">
        <f t="shared" si="0"/>
        <v>341688440.16</v>
      </c>
      <c r="H13" s="18"/>
      <c r="I13" s="13">
        <v>10</v>
      </c>
      <c r="J13" s="14">
        <f t="shared" si="1"/>
        <v>283685174.136</v>
      </c>
      <c r="K13" s="14"/>
      <c r="M13" s="13">
        <v>10</v>
      </c>
      <c r="N13" s="14">
        <f t="shared" si="2"/>
        <v>341688440.16</v>
      </c>
    </row>
    <row r="14" spans="4:14">
      <c r="D14" s="22"/>
      <c r="E14" s="22"/>
      <c r="F14" s="13">
        <v>11</v>
      </c>
      <c r="G14" s="14">
        <f t="shared" si="0"/>
        <v>341688440.16</v>
      </c>
      <c r="H14" s="18"/>
      <c r="I14" s="13">
        <v>11</v>
      </c>
      <c r="J14" s="14">
        <f t="shared" si="1"/>
        <v>283685174.136</v>
      </c>
      <c r="K14" s="14"/>
      <c r="M14" s="13">
        <v>11</v>
      </c>
      <c r="N14" s="14">
        <f t="shared" si="2"/>
        <v>341688440.16</v>
      </c>
    </row>
    <row r="15" spans="6:14">
      <c r="F15" s="13">
        <v>12</v>
      </c>
      <c r="G15" s="14">
        <f t="shared" si="0"/>
        <v>341688440.16</v>
      </c>
      <c r="H15" s="18"/>
      <c r="I15" s="13">
        <v>12</v>
      </c>
      <c r="J15" s="14">
        <f t="shared" si="1"/>
        <v>283685174.136</v>
      </c>
      <c r="K15" s="14"/>
      <c r="M15" s="13">
        <v>12</v>
      </c>
      <c r="N15" s="14">
        <f t="shared" si="2"/>
        <v>341688440.16</v>
      </c>
    </row>
    <row r="16" spans="6:14">
      <c r="F16" s="13">
        <v>13</v>
      </c>
      <c r="G16" s="14">
        <f t="shared" si="0"/>
        <v>341688440.16</v>
      </c>
      <c r="H16" s="18"/>
      <c r="I16" s="13">
        <v>13</v>
      </c>
      <c r="J16" s="14">
        <f t="shared" si="1"/>
        <v>283685174.136</v>
      </c>
      <c r="K16" s="14"/>
      <c r="M16" s="13">
        <v>13</v>
      </c>
      <c r="N16" s="14">
        <f t="shared" si="2"/>
        <v>341688440.16</v>
      </c>
    </row>
    <row r="17" spans="6:14">
      <c r="F17" s="13">
        <v>14</v>
      </c>
      <c r="G17" s="14">
        <f t="shared" si="0"/>
        <v>341688440.16</v>
      </c>
      <c r="H17" s="18"/>
      <c r="I17" s="13">
        <v>14</v>
      </c>
      <c r="J17" s="14">
        <f t="shared" si="1"/>
        <v>283685174.136</v>
      </c>
      <c r="K17" s="14"/>
      <c r="M17" s="13">
        <v>14</v>
      </c>
      <c r="N17" s="14">
        <f t="shared" si="2"/>
        <v>341688440.16</v>
      </c>
    </row>
    <row r="18" spans="6:14">
      <c r="F18" s="13">
        <v>15</v>
      </c>
      <c r="G18" s="14">
        <f t="shared" si="0"/>
        <v>341688440.16</v>
      </c>
      <c r="H18" s="18"/>
      <c r="I18" s="13">
        <v>15</v>
      </c>
      <c r="J18" s="14">
        <f t="shared" si="1"/>
        <v>283685174.136</v>
      </c>
      <c r="K18" s="14"/>
      <c r="M18" s="13">
        <v>15</v>
      </c>
      <c r="N18" s="14">
        <f t="shared" si="2"/>
        <v>341688440.16</v>
      </c>
    </row>
    <row r="19" spans="2:14">
      <c r="B19" s="18"/>
      <c r="F19" s="13">
        <v>16</v>
      </c>
      <c r="G19" s="14">
        <f t="shared" si="0"/>
        <v>341688440.16</v>
      </c>
      <c r="I19" s="13">
        <v>16</v>
      </c>
      <c r="J19" s="14">
        <f t="shared" si="1"/>
        <v>283685174.136</v>
      </c>
      <c r="M19" s="13">
        <v>16</v>
      </c>
      <c r="N19" s="14">
        <f t="shared" si="2"/>
        <v>341688440.16</v>
      </c>
    </row>
    <row r="20" spans="2:14">
      <c r="B20" s="18"/>
      <c r="F20" s="13">
        <v>17</v>
      </c>
      <c r="G20" s="14">
        <f t="shared" si="0"/>
        <v>341688440.16</v>
      </c>
      <c r="I20" s="13">
        <v>17</v>
      </c>
      <c r="J20" s="14">
        <f t="shared" si="1"/>
        <v>283685174.136</v>
      </c>
      <c r="M20" s="13">
        <v>17</v>
      </c>
      <c r="N20" s="14">
        <f t="shared" si="2"/>
        <v>341688440.16</v>
      </c>
    </row>
    <row r="21" spans="6:14">
      <c r="F21" s="13">
        <v>18</v>
      </c>
      <c r="G21" s="14">
        <f t="shared" si="0"/>
        <v>341688440.16</v>
      </c>
      <c r="I21" s="13">
        <v>18</v>
      </c>
      <c r="J21" s="14">
        <f t="shared" si="1"/>
        <v>283685174.136</v>
      </c>
      <c r="M21" s="13">
        <v>18</v>
      </c>
      <c r="N21" s="14">
        <f t="shared" si="2"/>
        <v>341688440.16</v>
      </c>
    </row>
    <row r="22" spans="4:14">
      <c r="D22" s="23"/>
      <c r="F22" s="13">
        <v>19</v>
      </c>
      <c r="G22" s="14">
        <f t="shared" si="0"/>
        <v>341688440.16</v>
      </c>
      <c r="I22" s="13">
        <v>19</v>
      </c>
      <c r="J22" s="14">
        <f t="shared" si="1"/>
        <v>283685174.136</v>
      </c>
      <c r="M22" s="13">
        <v>19</v>
      </c>
      <c r="N22" s="14">
        <f t="shared" si="2"/>
        <v>341688440.16</v>
      </c>
    </row>
    <row r="23" spans="2:14">
      <c r="B23" s="24"/>
      <c r="F23" s="13">
        <v>20</v>
      </c>
      <c r="G23" s="14">
        <f>$C$3*$C$10*$C$4-$C$6-$C$7-$C$3*$C$10*$C$5+$C$8</f>
        <v>541688440.16</v>
      </c>
      <c r="I23" s="13">
        <v>20</v>
      </c>
      <c r="J23" s="14">
        <f>0.85*$C$3*$C$10*$C$4-$C$6-$C$7-0.85*$C$3*$C$10*$C$5+C8</f>
        <v>483685174.136</v>
      </c>
      <c r="M23" s="13">
        <v>20</v>
      </c>
      <c r="N23" s="14">
        <f>$C$3*$C$10*$C$4-$C$6-$C$7-$C$3*$C$10*$C$5+$C$8</f>
        <v>541688440.16</v>
      </c>
    </row>
    <row r="24" ht="15.75" spans="7:14">
      <c r="G24" s="18"/>
      <c r="H24" s="18"/>
      <c r="J24" s="18"/>
      <c r="N24" s="18"/>
    </row>
    <row r="25" ht="15.75" spans="6:14">
      <c r="F25" s="25" t="s">
        <v>32</v>
      </c>
      <c r="G25" s="26">
        <f>NPV(C11,G4:G23)+G3</f>
        <v>150961263.491188</v>
      </c>
      <c r="I25" s="25" t="s">
        <v>32</v>
      </c>
      <c r="J25" s="39">
        <f>NPV(C11,J4:J23)+J3</f>
        <v>-212100405.111948</v>
      </c>
      <c r="M25" s="25" t="s">
        <v>32</v>
      </c>
      <c r="N25" s="40">
        <f>NPV(15%,N4:N23)+N3</f>
        <v>-249038736.508812</v>
      </c>
    </row>
    <row r="26" ht="15.75" spans="2:14">
      <c r="B26" s="27"/>
      <c r="F26" s="28" t="s">
        <v>54</v>
      </c>
      <c r="G26" s="29">
        <f>IRR(G3:G23)</f>
        <v>0.16334960013212</v>
      </c>
      <c r="I26" s="28" t="s">
        <v>54</v>
      </c>
      <c r="J26" s="41">
        <f>IRR(J3:J23)</f>
        <v>0.130831788886539</v>
      </c>
      <c r="M26" s="28" t="s">
        <v>54</v>
      </c>
      <c r="N26" s="42">
        <f>IRR(N3:N23)</f>
        <v>0.131204237827411</v>
      </c>
    </row>
    <row r="27" ht="29.5" customHeight="1" spans="2:14">
      <c r="B27" s="27"/>
      <c r="F27" s="22"/>
      <c r="G27" s="30"/>
      <c r="I27" s="43" t="s">
        <v>70</v>
      </c>
      <c r="J27" s="44"/>
      <c r="M27" s="43" t="s">
        <v>71</v>
      </c>
      <c r="N27" s="44"/>
    </row>
    <row r="28" ht="15.75" spans="2:7">
      <c r="B28" s="18"/>
      <c r="G28" s="17"/>
    </row>
    <row r="29" ht="33" customHeight="1" spans="6:7">
      <c r="F29" s="31" t="s">
        <v>82</v>
      </c>
      <c r="G29" s="32">
        <v>2.59</v>
      </c>
    </row>
    <row r="30" ht="15.75" spans="6:7">
      <c r="F30" s="31" t="s">
        <v>83</v>
      </c>
      <c r="G30" s="33">
        <f>(G29-2.7)/2.7</f>
        <v>-0.0407407407407409</v>
      </c>
    </row>
    <row r="33" spans="6:7">
      <c r="F33" s="34"/>
      <c r="G33" s="35"/>
    </row>
    <row r="34" spans="7:7">
      <c r="G34" s="17"/>
    </row>
    <row r="35" spans="7:7">
      <c r="G35" s="36"/>
    </row>
  </sheetData>
  <mergeCells count="5">
    <mergeCell ref="B1:D1"/>
    <mergeCell ref="I1:J1"/>
    <mergeCell ref="M1:N1"/>
    <mergeCell ref="I27:J27"/>
    <mergeCell ref="M27:N27"/>
  </mergeCells>
  <pageMargins left="0.511811024" right="0.511811024" top="0.787401575" bottom="0.787401575" header="0.31496062" footer="0.31496062"/>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CB_DATA_</vt:lpstr>
      <vt:lpstr>Exemplo 1</vt:lpstr>
      <vt:lpstr>Exemplo 2</vt:lpstr>
      <vt:lpstr> Exemplo 3</vt:lpstr>
      <vt:lpstr>Cenários</vt:lpstr>
      <vt:lpstr>Exemplo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Miranda</dc:creator>
  <cp:lastModifiedBy>pehen</cp:lastModifiedBy>
  <dcterms:created xsi:type="dcterms:W3CDTF">2015-10-01T11:59:00Z</dcterms:created>
  <dcterms:modified xsi:type="dcterms:W3CDTF">2025-07-03T14:10:21Z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071B66A93C7B40B88294450684C479B6_12</vt:lpwstr>
  </property>
  <property fmtid="{D5CDD505-2E9C-101B-9397-08002B2CF9AE}" pid="3" name="KSOProductBuildVer">
    <vt:lpwstr>1046-12.2.0.21546</vt:lpwstr>
  </property>
</Properties>
</file>