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현재_통합_문서" hidePivotFieldList="1"/>
  <bookViews>
    <workbookView xWindow="-120" yWindow="-120" windowWidth="29040" windowHeight="15720" tabRatio="901" activeTab="1"/>
  </bookViews>
  <sheets>
    <sheet name="단가표" sheetId="1" r:id="rId1"/>
    <sheet name="데이터" sheetId="59" r:id="rId2"/>
    <sheet name="대시보드" sheetId="58" r:id="rId3"/>
    <sheet name="피벗" sheetId="60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슬라이서_담당자">#N/A</definedName>
    <definedName name="슬라이서_대제목">#N/A</definedName>
    <definedName name="슬라이서_등록월">#N/A</definedName>
    <definedName name="슬라이서_등록유형">#N/A</definedName>
    <definedName name="슬라이서_중제목">#N/A</definedName>
  </definedNames>
  <calcPr calcId="162913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14" i="59" l="1"/>
  <c r="S1317" i="59"/>
  <c r="N1317" i="59"/>
  <c r="O1317" i="59" s="1"/>
  <c r="S1316" i="59"/>
  <c r="N1316" i="59"/>
  <c r="O1316" i="59" s="1"/>
  <c r="S1315" i="59"/>
  <c r="N1315" i="59"/>
  <c r="O1315" i="59" s="1"/>
  <c r="S1306" i="59" l="1"/>
  <c r="N1306" i="59"/>
  <c r="O1306" i="59" s="1"/>
  <c r="N1305" i="59"/>
  <c r="O1305" i="59" s="1"/>
  <c r="S1304" i="59" l="1"/>
  <c r="N1304" i="59"/>
  <c r="O1304" i="59" s="1"/>
  <c r="N1303" i="59"/>
  <c r="O1303" i="59" s="1"/>
  <c r="S1309" i="59" l="1"/>
  <c r="S1310" i="59"/>
  <c r="S1313" i="59"/>
  <c r="S1318" i="59"/>
  <c r="N1313" i="59"/>
  <c r="O1313" i="59" s="1"/>
  <c r="N1312" i="59"/>
  <c r="O1312" i="59" s="1"/>
  <c r="N1311" i="59"/>
  <c r="O1311" i="59" s="1"/>
  <c r="N1310" i="59"/>
  <c r="O1310" i="59" s="1"/>
  <c r="N1309" i="59"/>
  <c r="O1309" i="59" s="1"/>
  <c r="E1309" i="59"/>
  <c r="N1308" i="59"/>
  <c r="O1308" i="59" s="1"/>
  <c r="E1308" i="59"/>
  <c r="N1307" i="59"/>
  <c r="O1307" i="59" s="1"/>
  <c r="E1307" i="59"/>
  <c r="S1302" i="59"/>
  <c r="N1302" i="59"/>
  <c r="O1302" i="59" s="1"/>
  <c r="S1301" i="59"/>
  <c r="N1301" i="59"/>
  <c r="O1301" i="59" s="1"/>
  <c r="S1300" i="59"/>
  <c r="N1300" i="59"/>
  <c r="O1300" i="59" s="1"/>
  <c r="S1299" i="59"/>
  <c r="N1299" i="59"/>
  <c r="O1299" i="59" s="1"/>
  <c r="E1299" i="59"/>
  <c r="N1098" i="59" l="1"/>
  <c r="N1104" i="59"/>
  <c r="O1104" i="59" s="1"/>
  <c r="E1848" i="59"/>
  <c r="E1847" i="59"/>
  <c r="E1846" i="59"/>
  <c r="E1845" i="59"/>
  <c r="E1844" i="59"/>
  <c r="E1843" i="59"/>
  <c r="E1842" i="59"/>
  <c r="E1841" i="59"/>
  <c r="E1840" i="59"/>
  <c r="E1839" i="59"/>
  <c r="E1838" i="59"/>
  <c r="E1837" i="59"/>
  <c r="E1836" i="59"/>
  <c r="E1835" i="59"/>
  <c r="E1834" i="59"/>
  <c r="E1833" i="59"/>
  <c r="E1832" i="59"/>
  <c r="E1831" i="59"/>
  <c r="E1830" i="59"/>
  <c r="E1829" i="59"/>
  <c r="E1828" i="59"/>
  <c r="E1827" i="59"/>
  <c r="E1826" i="59"/>
  <c r="E1825" i="59"/>
  <c r="E1824" i="59"/>
  <c r="E1823" i="59"/>
  <c r="E16" i="59"/>
  <c r="E80" i="59"/>
  <c r="E91" i="59"/>
  <c r="E100" i="59"/>
  <c r="E207" i="59"/>
  <c r="E303" i="59"/>
  <c r="E298" i="59"/>
  <c r="E375" i="59"/>
  <c r="E394" i="59"/>
  <c r="E393" i="59"/>
  <c r="E438" i="59"/>
  <c r="E437" i="59"/>
  <c r="E443" i="59"/>
  <c r="E490" i="59"/>
  <c r="E494" i="59"/>
  <c r="E493" i="59"/>
  <c r="E502" i="59"/>
  <c r="E501" i="59"/>
  <c r="E500" i="59"/>
  <c r="E499" i="59"/>
  <c r="E510" i="59"/>
  <c r="E521" i="59"/>
  <c r="E520" i="59"/>
  <c r="E622" i="59"/>
  <c r="E749" i="59"/>
  <c r="E748" i="59"/>
  <c r="E825" i="59"/>
  <c r="E872" i="59"/>
  <c r="E885" i="59"/>
  <c r="E917" i="59"/>
  <c r="E550" i="59"/>
  <c r="E570" i="59"/>
  <c r="E569" i="59"/>
  <c r="E568" i="59"/>
  <c r="E567" i="59"/>
  <c r="E1042" i="59"/>
  <c r="E1077" i="59"/>
  <c r="E1253" i="59"/>
  <c r="E1296" i="59"/>
  <c r="E433" i="59"/>
  <c r="E445" i="59"/>
  <c r="E444" i="59"/>
  <c r="E461" i="59"/>
  <c r="E460" i="59"/>
  <c r="E602" i="59"/>
  <c r="E601" i="59"/>
  <c r="A1" i="59"/>
  <c r="N12" i="59"/>
  <c r="O12" i="59" s="1"/>
  <c r="S1826" i="59"/>
  <c r="N1826" i="59"/>
  <c r="O1826" i="59" s="1"/>
  <c r="S1500" i="59"/>
  <c r="N1500" i="59"/>
  <c r="O1500" i="59" s="1"/>
  <c r="S1499" i="59"/>
  <c r="N1499" i="59"/>
  <c r="O1499" i="59" s="1"/>
  <c r="S1498" i="59"/>
  <c r="N1498" i="59"/>
  <c r="O1498" i="59" s="1"/>
  <c r="S1497" i="59"/>
  <c r="N1497" i="59"/>
  <c r="O1497" i="59" s="1"/>
  <c r="S1496" i="59"/>
  <c r="N1496" i="59"/>
  <c r="O1496" i="59" s="1"/>
  <c r="S1822" i="59"/>
  <c r="N1822" i="59"/>
  <c r="O1822" i="59" s="1"/>
  <c r="S1495" i="59"/>
  <c r="N1495" i="59"/>
  <c r="O1495" i="59" s="1"/>
  <c r="S1494" i="59"/>
  <c r="N1494" i="59"/>
  <c r="O1494" i="59" s="1"/>
  <c r="S1493" i="59"/>
  <c r="N1493" i="59"/>
  <c r="O1493" i="59" s="1"/>
  <c r="S1492" i="59"/>
  <c r="N1492" i="59"/>
  <c r="O1492" i="59" s="1"/>
  <c r="S1491" i="59"/>
  <c r="N1491" i="59"/>
  <c r="O1491" i="59" s="1"/>
  <c r="S1490" i="59"/>
  <c r="N1490" i="59"/>
  <c r="O1490" i="59" s="1"/>
  <c r="S1489" i="59"/>
  <c r="S1488" i="59"/>
  <c r="N1488" i="59"/>
  <c r="O1488" i="59" s="1"/>
  <c r="S1487" i="59"/>
  <c r="N1487" i="59"/>
  <c r="O1487" i="59" s="1"/>
  <c r="S1486" i="59"/>
  <c r="N1486" i="59"/>
  <c r="O1486" i="59" s="1"/>
  <c r="S1485" i="59"/>
  <c r="N1485" i="59"/>
  <c r="O1485" i="59" s="1"/>
  <c r="S1484" i="59"/>
  <c r="N1484" i="59"/>
  <c r="O1484" i="59" s="1"/>
  <c r="S1483" i="59"/>
  <c r="N1483" i="59"/>
  <c r="O1483" i="59" s="1"/>
  <c r="S1482" i="59"/>
  <c r="N1482" i="59"/>
  <c r="O1482" i="59" s="1"/>
  <c r="S1481" i="59"/>
  <c r="N1481" i="59"/>
  <c r="O1481" i="59" s="1"/>
  <c r="S1480" i="59"/>
  <c r="N1480" i="59"/>
  <c r="O1480" i="59" s="1"/>
  <c r="S1479" i="59"/>
  <c r="N1479" i="59"/>
  <c r="O1479" i="59" s="1"/>
  <c r="S1478" i="59"/>
  <c r="N1478" i="59"/>
  <c r="O1478" i="59" s="1"/>
  <c r="S1477" i="59"/>
  <c r="N1477" i="59"/>
  <c r="O1477" i="59" s="1"/>
  <c r="S1476" i="59"/>
  <c r="N1476" i="59"/>
  <c r="O1476" i="59" s="1"/>
  <c r="S1475" i="59"/>
  <c r="N1475" i="59"/>
  <c r="O1475" i="59" s="1"/>
  <c r="S1474" i="59"/>
  <c r="N1474" i="59"/>
  <c r="O1474" i="59" s="1"/>
  <c r="S1473" i="59"/>
  <c r="N1473" i="59"/>
  <c r="O1473" i="59" s="1"/>
  <c r="S1472" i="59"/>
  <c r="N1472" i="59"/>
  <c r="O1472" i="59" s="1"/>
  <c r="S1471" i="59"/>
  <c r="N1471" i="59"/>
  <c r="O1471" i="59" s="1"/>
  <c r="S1470" i="59"/>
  <c r="N1470" i="59"/>
  <c r="O1470" i="59" s="1"/>
  <c r="S1469" i="59"/>
  <c r="N1469" i="59"/>
  <c r="O1469" i="59" s="1"/>
  <c r="S1468" i="59"/>
  <c r="N1468" i="59"/>
  <c r="O1468" i="59" s="1"/>
  <c r="S1467" i="59"/>
  <c r="N1467" i="59"/>
  <c r="O1467" i="59" s="1"/>
  <c r="S1466" i="59"/>
  <c r="N1466" i="59"/>
  <c r="O1466" i="59" s="1"/>
  <c r="S1465" i="59"/>
  <c r="N1465" i="59"/>
  <c r="O1465" i="59" s="1"/>
  <c r="S1464" i="59"/>
  <c r="N1464" i="59"/>
  <c r="O1464" i="59" s="1"/>
  <c r="S1463" i="59"/>
  <c r="N1463" i="59"/>
  <c r="O1463" i="59" s="1"/>
  <c r="S1462" i="59"/>
  <c r="N1462" i="59"/>
  <c r="O1462" i="59" s="1"/>
  <c r="S1461" i="59"/>
  <c r="N1461" i="59"/>
  <c r="O1461" i="59" s="1"/>
  <c r="S1460" i="59"/>
  <c r="N1460" i="59"/>
  <c r="O1460" i="59" s="1"/>
  <c r="S1459" i="59"/>
  <c r="N1459" i="59"/>
  <c r="O1459" i="59" s="1"/>
  <c r="S1458" i="59"/>
  <c r="N1458" i="59"/>
  <c r="O1458" i="59" s="1"/>
  <c r="S1457" i="59"/>
  <c r="N1457" i="59"/>
  <c r="O1457" i="59" s="1"/>
  <c r="S1456" i="59"/>
  <c r="N1456" i="59"/>
  <c r="O1456" i="59" s="1"/>
  <c r="S1455" i="59"/>
  <c r="N1455" i="59"/>
  <c r="O1455" i="59" s="1"/>
  <c r="S1454" i="59"/>
  <c r="N1454" i="59"/>
  <c r="O1454" i="59" s="1"/>
  <c r="S1453" i="59"/>
  <c r="N1453" i="59"/>
  <c r="O1453" i="59" s="1"/>
  <c r="S1452" i="59"/>
  <c r="N1452" i="59"/>
  <c r="O1452" i="59" s="1"/>
  <c r="S1451" i="59"/>
  <c r="N1451" i="59"/>
  <c r="O1451" i="59" s="1"/>
  <c r="S1450" i="59"/>
  <c r="N1450" i="59"/>
  <c r="O1450" i="59" s="1"/>
  <c r="S1449" i="59"/>
  <c r="N1449" i="59"/>
  <c r="O1449" i="59" s="1"/>
  <c r="S1448" i="59"/>
  <c r="N1448" i="59"/>
  <c r="O1448" i="59" s="1"/>
  <c r="S1447" i="59"/>
  <c r="N1447" i="59"/>
  <c r="O1447" i="59" s="1"/>
  <c r="S1446" i="59"/>
  <c r="N1446" i="59"/>
  <c r="O1446" i="59" s="1"/>
  <c r="S1445" i="59"/>
  <c r="N1445" i="59"/>
  <c r="O1445" i="59" s="1"/>
  <c r="S1444" i="59"/>
  <c r="N1444" i="59"/>
  <c r="O1444" i="59" s="1"/>
  <c r="S1443" i="59"/>
  <c r="N1443" i="59"/>
  <c r="O1443" i="59" s="1"/>
  <c r="S1442" i="59"/>
  <c r="N1442" i="59"/>
  <c r="O1442" i="59" s="1"/>
  <c r="S1441" i="59"/>
  <c r="N1441" i="59"/>
  <c r="O1441" i="59" s="1"/>
  <c r="S1440" i="59"/>
  <c r="N1440" i="59"/>
  <c r="O1440" i="59" s="1"/>
  <c r="S1439" i="59"/>
  <c r="N1439" i="59"/>
  <c r="O1439" i="59" s="1"/>
  <c r="S1438" i="59"/>
  <c r="N1438" i="59"/>
  <c r="O1438" i="59" s="1"/>
  <c r="S1437" i="59"/>
  <c r="N1437" i="59"/>
  <c r="O1437" i="59" s="1"/>
  <c r="S1436" i="59"/>
  <c r="N1436" i="59"/>
  <c r="O1436" i="59" s="1"/>
  <c r="S1435" i="59"/>
  <c r="N1435" i="59"/>
  <c r="O1435" i="59" s="1"/>
  <c r="S1434" i="59"/>
  <c r="N1434" i="59"/>
  <c r="O1434" i="59" s="1"/>
  <c r="S1433" i="59"/>
  <c r="N1433" i="59"/>
  <c r="O1433" i="59" s="1"/>
  <c r="S1432" i="59"/>
  <c r="N1432" i="59"/>
  <c r="O1432" i="59" s="1"/>
  <c r="S1431" i="59"/>
  <c r="N1431" i="59"/>
  <c r="O1431" i="59" s="1"/>
  <c r="S1430" i="59"/>
  <c r="N1430" i="59"/>
  <c r="O1430" i="59" s="1"/>
  <c r="S1422" i="59"/>
  <c r="N1422" i="59"/>
  <c r="O1422" i="59" s="1"/>
  <c r="S1421" i="59"/>
  <c r="N1421" i="59"/>
  <c r="O1421" i="59" s="1"/>
  <c r="S1420" i="59"/>
  <c r="N1420" i="59"/>
  <c r="O1420" i="59" s="1"/>
  <c r="S1347" i="59"/>
  <c r="N1347" i="59"/>
  <c r="O1347" i="59" s="1"/>
  <c r="S1419" i="59"/>
  <c r="N1419" i="59"/>
  <c r="O1419" i="59" s="1"/>
  <c r="S1418" i="59"/>
  <c r="N1418" i="59"/>
  <c r="O1418" i="59" s="1"/>
  <c r="S1417" i="59"/>
  <c r="N1417" i="59"/>
  <c r="O1417" i="59" s="1"/>
  <c r="S1416" i="59"/>
  <c r="N1416" i="59"/>
  <c r="O1416" i="59" s="1"/>
  <c r="S1415" i="59"/>
  <c r="N1415" i="59"/>
  <c r="O1415" i="59" s="1"/>
  <c r="S1346" i="59"/>
  <c r="N1346" i="59"/>
  <c r="O1346" i="59" s="1"/>
  <c r="S1414" i="59"/>
  <c r="N1414" i="59"/>
  <c r="O1414" i="59" s="1"/>
  <c r="S1413" i="59"/>
  <c r="N1413" i="59"/>
  <c r="O1413" i="59" s="1"/>
  <c r="S1345" i="59"/>
  <c r="N1345" i="59"/>
  <c r="O1345" i="59" s="1"/>
  <c r="S1412" i="59"/>
  <c r="N1412" i="59"/>
  <c r="O1412" i="59" s="1"/>
  <c r="S1411" i="59"/>
  <c r="N1411" i="59"/>
  <c r="O1411" i="59" s="1"/>
  <c r="S1410" i="59"/>
  <c r="N1410" i="59"/>
  <c r="O1410" i="59" s="1"/>
  <c r="S1409" i="59"/>
  <c r="N1409" i="59"/>
  <c r="O1409" i="59" s="1"/>
  <c r="S1408" i="59"/>
  <c r="N1408" i="59"/>
  <c r="O1408" i="59" s="1"/>
  <c r="S1407" i="59"/>
  <c r="N1407" i="59"/>
  <c r="O1407" i="59" s="1"/>
  <c r="S1344" i="59"/>
  <c r="N1344" i="59"/>
  <c r="O1344" i="59" s="1"/>
  <c r="S1406" i="59"/>
  <c r="N1406" i="59"/>
  <c r="O1406" i="59" s="1"/>
  <c r="S1343" i="59"/>
  <c r="N1343" i="59"/>
  <c r="O1343" i="59" s="1"/>
  <c r="S1405" i="59"/>
  <c r="N1405" i="59"/>
  <c r="O1405" i="59" s="1"/>
  <c r="S1404" i="59"/>
  <c r="N1404" i="59"/>
  <c r="O1404" i="59" s="1"/>
  <c r="S1403" i="59"/>
  <c r="N1403" i="59"/>
  <c r="O1403" i="59" s="1"/>
  <c r="S1402" i="59"/>
  <c r="N1402" i="59"/>
  <c r="O1402" i="59" s="1"/>
  <c r="S1401" i="59"/>
  <c r="N1401" i="59"/>
  <c r="O1401" i="59" s="1"/>
  <c r="S1400" i="59"/>
  <c r="N1400" i="59"/>
  <c r="O1400" i="59" s="1"/>
  <c r="S1342" i="59"/>
  <c r="N1342" i="59"/>
  <c r="O1342" i="59" s="1"/>
  <c r="S1399" i="59"/>
  <c r="N1399" i="59"/>
  <c r="O1399" i="59" s="1"/>
  <c r="S1398" i="59"/>
  <c r="N1398" i="59"/>
  <c r="O1398" i="59" s="1"/>
  <c r="S1397" i="59"/>
  <c r="N1397" i="59"/>
  <c r="O1397" i="59" s="1"/>
  <c r="S1341" i="59"/>
  <c r="N1341" i="59"/>
  <c r="O1341" i="59" s="1"/>
  <c r="S1396" i="59"/>
  <c r="N1396" i="59"/>
  <c r="O1396" i="59" s="1"/>
  <c r="S1395" i="59"/>
  <c r="N1395" i="59"/>
  <c r="O1395" i="59" s="1"/>
  <c r="S1340" i="59"/>
  <c r="N1340" i="59"/>
  <c r="O1340" i="59" s="1"/>
  <c r="S1394" i="59"/>
  <c r="N1394" i="59"/>
  <c r="O1394" i="59" s="1"/>
  <c r="S1393" i="59"/>
  <c r="N1393" i="59"/>
  <c r="O1393" i="59" s="1"/>
  <c r="S1339" i="59"/>
  <c r="N1339" i="59"/>
  <c r="O1339" i="59" s="1"/>
  <c r="S1392" i="59"/>
  <c r="N1392" i="59"/>
  <c r="O1392" i="59" s="1"/>
  <c r="S1391" i="59"/>
  <c r="O1391" i="59"/>
  <c r="S1390" i="59"/>
  <c r="O1390" i="59"/>
  <c r="S1389" i="59"/>
  <c r="N1389" i="59"/>
  <c r="O1389" i="59" s="1"/>
  <c r="S1338" i="59"/>
  <c r="N1338" i="59"/>
  <c r="O1338" i="59" s="1"/>
  <c r="S1388" i="59"/>
  <c r="N1388" i="59"/>
  <c r="O1388" i="59" s="1"/>
  <c r="S1387" i="59"/>
  <c r="N1387" i="59"/>
  <c r="O1387" i="59" s="1"/>
  <c r="S1386" i="59"/>
  <c r="N1386" i="59"/>
  <c r="O1386" i="59" s="1"/>
  <c r="S1385" i="59"/>
  <c r="N1385" i="59"/>
  <c r="O1385" i="59" s="1"/>
  <c r="S1337" i="59"/>
  <c r="N1337" i="59"/>
  <c r="O1337" i="59" s="1"/>
  <c r="S1336" i="59"/>
  <c r="N1336" i="59"/>
  <c r="O1336" i="59" s="1"/>
  <c r="N1384" i="59"/>
  <c r="O1384" i="59" s="1"/>
  <c r="N1383" i="59"/>
  <c r="O1383" i="59" s="1"/>
  <c r="N1335" i="59"/>
  <c r="O1335" i="59" s="1"/>
  <c r="N1334" i="59"/>
  <c r="O1334" i="59" s="1"/>
  <c r="S1382" i="59"/>
  <c r="N1382" i="59"/>
  <c r="O1382" i="59" s="1"/>
  <c r="S1381" i="59"/>
  <c r="N1381" i="59"/>
  <c r="O1381" i="59" s="1"/>
  <c r="S1333" i="59"/>
  <c r="N1333" i="59"/>
  <c r="O1333" i="59" s="1"/>
  <c r="S1380" i="59"/>
  <c r="N1380" i="59"/>
  <c r="O1380" i="59" s="1"/>
  <c r="S1332" i="59"/>
  <c r="N1332" i="59"/>
  <c r="O1332" i="59" s="1"/>
  <c r="S1379" i="59"/>
  <c r="N1379" i="59"/>
  <c r="O1379" i="59" s="1"/>
  <c r="S1378" i="59"/>
  <c r="N1378" i="59"/>
  <c r="O1378" i="59" s="1"/>
  <c r="S1377" i="59"/>
  <c r="N1377" i="59"/>
  <c r="O1377" i="59" s="1"/>
  <c r="S1376" i="59"/>
  <c r="N1376" i="59"/>
  <c r="O1376" i="59" s="1"/>
  <c r="S1331" i="59"/>
  <c r="N1331" i="59"/>
  <c r="O1331" i="59" s="1"/>
  <c r="S1375" i="59"/>
  <c r="N1375" i="59"/>
  <c r="O1375" i="59" s="1"/>
  <c r="S1330" i="59"/>
  <c r="N1330" i="59"/>
  <c r="O1330" i="59" s="1"/>
  <c r="S1374" i="59"/>
  <c r="N1374" i="59"/>
  <c r="O1374" i="59" s="1"/>
  <c r="S1329" i="59"/>
  <c r="N1329" i="59"/>
  <c r="O1329" i="59" s="1"/>
  <c r="S1373" i="59"/>
  <c r="N1373" i="59"/>
  <c r="O1373" i="59" s="1"/>
  <c r="S1372" i="59"/>
  <c r="N1372" i="59"/>
  <c r="O1372" i="59" s="1"/>
  <c r="S1371" i="59"/>
  <c r="N1371" i="59"/>
  <c r="O1371" i="59" s="1"/>
  <c r="S1328" i="59"/>
  <c r="N1328" i="59"/>
  <c r="O1328" i="59" s="1"/>
  <c r="S1370" i="59"/>
  <c r="N1370" i="59"/>
  <c r="O1370" i="59" s="1"/>
  <c r="S1327" i="59"/>
  <c r="N1327" i="59"/>
  <c r="O1327" i="59" s="1"/>
  <c r="S1369" i="59"/>
  <c r="N1369" i="59"/>
  <c r="O1369" i="59" s="1"/>
  <c r="S1326" i="59"/>
  <c r="N1326" i="59"/>
  <c r="O1326" i="59" s="1"/>
  <c r="S1368" i="59"/>
  <c r="N1368" i="59"/>
  <c r="O1368" i="59" s="1"/>
  <c r="S1325" i="59"/>
  <c r="N1325" i="59"/>
  <c r="O1325" i="59" s="1"/>
  <c r="S1367" i="59"/>
  <c r="N1367" i="59"/>
  <c r="O1367" i="59" s="1"/>
  <c r="S1366" i="59"/>
  <c r="N1366" i="59"/>
  <c r="O1366" i="59" s="1"/>
  <c r="S1324" i="59"/>
  <c r="N1324" i="59"/>
  <c r="O1324" i="59" s="1"/>
  <c r="S1365" i="59"/>
  <c r="N1365" i="59"/>
  <c r="O1365" i="59" s="1"/>
  <c r="S1364" i="59"/>
  <c r="N1364" i="59"/>
  <c r="O1364" i="59" s="1"/>
  <c r="S1363" i="59"/>
  <c r="N1363" i="59"/>
  <c r="O1363" i="59" s="1"/>
  <c r="S1323" i="59"/>
  <c r="N1323" i="59"/>
  <c r="O1323" i="59" s="1"/>
  <c r="S1362" i="59"/>
  <c r="N1362" i="59"/>
  <c r="O1362" i="59" s="1"/>
  <c r="S1361" i="59"/>
  <c r="N1361" i="59"/>
  <c r="O1361" i="59" s="1"/>
  <c r="S1322" i="59"/>
  <c r="N1322" i="59"/>
  <c r="O1322" i="59" s="1"/>
  <c r="S1321" i="59"/>
  <c r="N1321" i="59"/>
  <c r="O1321" i="59" s="1"/>
  <c r="S1360" i="59"/>
  <c r="N1360" i="59"/>
  <c r="O1360" i="59" s="1"/>
  <c r="S1359" i="59"/>
  <c r="N1359" i="59"/>
  <c r="O1359" i="59" s="1"/>
  <c r="S1358" i="59"/>
  <c r="N1358" i="59"/>
  <c r="O1358" i="59" s="1"/>
  <c r="S1320" i="59"/>
  <c r="N1320" i="59"/>
  <c r="O1320" i="59" s="1"/>
  <c r="S1357" i="59"/>
  <c r="N1357" i="59"/>
  <c r="O1357" i="59" s="1"/>
  <c r="S1356" i="59"/>
  <c r="N1356" i="59"/>
  <c r="O1356" i="59" s="1"/>
  <c r="S1355" i="59"/>
  <c r="N1355" i="59"/>
  <c r="O1355" i="59" s="1"/>
  <c r="S1354" i="59"/>
  <c r="N1354" i="59"/>
  <c r="O1354" i="59" s="1"/>
  <c r="S1319" i="59"/>
  <c r="N1319" i="59"/>
  <c r="O1319" i="59" s="1"/>
  <c r="S1353" i="59"/>
  <c r="N1353" i="59"/>
  <c r="O1353" i="59" s="1"/>
  <c r="N1318" i="59"/>
  <c r="O1318" i="59" s="1"/>
  <c r="S1352" i="59"/>
  <c r="N1352" i="59"/>
  <c r="O1352" i="59" s="1"/>
  <c r="S1351" i="59"/>
  <c r="N1351" i="59"/>
  <c r="O1351" i="59" s="1"/>
  <c r="S1350" i="59"/>
  <c r="N1350" i="59"/>
  <c r="O1350" i="59" s="1"/>
  <c r="S1294" i="59"/>
  <c r="N1294" i="59"/>
  <c r="O1294" i="59" s="1"/>
  <c r="S1293" i="59"/>
  <c r="N1293" i="59"/>
  <c r="O1293" i="59" s="1"/>
  <c r="S1292" i="59"/>
  <c r="N1292" i="59"/>
  <c r="O1292" i="59" s="1"/>
  <c r="S1296" i="59"/>
  <c r="N1296" i="59"/>
  <c r="O1296" i="59" s="1"/>
  <c r="S1295" i="59"/>
  <c r="N1295" i="59"/>
  <c r="O1295" i="59" s="1"/>
  <c r="S1291" i="59"/>
  <c r="N1291" i="59"/>
  <c r="O1291" i="59" s="1"/>
  <c r="S1290" i="59"/>
  <c r="N1290" i="59"/>
  <c r="O1290" i="59" s="1"/>
  <c r="S1289" i="59"/>
  <c r="N1289" i="59"/>
  <c r="O1289" i="59" s="1"/>
  <c r="S1287" i="59"/>
  <c r="N1287" i="59"/>
  <c r="O1287" i="59" s="1"/>
  <c r="S1286" i="59"/>
  <c r="N1286" i="59"/>
  <c r="O1286" i="59" s="1"/>
  <c r="S1285" i="59"/>
  <c r="N1285" i="59"/>
  <c r="O1285" i="59" s="1"/>
  <c r="S1276" i="59"/>
  <c r="N1276" i="59"/>
  <c r="O1276" i="59" s="1"/>
  <c r="S1284" i="59"/>
  <c r="N1284" i="59"/>
  <c r="O1284" i="59" s="1"/>
  <c r="S1283" i="59"/>
  <c r="N1283" i="59"/>
  <c r="O1283" i="59" s="1"/>
  <c r="S1282" i="59"/>
  <c r="N1282" i="59"/>
  <c r="O1282" i="59" s="1"/>
  <c r="S1288" i="59"/>
  <c r="N1288" i="59"/>
  <c r="O1288" i="59" s="1"/>
  <c r="S1281" i="59"/>
  <c r="N1281" i="59"/>
  <c r="O1281" i="59" s="1"/>
  <c r="S1280" i="59"/>
  <c r="N1280" i="59"/>
  <c r="O1280" i="59" s="1"/>
  <c r="S1279" i="59"/>
  <c r="N1279" i="59"/>
  <c r="O1279" i="59" s="1"/>
  <c r="S1278" i="59"/>
  <c r="N1278" i="59"/>
  <c r="O1278" i="59" s="1"/>
  <c r="S1277" i="59"/>
  <c r="N1277" i="59"/>
  <c r="O1277" i="59" s="1"/>
  <c r="S1273" i="59"/>
  <c r="N1273" i="59"/>
  <c r="O1273" i="59" s="1"/>
  <c r="S1275" i="59"/>
  <c r="N1275" i="59"/>
  <c r="O1275" i="59" s="1"/>
  <c r="S1272" i="59"/>
  <c r="N1272" i="59"/>
  <c r="O1272" i="59" s="1"/>
  <c r="S1271" i="59"/>
  <c r="N1271" i="59"/>
  <c r="O1271" i="59" s="1"/>
  <c r="S1270" i="59"/>
  <c r="N1270" i="59"/>
  <c r="O1270" i="59" s="1"/>
  <c r="S1269" i="59"/>
  <c r="N1269" i="59"/>
  <c r="O1269" i="59" s="1"/>
  <c r="S1268" i="59"/>
  <c r="N1268" i="59"/>
  <c r="O1268" i="59" s="1"/>
  <c r="S1267" i="59"/>
  <c r="N1267" i="59"/>
  <c r="O1267" i="59" s="1"/>
  <c r="S1266" i="59"/>
  <c r="N1266" i="59"/>
  <c r="O1266" i="59" s="1"/>
  <c r="S1265" i="59"/>
  <c r="N1265" i="59"/>
  <c r="O1265" i="59" s="1"/>
  <c r="S1264" i="59"/>
  <c r="N1264" i="59"/>
  <c r="O1264" i="59" s="1"/>
  <c r="S1263" i="59"/>
  <c r="N1263" i="59"/>
  <c r="O1263" i="59" s="1"/>
  <c r="S1262" i="59"/>
  <c r="N1262" i="59"/>
  <c r="O1262" i="59" s="1"/>
  <c r="S1274" i="59"/>
  <c r="N1274" i="59"/>
  <c r="O1274" i="59" s="1"/>
  <c r="S1261" i="59"/>
  <c r="N1261" i="59"/>
  <c r="O1261" i="59" s="1"/>
  <c r="S1260" i="59"/>
  <c r="N1260" i="59"/>
  <c r="O1260" i="59" s="1"/>
  <c r="S1259" i="59"/>
  <c r="N1259" i="59"/>
  <c r="O1259" i="59" s="1"/>
  <c r="S1628" i="59"/>
  <c r="N1628" i="59"/>
  <c r="O1628" i="59" s="1"/>
  <c r="S1627" i="59"/>
  <c r="N1627" i="59"/>
  <c r="O1627" i="59" s="1"/>
  <c r="S1626" i="59"/>
  <c r="N1626" i="59"/>
  <c r="O1626" i="59" s="1"/>
  <c r="S1625" i="59"/>
  <c r="N1625" i="59"/>
  <c r="O1625" i="59" s="1"/>
  <c r="S1624" i="59"/>
  <c r="N1624" i="59"/>
  <c r="O1624" i="59" s="1"/>
  <c r="S1623" i="59"/>
  <c r="N1623" i="59"/>
  <c r="O1623" i="59" s="1"/>
  <c r="S1622" i="59"/>
  <c r="N1622" i="59"/>
  <c r="O1622" i="59" s="1"/>
  <c r="S1621" i="59"/>
  <c r="N1621" i="59"/>
  <c r="O1621" i="59" s="1"/>
  <c r="S1620" i="59"/>
  <c r="N1620" i="59"/>
  <c r="O1620" i="59" s="1"/>
  <c r="S1619" i="59"/>
  <c r="N1619" i="59"/>
  <c r="O1619" i="59" s="1"/>
  <c r="S1618" i="59"/>
  <c r="N1618" i="59"/>
  <c r="O1618" i="59" s="1"/>
  <c r="S1617" i="59"/>
  <c r="N1617" i="59"/>
  <c r="O1617" i="59" s="1"/>
  <c r="S1616" i="59"/>
  <c r="N1616" i="59"/>
  <c r="O1616" i="59" s="1"/>
  <c r="S1615" i="59"/>
  <c r="N1615" i="59"/>
  <c r="O1615" i="59" s="1"/>
  <c r="S1614" i="59"/>
  <c r="N1614" i="59"/>
  <c r="O1614" i="59" s="1"/>
  <c r="S1613" i="59"/>
  <c r="N1613" i="59"/>
  <c r="O1613" i="59" s="1"/>
  <c r="S1612" i="59"/>
  <c r="N1612" i="59"/>
  <c r="O1612" i="59" s="1"/>
  <c r="S1611" i="59"/>
  <c r="N1611" i="59"/>
  <c r="O1611" i="59" s="1"/>
  <c r="S1610" i="59"/>
  <c r="N1610" i="59"/>
  <c r="O1610" i="59" s="1"/>
  <c r="S1609" i="59"/>
  <c r="N1609" i="59"/>
  <c r="O1609" i="59" s="1"/>
  <c r="S1608" i="59"/>
  <c r="N1608" i="59"/>
  <c r="O1608" i="59" s="1"/>
  <c r="S1607" i="59"/>
  <c r="N1607" i="59"/>
  <c r="O1607" i="59" s="1"/>
  <c r="S1606" i="59"/>
  <c r="N1606" i="59"/>
  <c r="O1606" i="59" s="1"/>
  <c r="S1605" i="59"/>
  <c r="N1605" i="59"/>
  <c r="O1605" i="59" s="1"/>
  <c r="S1604" i="59"/>
  <c r="N1604" i="59"/>
  <c r="O1604" i="59" s="1"/>
  <c r="S1603" i="59"/>
  <c r="N1603" i="59"/>
  <c r="O1603" i="59" s="1"/>
  <c r="S1602" i="59"/>
  <c r="N1602" i="59"/>
  <c r="O1602" i="59" s="1"/>
  <c r="S1601" i="59"/>
  <c r="N1601" i="59"/>
  <c r="O1601" i="59" s="1"/>
  <c r="S1600" i="59"/>
  <c r="N1600" i="59"/>
  <c r="O1600" i="59" s="1"/>
  <c r="S1599" i="59"/>
  <c r="N1599" i="59"/>
  <c r="O1599" i="59" s="1"/>
  <c r="S1598" i="59"/>
  <c r="N1598" i="59"/>
  <c r="O1598" i="59" s="1"/>
  <c r="S1597" i="59"/>
  <c r="N1597" i="59"/>
  <c r="O1597" i="59" s="1"/>
  <c r="S1596" i="59"/>
  <c r="N1596" i="59"/>
  <c r="O1596" i="59" s="1"/>
  <c r="S1595" i="59"/>
  <c r="N1595" i="59"/>
  <c r="O1595" i="59" s="1"/>
  <c r="S1594" i="59"/>
  <c r="N1594" i="59"/>
  <c r="O1594" i="59" s="1"/>
  <c r="S1593" i="59"/>
  <c r="N1593" i="59"/>
  <c r="O1593" i="59" s="1"/>
  <c r="S1592" i="59"/>
  <c r="N1592" i="59"/>
  <c r="O1592" i="59" s="1"/>
  <c r="S1591" i="59"/>
  <c r="N1591" i="59"/>
  <c r="O1591" i="59" s="1"/>
  <c r="S1590" i="59"/>
  <c r="N1590" i="59"/>
  <c r="O1590" i="59" s="1"/>
  <c r="S1589" i="59"/>
  <c r="N1589" i="59"/>
  <c r="O1589" i="59" s="1"/>
  <c r="N1588" i="59"/>
  <c r="O1588" i="59" s="1"/>
  <c r="N1587" i="59"/>
  <c r="O1587" i="59" s="1"/>
  <c r="S1586" i="59"/>
  <c r="N1586" i="59"/>
  <c r="O1586" i="59" s="1"/>
  <c r="S1585" i="59"/>
  <c r="N1585" i="59"/>
  <c r="O1585" i="59" s="1"/>
  <c r="S1584" i="59"/>
  <c r="N1584" i="59"/>
  <c r="O1584" i="59" s="1"/>
  <c r="S1583" i="59"/>
  <c r="N1583" i="59"/>
  <c r="O1583" i="59" s="1"/>
  <c r="S1582" i="59"/>
  <c r="N1582" i="59"/>
  <c r="O1582" i="59" s="1"/>
  <c r="S1581" i="59"/>
  <c r="N1581" i="59"/>
  <c r="O1581" i="59" s="1"/>
  <c r="S1580" i="59"/>
  <c r="N1580" i="59"/>
  <c r="O1580" i="59" s="1"/>
  <c r="S1579" i="59"/>
  <c r="N1579" i="59"/>
  <c r="O1579" i="59" s="1"/>
  <c r="S1578" i="59"/>
  <c r="N1578" i="59"/>
  <c r="O1578" i="59" s="1"/>
  <c r="S1577" i="59"/>
  <c r="N1577" i="59"/>
  <c r="O1577" i="59" s="1"/>
  <c r="S1576" i="59"/>
  <c r="N1576" i="59"/>
  <c r="O1576" i="59" s="1"/>
  <c r="S1575" i="59"/>
  <c r="N1575" i="59"/>
  <c r="O1575" i="59" s="1"/>
  <c r="S1574" i="59"/>
  <c r="N1574" i="59"/>
  <c r="O1574" i="59" s="1"/>
  <c r="S1573" i="59"/>
  <c r="N1573" i="59"/>
  <c r="O1573" i="59" s="1"/>
  <c r="S1572" i="59"/>
  <c r="N1572" i="59"/>
  <c r="O1572" i="59" s="1"/>
  <c r="S1571" i="59"/>
  <c r="N1571" i="59"/>
  <c r="O1571" i="59" s="1"/>
  <c r="S1570" i="59"/>
  <c r="N1570" i="59"/>
  <c r="O1570" i="59" s="1"/>
  <c r="S1569" i="59"/>
  <c r="N1569" i="59"/>
  <c r="O1569" i="59" s="1"/>
  <c r="S1568" i="59"/>
  <c r="N1568" i="59"/>
  <c r="O1568" i="59" s="1"/>
  <c r="S1567" i="59"/>
  <c r="N1567" i="59"/>
  <c r="O1567" i="59" s="1"/>
  <c r="S1566" i="59"/>
  <c r="N1566" i="59"/>
  <c r="O1566" i="59" s="1"/>
  <c r="N1565" i="59"/>
  <c r="O1565" i="59" s="1"/>
  <c r="S1564" i="59"/>
  <c r="N1564" i="59"/>
  <c r="O1564" i="59" s="1"/>
  <c r="S1563" i="59"/>
  <c r="N1563" i="59"/>
  <c r="O1563" i="59" s="1"/>
  <c r="S1562" i="59"/>
  <c r="N1562" i="59"/>
  <c r="O1562" i="59" s="1"/>
  <c r="S1561" i="59"/>
  <c r="N1561" i="59"/>
  <c r="O1561" i="59" s="1"/>
  <c r="S1560" i="59"/>
  <c r="N1560" i="59"/>
  <c r="O1560" i="59" s="1"/>
  <c r="S1559" i="59"/>
  <c r="N1559" i="59"/>
  <c r="O1559" i="59" s="1"/>
  <c r="S1558" i="59"/>
  <c r="N1558" i="59"/>
  <c r="O1558" i="59" s="1"/>
  <c r="S1557" i="59"/>
  <c r="N1557" i="59"/>
  <c r="O1557" i="59" s="1"/>
  <c r="S1556" i="59"/>
  <c r="N1556" i="59"/>
  <c r="O1556" i="59" s="1"/>
  <c r="N1555" i="59"/>
  <c r="O1555" i="59" s="1"/>
  <c r="S1554" i="59"/>
  <c r="N1554" i="59"/>
  <c r="O1554" i="59" s="1"/>
  <c r="S1553" i="59"/>
  <c r="N1553" i="59"/>
  <c r="O1553" i="59" s="1"/>
  <c r="N1552" i="59"/>
  <c r="O1552" i="59" s="1"/>
  <c r="S1551" i="59"/>
  <c r="N1551" i="59"/>
  <c r="O1551" i="59" s="1"/>
  <c r="S1550" i="59"/>
  <c r="O1550" i="59"/>
  <c r="S1549" i="59"/>
  <c r="N1549" i="59"/>
  <c r="O1549" i="59" s="1"/>
  <c r="S1548" i="59"/>
  <c r="N1548" i="59"/>
  <c r="O1548" i="59" s="1"/>
  <c r="S1547" i="59"/>
  <c r="N1547" i="59"/>
  <c r="O1547" i="59" s="1"/>
  <c r="S1546" i="59"/>
  <c r="N1546" i="59"/>
  <c r="O1546" i="59" s="1"/>
  <c r="S1545" i="59"/>
  <c r="N1545" i="59"/>
  <c r="O1545" i="59" s="1"/>
  <c r="S1544" i="59"/>
  <c r="N1544" i="59"/>
  <c r="O1544" i="59" s="1"/>
  <c r="S1543" i="59"/>
  <c r="N1543" i="59"/>
  <c r="O1543" i="59" s="1"/>
  <c r="S1542" i="59"/>
  <c r="N1542" i="59"/>
  <c r="O1542" i="59" s="1"/>
  <c r="S1541" i="59"/>
  <c r="N1541" i="59"/>
  <c r="O1541" i="59" s="1"/>
  <c r="S1540" i="59"/>
  <c r="N1540" i="59"/>
  <c r="O1540" i="59" s="1"/>
  <c r="S1539" i="59"/>
  <c r="N1539" i="59"/>
  <c r="O1539" i="59" s="1"/>
  <c r="S1538" i="59"/>
  <c r="N1538" i="59"/>
  <c r="O1538" i="59" s="1"/>
  <c r="S1537" i="59"/>
  <c r="N1537" i="59"/>
  <c r="O1537" i="59" s="1"/>
  <c r="S1536" i="59"/>
  <c r="N1536" i="59"/>
  <c r="O1536" i="59" s="1"/>
  <c r="S1535" i="59"/>
  <c r="N1535" i="59"/>
  <c r="O1535" i="59" s="1"/>
  <c r="S1534" i="59"/>
  <c r="N1534" i="59"/>
  <c r="O1534" i="59" s="1"/>
  <c r="S1533" i="59"/>
  <c r="N1533" i="59"/>
  <c r="O1533" i="59" s="1"/>
  <c r="S1532" i="59"/>
  <c r="N1532" i="59"/>
  <c r="O1532" i="59" s="1"/>
  <c r="S1531" i="59"/>
  <c r="N1531" i="59"/>
  <c r="O1531" i="59" s="1"/>
  <c r="S1530" i="59"/>
  <c r="N1530" i="59"/>
  <c r="O1530" i="59" s="1"/>
  <c r="S1529" i="59"/>
  <c r="N1529" i="59"/>
  <c r="O1529" i="59" s="1"/>
  <c r="S1528" i="59"/>
  <c r="N1528" i="59"/>
  <c r="O1528" i="59" s="1"/>
  <c r="S1527" i="59"/>
  <c r="N1527" i="59"/>
  <c r="O1527" i="59" s="1"/>
  <c r="S1526" i="59"/>
  <c r="N1526" i="59"/>
  <c r="O1526" i="59" s="1"/>
  <c r="S1525" i="59"/>
  <c r="N1525" i="59"/>
  <c r="O1525" i="59" s="1"/>
  <c r="S1524" i="59"/>
  <c r="N1524" i="59"/>
  <c r="O1524" i="59" s="1"/>
  <c r="S1523" i="59"/>
  <c r="N1523" i="59"/>
  <c r="O1523" i="59" s="1"/>
  <c r="S1522" i="59"/>
  <c r="N1522" i="59"/>
  <c r="O1522" i="59" s="1"/>
  <c r="S1521" i="59"/>
  <c r="N1521" i="59"/>
  <c r="O1521" i="59" s="1"/>
  <c r="S1520" i="59"/>
  <c r="O1520" i="59"/>
  <c r="S1519" i="59"/>
  <c r="N1519" i="59"/>
  <c r="O1519" i="59" s="1"/>
  <c r="S1518" i="59"/>
  <c r="N1518" i="59"/>
  <c r="O1518" i="59" s="1"/>
  <c r="S1517" i="59"/>
  <c r="N1517" i="59"/>
  <c r="O1517" i="59" s="1"/>
  <c r="S1516" i="59"/>
  <c r="N1516" i="59"/>
  <c r="O1516" i="59" s="1"/>
  <c r="N1515" i="59"/>
  <c r="O1515" i="59" s="1"/>
  <c r="S1514" i="59"/>
  <c r="N1514" i="59"/>
  <c r="O1514" i="59" s="1"/>
  <c r="S1513" i="59"/>
  <c r="N1513" i="59"/>
  <c r="O1513" i="59" s="1"/>
  <c r="S1512" i="59"/>
  <c r="N1512" i="59"/>
  <c r="O1512" i="59" s="1"/>
  <c r="S1511" i="59"/>
  <c r="N1511" i="59"/>
  <c r="O1511" i="59" s="1"/>
  <c r="S1510" i="59"/>
  <c r="N1510" i="59"/>
  <c r="O1510" i="59" s="1"/>
  <c r="S1509" i="59"/>
  <c r="N1509" i="59"/>
  <c r="O1509" i="59" s="1"/>
  <c r="S1508" i="59"/>
  <c r="N1508" i="59"/>
  <c r="O1508" i="59" s="1"/>
  <c r="S1507" i="59"/>
  <c r="N1507" i="59"/>
  <c r="O1507" i="59" s="1"/>
  <c r="S1506" i="59"/>
  <c r="N1506" i="59"/>
  <c r="O1506" i="59" s="1"/>
  <c r="S1505" i="59"/>
  <c r="N1505" i="59"/>
  <c r="O1505" i="59" s="1"/>
  <c r="S1504" i="59"/>
  <c r="N1504" i="59"/>
  <c r="O1504" i="59" s="1"/>
  <c r="S1349" i="59"/>
  <c r="N1349" i="59"/>
  <c r="O1349" i="59" s="1"/>
  <c r="S1348" i="59"/>
  <c r="N1348" i="59"/>
  <c r="O1348" i="59" s="1"/>
  <c r="N1258" i="59"/>
  <c r="O1258" i="59" s="1"/>
  <c r="N1257" i="59"/>
  <c r="O1257" i="59" s="1"/>
  <c r="N1256" i="59"/>
  <c r="O1256" i="59" s="1"/>
  <c r="N1255" i="59"/>
  <c r="O1255" i="59" s="1"/>
  <c r="N1253" i="59"/>
  <c r="O1253" i="59" s="1"/>
  <c r="N1254" i="59"/>
  <c r="O1254" i="59" s="1"/>
  <c r="N1252" i="59"/>
  <c r="O1252" i="59" s="1"/>
  <c r="S1251" i="59"/>
  <c r="N1251" i="59"/>
  <c r="O1251" i="59" s="1"/>
  <c r="S1250" i="59"/>
  <c r="N1250" i="59"/>
  <c r="O1250" i="59" s="1"/>
  <c r="S1240" i="59"/>
  <c r="N1240" i="59"/>
  <c r="O1240" i="59" s="1"/>
  <c r="S1248" i="59"/>
  <c r="N1248" i="59"/>
  <c r="O1248" i="59" s="1"/>
  <c r="N1249" i="59"/>
  <c r="O1249" i="59" s="1"/>
  <c r="S1247" i="59"/>
  <c r="N1247" i="59"/>
  <c r="O1247" i="59" s="1"/>
  <c r="S1246" i="59"/>
  <c r="N1246" i="59"/>
  <c r="O1246" i="59" s="1"/>
  <c r="S1245" i="59"/>
  <c r="N1245" i="59"/>
  <c r="O1245" i="59" s="1"/>
  <c r="S1244" i="59"/>
  <c r="N1244" i="59"/>
  <c r="O1244" i="59" s="1"/>
  <c r="S1243" i="59"/>
  <c r="N1243" i="59"/>
  <c r="O1243" i="59" s="1"/>
  <c r="S1242" i="59"/>
  <c r="N1242" i="59"/>
  <c r="O1242" i="59" s="1"/>
  <c r="S1241" i="59"/>
  <c r="N1241" i="59"/>
  <c r="O1241" i="59" s="1"/>
  <c r="N1212" i="59"/>
  <c r="O1212" i="59" s="1"/>
  <c r="N1238" i="59"/>
  <c r="O1238" i="59" s="1"/>
  <c r="N1237" i="59"/>
  <c r="O1237" i="59" s="1"/>
  <c r="N1239" i="59"/>
  <c r="O1239" i="59" s="1"/>
  <c r="N1236" i="59"/>
  <c r="O1236" i="59" s="1"/>
  <c r="N1235" i="59"/>
  <c r="O1235" i="59" s="1"/>
  <c r="N1234" i="59"/>
  <c r="O1234" i="59" s="1"/>
  <c r="N1233" i="59"/>
  <c r="O1233" i="59" s="1"/>
  <c r="N1232" i="59"/>
  <c r="O1232" i="59" s="1"/>
  <c r="N1231" i="59"/>
  <c r="O1231" i="59" s="1"/>
  <c r="S1230" i="59"/>
  <c r="N1230" i="59"/>
  <c r="O1230" i="59" s="1"/>
  <c r="S1211" i="59"/>
  <c r="N1211" i="59"/>
  <c r="O1211" i="59" s="1"/>
  <c r="S1213" i="59"/>
  <c r="N1213" i="59"/>
  <c r="O1213" i="59" s="1"/>
  <c r="S1229" i="59"/>
  <c r="N1229" i="59"/>
  <c r="O1229" i="59" s="1"/>
  <c r="S1228" i="59"/>
  <c r="N1228" i="59"/>
  <c r="O1228" i="59" s="1"/>
  <c r="S1227" i="59"/>
  <c r="N1227" i="59"/>
  <c r="O1227" i="59" s="1"/>
  <c r="S1226" i="59"/>
  <c r="N1226" i="59"/>
  <c r="O1226" i="59" s="1"/>
  <c r="S1225" i="59"/>
  <c r="N1225" i="59"/>
  <c r="O1225" i="59" s="1"/>
  <c r="S1224" i="59"/>
  <c r="N1224" i="59"/>
  <c r="O1224" i="59" s="1"/>
  <c r="S1223" i="59"/>
  <c r="N1223" i="59"/>
  <c r="O1223" i="59" s="1"/>
  <c r="S1222" i="59"/>
  <c r="N1222" i="59"/>
  <c r="O1222" i="59" s="1"/>
  <c r="S1210" i="59"/>
  <c r="N1210" i="59"/>
  <c r="O1210" i="59" s="1"/>
  <c r="S1209" i="59"/>
  <c r="N1209" i="59"/>
  <c r="O1209" i="59" s="1"/>
  <c r="S1221" i="59"/>
  <c r="N1221" i="59"/>
  <c r="O1221" i="59" s="1"/>
  <c r="S1220" i="59"/>
  <c r="N1220" i="59"/>
  <c r="O1220" i="59" s="1"/>
  <c r="S1219" i="59"/>
  <c r="N1219" i="59"/>
  <c r="O1219" i="59" s="1"/>
  <c r="S1218" i="59"/>
  <c r="N1218" i="59"/>
  <c r="O1218" i="59" s="1"/>
  <c r="S1217" i="59"/>
  <c r="N1217" i="59"/>
  <c r="O1217" i="59" s="1"/>
  <c r="S1216" i="59"/>
  <c r="N1216" i="59"/>
  <c r="O1216" i="59" s="1"/>
  <c r="S1215" i="59"/>
  <c r="N1215" i="59"/>
  <c r="O1215" i="59" s="1"/>
  <c r="N1214" i="59"/>
  <c r="O1214" i="59" s="1"/>
  <c r="S1206" i="59"/>
  <c r="N1206" i="59"/>
  <c r="O1206" i="59" s="1"/>
  <c r="N1205" i="59"/>
  <c r="O1205" i="59" s="1"/>
  <c r="S1193" i="59"/>
  <c r="N1193" i="59"/>
  <c r="O1193" i="59" s="1"/>
  <c r="S1192" i="59"/>
  <c r="N1192" i="59"/>
  <c r="O1192" i="59" s="1"/>
  <c r="S1191" i="59"/>
  <c r="N1191" i="59"/>
  <c r="O1191" i="59" s="1"/>
  <c r="S1189" i="59"/>
  <c r="N1189" i="59"/>
  <c r="O1189" i="59" s="1"/>
  <c r="S1204" i="59"/>
  <c r="N1204" i="59"/>
  <c r="O1204" i="59" s="1"/>
  <c r="S1190" i="59"/>
  <c r="N1190" i="59"/>
  <c r="O1190" i="59" s="1"/>
  <c r="S1188" i="59"/>
  <c r="N1188" i="59"/>
  <c r="O1188" i="59" s="1"/>
  <c r="N1203" i="59"/>
  <c r="O1203" i="59" s="1"/>
  <c r="S1202" i="59"/>
  <c r="N1202" i="59"/>
  <c r="O1202" i="59" s="1"/>
  <c r="S1201" i="59"/>
  <c r="N1201" i="59"/>
  <c r="O1201" i="59" s="1"/>
  <c r="S1200" i="59"/>
  <c r="N1200" i="59"/>
  <c r="O1200" i="59" s="1"/>
  <c r="S1199" i="59"/>
  <c r="N1199" i="59"/>
  <c r="O1199" i="59" s="1"/>
  <c r="N1198" i="59"/>
  <c r="O1198" i="59" s="1"/>
  <c r="S1197" i="59"/>
  <c r="N1197" i="59"/>
  <c r="O1197" i="59" s="1"/>
  <c r="S1196" i="59"/>
  <c r="N1196" i="59"/>
  <c r="O1196" i="59" s="1"/>
  <c r="S1195" i="59"/>
  <c r="N1195" i="59"/>
  <c r="O1195" i="59" s="1"/>
  <c r="S1194" i="59"/>
  <c r="N1194" i="59"/>
  <c r="O1194" i="59" s="1"/>
  <c r="N1208" i="59"/>
  <c r="O1208" i="59" s="1"/>
  <c r="N1207" i="59"/>
  <c r="O1207" i="59" s="1"/>
  <c r="S1187" i="59"/>
  <c r="N1187" i="59"/>
  <c r="O1187" i="59" s="1"/>
  <c r="S1186" i="59"/>
  <c r="N1186" i="59"/>
  <c r="O1186" i="59" s="1"/>
  <c r="S1185" i="59"/>
  <c r="N1185" i="59"/>
  <c r="O1185" i="59" s="1"/>
  <c r="S1184" i="59"/>
  <c r="N1184" i="59"/>
  <c r="O1184" i="59" s="1"/>
  <c r="S1183" i="59"/>
  <c r="N1183" i="59"/>
  <c r="O1183" i="59" s="1"/>
  <c r="N1182" i="59"/>
  <c r="O1182" i="59" s="1"/>
  <c r="N1175" i="59"/>
  <c r="O1175" i="59" s="1"/>
  <c r="N1174" i="59"/>
  <c r="O1174" i="59" s="1"/>
  <c r="N1173" i="59"/>
  <c r="O1173" i="59" s="1"/>
  <c r="S1181" i="59"/>
  <c r="N1181" i="59"/>
  <c r="O1181" i="59" s="1"/>
  <c r="N1172" i="59"/>
  <c r="O1172" i="59" s="1"/>
  <c r="N1171" i="59"/>
  <c r="O1171" i="59" s="1"/>
  <c r="N1170" i="59"/>
  <c r="O1170" i="59" s="1"/>
  <c r="S1180" i="59"/>
  <c r="N1180" i="59"/>
  <c r="O1180" i="59" s="1"/>
  <c r="N1179" i="59"/>
  <c r="O1179" i="59" s="1"/>
  <c r="S1178" i="59"/>
  <c r="N1178" i="59"/>
  <c r="O1178" i="59" s="1"/>
  <c r="S1177" i="59"/>
  <c r="N1177" i="59"/>
  <c r="O1177" i="59" s="1"/>
  <c r="S1176" i="59"/>
  <c r="N1176" i="59"/>
  <c r="O1176" i="59" s="1"/>
  <c r="S1169" i="59"/>
  <c r="N1169" i="59"/>
  <c r="O1169" i="59" s="1"/>
  <c r="S1168" i="59"/>
  <c r="N1168" i="59"/>
  <c r="O1168" i="59" s="1"/>
  <c r="S1167" i="59"/>
  <c r="N1167" i="59"/>
  <c r="O1167" i="59" s="1"/>
  <c r="S1166" i="59"/>
  <c r="N1166" i="59"/>
  <c r="O1166" i="59" s="1"/>
  <c r="S1165" i="59"/>
  <c r="N1165" i="59"/>
  <c r="O1165" i="59" s="1"/>
  <c r="S1164" i="59"/>
  <c r="N1164" i="59"/>
  <c r="O1164" i="59" s="1"/>
  <c r="S1163" i="59"/>
  <c r="N1163" i="59"/>
  <c r="O1163" i="59" s="1"/>
  <c r="S1161" i="59"/>
  <c r="N1161" i="59"/>
  <c r="O1161" i="59" s="1"/>
  <c r="S1151" i="59"/>
  <c r="N1151" i="59"/>
  <c r="O1151" i="59" s="1"/>
  <c r="S1150" i="59"/>
  <c r="N1150" i="59"/>
  <c r="O1150" i="59" s="1"/>
  <c r="S1160" i="59"/>
  <c r="N1160" i="59"/>
  <c r="O1160" i="59" s="1"/>
  <c r="S1159" i="59"/>
  <c r="N1159" i="59"/>
  <c r="O1159" i="59" s="1"/>
  <c r="N1158" i="59"/>
  <c r="O1158" i="59" s="1"/>
  <c r="S1157" i="59"/>
  <c r="N1157" i="59"/>
  <c r="O1157" i="59" s="1"/>
  <c r="S1156" i="59"/>
  <c r="N1156" i="59"/>
  <c r="O1156" i="59" s="1"/>
  <c r="S1155" i="59"/>
  <c r="N1155" i="59"/>
  <c r="O1155" i="59" s="1"/>
  <c r="S1154" i="59"/>
  <c r="N1154" i="59"/>
  <c r="O1154" i="59" s="1"/>
  <c r="N1153" i="59"/>
  <c r="O1153" i="59" s="1"/>
  <c r="N1152" i="59"/>
  <c r="O1152" i="59" s="1"/>
  <c r="N1162" i="59"/>
  <c r="O1162" i="59" s="1"/>
  <c r="N1149" i="59"/>
  <c r="O1149" i="59" s="1"/>
  <c r="N1147" i="59"/>
  <c r="O1147" i="59" s="1"/>
  <c r="N1146" i="59"/>
  <c r="O1146" i="59" s="1"/>
  <c r="S1148" i="59"/>
  <c r="N1148" i="59"/>
  <c r="O1148" i="59" s="1"/>
  <c r="S1135" i="59"/>
  <c r="N1135" i="59"/>
  <c r="O1135" i="59" s="1"/>
  <c r="S1145" i="59"/>
  <c r="N1145" i="59"/>
  <c r="O1145" i="59" s="1"/>
  <c r="S1144" i="59"/>
  <c r="N1144" i="59"/>
  <c r="O1144" i="59" s="1"/>
  <c r="S1143" i="59"/>
  <c r="N1143" i="59"/>
  <c r="O1143" i="59" s="1"/>
  <c r="S1142" i="59"/>
  <c r="N1142" i="59"/>
  <c r="O1142" i="59" s="1"/>
  <c r="S1141" i="59"/>
  <c r="N1141" i="59"/>
  <c r="O1141" i="59" s="1"/>
  <c r="S1140" i="59"/>
  <c r="N1140" i="59"/>
  <c r="O1140" i="59" s="1"/>
  <c r="S1139" i="59"/>
  <c r="N1139" i="59"/>
  <c r="O1139" i="59" s="1"/>
  <c r="S1138" i="59"/>
  <c r="N1138" i="59"/>
  <c r="O1138" i="59" s="1"/>
  <c r="S1137" i="59"/>
  <c r="N1137" i="59"/>
  <c r="O1137" i="59" s="1"/>
  <c r="S1136" i="59"/>
  <c r="N1136" i="59"/>
  <c r="O1136" i="59" s="1"/>
  <c r="S1134" i="59"/>
  <c r="N1134" i="59"/>
  <c r="O1134" i="59" s="1"/>
  <c r="S1133" i="59"/>
  <c r="N1133" i="59"/>
  <c r="O1133" i="59" s="1"/>
  <c r="S1132" i="59"/>
  <c r="N1132" i="59"/>
  <c r="O1132" i="59" s="1"/>
  <c r="S1131" i="59"/>
  <c r="N1131" i="59"/>
  <c r="O1131" i="59" s="1"/>
  <c r="S1114" i="59"/>
  <c r="N1114" i="59"/>
  <c r="O1114" i="59" s="1"/>
  <c r="S1113" i="59"/>
  <c r="N1113" i="59"/>
  <c r="O1113" i="59" s="1"/>
  <c r="S1130" i="59"/>
  <c r="N1130" i="59"/>
  <c r="O1130" i="59" s="1"/>
  <c r="S1129" i="59"/>
  <c r="N1129" i="59"/>
  <c r="O1129" i="59" s="1"/>
  <c r="S1128" i="59"/>
  <c r="N1128" i="59"/>
  <c r="O1128" i="59" s="1"/>
  <c r="S1127" i="59"/>
  <c r="N1127" i="59"/>
  <c r="O1127" i="59" s="1"/>
  <c r="S1126" i="59"/>
  <c r="N1126" i="59"/>
  <c r="O1126" i="59" s="1"/>
  <c r="S1125" i="59"/>
  <c r="N1125" i="59"/>
  <c r="O1125" i="59" s="1"/>
  <c r="S1124" i="59"/>
  <c r="N1124" i="59"/>
  <c r="O1124" i="59" s="1"/>
  <c r="S1123" i="59"/>
  <c r="N1123" i="59"/>
  <c r="O1123" i="59" s="1"/>
  <c r="S1122" i="59"/>
  <c r="N1122" i="59"/>
  <c r="O1122" i="59" s="1"/>
  <c r="S1121" i="59"/>
  <c r="N1121" i="59"/>
  <c r="O1121" i="59" s="1"/>
  <c r="S1120" i="59"/>
  <c r="N1120" i="59"/>
  <c r="O1120" i="59" s="1"/>
  <c r="S1119" i="59"/>
  <c r="N1119" i="59"/>
  <c r="O1119" i="59" s="1"/>
  <c r="S1118" i="59"/>
  <c r="N1118" i="59"/>
  <c r="O1118" i="59" s="1"/>
  <c r="S1117" i="59"/>
  <c r="N1117" i="59"/>
  <c r="O1117" i="59" s="1"/>
  <c r="S1116" i="59"/>
  <c r="N1116" i="59"/>
  <c r="O1116" i="59" s="1"/>
  <c r="S1115" i="59"/>
  <c r="N1115" i="59"/>
  <c r="O1115" i="59" s="1"/>
  <c r="S1109" i="59"/>
  <c r="N1109" i="59"/>
  <c r="O1109" i="59" s="1"/>
  <c r="N1112" i="59"/>
  <c r="O1112" i="59" s="1"/>
  <c r="S1104" i="59"/>
  <c r="S1098" i="59"/>
  <c r="O1098" i="59"/>
  <c r="S1103" i="59"/>
  <c r="N1103" i="59"/>
  <c r="O1103" i="59" s="1"/>
  <c r="S1102" i="59"/>
  <c r="N1102" i="59"/>
  <c r="O1102" i="59" s="1"/>
  <c r="S1101" i="59"/>
  <c r="N1101" i="59"/>
  <c r="O1101" i="59" s="1"/>
  <c r="S1108" i="59"/>
  <c r="N1108" i="59"/>
  <c r="O1108" i="59" s="1"/>
  <c r="N1111" i="59"/>
  <c r="O1111" i="59" s="1"/>
  <c r="S1107" i="59"/>
  <c r="N1107" i="59"/>
  <c r="O1107" i="59" s="1"/>
  <c r="S1106" i="59"/>
  <c r="N1106" i="59"/>
  <c r="O1106" i="59" s="1"/>
  <c r="S1097" i="59"/>
  <c r="N1097" i="59"/>
  <c r="O1097" i="59" s="1"/>
  <c r="S1096" i="59"/>
  <c r="N1096" i="59"/>
  <c r="O1096" i="59" s="1"/>
  <c r="S1100" i="59"/>
  <c r="N1100" i="59"/>
  <c r="O1100" i="59" s="1"/>
  <c r="N1099" i="59"/>
  <c r="O1099" i="59" s="1"/>
  <c r="N1105" i="59"/>
  <c r="O1105" i="59" s="1"/>
  <c r="N1110" i="59"/>
  <c r="O1110" i="59" s="1"/>
  <c r="N1095" i="59"/>
  <c r="O1095" i="59" s="1"/>
  <c r="S1094" i="59"/>
  <c r="N1094" i="59"/>
  <c r="O1094" i="59" s="1"/>
  <c r="N1093" i="59"/>
  <c r="O1093" i="59" s="1"/>
  <c r="N1089" i="59"/>
  <c r="O1089" i="59" s="1"/>
  <c r="S1085" i="59"/>
  <c r="N1085" i="59"/>
  <c r="O1085" i="59" s="1"/>
  <c r="S1084" i="59"/>
  <c r="N1084" i="59"/>
  <c r="O1084" i="59" s="1"/>
  <c r="N1088" i="59"/>
  <c r="O1088" i="59" s="1"/>
  <c r="N1087" i="59"/>
  <c r="O1087" i="59" s="1"/>
  <c r="S1092" i="59"/>
  <c r="N1092" i="59"/>
  <c r="O1092" i="59" s="1"/>
  <c r="S1091" i="59"/>
  <c r="N1091" i="59"/>
  <c r="O1091" i="59" s="1"/>
  <c r="S1086" i="59"/>
  <c r="N1086" i="59"/>
  <c r="O1086" i="59" s="1"/>
  <c r="S1090" i="59"/>
  <c r="N1090" i="59"/>
  <c r="O1090" i="59" s="1"/>
  <c r="N1083" i="59"/>
  <c r="O1083" i="59" s="1"/>
  <c r="S1080" i="59"/>
  <c r="N1080" i="59"/>
  <c r="O1080" i="59" s="1"/>
  <c r="S1078" i="59"/>
  <c r="N1078" i="59"/>
  <c r="O1078" i="59" s="1"/>
  <c r="S1082" i="59"/>
  <c r="N1082" i="59"/>
  <c r="O1082" i="59" s="1"/>
  <c r="S1081" i="59"/>
  <c r="N1081" i="59"/>
  <c r="O1081" i="59" s="1"/>
  <c r="S1079" i="59"/>
  <c r="N1079" i="59"/>
  <c r="O1079" i="59" s="1"/>
  <c r="S1074" i="59"/>
  <c r="N1074" i="59"/>
  <c r="O1074" i="59" s="1"/>
  <c r="S1073" i="59"/>
  <c r="N1073" i="59"/>
  <c r="O1073" i="59" s="1"/>
  <c r="S1072" i="59"/>
  <c r="N1072" i="59"/>
  <c r="O1072" i="59" s="1"/>
  <c r="N1076" i="59"/>
  <c r="O1076" i="59" s="1"/>
  <c r="N1075" i="59"/>
  <c r="O1075" i="59" s="1"/>
  <c r="N1077" i="59"/>
  <c r="O1077" i="59" s="1"/>
  <c r="S1071" i="59"/>
  <c r="N1071" i="59"/>
  <c r="O1071" i="59" s="1"/>
  <c r="S1070" i="59"/>
  <c r="N1070" i="59"/>
  <c r="O1070" i="59" s="1"/>
  <c r="S1069" i="59"/>
  <c r="N1069" i="59"/>
  <c r="O1069" i="59" s="1"/>
  <c r="S1068" i="59"/>
  <c r="N1068" i="59"/>
  <c r="O1068" i="59" s="1"/>
  <c r="N1066" i="59"/>
  <c r="O1066" i="59" s="1"/>
  <c r="S1067" i="59"/>
  <c r="N1067" i="59"/>
  <c r="O1067" i="59" s="1"/>
  <c r="N1065" i="59"/>
  <c r="O1065" i="59" s="1"/>
  <c r="N1064" i="59"/>
  <c r="O1064" i="59" s="1"/>
  <c r="N1063" i="59"/>
  <c r="O1063" i="59" s="1"/>
  <c r="S1062" i="59"/>
  <c r="N1062" i="59"/>
  <c r="O1062" i="59" s="1"/>
  <c r="S1061" i="59"/>
  <c r="N1061" i="59"/>
  <c r="O1061" i="59" s="1"/>
  <c r="S1056" i="59"/>
  <c r="N1056" i="59"/>
  <c r="O1056" i="59" s="1"/>
  <c r="S1060" i="59"/>
  <c r="N1060" i="59"/>
  <c r="O1060" i="59" s="1"/>
  <c r="S1059" i="59"/>
  <c r="N1059" i="59"/>
  <c r="O1059" i="59" s="1"/>
  <c r="S1055" i="59"/>
  <c r="N1055" i="59"/>
  <c r="O1055" i="59" s="1"/>
  <c r="S1058" i="59"/>
  <c r="N1058" i="59"/>
  <c r="O1058" i="59" s="1"/>
  <c r="S1057" i="59"/>
  <c r="N1057" i="59"/>
  <c r="O1057" i="59" s="1"/>
  <c r="N1054" i="59"/>
  <c r="O1054" i="59" s="1"/>
  <c r="S1053" i="59"/>
  <c r="N1053" i="59"/>
  <c r="O1053" i="59" s="1"/>
  <c r="S1050" i="59"/>
  <c r="N1050" i="59"/>
  <c r="O1050" i="59" s="1"/>
  <c r="S1052" i="59"/>
  <c r="N1052" i="59"/>
  <c r="O1052" i="59" s="1"/>
  <c r="S1051" i="59"/>
  <c r="N1051" i="59"/>
  <c r="O1051" i="59" s="1"/>
  <c r="S1049" i="59"/>
  <c r="N1049" i="59"/>
  <c r="O1049" i="59" s="1"/>
  <c r="S1048" i="59"/>
  <c r="N1048" i="59"/>
  <c r="O1048" i="59" s="1"/>
  <c r="N1047" i="59"/>
  <c r="O1047" i="59" s="1"/>
  <c r="N1046" i="59"/>
  <c r="O1046" i="59" s="1"/>
  <c r="N1041" i="59"/>
  <c r="O1041" i="59" s="1"/>
  <c r="N1045" i="59"/>
  <c r="O1045" i="59" s="1"/>
  <c r="N1044" i="59"/>
  <c r="O1044" i="59" s="1"/>
  <c r="N1042" i="59"/>
  <c r="O1042" i="59" s="1"/>
  <c r="S1040" i="59"/>
  <c r="N1040" i="59"/>
  <c r="O1040" i="59" s="1"/>
  <c r="S1037" i="59"/>
  <c r="N1037" i="59"/>
  <c r="O1037" i="59" s="1"/>
  <c r="S1039" i="59"/>
  <c r="N1039" i="59"/>
  <c r="O1039" i="59" s="1"/>
  <c r="S1038" i="59"/>
  <c r="N1038" i="59"/>
  <c r="O1038" i="59" s="1"/>
  <c r="N1043" i="59"/>
  <c r="O1043" i="59" s="1"/>
  <c r="N1036" i="59"/>
  <c r="O1036" i="59" s="1"/>
  <c r="N1035" i="59"/>
  <c r="O1035" i="59" s="1"/>
  <c r="N1034" i="59"/>
  <c r="O1034" i="59" s="1"/>
  <c r="N1033" i="59"/>
  <c r="O1033" i="59" s="1"/>
  <c r="N1032" i="59"/>
  <c r="O1032" i="59" s="1"/>
  <c r="N1031" i="59"/>
  <c r="O1031" i="59" s="1"/>
  <c r="N1028" i="59"/>
  <c r="O1028" i="59" s="1"/>
  <c r="N1027" i="59"/>
  <c r="O1027" i="59" s="1"/>
  <c r="N1026" i="59"/>
  <c r="O1026" i="59" s="1"/>
  <c r="S1025" i="59"/>
  <c r="N1025" i="59"/>
  <c r="O1025" i="59" s="1"/>
  <c r="S1024" i="59"/>
  <c r="N1024" i="59"/>
  <c r="O1024" i="59" s="1"/>
  <c r="N1030" i="59"/>
  <c r="O1030" i="59" s="1"/>
  <c r="N1029" i="59"/>
  <c r="O1029" i="59" s="1"/>
  <c r="S1023" i="59"/>
  <c r="N1023" i="59"/>
  <c r="O1023" i="59" s="1"/>
  <c r="N1022" i="59"/>
  <c r="O1022" i="59" s="1"/>
  <c r="N1021" i="59"/>
  <c r="O1021" i="59" s="1"/>
  <c r="N1020" i="59"/>
  <c r="O1020" i="59" s="1"/>
  <c r="N1019" i="59"/>
  <c r="O1019" i="59" s="1"/>
  <c r="S1013" i="59"/>
  <c r="N1013" i="59"/>
  <c r="O1013" i="59" s="1"/>
  <c r="N1018" i="59"/>
  <c r="O1018" i="59" s="1"/>
  <c r="N1017" i="59"/>
  <c r="O1017" i="59" s="1"/>
  <c r="S1012" i="59"/>
  <c r="N1012" i="59"/>
  <c r="O1012" i="59" s="1"/>
  <c r="S1011" i="59"/>
  <c r="N1011" i="59"/>
  <c r="O1011" i="59" s="1"/>
  <c r="S1010" i="59"/>
  <c r="N1010" i="59"/>
  <c r="O1010" i="59" s="1"/>
  <c r="S1009" i="59"/>
  <c r="N1009" i="59"/>
  <c r="O1009" i="59" s="1"/>
  <c r="N1016" i="59"/>
  <c r="O1016" i="59" s="1"/>
  <c r="N1015" i="59"/>
  <c r="O1015" i="59" s="1"/>
  <c r="N1014" i="59"/>
  <c r="O1014" i="59" s="1"/>
  <c r="S1008" i="59"/>
  <c r="N1008" i="59"/>
  <c r="O1008" i="59" s="1"/>
  <c r="S1007" i="59"/>
  <c r="N1007" i="59"/>
  <c r="O1007" i="59" s="1"/>
  <c r="S1006" i="59"/>
  <c r="N1006" i="59"/>
  <c r="O1006" i="59" s="1"/>
  <c r="S1005" i="59"/>
  <c r="N1005" i="59"/>
  <c r="O1005" i="59" s="1"/>
  <c r="S1004" i="59"/>
  <c r="N1004" i="59"/>
  <c r="O1004" i="59" s="1"/>
  <c r="N1003" i="59"/>
  <c r="O1003" i="59" s="1"/>
  <c r="N1002" i="59"/>
  <c r="O1002" i="59" s="1"/>
  <c r="N1001" i="59"/>
  <c r="O1001" i="59" s="1"/>
  <c r="S1000" i="59"/>
  <c r="N1000" i="59"/>
  <c r="O1000" i="59" s="1"/>
  <c r="S999" i="59"/>
  <c r="N999" i="59"/>
  <c r="O999" i="59" s="1"/>
  <c r="S998" i="59"/>
  <c r="N998" i="59"/>
  <c r="O998" i="59" s="1"/>
  <c r="S997" i="59"/>
  <c r="N997" i="59"/>
  <c r="O997" i="59" s="1"/>
  <c r="S996" i="59"/>
  <c r="N996" i="59"/>
  <c r="O996" i="59" s="1"/>
  <c r="S995" i="59"/>
  <c r="N995" i="59"/>
  <c r="O995" i="59" s="1"/>
  <c r="S994" i="59"/>
  <c r="N994" i="59"/>
  <c r="O994" i="59" s="1"/>
  <c r="S992" i="59"/>
  <c r="N992" i="59"/>
  <c r="O992" i="59" s="1"/>
  <c r="S991" i="59"/>
  <c r="N991" i="59"/>
  <c r="O991" i="59" s="1"/>
  <c r="S990" i="59"/>
  <c r="N990" i="59"/>
  <c r="O990" i="59" s="1"/>
  <c r="S989" i="59"/>
  <c r="N989" i="59"/>
  <c r="O989" i="59" s="1"/>
  <c r="S988" i="59"/>
  <c r="N988" i="59"/>
  <c r="O988" i="59" s="1"/>
  <c r="S987" i="59"/>
  <c r="N987" i="59"/>
  <c r="O987" i="59" s="1"/>
  <c r="S986" i="59"/>
  <c r="N986" i="59"/>
  <c r="O986" i="59" s="1"/>
  <c r="S985" i="59"/>
  <c r="N985" i="59"/>
  <c r="O985" i="59" s="1"/>
  <c r="S984" i="59"/>
  <c r="N984" i="59"/>
  <c r="O984" i="59" s="1"/>
  <c r="S993" i="59"/>
  <c r="N993" i="59"/>
  <c r="O993" i="59" s="1"/>
  <c r="S983" i="59"/>
  <c r="N983" i="59"/>
  <c r="O983" i="59" s="1"/>
  <c r="S982" i="59"/>
  <c r="N982" i="59"/>
  <c r="O982" i="59" s="1"/>
  <c r="S981" i="59"/>
  <c r="N981" i="59"/>
  <c r="O981" i="59" s="1"/>
  <c r="S980" i="59"/>
  <c r="N980" i="59"/>
  <c r="O980" i="59" s="1"/>
  <c r="S979" i="59"/>
  <c r="N979" i="59"/>
  <c r="O979" i="59" s="1"/>
  <c r="S978" i="59"/>
  <c r="N978" i="59"/>
  <c r="O978" i="59" s="1"/>
  <c r="S975" i="59"/>
  <c r="N975" i="59"/>
  <c r="O975" i="59" s="1"/>
  <c r="S977" i="59"/>
  <c r="N977" i="59"/>
  <c r="O977" i="59" s="1"/>
  <c r="S976" i="59"/>
  <c r="N976" i="59"/>
  <c r="O976" i="59" s="1"/>
  <c r="N974" i="59"/>
  <c r="O974" i="59" s="1"/>
  <c r="N973" i="59"/>
  <c r="O973" i="59" s="1"/>
  <c r="S971" i="59"/>
  <c r="N971" i="59"/>
  <c r="O971" i="59" s="1"/>
  <c r="S970" i="59"/>
  <c r="N970" i="59"/>
  <c r="O970" i="59" s="1"/>
  <c r="S969" i="59"/>
  <c r="N969" i="59"/>
  <c r="O969" i="59" s="1"/>
  <c r="S968" i="59"/>
  <c r="N968" i="59"/>
  <c r="O968" i="59" s="1"/>
  <c r="S967" i="59"/>
  <c r="N967" i="59"/>
  <c r="O967" i="59" s="1"/>
  <c r="S966" i="59"/>
  <c r="N966" i="59"/>
  <c r="O966" i="59" s="1"/>
  <c r="S965" i="59"/>
  <c r="N965" i="59"/>
  <c r="O965" i="59" s="1"/>
  <c r="S964" i="59"/>
  <c r="N964" i="59"/>
  <c r="O964" i="59" s="1"/>
  <c r="S963" i="59"/>
  <c r="N963" i="59"/>
  <c r="O963" i="59" s="1"/>
  <c r="N972" i="59"/>
  <c r="O972" i="59" s="1"/>
  <c r="S961" i="59"/>
  <c r="N961" i="59"/>
  <c r="O961" i="59" s="1"/>
  <c r="N962" i="59"/>
  <c r="O962" i="59" s="1"/>
  <c r="S960" i="59"/>
  <c r="N960" i="59"/>
  <c r="O960" i="59" s="1"/>
  <c r="S959" i="59"/>
  <c r="N959" i="59"/>
  <c r="O959" i="59" s="1"/>
  <c r="S958" i="59"/>
  <c r="N958" i="59"/>
  <c r="O958" i="59" s="1"/>
  <c r="S957" i="59"/>
  <c r="N957" i="59"/>
  <c r="O957" i="59" s="1"/>
  <c r="S956" i="59"/>
  <c r="N956" i="59"/>
  <c r="O956" i="59" s="1"/>
  <c r="S955" i="59"/>
  <c r="N955" i="59"/>
  <c r="O955" i="59" s="1"/>
  <c r="S954" i="59"/>
  <c r="N954" i="59"/>
  <c r="O954" i="59" s="1"/>
  <c r="S953" i="59"/>
  <c r="N953" i="59"/>
  <c r="O953" i="59" s="1"/>
  <c r="S952" i="59"/>
  <c r="N952" i="59"/>
  <c r="O952" i="59" s="1"/>
  <c r="S951" i="59"/>
  <c r="N951" i="59"/>
  <c r="O951" i="59" s="1"/>
  <c r="S1690" i="59"/>
  <c r="N1690" i="59"/>
  <c r="O1690" i="59" s="1"/>
  <c r="S1689" i="59"/>
  <c r="N1689" i="59"/>
  <c r="O1689" i="59" s="1"/>
  <c r="S1688" i="59"/>
  <c r="N1688" i="59"/>
  <c r="O1688" i="59" s="1"/>
  <c r="S1687" i="59"/>
  <c r="N1687" i="59"/>
  <c r="O1687" i="59" s="1"/>
  <c r="S1686" i="59"/>
  <c r="N1686" i="59"/>
  <c r="O1686" i="59" s="1"/>
  <c r="S1685" i="59"/>
  <c r="N1685" i="59"/>
  <c r="O1685" i="59" s="1"/>
  <c r="S1684" i="59"/>
  <c r="N1684" i="59"/>
  <c r="O1684" i="59" s="1"/>
  <c r="S1683" i="59"/>
  <c r="N1683" i="59"/>
  <c r="O1683" i="59" s="1"/>
  <c r="S1682" i="59"/>
  <c r="N1682" i="59"/>
  <c r="O1682" i="59" s="1"/>
  <c r="S1681" i="59"/>
  <c r="N1681" i="59"/>
  <c r="O1681" i="59" s="1"/>
  <c r="S1680" i="59"/>
  <c r="N1680" i="59"/>
  <c r="O1680" i="59" s="1"/>
  <c r="S1679" i="59"/>
  <c r="N1679" i="59"/>
  <c r="O1679" i="59" s="1"/>
  <c r="S1678" i="59"/>
  <c r="N1678" i="59"/>
  <c r="O1678" i="59" s="1"/>
  <c r="S1677" i="59"/>
  <c r="N1677" i="59"/>
  <c r="O1677" i="59" s="1"/>
  <c r="S1676" i="59"/>
  <c r="N1676" i="59"/>
  <c r="O1676" i="59" s="1"/>
  <c r="S1847" i="59"/>
  <c r="N1847" i="59"/>
  <c r="O1847" i="59" s="1"/>
  <c r="S1675" i="59"/>
  <c r="N1675" i="59"/>
  <c r="O1675" i="59" s="1"/>
  <c r="S1674" i="59"/>
  <c r="N1674" i="59"/>
  <c r="O1674" i="59" s="1"/>
  <c r="S1673" i="59"/>
  <c r="N1673" i="59"/>
  <c r="O1673" i="59" s="1"/>
  <c r="S1672" i="59"/>
  <c r="N1672" i="59"/>
  <c r="O1672" i="59" s="1"/>
  <c r="S1671" i="59"/>
  <c r="N1671" i="59"/>
  <c r="O1671" i="59" s="1"/>
  <c r="S1670" i="59"/>
  <c r="N1670" i="59"/>
  <c r="O1670" i="59" s="1"/>
  <c r="N1846" i="59"/>
  <c r="O1846" i="59" s="1"/>
  <c r="S1845" i="59"/>
  <c r="N1845" i="59"/>
  <c r="O1845" i="59" s="1"/>
  <c r="S1669" i="59"/>
  <c r="N1669" i="59"/>
  <c r="O1669" i="59" s="1"/>
  <c r="N1668" i="59"/>
  <c r="O1668" i="59" s="1"/>
  <c r="S1667" i="59"/>
  <c r="N1667" i="59"/>
  <c r="O1667" i="59" s="1"/>
  <c r="N1844" i="59"/>
  <c r="O1844" i="59" s="1"/>
  <c r="N1843" i="59"/>
  <c r="O1843" i="59" s="1"/>
  <c r="N1666" i="59"/>
  <c r="O1666" i="59" s="1"/>
  <c r="N1665" i="59"/>
  <c r="O1665" i="59" s="1"/>
  <c r="S1664" i="59"/>
  <c r="N1664" i="59"/>
  <c r="O1664" i="59" s="1"/>
  <c r="S1663" i="59"/>
  <c r="N1663" i="59"/>
  <c r="O1663" i="59" s="1"/>
  <c r="S1662" i="59"/>
  <c r="N1662" i="59"/>
  <c r="O1662" i="59" s="1"/>
  <c r="S1661" i="59"/>
  <c r="N1661" i="59"/>
  <c r="O1661" i="59" s="1"/>
  <c r="N1842" i="59"/>
  <c r="O1842" i="59" s="1"/>
  <c r="N1841" i="59"/>
  <c r="O1841" i="59" s="1"/>
  <c r="N1840" i="59"/>
  <c r="O1840" i="59" s="1"/>
  <c r="S1660" i="59"/>
  <c r="N1660" i="59"/>
  <c r="O1660" i="59" s="1"/>
  <c r="N1839" i="59"/>
  <c r="O1839" i="59" s="1"/>
  <c r="S1838" i="59"/>
  <c r="N1838" i="59"/>
  <c r="O1838" i="59" s="1"/>
  <c r="S1837" i="59"/>
  <c r="N1837" i="59"/>
  <c r="O1837" i="59" s="1"/>
  <c r="S1659" i="59"/>
  <c r="N1659" i="59"/>
  <c r="O1659" i="59" s="1"/>
  <c r="S1658" i="59"/>
  <c r="N1658" i="59"/>
  <c r="O1658" i="59" s="1"/>
  <c r="S1657" i="59"/>
  <c r="N1657" i="59"/>
  <c r="O1657" i="59" s="1"/>
  <c r="S1656" i="59"/>
  <c r="N1656" i="59"/>
  <c r="O1656" i="59" s="1"/>
  <c r="S1655" i="59"/>
  <c r="N1655" i="59"/>
  <c r="O1655" i="59" s="1"/>
  <c r="N1836" i="59"/>
  <c r="O1836" i="59" s="1"/>
  <c r="N1835" i="59"/>
  <c r="O1835" i="59" s="1"/>
  <c r="S1654" i="59"/>
  <c r="N1654" i="59"/>
  <c r="O1654" i="59" s="1"/>
  <c r="S1653" i="59"/>
  <c r="N1653" i="59"/>
  <c r="O1653" i="59" s="1"/>
  <c r="S1652" i="59"/>
  <c r="N1652" i="59"/>
  <c r="O1652" i="59" s="1"/>
  <c r="S1834" i="59"/>
  <c r="N1834" i="59"/>
  <c r="O1834" i="59" s="1"/>
  <c r="S1833" i="59"/>
  <c r="N1833" i="59"/>
  <c r="O1833" i="59" s="1"/>
  <c r="N1832" i="59"/>
  <c r="O1832" i="59" s="1"/>
  <c r="S1831" i="59"/>
  <c r="N1831" i="59"/>
  <c r="O1831" i="59" s="1"/>
  <c r="S1830" i="59"/>
  <c r="N1830" i="59"/>
  <c r="O1830" i="59" s="1"/>
  <c r="S1829" i="59"/>
  <c r="N1829" i="59"/>
  <c r="O1829" i="59" s="1"/>
  <c r="S1651" i="59"/>
  <c r="N1651" i="59"/>
  <c r="O1651" i="59" s="1"/>
  <c r="S1650" i="59"/>
  <c r="N1650" i="59"/>
  <c r="O1650" i="59" s="1"/>
  <c r="S1649" i="59"/>
  <c r="N1649" i="59"/>
  <c r="O1649" i="59" s="1"/>
  <c r="S1648" i="59"/>
  <c r="N1648" i="59"/>
  <c r="O1648" i="59" s="1"/>
  <c r="S1647" i="59"/>
  <c r="N1647" i="59"/>
  <c r="O1647" i="59" s="1"/>
  <c r="S1646" i="59"/>
  <c r="N1646" i="59"/>
  <c r="O1646" i="59" s="1"/>
  <c r="S1645" i="59"/>
  <c r="N1645" i="59"/>
  <c r="O1645" i="59" s="1"/>
  <c r="N1828" i="59"/>
  <c r="O1828" i="59" s="1"/>
  <c r="S1644" i="59"/>
  <c r="N1644" i="59"/>
  <c r="O1644" i="59" s="1"/>
  <c r="S1643" i="59"/>
  <c r="N1643" i="59"/>
  <c r="O1643" i="59" s="1"/>
  <c r="S1642" i="59"/>
  <c r="N1642" i="59"/>
  <c r="O1642" i="59" s="1"/>
  <c r="S1641" i="59"/>
  <c r="N1641" i="59"/>
  <c r="O1641" i="59" s="1"/>
  <c r="S1640" i="59"/>
  <c r="N1640" i="59"/>
  <c r="O1640" i="59" s="1"/>
  <c r="S1827" i="59"/>
  <c r="N1827" i="59"/>
  <c r="O1827" i="59" s="1"/>
  <c r="S1639" i="59"/>
  <c r="N1639" i="59"/>
  <c r="O1639" i="59" s="1"/>
  <c r="S1638" i="59"/>
  <c r="N1638" i="59"/>
  <c r="O1638" i="59" s="1"/>
  <c r="N1637" i="59"/>
  <c r="O1637" i="59" s="1"/>
  <c r="S1636" i="59"/>
  <c r="N1636" i="59"/>
  <c r="O1636" i="59" s="1"/>
  <c r="S1635" i="59"/>
  <c r="N1635" i="59"/>
  <c r="O1635" i="59" s="1"/>
  <c r="S1634" i="59"/>
  <c r="N1634" i="59"/>
  <c r="O1634" i="59" s="1"/>
  <c r="S1633" i="59"/>
  <c r="N1633" i="59"/>
  <c r="O1633" i="59" s="1"/>
  <c r="S1632" i="59"/>
  <c r="N1632" i="59"/>
  <c r="O1632" i="59" s="1"/>
  <c r="S1631" i="59"/>
  <c r="N1631" i="59"/>
  <c r="O1631" i="59" s="1"/>
  <c r="S1630" i="59"/>
  <c r="N1630" i="59"/>
  <c r="O1630" i="59" s="1"/>
  <c r="N1629" i="59"/>
  <c r="O1629" i="59" s="1"/>
  <c r="S950" i="59"/>
  <c r="N950" i="59"/>
  <c r="O950" i="59" s="1"/>
  <c r="S949" i="59"/>
  <c r="N949" i="59"/>
  <c r="O949" i="59" s="1"/>
  <c r="S948" i="59"/>
  <c r="N948" i="59"/>
  <c r="O948" i="59" s="1"/>
  <c r="S947" i="59"/>
  <c r="N947" i="59"/>
  <c r="O947" i="59" s="1"/>
  <c r="S946" i="59"/>
  <c r="N946" i="59"/>
  <c r="O946" i="59" s="1"/>
  <c r="S945" i="59"/>
  <c r="N945" i="59"/>
  <c r="O945" i="59" s="1"/>
  <c r="S944" i="59"/>
  <c r="N944" i="59"/>
  <c r="O944" i="59" s="1"/>
  <c r="S943" i="59"/>
  <c r="N943" i="59"/>
  <c r="O943" i="59" s="1"/>
  <c r="N942" i="59"/>
  <c r="O942" i="59" s="1"/>
  <c r="S941" i="59"/>
  <c r="N941" i="59"/>
  <c r="O941" i="59" s="1"/>
  <c r="S916" i="59"/>
  <c r="N916" i="59"/>
  <c r="O916" i="59" s="1"/>
  <c r="S915" i="59"/>
  <c r="N915" i="59"/>
  <c r="O915" i="59" s="1"/>
  <c r="S940" i="59"/>
  <c r="N940" i="59"/>
  <c r="O940" i="59" s="1"/>
  <c r="S914" i="59"/>
  <c r="N914" i="59"/>
  <c r="O914" i="59" s="1"/>
  <c r="S939" i="59"/>
  <c r="N939" i="59"/>
  <c r="O939" i="59" s="1"/>
  <c r="S913" i="59"/>
  <c r="N913" i="59"/>
  <c r="O913" i="59" s="1"/>
  <c r="S912" i="59"/>
  <c r="N912" i="59"/>
  <c r="O912" i="59" s="1"/>
  <c r="S917" i="59"/>
  <c r="N917" i="59"/>
  <c r="O917" i="59" s="1"/>
  <c r="S911" i="59"/>
  <c r="N911" i="59"/>
  <c r="O911" i="59" s="1"/>
  <c r="S910" i="59"/>
  <c r="N910" i="59"/>
  <c r="O910" i="59" s="1"/>
  <c r="S902" i="59"/>
  <c r="N902" i="59"/>
  <c r="O902" i="59" s="1"/>
  <c r="S938" i="59"/>
  <c r="N938" i="59"/>
  <c r="O938" i="59" s="1"/>
  <c r="S937" i="59"/>
  <c r="N937" i="59"/>
  <c r="O937" i="59" s="1"/>
  <c r="S909" i="59"/>
  <c r="N909" i="59"/>
  <c r="O909" i="59" s="1"/>
  <c r="S908" i="59"/>
  <c r="N908" i="59"/>
  <c r="O908" i="59" s="1"/>
  <c r="S907" i="59"/>
  <c r="N907" i="59"/>
  <c r="O907" i="59" s="1"/>
  <c r="S906" i="59"/>
  <c r="N906" i="59"/>
  <c r="O906" i="59" s="1"/>
  <c r="S905" i="59"/>
  <c r="N905" i="59"/>
  <c r="O905" i="59" s="1"/>
  <c r="S936" i="59"/>
  <c r="N936" i="59"/>
  <c r="O936" i="59" s="1"/>
  <c r="S935" i="59"/>
  <c r="N935" i="59"/>
  <c r="O935" i="59" s="1"/>
  <c r="S934" i="59"/>
  <c r="N934" i="59"/>
  <c r="O934" i="59" s="1"/>
  <c r="S933" i="59"/>
  <c r="N933" i="59"/>
  <c r="O933" i="59" s="1"/>
  <c r="S932" i="59"/>
  <c r="N932" i="59"/>
  <c r="O932" i="59" s="1"/>
  <c r="S904" i="59"/>
  <c r="N904" i="59"/>
  <c r="O904" i="59" s="1"/>
  <c r="S931" i="59"/>
  <c r="N931" i="59"/>
  <c r="O931" i="59" s="1"/>
  <c r="S930" i="59"/>
  <c r="N930" i="59"/>
  <c r="O930" i="59" s="1"/>
  <c r="S929" i="59"/>
  <c r="N929" i="59"/>
  <c r="O929" i="59" s="1"/>
  <c r="S928" i="59"/>
  <c r="N928" i="59"/>
  <c r="O928" i="59" s="1"/>
  <c r="S927" i="59"/>
  <c r="N927" i="59"/>
  <c r="O927" i="59" s="1"/>
  <c r="S926" i="59"/>
  <c r="N926" i="59"/>
  <c r="O926" i="59" s="1"/>
  <c r="S925" i="59"/>
  <c r="N925" i="59"/>
  <c r="O925" i="59" s="1"/>
  <c r="S924" i="59"/>
  <c r="N924" i="59"/>
  <c r="O924" i="59" s="1"/>
  <c r="S923" i="59"/>
  <c r="N923" i="59"/>
  <c r="O923" i="59" s="1"/>
  <c r="S903" i="59"/>
  <c r="N903" i="59"/>
  <c r="O903" i="59" s="1"/>
  <c r="S922" i="59"/>
  <c r="N922" i="59"/>
  <c r="O922" i="59" s="1"/>
  <c r="S921" i="59"/>
  <c r="N921" i="59"/>
  <c r="O921" i="59" s="1"/>
  <c r="S920" i="59"/>
  <c r="N920" i="59"/>
  <c r="O920" i="59" s="1"/>
  <c r="S919" i="59"/>
  <c r="N919" i="59"/>
  <c r="O919" i="59" s="1"/>
  <c r="S918" i="59"/>
  <c r="N918" i="59"/>
  <c r="O918" i="59" s="1"/>
  <c r="S901" i="59"/>
  <c r="N901" i="59"/>
  <c r="O901" i="59" s="1"/>
  <c r="S898" i="59"/>
  <c r="N898" i="59"/>
  <c r="O898" i="59" s="1"/>
  <c r="N900" i="59"/>
  <c r="O900" i="59" s="1"/>
  <c r="N899" i="59"/>
  <c r="O899" i="59" s="1"/>
  <c r="S892" i="59"/>
  <c r="N892" i="59"/>
  <c r="O892" i="59" s="1"/>
  <c r="N897" i="59"/>
  <c r="O897" i="59" s="1"/>
  <c r="S896" i="59"/>
  <c r="N896" i="59"/>
  <c r="O896" i="59" s="1"/>
  <c r="S895" i="59"/>
  <c r="N895" i="59"/>
  <c r="O895" i="59" s="1"/>
  <c r="S894" i="59"/>
  <c r="N894" i="59"/>
  <c r="O894" i="59" s="1"/>
  <c r="S893" i="59"/>
  <c r="N893" i="59"/>
  <c r="O893" i="59" s="1"/>
  <c r="N891" i="59"/>
  <c r="O891" i="59" s="1"/>
  <c r="S884" i="59"/>
  <c r="N884" i="59"/>
  <c r="O884" i="59" s="1"/>
  <c r="S881" i="59"/>
  <c r="N881" i="59"/>
  <c r="O881" i="59" s="1"/>
  <c r="S880" i="59"/>
  <c r="N880" i="59"/>
  <c r="O880" i="59" s="1"/>
  <c r="N890" i="59"/>
  <c r="O890" i="59" s="1"/>
  <c r="S885" i="59"/>
  <c r="N885" i="59"/>
  <c r="O885" i="59" s="1"/>
  <c r="S883" i="59"/>
  <c r="N883" i="59"/>
  <c r="O883" i="59" s="1"/>
  <c r="S889" i="59"/>
  <c r="N889" i="59"/>
  <c r="O889" i="59" s="1"/>
  <c r="S888" i="59"/>
  <c r="N888" i="59"/>
  <c r="O888" i="59" s="1"/>
  <c r="S887" i="59"/>
  <c r="N887" i="59"/>
  <c r="O887" i="59" s="1"/>
  <c r="S886" i="59"/>
  <c r="N886" i="59"/>
  <c r="O886" i="59" s="1"/>
  <c r="S882" i="59"/>
  <c r="N882" i="59"/>
  <c r="O882" i="59" s="1"/>
  <c r="N878" i="59"/>
  <c r="O878" i="59" s="1"/>
  <c r="N877" i="59"/>
  <c r="O877" i="59" s="1"/>
  <c r="S875" i="59"/>
  <c r="N875" i="59"/>
  <c r="O875" i="59" s="1"/>
  <c r="S871" i="59"/>
  <c r="N871" i="59"/>
  <c r="O871" i="59" s="1"/>
  <c r="S874" i="59"/>
  <c r="N874" i="59"/>
  <c r="O874" i="59" s="1"/>
  <c r="S873" i="59"/>
  <c r="N873" i="59"/>
  <c r="O873" i="59" s="1"/>
  <c r="S879" i="59"/>
  <c r="N879" i="59"/>
  <c r="O879" i="59" s="1"/>
  <c r="S872" i="59"/>
  <c r="N872" i="59"/>
  <c r="O872" i="59" s="1"/>
  <c r="N876" i="59"/>
  <c r="O876" i="59" s="1"/>
  <c r="S869" i="59"/>
  <c r="N869" i="59"/>
  <c r="O869" i="59" s="1"/>
  <c r="S868" i="59"/>
  <c r="N868" i="59"/>
  <c r="O868" i="59" s="1"/>
  <c r="S862" i="59"/>
  <c r="N862" i="59"/>
  <c r="O862" i="59" s="1"/>
  <c r="S867" i="59"/>
  <c r="N867" i="59"/>
  <c r="O867" i="59" s="1"/>
  <c r="S866" i="59"/>
  <c r="N866" i="59"/>
  <c r="O866" i="59" s="1"/>
  <c r="S865" i="59"/>
  <c r="N865" i="59"/>
  <c r="O865" i="59" s="1"/>
  <c r="S864" i="59"/>
  <c r="N864" i="59"/>
  <c r="O864" i="59" s="1"/>
  <c r="S863" i="59"/>
  <c r="N863" i="59"/>
  <c r="O863" i="59" s="1"/>
  <c r="N870" i="59"/>
  <c r="O870" i="59" s="1"/>
  <c r="S861" i="59"/>
  <c r="N861" i="59"/>
  <c r="O861" i="59" s="1"/>
  <c r="S860" i="59"/>
  <c r="N860" i="59"/>
  <c r="O860" i="59" s="1"/>
  <c r="S859" i="59"/>
  <c r="N859" i="59"/>
  <c r="O859" i="59" s="1"/>
  <c r="S858" i="59"/>
  <c r="N858" i="59"/>
  <c r="O858" i="59" s="1"/>
  <c r="S857" i="59"/>
  <c r="N857" i="59"/>
  <c r="O857" i="59" s="1"/>
  <c r="S856" i="59"/>
  <c r="N856" i="59"/>
  <c r="O856" i="59" s="1"/>
  <c r="S855" i="59"/>
  <c r="N855" i="59"/>
  <c r="O855" i="59" s="1"/>
  <c r="N842" i="59"/>
  <c r="O842" i="59" s="1"/>
  <c r="N841" i="59"/>
  <c r="O841" i="59" s="1"/>
  <c r="N840" i="59"/>
  <c r="O840" i="59" s="1"/>
  <c r="N854" i="59"/>
  <c r="O854" i="59" s="1"/>
  <c r="S853" i="59"/>
  <c r="N853" i="59"/>
  <c r="O853" i="59" s="1"/>
  <c r="S852" i="59"/>
  <c r="N852" i="59"/>
  <c r="O852" i="59" s="1"/>
  <c r="S839" i="59"/>
  <c r="N839" i="59"/>
  <c r="O839" i="59" s="1"/>
  <c r="S836" i="59"/>
  <c r="N836" i="59"/>
  <c r="O836" i="59" s="1"/>
  <c r="S851" i="59"/>
  <c r="N851" i="59"/>
  <c r="O851" i="59" s="1"/>
  <c r="S838" i="59"/>
  <c r="N838" i="59"/>
  <c r="O838" i="59" s="1"/>
  <c r="S850" i="59"/>
  <c r="N850" i="59"/>
  <c r="O850" i="59" s="1"/>
  <c r="S849" i="59"/>
  <c r="N849" i="59"/>
  <c r="O849" i="59" s="1"/>
  <c r="S848" i="59"/>
  <c r="N848" i="59"/>
  <c r="O848" i="59" s="1"/>
  <c r="S847" i="59"/>
  <c r="N847" i="59"/>
  <c r="O847" i="59" s="1"/>
  <c r="S846" i="59"/>
  <c r="N846" i="59"/>
  <c r="O846" i="59" s="1"/>
  <c r="S845" i="59"/>
  <c r="N845" i="59"/>
  <c r="O845" i="59" s="1"/>
  <c r="S844" i="59"/>
  <c r="N844" i="59"/>
  <c r="O844" i="59" s="1"/>
  <c r="S837" i="59"/>
  <c r="N837" i="59"/>
  <c r="O837" i="59" s="1"/>
  <c r="S843" i="59"/>
  <c r="N843" i="59"/>
  <c r="O843" i="59" s="1"/>
  <c r="S824" i="59"/>
  <c r="N824" i="59"/>
  <c r="O824" i="59" s="1"/>
  <c r="S825" i="59"/>
  <c r="N825" i="59"/>
  <c r="O825" i="59" s="1"/>
  <c r="S835" i="59"/>
  <c r="N835" i="59"/>
  <c r="O835" i="59" s="1"/>
  <c r="S823" i="59"/>
  <c r="N823" i="59"/>
  <c r="O823" i="59" s="1"/>
  <c r="N834" i="59"/>
  <c r="O834" i="59" s="1"/>
  <c r="N822" i="59"/>
  <c r="O822" i="59" s="1"/>
  <c r="S833" i="59"/>
  <c r="N833" i="59"/>
  <c r="O833" i="59" s="1"/>
  <c r="S821" i="59"/>
  <c r="N821" i="59"/>
  <c r="O821" i="59" s="1"/>
  <c r="S832" i="59"/>
  <c r="N832" i="59"/>
  <c r="O832" i="59" s="1"/>
  <c r="S831" i="59"/>
  <c r="N831" i="59"/>
  <c r="O831" i="59" s="1"/>
  <c r="S830" i="59"/>
  <c r="N830" i="59"/>
  <c r="O830" i="59" s="1"/>
  <c r="S829" i="59"/>
  <c r="N829" i="59"/>
  <c r="O829" i="59" s="1"/>
  <c r="S828" i="59"/>
  <c r="N828" i="59"/>
  <c r="O828" i="59" s="1"/>
  <c r="S827" i="59"/>
  <c r="N827" i="59"/>
  <c r="O827" i="59" s="1"/>
  <c r="S826" i="59"/>
  <c r="N826" i="59"/>
  <c r="O826" i="59" s="1"/>
  <c r="N818" i="59"/>
  <c r="O818" i="59" s="1"/>
  <c r="S805" i="59"/>
  <c r="N805" i="59"/>
  <c r="O805" i="59" s="1"/>
  <c r="N817" i="59"/>
  <c r="O817" i="59" s="1"/>
  <c r="N816" i="59"/>
  <c r="O816" i="59" s="1"/>
  <c r="S803" i="59"/>
  <c r="N803" i="59"/>
  <c r="O803" i="59" s="1"/>
  <c r="N815" i="59"/>
  <c r="O815" i="59" s="1"/>
  <c r="N814" i="59"/>
  <c r="O814" i="59" s="1"/>
  <c r="N813" i="59"/>
  <c r="O813" i="59" s="1"/>
  <c r="N812" i="59"/>
  <c r="O812" i="59" s="1"/>
  <c r="O811" i="59"/>
  <c r="N810" i="59"/>
  <c r="O810" i="59" s="1"/>
  <c r="N809" i="59"/>
  <c r="O809" i="59" s="1"/>
  <c r="S804" i="59"/>
  <c r="N804" i="59"/>
  <c r="O804" i="59" s="1"/>
  <c r="S820" i="59"/>
  <c r="N820" i="59"/>
  <c r="O820" i="59" s="1"/>
  <c r="S819" i="59"/>
  <c r="N819" i="59"/>
  <c r="O819" i="59" s="1"/>
  <c r="N808" i="59"/>
  <c r="N807" i="59"/>
  <c r="N806" i="59"/>
  <c r="O806" i="59" s="1"/>
  <c r="S802" i="59"/>
  <c r="P802" i="59"/>
  <c r="P2" i="59" s="1"/>
  <c r="S800" i="59"/>
  <c r="N800" i="59"/>
  <c r="O800" i="59" s="1"/>
  <c r="S799" i="59"/>
  <c r="N799" i="59"/>
  <c r="O799" i="59" s="1"/>
  <c r="N794" i="59"/>
  <c r="O794" i="59" s="1"/>
  <c r="N793" i="59"/>
  <c r="O793" i="59" s="1"/>
  <c r="S798" i="59"/>
  <c r="N798" i="59"/>
  <c r="O798" i="59" s="1"/>
  <c r="S797" i="59"/>
  <c r="N797" i="59"/>
  <c r="O797" i="59" s="1"/>
  <c r="S792" i="59"/>
  <c r="N792" i="59"/>
  <c r="O792" i="59" s="1"/>
  <c r="N801" i="59"/>
  <c r="O801" i="59" s="1"/>
  <c r="S796" i="59"/>
  <c r="N796" i="59"/>
  <c r="O796" i="59" s="1"/>
  <c r="S795" i="59"/>
  <c r="N795" i="59"/>
  <c r="O795" i="59" s="1"/>
  <c r="S790" i="59"/>
  <c r="N790" i="59"/>
  <c r="O790" i="59" s="1"/>
  <c r="S791" i="59"/>
  <c r="N791" i="59"/>
  <c r="O791" i="59" s="1"/>
  <c r="S789" i="59"/>
  <c r="N789" i="59"/>
  <c r="S788" i="59"/>
  <c r="N788" i="59"/>
  <c r="S787" i="59"/>
  <c r="N787" i="59"/>
  <c r="O787" i="59" s="1"/>
  <c r="S786" i="59"/>
  <c r="N786" i="59"/>
  <c r="O786" i="59" s="1"/>
  <c r="N785" i="59"/>
  <c r="O785" i="59" s="1"/>
  <c r="S780" i="59"/>
  <c r="N780" i="59"/>
  <c r="O780" i="59" s="1"/>
  <c r="S784" i="59"/>
  <c r="N784" i="59"/>
  <c r="O784" i="59" s="1"/>
  <c r="S783" i="59"/>
  <c r="N783" i="59"/>
  <c r="O783" i="59" s="1"/>
  <c r="S779" i="59"/>
  <c r="N779" i="59"/>
  <c r="O779" i="59" s="1"/>
  <c r="S782" i="59"/>
  <c r="N782" i="59"/>
  <c r="O782" i="59" s="1"/>
  <c r="S781" i="59"/>
  <c r="N781" i="59"/>
  <c r="O781" i="59" s="1"/>
  <c r="S778" i="59"/>
  <c r="N778" i="59"/>
  <c r="O778" i="59" s="1"/>
  <c r="S760" i="59"/>
  <c r="N760" i="59"/>
  <c r="O760" i="59" s="1"/>
  <c r="S773" i="59"/>
  <c r="N773" i="59"/>
  <c r="O773" i="59" s="1"/>
  <c r="N777" i="59"/>
  <c r="O777" i="59" s="1"/>
  <c r="S776" i="59"/>
  <c r="N776" i="59"/>
  <c r="O776" i="59" s="1"/>
  <c r="S772" i="59"/>
  <c r="N772" i="59"/>
  <c r="O772" i="59" s="1"/>
  <c r="S771" i="59"/>
  <c r="N771" i="59"/>
  <c r="O771" i="59" s="1"/>
  <c r="S759" i="59"/>
  <c r="N759" i="59"/>
  <c r="O759" i="59" s="1"/>
  <c r="S758" i="59"/>
  <c r="N758" i="59"/>
  <c r="O758" i="59" s="1"/>
  <c r="S757" i="59"/>
  <c r="N757" i="59"/>
  <c r="O757" i="59" s="1"/>
  <c r="S770" i="59"/>
  <c r="N770" i="59"/>
  <c r="O770" i="59" s="1"/>
  <c r="S775" i="59"/>
  <c r="N775" i="59"/>
  <c r="O775" i="59" s="1"/>
  <c r="S769" i="59"/>
  <c r="N769" i="59"/>
  <c r="O769" i="59" s="1"/>
  <c r="S774" i="59"/>
  <c r="N774" i="59"/>
  <c r="O774" i="59" s="1"/>
  <c r="S768" i="59"/>
  <c r="N768" i="59"/>
  <c r="O768" i="59" s="1"/>
  <c r="S767" i="59"/>
  <c r="N767" i="59"/>
  <c r="O767" i="59" s="1"/>
  <c r="S766" i="59"/>
  <c r="N766" i="59"/>
  <c r="O766" i="59" s="1"/>
  <c r="S765" i="59"/>
  <c r="N765" i="59"/>
  <c r="O765" i="59" s="1"/>
  <c r="S764" i="59"/>
  <c r="N764" i="59"/>
  <c r="O764" i="59" s="1"/>
  <c r="S763" i="59"/>
  <c r="N763" i="59"/>
  <c r="O763" i="59" s="1"/>
  <c r="S762" i="59"/>
  <c r="N762" i="59"/>
  <c r="O762" i="59" s="1"/>
  <c r="S761" i="59"/>
  <c r="N761" i="59"/>
  <c r="O761" i="59" s="1"/>
  <c r="S747" i="59"/>
  <c r="N747" i="59"/>
  <c r="O747" i="59" s="1"/>
  <c r="S746" i="59"/>
  <c r="N746" i="59"/>
  <c r="O746" i="59" s="1"/>
  <c r="N754" i="59"/>
  <c r="O754" i="59" s="1"/>
  <c r="N753" i="59"/>
  <c r="O753" i="59" s="1"/>
  <c r="N752" i="59"/>
  <c r="O752" i="59" s="1"/>
  <c r="N751" i="59"/>
  <c r="O751" i="59" s="1"/>
  <c r="N756" i="59"/>
  <c r="O756" i="59" s="1"/>
  <c r="N755" i="59"/>
  <c r="O755" i="59" s="1"/>
  <c r="S745" i="59"/>
  <c r="N745" i="59"/>
  <c r="O745" i="59" s="1"/>
  <c r="S744" i="59"/>
  <c r="N744" i="59"/>
  <c r="O744" i="59" s="1"/>
  <c r="N743" i="59"/>
  <c r="O743" i="59" s="1"/>
  <c r="N750" i="59"/>
  <c r="O750" i="59" s="1"/>
  <c r="S742" i="59"/>
  <c r="N742" i="59"/>
  <c r="O742" i="59" s="1"/>
  <c r="S738" i="59"/>
  <c r="N738" i="59"/>
  <c r="O738" i="59" s="1"/>
  <c r="N741" i="59"/>
  <c r="O741" i="59" s="1"/>
  <c r="S737" i="59"/>
  <c r="N737" i="59"/>
  <c r="O737" i="59" s="1"/>
  <c r="S740" i="59"/>
  <c r="N740" i="59"/>
  <c r="O740" i="59" s="1"/>
  <c r="N749" i="59"/>
  <c r="O749" i="59" s="1"/>
  <c r="N748" i="59"/>
  <c r="O748" i="59" s="1"/>
  <c r="N739" i="59"/>
  <c r="O739" i="59" s="1"/>
  <c r="N736" i="59"/>
  <c r="O736" i="59" s="1"/>
  <c r="N735" i="59"/>
  <c r="O735" i="59" s="1"/>
  <c r="N733" i="59"/>
  <c r="O733" i="59" s="1"/>
  <c r="N734" i="59"/>
  <c r="O734" i="59" s="1"/>
  <c r="N732" i="59"/>
  <c r="O732" i="59" s="1"/>
  <c r="N731" i="59"/>
  <c r="O731" i="59" s="1"/>
  <c r="S730" i="59"/>
  <c r="N730" i="59"/>
  <c r="O730" i="59" s="1"/>
  <c r="S729" i="59"/>
  <c r="N729" i="59"/>
  <c r="O729" i="59" s="1"/>
  <c r="N728" i="59"/>
  <c r="O728" i="59" s="1"/>
  <c r="N727" i="59"/>
  <c r="O727" i="59" s="1"/>
  <c r="N726" i="59"/>
  <c r="O726" i="59" s="1"/>
  <c r="N725" i="59"/>
  <c r="O725" i="59" s="1"/>
  <c r="N724" i="59"/>
  <c r="O724" i="59" s="1"/>
  <c r="N723" i="59"/>
  <c r="O723" i="59" s="1"/>
  <c r="S722" i="59"/>
  <c r="N722" i="59"/>
  <c r="O722" i="59" s="1"/>
  <c r="S721" i="59"/>
  <c r="N721" i="59"/>
  <c r="O721" i="59" s="1"/>
  <c r="S720" i="59"/>
  <c r="O720" i="59"/>
  <c r="S719" i="59"/>
  <c r="N719" i="59"/>
  <c r="O719" i="59" s="1"/>
  <c r="S718" i="59"/>
  <c r="N718" i="59"/>
  <c r="O718" i="59" s="1"/>
  <c r="S717" i="59"/>
  <c r="N717" i="59"/>
  <c r="O717" i="59" s="1"/>
  <c r="S716" i="59"/>
  <c r="N716" i="59"/>
  <c r="O716" i="59" s="1"/>
  <c r="S715" i="59"/>
  <c r="N715" i="59"/>
  <c r="O715" i="59" s="1"/>
  <c r="S714" i="59"/>
  <c r="N714" i="59"/>
  <c r="O714" i="59" s="1"/>
  <c r="S712" i="59"/>
  <c r="N712" i="59"/>
  <c r="O712" i="59" s="1"/>
  <c r="S713" i="59"/>
  <c r="N713" i="59"/>
  <c r="O713" i="59" s="1"/>
  <c r="S710" i="59"/>
  <c r="N710" i="59"/>
  <c r="O710" i="59" s="1"/>
  <c r="N711" i="59"/>
  <c r="O711" i="59" s="1"/>
  <c r="S709" i="59"/>
  <c r="N709" i="59"/>
  <c r="O709" i="59" s="1"/>
  <c r="S708" i="59"/>
  <c r="N708" i="59"/>
  <c r="O708" i="59" s="1"/>
  <c r="S707" i="59"/>
  <c r="N707" i="59"/>
  <c r="O707" i="59" s="1"/>
  <c r="S706" i="59"/>
  <c r="N706" i="59"/>
  <c r="O706" i="59" s="1"/>
  <c r="S705" i="59"/>
  <c r="N705" i="59"/>
  <c r="O705" i="59" s="1"/>
  <c r="S704" i="59"/>
  <c r="N704" i="59"/>
  <c r="O704" i="59" s="1"/>
  <c r="S703" i="59"/>
  <c r="N703" i="59"/>
  <c r="O703" i="59" s="1"/>
  <c r="S702" i="59"/>
  <c r="N702" i="59"/>
  <c r="O702" i="59" s="1"/>
  <c r="S701" i="59"/>
  <c r="N701" i="59"/>
  <c r="O701" i="59" s="1"/>
  <c r="S692" i="59"/>
  <c r="N692" i="59"/>
  <c r="O692" i="59" s="1"/>
  <c r="S700" i="59"/>
  <c r="N700" i="59"/>
  <c r="O700" i="59" s="1"/>
  <c r="S699" i="59"/>
  <c r="N699" i="59"/>
  <c r="O699" i="59" s="1"/>
  <c r="S698" i="59"/>
  <c r="N698" i="59"/>
  <c r="O698" i="59" s="1"/>
  <c r="S697" i="59"/>
  <c r="N697" i="59"/>
  <c r="O697" i="59" s="1"/>
  <c r="S691" i="59"/>
  <c r="N691" i="59"/>
  <c r="O691" i="59" s="1"/>
  <c r="S690" i="59"/>
  <c r="N690" i="59"/>
  <c r="O690" i="59" s="1"/>
  <c r="S689" i="59"/>
  <c r="N689" i="59"/>
  <c r="O689" i="59" s="1"/>
  <c r="S688" i="59"/>
  <c r="N688" i="59"/>
  <c r="O688" i="59" s="1"/>
  <c r="S687" i="59"/>
  <c r="N687" i="59"/>
  <c r="O687" i="59" s="1"/>
  <c r="S696" i="59"/>
  <c r="N696" i="59"/>
  <c r="O696" i="59" s="1"/>
  <c r="S695" i="59"/>
  <c r="N695" i="59"/>
  <c r="O695" i="59" s="1"/>
  <c r="S694" i="59"/>
  <c r="N694" i="59"/>
  <c r="O694" i="59" s="1"/>
  <c r="S693" i="59"/>
  <c r="N693" i="59"/>
  <c r="O693" i="59" s="1"/>
  <c r="N686" i="59"/>
  <c r="O686" i="59" s="1"/>
  <c r="S685" i="59"/>
  <c r="N685" i="59"/>
  <c r="O685" i="59" s="1"/>
  <c r="S684" i="59"/>
  <c r="N684" i="59"/>
  <c r="O684" i="59" s="1"/>
  <c r="S683" i="59"/>
  <c r="N683" i="59"/>
  <c r="O683" i="59" s="1"/>
  <c r="S682" i="59"/>
  <c r="N682" i="59"/>
  <c r="O682" i="59" s="1"/>
  <c r="S681" i="59"/>
  <c r="N681" i="59"/>
  <c r="O681" i="59" s="1"/>
  <c r="S680" i="59"/>
  <c r="N680" i="59"/>
  <c r="O680" i="59" s="1"/>
  <c r="S672" i="59"/>
  <c r="N672" i="59"/>
  <c r="O672" i="59" s="1"/>
  <c r="N679" i="59"/>
  <c r="O679" i="59" s="1"/>
  <c r="S678" i="59"/>
  <c r="N678" i="59"/>
  <c r="O678" i="59" s="1"/>
  <c r="S677" i="59"/>
  <c r="N677" i="59"/>
  <c r="O677" i="59" s="1"/>
  <c r="S676" i="59"/>
  <c r="N676" i="59"/>
  <c r="O676" i="59" s="1"/>
  <c r="S675" i="59"/>
  <c r="N675" i="59"/>
  <c r="O675" i="59" s="1"/>
  <c r="S674" i="59"/>
  <c r="N674" i="59"/>
  <c r="O674" i="59" s="1"/>
  <c r="S673" i="59"/>
  <c r="N673" i="59"/>
  <c r="O673" i="59" s="1"/>
  <c r="O671" i="59"/>
  <c r="N670" i="59"/>
  <c r="O670" i="59" s="1"/>
  <c r="N658" i="59"/>
  <c r="O658" i="59" s="1"/>
  <c r="N669" i="59"/>
  <c r="O669" i="59" s="1"/>
  <c r="N668" i="59"/>
  <c r="O668" i="59" s="1"/>
  <c r="N667" i="59"/>
  <c r="O667" i="59" s="1"/>
  <c r="N666" i="59"/>
  <c r="O666" i="59" s="1"/>
  <c r="N665" i="59"/>
  <c r="O665" i="59" s="1"/>
  <c r="N664" i="59"/>
  <c r="O664" i="59" s="1"/>
  <c r="N663" i="59"/>
  <c r="O663" i="59" s="1"/>
  <c r="N662" i="59"/>
  <c r="O662" i="59" s="1"/>
  <c r="N657" i="59"/>
  <c r="O657" i="59" s="1"/>
  <c r="N661" i="59"/>
  <c r="O661" i="59" s="1"/>
  <c r="N660" i="59"/>
  <c r="O660" i="59" s="1"/>
  <c r="N656" i="59"/>
  <c r="O656" i="59" s="1"/>
  <c r="N659" i="59"/>
  <c r="O659" i="59" s="1"/>
  <c r="N655" i="59"/>
  <c r="O655" i="59" s="1"/>
  <c r="N654" i="59"/>
  <c r="O654" i="59" s="1"/>
  <c r="S653" i="59"/>
  <c r="N653" i="59"/>
  <c r="O653" i="59" s="1"/>
  <c r="S652" i="59"/>
  <c r="N652" i="59"/>
  <c r="O652" i="59" s="1"/>
  <c r="S651" i="59"/>
  <c r="N651" i="59"/>
  <c r="O651" i="59" s="1"/>
  <c r="S639" i="59"/>
  <c r="N639" i="59"/>
  <c r="O639" i="59" s="1"/>
  <c r="S650" i="59"/>
  <c r="N650" i="59"/>
  <c r="O650" i="59" s="1"/>
  <c r="S649" i="59"/>
  <c r="N649" i="59"/>
  <c r="O649" i="59" s="1"/>
  <c r="S648" i="59"/>
  <c r="O648" i="59"/>
  <c r="S647" i="59"/>
  <c r="N647" i="59"/>
  <c r="O647" i="59" s="1"/>
  <c r="S646" i="59"/>
  <c r="N646" i="59"/>
  <c r="O646" i="59" s="1"/>
  <c r="S645" i="59"/>
  <c r="N645" i="59"/>
  <c r="O645" i="59" s="1"/>
  <c r="S644" i="59"/>
  <c r="N644" i="59"/>
  <c r="O644" i="59" s="1"/>
  <c r="N643" i="59"/>
  <c r="O643" i="59" s="1"/>
  <c r="N642" i="59"/>
  <c r="O642" i="59" s="1"/>
  <c r="S641" i="59"/>
  <c r="N641" i="59"/>
  <c r="O641" i="59" s="1"/>
  <c r="S640" i="59"/>
  <c r="N640" i="59"/>
  <c r="O640" i="59" s="1"/>
  <c r="S638" i="59"/>
  <c r="N638" i="59"/>
  <c r="O638" i="59" s="1"/>
  <c r="S637" i="59"/>
  <c r="N637" i="59"/>
  <c r="O637" i="59" s="1"/>
  <c r="S635" i="59"/>
  <c r="N635" i="59"/>
  <c r="O635" i="59" s="1"/>
  <c r="S636" i="59"/>
  <c r="N636" i="59"/>
  <c r="O636" i="59" s="1"/>
  <c r="S634" i="59"/>
  <c r="N634" i="59"/>
  <c r="O634" i="59" s="1"/>
  <c r="S633" i="59"/>
  <c r="N633" i="59"/>
  <c r="O633" i="59" s="1"/>
  <c r="S632" i="59"/>
  <c r="N632" i="59"/>
  <c r="O632" i="59" s="1"/>
  <c r="S631" i="59"/>
  <c r="N631" i="59"/>
  <c r="O631" i="59" s="1"/>
  <c r="S630" i="59"/>
  <c r="N630" i="59"/>
  <c r="O630" i="59" s="1"/>
  <c r="N629" i="59"/>
  <c r="O629" i="59" s="1"/>
  <c r="N628" i="59"/>
  <c r="O628" i="59" s="1"/>
  <c r="S627" i="59"/>
  <c r="N627" i="59"/>
  <c r="O627" i="59" s="1"/>
  <c r="S626" i="59"/>
  <c r="N626" i="59"/>
  <c r="O626" i="59" s="1"/>
  <c r="S625" i="59"/>
  <c r="N625" i="59"/>
  <c r="O625" i="59" s="1"/>
  <c r="S624" i="59"/>
  <c r="N624" i="59"/>
  <c r="O624" i="59" s="1"/>
  <c r="S623" i="59"/>
  <c r="N623" i="59"/>
  <c r="O623" i="59" s="1"/>
  <c r="S621" i="59"/>
  <c r="N621" i="59"/>
  <c r="O621" i="59" s="1"/>
  <c r="S620" i="59"/>
  <c r="N620" i="59"/>
  <c r="O620" i="59" s="1"/>
  <c r="S608" i="59"/>
  <c r="N608" i="59"/>
  <c r="O608" i="59" s="1"/>
  <c r="S619" i="59"/>
  <c r="N619" i="59"/>
  <c r="O619" i="59" s="1"/>
  <c r="S607" i="59"/>
  <c r="O607" i="59"/>
  <c r="S618" i="59"/>
  <c r="N618" i="59"/>
  <c r="O618" i="59" s="1"/>
  <c r="S617" i="59"/>
  <c r="N617" i="59"/>
  <c r="O617" i="59" s="1"/>
  <c r="S616" i="59"/>
  <c r="N616" i="59"/>
  <c r="O616" i="59" s="1"/>
  <c r="S606" i="59"/>
  <c r="N606" i="59"/>
  <c r="O606" i="59" s="1"/>
  <c r="S605" i="59"/>
  <c r="N605" i="59"/>
  <c r="O605" i="59" s="1"/>
  <c r="S615" i="59"/>
  <c r="N615" i="59"/>
  <c r="O615" i="59" s="1"/>
  <c r="S614" i="59"/>
  <c r="N614" i="59"/>
  <c r="O614" i="59" s="1"/>
  <c r="S613" i="59"/>
  <c r="N613" i="59"/>
  <c r="O613" i="59" s="1"/>
  <c r="S612" i="59"/>
  <c r="N612" i="59"/>
  <c r="O612" i="59" s="1"/>
  <c r="S611" i="59"/>
  <c r="N611" i="59"/>
  <c r="O611" i="59" s="1"/>
  <c r="S610" i="59"/>
  <c r="N610" i="59"/>
  <c r="O610" i="59" s="1"/>
  <c r="S609" i="59"/>
  <c r="N609" i="59"/>
  <c r="O609" i="59" s="1"/>
  <c r="S622" i="59"/>
  <c r="N622" i="59"/>
  <c r="O622" i="59" s="1"/>
  <c r="O1824" i="59"/>
  <c r="S1821" i="59"/>
  <c r="N1821" i="59"/>
  <c r="O1821" i="59" s="1"/>
  <c r="S1820" i="59"/>
  <c r="N1820" i="59"/>
  <c r="O1820" i="59" s="1"/>
  <c r="S1819" i="59"/>
  <c r="N1819" i="59"/>
  <c r="O1819" i="59" s="1"/>
  <c r="S1818" i="59"/>
  <c r="N1818" i="59"/>
  <c r="O1818" i="59" s="1"/>
  <c r="S1817" i="59"/>
  <c r="N1817" i="59"/>
  <c r="O1817" i="59" s="1"/>
  <c r="S1816" i="59"/>
  <c r="N1816" i="59"/>
  <c r="O1816" i="59" s="1"/>
  <c r="S1815" i="59"/>
  <c r="N1815" i="59"/>
  <c r="O1815" i="59" s="1"/>
  <c r="S1814" i="59"/>
  <c r="N1814" i="59"/>
  <c r="O1814" i="59" s="1"/>
  <c r="S1813" i="59"/>
  <c r="N1813" i="59"/>
  <c r="O1813" i="59" s="1"/>
  <c r="S1812" i="59"/>
  <c r="N1812" i="59"/>
  <c r="O1812" i="59" s="1"/>
  <c r="S1811" i="59"/>
  <c r="N1811" i="59"/>
  <c r="O1811" i="59" s="1"/>
  <c r="S1810" i="59"/>
  <c r="N1810" i="59"/>
  <c r="O1810" i="59" s="1"/>
  <c r="S1809" i="59"/>
  <c r="N1809" i="59"/>
  <c r="O1809" i="59" s="1"/>
  <c r="S1808" i="59"/>
  <c r="N1808" i="59"/>
  <c r="O1808" i="59" s="1"/>
  <c r="S1807" i="59"/>
  <c r="N1807" i="59"/>
  <c r="O1807" i="59" s="1"/>
  <c r="S1806" i="59"/>
  <c r="N1806" i="59"/>
  <c r="O1806" i="59" s="1"/>
  <c r="S1805" i="59"/>
  <c r="N1805" i="59"/>
  <c r="O1805" i="59" s="1"/>
  <c r="S1804" i="59"/>
  <c r="N1804" i="59"/>
  <c r="O1804" i="59" s="1"/>
  <c r="S1803" i="59"/>
  <c r="N1803" i="59"/>
  <c r="O1803" i="59" s="1"/>
  <c r="S1802" i="59"/>
  <c r="N1802" i="59"/>
  <c r="O1802" i="59" s="1"/>
  <c r="S1801" i="59"/>
  <c r="N1801" i="59"/>
  <c r="O1801" i="59" s="1"/>
  <c r="S1800" i="59"/>
  <c r="N1800" i="59"/>
  <c r="O1800" i="59" s="1"/>
  <c r="S1799" i="59"/>
  <c r="N1799" i="59"/>
  <c r="O1799" i="59" s="1"/>
  <c r="S1798" i="59"/>
  <c r="N1798" i="59"/>
  <c r="O1798" i="59" s="1"/>
  <c r="S1797" i="59"/>
  <c r="N1797" i="59"/>
  <c r="O1797" i="59" s="1"/>
  <c r="S1796" i="59"/>
  <c r="N1796" i="59"/>
  <c r="O1796" i="59" s="1"/>
  <c r="S1795" i="59"/>
  <c r="N1795" i="59"/>
  <c r="O1795" i="59" s="1"/>
  <c r="S1794" i="59"/>
  <c r="N1794" i="59"/>
  <c r="O1794" i="59" s="1"/>
  <c r="S1793" i="59"/>
  <c r="N1793" i="59"/>
  <c r="O1793" i="59" s="1"/>
  <c r="S1792" i="59"/>
  <c r="N1792" i="59"/>
  <c r="O1792" i="59" s="1"/>
  <c r="S1791" i="59"/>
  <c r="N1791" i="59"/>
  <c r="O1791" i="59" s="1"/>
  <c r="S1790" i="59"/>
  <c r="N1790" i="59"/>
  <c r="O1790" i="59" s="1"/>
  <c r="S1789" i="59"/>
  <c r="N1789" i="59"/>
  <c r="O1789" i="59" s="1"/>
  <c r="S1788" i="59"/>
  <c r="N1788" i="59"/>
  <c r="O1788" i="59" s="1"/>
  <c r="S1787" i="59"/>
  <c r="N1787" i="59"/>
  <c r="O1787" i="59" s="1"/>
  <c r="S1786" i="59"/>
  <c r="N1786" i="59"/>
  <c r="O1786" i="59" s="1"/>
  <c r="S1785" i="59"/>
  <c r="N1785" i="59"/>
  <c r="O1785" i="59" s="1"/>
  <c r="S1784" i="59"/>
  <c r="N1784" i="59"/>
  <c r="O1784" i="59" s="1"/>
  <c r="S1783" i="59"/>
  <c r="N1783" i="59"/>
  <c r="O1783" i="59" s="1"/>
  <c r="S1782" i="59"/>
  <c r="N1782" i="59"/>
  <c r="O1782" i="59" s="1"/>
  <c r="S1781" i="59"/>
  <c r="N1781" i="59"/>
  <c r="O1781" i="59" s="1"/>
  <c r="S1780" i="59"/>
  <c r="N1780" i="59"/>
  <c r="O1780" i="59" s="1"/>
  <c r="S1779" i="59"/>
  <c r="N1779" i="59"/>
  <c r="O1779" i="59" s="1"/>
  <c r="S1778" i="59"/>
  <c r="N1778" i="59"/>
  <c r="O1778" i="59" s="1"/>
  <c r="S1777" i="59"/>
  <c r="N1777" i="59"/>
  <c r="O1777" i="59" s="1"/>
  <c r="N1776" i="59"/>
  <c r="O1776" i="59" s="1"/>
  <c r="S1775" i="59"/>
  <c r="N1775" i="59"/>
  <c r="O1775" i="59" s="1"/>
  <c r="S1774" i="59"/>
  <c r="N1774" i="59"/>
  <c r="O1774" i="59" s="1"/>
  <c r="S1773" i="59"/>
  <c r="N1773" i="59"/>
  <c r="O1773" i="59" s="1"/>
  <c r="S1772" i="59"/>
  <c r="N1772" i="59"/>
  <c r="O1772" i="59" s="1"/>
  <c r="S1771" i="59"/>
  <c r="N1771" i="59"/>
  <c r="O1771" i="59" s="1"/>
  <c r="S1770" i="59"/>
  <c r="N1770" i="59"/>
  <c r="O1770" i="59" s="1"/>
  <c r="S1769" i="59"/>
  <c r="N1769" i="59"/>
  <c r="O1769" i="59" s="1"/>
  <c r="N1768" i="59"/>
  <c r="O1768" i="59" s="1"/>
  <c r="O1823" i="59"/>
  <c r="S602" i="59"/>
  <c r="N602" i="59"/>
  <c r="O602" i="59" s="1"/>
  <c r="S601" i="59"/>
  <c r="N601" i="59"/>
  <c r="O601" i="59" s="1"/>
  <c r="N598" i="59"/>
  <c r="O598" i="59" s="1"/>
  <c r="S597" i="59"/>
  <c r="N597" i="59"/>
  <c r="O597" i="59" s="1"/>
  <c r="S604" i="59"/>
  <c r="N604" i="59"/>
  <c r="O604" i="59" s="1"/>
  <c r="S603" i="59"/>
  <c r="N603" i="59"/>
  <c r="O603" i="59" s="1"/>
  <c r="S600" i="59"/>
  <c r="N600" i="59"/>
  <c r="O600" i="59" s="1"/>
  <c r="S599" i="59"/>
  <c r="N599" i="59"/>
  <c r="O599" i="59" s="1"/>
  <c r="S596" i="59"/>
  <c r="N596" i="59"/>
  <c r="O596" i="59" s="1"/>
  <c r="S593" i="59"/>
  <c r="N593" i="59"/>
  <c r="O593" i="59" s="1"/>
  <c r="S592" i="59"/>
  <c r="N592" i="59"/>
  <c r="O592" i="59" s="1"/>
  <c r="S595" i="59"/>
  <c r="N595" i="59"/>
  <c r="O595" i="59" s="1"/>
  <c r="S594" i="59"/>
  <c r="N594" i="59"/>
  <c r="O594" i="59" s="1"/>
  <c r="N589" i="59"/>
  <c r="O589" i="59" s="1"/>
  <c r="N588" i="59"/>
  <c r="O588" i="59" s="1"/>
  <c r="S591" i="59"/>
  <c r="N591" i="59"/>
  <c r="O591" i="59" s="1"/>
  <c r="S590" i="59"/>
  <c r="N590" i="59"/>
  <c r="O590" i="59" s="1"/>
  <c r="S587" i="59"/>
  <c r="N587" i="59"/>
  <c r="O587" i="59" s="1"/>
  <c r="S586" i="59"/>
  <c r="N586" i="59"/>
  <c r="O586" i="59" s="1"/>
  <c r="S585" i="59"/>
  <c r="N585" i="59"/>
  <c r="O585" i="59" s="1"/>
  <c r="S584" i="59"/>
  <c r="N584" i="59"/>
  <c r="O584" i="59" s="1"/>
  <c r="S583" i="59"/>
  <c r="N583" i="59"/>
  <c r="O583" i="59" s="1"/>
  <c r="S582" i="59"/>
  <c r="N582" i="59"/>
  <c r="O582" i="59" s="1"/>
  <c r="S581" i="59"/>
  <c r="N581" i="59"/>
  <c r="O581" i="59" s="1"/>
  <c r="S580" i="59"/>
  <c r="N580" i="59"/>
  <c r="O580" i="59" s="1"/>
  <c r="S579" i="59"/>
  <c r="N579" i="59"/>
  <c r="O579" i="59" s="1"/>
  <c r="S578" i="59"/>
  <c r="N578" i="59"/>
  <c r="O578" i="59" s="1"/>
  <c r="S577" i="59"/>
  <c r="N577" i="59"/>
  <c r="O577" i="59" s="1"/>
  <c r="S576" i="59"/>
  <c r="N576" i="59"/>
  <c r="O576" i="59" s="1"/>
  <c r="S575" i="59"/>
  <c r="N575" i="59"/>
  <c r="O575" i="59" s="1"/>
  <c r="S574" i="59"/>
  <c r="N574" i="59"/>
  <c r="O574" i="59" s="1"/>
  <c r="S571" i="59"/>
  <c r="N571" i="59"/>
  <c r="O571" i="59" s="1"/>
  <c r="S573" i="59"/>
  <c r="N573" i="59"/>
  <c r="O573" i="59" s="1"/>
  <c r="S572" i="59"/>
  <c r="N572" i="59"/>
  <c r="O572" i="59" s="1"/>
  <c r="S566" i="59"/>
  <c r="N566" i="59"/>
  <c r="O566" i="59" s="1"/>
  <c r="S565" i="59"/>
  <c r="N565" i="59"/>
  <c r="O565" i="59" s="1"/>
  <c r="S564" i="59"/>
  <c r="N564" i="59"/>
  <c r="O564" i="59" s="1"/>
  <c r="N563" i="59"/>
  <c r="O563" i="59" s="1"/>
  <c r="S562" i="59"/>
  <c r="N562" i="59"/>
  <c r="O562" i="59" s="1"/>
  <c r="S561" i="59"/>
  <c r="N561" i="59"/>
  <c r="O561" i="59" s="1"/>
  <c r="S560" i="59"/>
  <c r="N560" i="59"/>
  <c r="O560" i="59" s="1"/>
  <c r="S559" i="59"/>
  <c r="N559" i="59"/>
  <c r="O559" i="59" s="1"/>
  <c r="S570" i="59"/>
  <c r="N570" i="59"/>
  <c r="O570" i="59" s="1"/>
  <c r="S569" i="59"/>
  <c r="N569" i="59"/>
  <c r="O569" i="59" s="1"/>
  <c r="S568" i="59"/>
  <c r="N568" i="59"/>
  <c r="O568" i="59" s="1"/>
  <c r="S567" i="59"/>
  <c r="N567" i="59"/>
  <c r="O567" i="59" s="1"/>
  <c r="S558" i="59"/>
  <c r="N558" i="59"/>
  <c r="O558" i="59" s="1"/>
  <c r="S557" i="59"/>
  <c r="N557" i="59"/>
  <c r="O557" i="59" s="1"/>
  <c r="S556" i="59"/>
  <c r="N556" i="59"/>
  <c r="O556" i="59" s="1"/>
  <c r="S555" i="59"/>
  <c r="N555" i="59"/>
  <c r="O555" i="59" s="1"/>
  <c r="S554" i="59"/>
  <c r="N554" i="59"/>
  <c r="O554" i="59" s="1"/>
  <c r="S553" i="59"/>
  <c r="N553" i="59"/>
  <c r="O553" i="59" s="1"/>
  <c r="S552" i="59"/>
  <c r="N552" i="59"/>
  <c r="O552" i="59" s="1"/>
  <c r="S551" i="59"/>
  <c r="N551" i="59"/>
  <c r="O551" i="59" s="1"/>
  <c r="S528" i="59"/>
  <c r="N528" i="59"/>
  <c r="O528" i="59" s="1"/>
  <c r="S549" i="59"/>
  <c r="N549" i="59"/>
  <c r="O549" i="59" s="1"/>
  <c r="S548" i="59"/>
  <c r="N548" i="59"/>
  <c r="O548" i="59" s="1"/>
  <c r="S550" i="59"/>
  <c r="N550" i="59"/>
  <c r="O550" i="59" s="1"/>
  <c r="S547" i="59"/>
  <c r="N547" i="59"/>
  <c r="O547" i="59" s="1"/>
  <c r="S546" i="59"/>
  <c r="N546" i="59"/>
  <c r="O546" i="59" s="1"/>
  <c r="S527" i="59"/>
  <c r="N527" i="59"/>
  <c r="O527" i="59" s="1"/>
  <c r="S545" i="59"/>
  <c r="N545" i="59"/>
  <c r="O545" i="59" s="1"/>
  <c r="S544" i="59"/>
  <c r="N544" i="59"/>
  <c r="O544" i="59" s="1"/>
  <c r="S543" i="59"/>
  <c r="N543" i="59"/>
  <c r="O543" i="59" s="1"/>
  <c r="S542" i="59"/>
  <c r="N542" i="59"/>
  <c r="O542" i="59" s="1"/>
  <c r="S541" i="59"/>
  <c r="N541" i="59"/>
  <c r="O541" i="59" s="1"/>
  <c r="S540" i="59"/>
  <c r="N540" i="59"/>
  <c r="O540" i="59" s="1"/>
  <c r="S539" i="59"/>
  <c r="N539" i="59"/>
  <c r="O539" i="59" s="1"/>
  <c r="S538" i="59"/>
  <c r="N538" i="59"/>
  <c r="O538" i="59" s="1"/>
  <c r="S537" i="59"/>
  <c r="N537" i="59"/>
  <c r="O537" i="59" s="1"/>
  <c r="S536" i="59"/>
  <c r="N536" i="59"/>
  <c r="O536" i="59" s="1"/>
  <c r="S535" i="59"/>
  <c r="N535" i="59"/>
  <c r="O535" i="59" s="1"/>
  <c r="S534" i="59"/>
  <c r="N534" i="59"/>
  <c r="O534" i="59" s="1"/>
  <c r="S533" i="59"/>
  <c r="N533" i="59"/>
  <c r="O533" i="59" s="1"/>
  <c r="S532" i="59"/>
  <c r="N532" i="59"/>
  <c r="O532" i="59" s="1"/>
  <c r="S531" i="59"/>
  <c r="N531" i="59"/>
  <c r="O531" i="59" s="1"/>
  <c r="S530" i="59"/>
  <c r="N530" i="59"/>
  <c r="O530" i="59" s="1"/>
  <c r="S526" i="59"/>
  <c r="N526" i="59"/>
  <c r="O526" i="59" s="1"/>
  <c r="S529" i="59"/>
  <c r="N529" i="59"/>
  <c r="O529" i="59" s="1"/>
  <c r="S519" i="59"/>
  <c r="N519" i="59"/>
  <c r="O519" i="59" s="1"/>
  <c r="S518" i="59"/>
  <c r="N518" i="59"/>
  <c r="O518" i="59" s="1"/>
  <c r="S525" i="59"/>
  <c r="N525" i="59"/>
  <c r="O525" i="59" s="1"/>
  <c r="S524" i="59"/>
  <c r="N524" i="59"/>
  <c r="O524" i="59" s="1"/>
  <c r="S523" i="59"/>
  <c r="N523" i="59"/>
  <c r="O523" i="59" s="1"/>
  <c r="S522" i="59"/>
  <c r="N522" i="59"/>
  <c r="O522" i="59" s="1"/>
  <c r="S517" i="59"/>
  <c r="N517" i="59"/>
  <c r="O517" i="59" s="1"/>
  <c r="N521" i="59"/>
  <c r="O521" i="59" s="1"/>
  <c r="S520" i="59"/>
  <c r="N520" i="59"/>
  <c r="O520" i="59" s="1"/>
  <c r="S509" i="59"/>
  <c r="N509" i="59"/>
  <c r="O509" i="59" s="1"/>
  <c r="S511" i="59"/>
  <c r="N511" i="59"/>
  <c r="O511" i="59" s="1"/>
  <c r="S516" i="59"/>
  <c r="N516" i="59"/>
  <c r="O516" i="59" s="1"/>
  <c r="N515" i="59"/>
  <c r="O515" i="59" s="1"/>
  <c r="S514" i="59"/>
  <c r="N514" i="59"/>
  <c r="O514" i="59" s="1"/>
  <c r="S513" i="59"/>
  <c r="N513" i="59"/>
  <c r="O513" i="59" s="1"/>
  <c r="S512" i="59"/>
  <c r="N512" i="59"/>
  <c r="O512" i="59" s="1"/>
  <c r="N510" i="59"/>
  <c r="O510" i="59" s="1"/>
  <c r="N502" i="59"/>
  <c r="O502" i="59" s="1"/>
  <c r="N498" i="59"/>
  <c r="O498" i="59" s="1"/>
  <c r="N497" i="59"/>
  <c r="O497" i="59" s="1"/>
  <c r="S508" i="59"/>
  <c r="N508" i="59"/>
  <c r="O508" i="59" s="1"/>
  <c r="S496" i="59"/>
  <c r="N496" i="59"/>
  <c r="O496" i="59" s="1"/>
  <c r="S507" i="59"/>
  <c r="N507" i="59"/>
  <c r="O507" i="59" s="1"/>
  <c r="S506" i="59"/>
  <c r="N506" i="59"/>
  <c r="O506" i="59" s="1"/>
  <c r="S505" i="59"/>
  <c r="N505" i="59"/>
  <c r="O505" i="59" s="1"/>
  <c r="S495" i="59"/>
  <c r="N495" i="59"/>
  <c r="O495" i="59" s="1"/>
  <c r="S504" i="59"/>
  <c r="N504" i="59"/>
  <c r="O504" i="59" s="1"/>
  <c r="N501" i="59"/>
  <c r="O501" i="59" s="1"/>
  <c r="N500" i="59"/>
  <c r="O500" i="59" s="1"/>
  <c r="N499" i="59"/>
  <c r="O499" i="59" s="1"/>
  <c r="S503" i="59"/>
  <c r="N503" i="59"/>
  <c r="O503" i="59" s="1"/>
  <c r="S492" i="59"/>
  <c r="N492" i="59"/>
  <c r="O492" i="59" s="1"/>
  <c r="S491" i="59"/>
  <c r="N491" i="59"/>
  <c r="O491" i="59" s="1"/>
  <c r="N494" i="59"/>
  <c r="O494" i="59" s="1"/>
  <c r="S493" i="59"/>
  <c r="N493" i="59"/>
  <c r="O493" i="59" s="1"/>
  <c r="S490" i="59"/>
  <c r="N490" i="59"/>
  <c r="O490" i="59" s="1"/>
  <c r="S489" i="59"/>
  <c r="N489" i="59"/>
  <c r="O489" i="59" s="1"/>
  <c r="S488" i="59"/>
  <c r="N488" i="59"/>
  <c r="O488" i="59" s="1"/>
  <c r="S487" i="59"/>
  <c r="N487" i="59"/>
  <c r="O487" i="59" s="1"/>
  <c r="S486" i="59"/>
  <c r="N486" i="59"/>
  <c r="O486" i="59" s="1"/>
  <c r="S485" i="59"/>
  <c r="N485" i="59"/>
  <c r="O485" i="59" s="1"/>
  <c r="S484" i="59"/>
  <c r="N484" i="59"/>
  <c r="O484" i="59" s="1"/>
  <c r="S483" i="59"/>
  <c r="N483" i="59"/>
  <c r="O483" i="59" s="1"/>
  <c r="S482" i="59"/>
  <c r="N482" i="59"/>
  <c r="O482" i="59" s="1"/>
  <c r="S481" i="59"/>
  <c r="N481" i="59"/>
  <c r="O481" i="59" s="1"/>
  <c r="S480" i="59"/>
  <c r="N480" i="59"/>
  <c r="O480" i="59" s="1"/>
  <c r="S479" i="59"/>
  <c r="N479" i="59"/>
  <c r="O479" i="59" s="1"/>
  <c r="S464" i="59"/>
  <c r="N464" i="59"/>
  <c r="O464" i="59" s="1"/>
  <c r="S478" i="59"/>
  <c r="N478" i="59"/>
  <c r="O478" i="59" s="1"/>
  <c r="S477" i="59"/>
  <c r="N477" i="59"/>
  <c r="O477" i="59" s="1"/>
  <c r="S476" i="59"/>
  <c r="N476" i="59"/>
  <c r="O476" i="59" s="1"/>
  <c r="S475" i="59"/>
  <c r="N475" i="59"/>
  <c r="O475" i="59" s="1"/>
  <c r="S474" i="59"/>
  <c r="N474" i="59"/>
  <c r="O474" i="59" s="1"/>
  <c r="S473" i="59"/>
  <c r="N473" i="59"/>
  <c r="O473" i="59" s="1"/>
  <c r="S472" i="59"/>
  <c r="N472" i="59"/>
  <c r="O472" i="59" s="1"/>
  <c r="S471" i="59"/>
  <c r="N471" i="59"/>
  <c r="O471" i="59" s="1"/>
  <c r="S470" i="59"/>
  <c r="N470" i="59"/>
  <c r="O470" i="59" s="1"/>
  <c r="S469" i="59"/>
  <c r="N469" i="59"/>
  <c r="O469" i="59" s="1"/>
  <c r="S463" i="59"/>
  <c r="N463" i="59"/>
  <c r="O463" i="59" s="1"/>
  <c r="S462" i="59"/>
  <c r="N462" i="59"/>
  <c r="O462" i="59" s="1"/>
  <c r="S468" i="59"/>
  <c r="N468" i="59"/>
  <c r="O468" i="59" s="1"/>
  <c r="S467" i="59"/>
  <c r="N467" i="59"/>
  <c r="O467" i="59" s="1"/>
  <c r="S466" i="59"/>
  <c r="N466" i="59"/>
  <c r="O466" i="59" s="1"/>
  <c r="S465" i="59"/>
  <c r="N465" i="59"/>
  <c r="O465" i="59" s="1"/>
  <c r="N461" i="59"/>
  <c r="O461" i="59" s="1"/>
  <c r="N460" i="59"/>
  <c r="O460" i="59" s="1"/>
  <c r="S459" i="59"/>
  <c r="N459" i="59"/>
  <c r="O459" i="59" s="1"/>
  <c r="S458" i="59"/>
  <c r="N458" i="59"/>
  <c r="O458" i="59" s="1"/>
  <c r="S457" i="59"/>
  <c r="N457" i="59"/>
  <c r="O457" i="59" s="1"/>
  <c r="S450" i="59"/>
  <c r="N450" i="59"/>
  <c r="O450" i="59" s="1"/>
  <c r="S449" i="59"/>
  <c r="N449" i="59"/>
  <c r="O449" i="59" s="1"/>
  <c r="S448" i="59"/>
  <c r="N448" i="59"/>
  <c r="O448" i="59" s="1"/>
  <c r="S456" i="59"/>
  <c r="N456" i="59"/>
  <c r="O456" i="59" s="1"/>
  <c r="S447" i="59"/>
  <c r="N447" i="59"/>
  <c r="O447" i="59" s="1"/>
  <c r="S455" i="59"/>
  <c r="N455" i="59"/>
  <c r="O455" i="59" s="1"/>
  <c r="S446" i="59"/>
  <c r="N446" i="59"/>
  <c r="O446" i="59" s="1"/>
  <c r="S454" i="59"/>
  <c r="N454" i="59"/>
  <c r="O454" i="59" s="1"/>
  <c r="S453" i="59"/>
  <c r="N453" i="59"/>
  <c r="O453" i="59" s="1"/>
  <c r="S452" i="59"/>
  <c r="N452" i="59"/>
  <c r="O452" i="59" s="1"/>
  <c r="S451" i="59"/>
  <c r="N451" i="59"/>
  <c r="O451" i="59" s="1"/>
  <c r="S442" i="59"/>
  <c r="N442" i="59"/>
  <c r="O442" i="59" s="1"/>
  <c r="S441" i="59"/>
  <c r="N441" i="59"/>
  <c r="O441" i="59" s="1"/>
  <c r="S445" i="59"/>
  <c r="N445" i="59"/>
  <c r="O445" i="59" s="1"/>
  <c r="S444" i="59"/>
  <c r="N444" i="59"/>
  <c r="O444" i="59" s="1"/>
  <c r="S440" i="59"/>
  <c r="N440" i="59"/>
  <c r="O440" i="59" s="1"/>
  <c r="S439" i="59"/>
  <c r="N439" i="59"/>
  <c r="O439" i="59" s="1"/>
  <c r="N443" i="59"/>
  <c r="O443" i="59" s="1"/>
  <c r="N436" i="59"/>
  <c r="O436" i="59" s="1"/>
  <c r="N435" i="59"/>
  <c r="O435" i="59" s="1"/>
  <c r="S434" i="59"/>
  <c r="N434" i="59"/>
  <c r="O434" i="59" s="1"/>
  <c r="S438" i="59"/>
  <c r="N438" i="59"/>
  <c r="O438" i="59" s="1"/>
  <c r="S437" i="59"/>
  <c r="N437" i="59"/>
  <c r="O437" i="59" s="1"/>
  <c r="S433" i="59"/>
  <c r="N433" i="59"/>
  <c r="O433" i="59" s="1"/>
  <c r="S432" i="59"/>
  <c r="N432" i="59"/>
  <c r="O432" i="59" s="1"/>
  <c r="S431" i="59"/>
  <c r="N431" i="59"/>
  <c r="O431" i="59" s="1"/>
  <c r="S430" i="59"/>
  <c r="N430" i="59"/>
  <c r="O430" i="59" s="1"/>
  <c r="S428" i="59"/>
  <c r="N428" i="59"/>
  <c r="O428" i="59" s="1"/>
  <c r="S429" i="59"/>
  <c r="N429" i="59"/>
  <c r="O429" i="59" s="1"/>
  <c r="S427" i="59"/>
  <c r="N427" i="59"/>
  <c r="O427" i="59" s="1"/>
  <c r="S426" i="59"/>
  <c r="N426" i="59"/>
  <c r="O426" i="59" s="1"/>
  <c r="S425" i="59"/>
  <c r="N425" i="59"/>
  <c r="O425" i="59" s="1"/>
  <c r="S424" i="59"/>
  <c r="N424" i="59"/>
  <c r="O424" i="59" s="1"/>
  <c r="S423" i="59"/>
  <c r="N423" i="59"/>
  <c r="O423" i="59" s="1"/>
  <c r="S422" i="59"/>
  <c r="N422" i="59"/>
  <c r="O422" i="59" s="1"/>
  <c r="S421" i="59"/>
  <c r="N421" i="59"/>
  <c r="O421" i="59" s="1"/>
  <c r="S420" i="59"/>
  <c r="N420" i="59"/>
  <c r="O420" i="59" s="1"/>
  <c r="S419" i="59"/>
  <c r="N419" i="59"/>
  <c r="O419" i="59" s="1"/>
  <c r="S418" i="59"/>
  <c r="N418" i="59"/>
  <c r="O418" i="59" s="1"/>
  <c r="S417" i="59"/>
  <c r="N417" i="59"/>
  <c r="O417" i="59" s="1"/>
  <c r="S416" i="59"/>
  <c r="N416" i="59"/>
  <c r="O416" i="59" s="1"/>
  <c r="S415" i="59"/>
  <c r="N415" i="59"/>
  <c r="O415" i="59" s="1"/>
  <c r="S414" i="59"/>
  <c r="N414" i="59"/>
  <c r="O414" i="59" s="1"/>
  <c r="S413" i="59"/>
  <c r="N413" i="59"/>
  <c r="O413" i="59" s="1"/>
  <c r="S412" i="59"/>
  <c r="N412" i="59"/>
  <c r="O412" i="59" s="1"/>
  <c r="S411" i="59"/>
  <c r="N411" i="59"/>
  <c r="O411" i="59" s="1"/>
  <c r="S410" i="59"/>
  <c r="N410" i="59"/>
  <c r="O410" i="59" s="1"/>
  <c r="S409" i="59"/>
  <c r="N409" i="59"/>
  <c r="O409" i="59" s="1"/>
  <c r="N408" i="59"/>
  <c r="O408" i="59" s="1"/>
  <c r="S407" i="59"/>
  <c r="N407" i="59"/>
  <c r="O407" i="59" s="1"/>
  <c r="S406" i="59"/>
  <c r="N406" i="59"/>
  <c r="O406" i="59" s="1"/>
  <c r="S405" i="59"/>
  <c r="N405" i="59"/>
  <c r="O405" i="59" s="1"/>
  <c r="S404" i="59"/>
  <c r="N404" i="59"/>
  <c r="O404" i="59" s="1"/>
  <c r="S403" i="59"/>
  <c r="N403" i="59"/>
  <c r="O403" i="59" s="1"/>
  <c r="S402" i="59"/>
  <c r="N402" i="59"/>
  <c r="O402" i="59" s="1"/>
  <c r="S396" i="59"/>
  <c r="N396" i="59"/>
  <c r="O396" i="59" s="1"/>
  <c r="S395" i="59"/>
  <c r="N395" i="59"/>
  <c r="O395" i="59" s="1"/>
  <c r="S401" i="59"/>
  <c r="N401" i="59"/>
  <c r="O401" i="59" s="1"/>
  <c r="S400" i="59"/>
  <c r="N400" i="59"/>
  <c r="O400" i="59" s="1"/>
  <c r="S399" i="59"/>
  <c r="N399" i="59"/>
  <c r="O399" i="59" s="1"/>
  <c r="S398" i="59"/>
  <c r="N398" i="59"/>
  <c r="O398" i="59" s="1"/>
  <c r="S397" i="59"/>
  <c r="N397" i="59"/>
  <c r="O397" i="59" s="1"/>
  <c r="S392" i="59"/>
  <c r="N392" i="59"/>
  <c r="O392" i="59" s="1"/>
  <c r="S391" i="59"/>
  <c r="N391" i="59"/>
  <c r="O391" i="59" s="1"/>
  <c r="N394" i="59"/>
  <c r="O394" i="59" s="1"/>
  <c r="N393" i="59"/>
  <c r="O393" i="59" s="1"/>
  <c r="S390" i="59"/>
  <c r="N390" i="59"/>
  <c r="O390" i="59" s="1"/>
  <c r="S389" i="59"/>
  <c r="N389" i="59"/>
  <c r="O389" i="59" s="1"/>
  <c r="S388" i="59"/>
  <c r="N388" i="59"/>
  <c r="O388" i="59" s="1"/>
  <c r="S387" i="59"/>
  <c r="N387" i="59"/>
  <c r="O387" i="59" s="1"/>
  <c r="N386" i="59"/>
  <c r="O386" i="59" s="1"/>
  <c r="S385" i="59"/>
  <c r="N385" i="59"/>
  <c r="O385" i="59" s="1"/>
  <c r="S384" i="59"/>
  <c r="N384" i="59"/>
  <c r="O384" i="59" s="1"/>
  <c r="S383" i="59"/>
  <c r="N383" i="59"/>
  <c r="O383" i="59" s="1"/>
  <c r="S382" i="59"/>
  <c r="N382" i="59"/>
  <c r="O382" i="59" s="1"/>
  <c r="S381" i="59"/>
  <c r="N381" i="59"/>
  <c r="O381" i="59" s="1"/>
  <c r="S379" i="59"/>
  <c r="N379" i="59"/>
  <c r="O379" i="59" s="1"/>
  <c r="S378" i="59"/>
  <c r="N378" i="59"/>
  <c r="O378" i="59" s="1"/>
  <c r="S377" i="59"/>
  <c r="N377" i="59"/>
  <c r="O377" i="59" s="1"/>
  <c r="S380" i="59"/>
  <c r="N380" i="59"/>
  <c r="O380" i="59" s="1"/>
  <c r="S376" i="59"/>
  <c r="N376" i="59"/>
  <c r="O376" i="59" s="1"/>
  <c r="S374" i="59"/>
  <c r="N374" i="59"/>
  <c r="O374" i="59" s="1"/>
  <c r="S373" i="59"/>
  <c r="N373" i="59"/>
  <c r="O373" i="59" s="1"/>
  <c r="S372" i="59"/>
  <c r="N372" i="59"/>
  <c r="O372" i="59" s="1"/>
  <c r="S371" i="59"/>
  <c r="N371" i="59"/>
  <c r="O371" i="59" s="1"/>
  <c r="S370" i="59"/>
  <c r="N370" i="59"/>
  <c r="O370" i="59" s="1"/>
  <c r="S375" i="59"/>
  <c r="N375" i="59"/>
  <c r="O375" i="59" s="1"/>
  <c r="S369" i="59"/>
  <c r="N369" i="59"/>
  <c r="O369" i="59" s="1"/>
  <c r="S368" i="59"/>
  <c r="N368" i="59"/>
  <c r="O368" i="59" s="1"/>
  <c r="S367" i="59"/>
  <c r="N367" i="59"/>
  <c r="O367" i="59" s="1"/>
  <c r="S366" i="59"/>
  <c r="N366" i="59"/>
  <c r="O366" i="59" s="1"/>
  <c r="S365" i="59"/>
  <c r="N365" i="59"/>
  <c r="O365" i="59" s="1"/>
  <c r="S364" i="59"/>
  <c r="N364" i="59"/>
  <c r="O364" i="59" s="1"/>
  <c r="S363" i="59"/>
  <c r="N363" i="59"/>
  <c r="O363" i="59" s="1"/>
  <c r="S362" i="59"/>
  <c r="N362" i="59"/>
  <c r="O362" i="59" s="1"/>
  <c r="S361" i="59"/>
  <c r="N361" i="59"/>
  <c r="O361" i="59" s="1"/>
  <c r="S360" i="59"/>
  <c r="N360" i="59"/>
  <c r="O360" i="59" s="1"/>
  <c r="S359" i="59"/>
  <c r="N359" i="59"/>
  <c r="O359" i="59" s="1"/>
  <c r="S358" i="59"/>
  <c r="N358" i="59"/>
  <c r="O358" i="59" s="1"/>
  <c r="S356" i="59"/>
  <c r="N356" i="59"/>
  <c r="O356" i="59" s="1"/>
  <c r="S357" i="59"/>
  <c r="N357" i="59"/>
  <c r="O357" i="59" s="1"/>
  <c r="S355" i="59"/>
  <c r="N355" i="59"/>
  <c r="O355" i="59" s="1"/>
  <c r="S354" i="59"/>
  <c r="N354" i="59"/>
  <c r="O354" i="59" s="1"/>
  <c r="S353" i="59"/>
  <c r="N353" i="59"/>
  <c r="O353" i="59" s="1"/>
  <c r="S352" i="59"/>
  <c r="N352" i="59"/>
  <c r="O352" i="59" s="1"/>
  <c r="S351" i="59"/>
  <c r="N351" i="59"/>
  <c r="O351" i="59" s="1"/>
  <c r="N350" i="59"/>
  <c r="O350" i="59" s="1"/>
  <c r="S349" i="59"/>
  <c r="N349" i="59"/>
  <c r="O349" i="59" s="1"/>
  <c r="S348" i="59"/>
  <c r="N348" i="59"/>
  <c r="O348" i="59" s="1"/>
  <c r="S347" i="59"/>
  <c r="N347" i="59"/>
  <c r="O347" i="59" s="1"/>
  <c r="S346" i="59"/>
  <c r="N346" i="59"/>
  <c r="O346" i="59" s="1"/>
  <c r="S335" i="59"/>
  <c r="N335" i="59"/>
  <c r="O335" i="59" s="1"/>
  <c r="S345" i="59"/>
  <c r="N345" i="59"/>
  <c r="O345" i="59" s="1"/>
  <c r="S344" i="59"/>
  <c r="N344" i="59"/>
  <c r="O344" i="59" s="1"/>
  <c r="S343" i="59"/>
  <c r="N343" i="59"/>
  <c r="O343" i="59" s="1"/>
  <c r="S334" i="59"/>
  <c r="N334" i="59"/>
  <c r="O334" i="59" s="1"/>
  <c r="S342" i="59"/>
  <c r="N342" i="59"/>
  <c r="O342" i="59" s="1"/>
  <c r="S341" i="59"/>
  <c r="N341" i="59"/>
  <c r="O341" i="59" s="1"/>
  <c r="S340" i="59"/>
  <c r="N340" i="59"/>
  <c r="O340" i="59" s="1"/>
  <c r="S339" i="59"/>
  <c r="N339" i="59"/>
  <c r="O339" i="59" s="1"/>
  <c r="S338" i="59"/>
  <c r="N338" i="59"/>
  <c r="O338" i="59" s="1"/>
  <c r="S337" i="59"/>
  <c r="N337" i="59"/>
  <c r="O337" i="59" s="1"/>
  <c r="S336" i="59"/>
  <c r="N336" i="59"/>
  <c r="O336" i="59" s="1"/>
  <c r="S332" i="59"/>
  <c r="N332" i="59"/>
  <c r="O332" i="59" s="1"/>
  <c r="S331" i="59"/>
  <c r="N331" i="59"/>
  <c r="O331" i="59" s="1"/>
  <c r="S330" i="59"/>
  <c r="N330" i="59"/>
  <c r="O330" i="59" s="1"/>
  <c r="S329" i="59"/>
  <c r="N329" i="59"/>
  <c r="O329" i="59" s="1"/>
  <c r="S328" i="59"/>
  <c r="N328" i="59"/>
  <c r="O328" i="59" s="1"/>
  <c r="S327" i="59"/>
  <c r="N327" i="59"/>
  <c r="O327" i="59" s="1"/>
  <c r="S326" i="59"/>
  <c r="N326" i="59"/>
  <c r="O326" i="59" s="1"/>
  <c r="S325" i="59"/>
  <c r="N325" i="59"/>
  <c r="O325" i="59" s="1"/>
  <c r="S324" i="59"/>
  <c r="N324" i="59"/>
  <c r="O324" i="59" s="1"/>
  <c r="S323" i="59"/>
  <c r="N323" i="59"/>
  <c r="O323" i="59" s="1"/>
  <c r="S322" i="59"/>
  <c r="N322" i="59"/>
  <c r="O322" i="59" s="1"/>
  <c r="S313" i="59"/>
  <c r="N313" i="59"/>
  <c r="O313" i="59" s="1"/>
  <c r="S321" i="59"/>
  <c r="N321" i="59"/>
  <c r="O321" i="59" s="1"/>
  <c r="S312" i="59"/>
  <c r="N312" i="59"/>
  <c r="O312" i="59" s="1"/>
  <c r="S320" i="59"/>
  <c r="N320" i="59"/>
  <c r="O320" i="59" s="1"/>
  <c r="S319" i="59"/>
  <c r="N319" i="59"/>
  <c r="O319" i="59" s="1"/>
  <c r="S311" i="59"/>
  <c r="N311" i="59"/>
  <c r="O311" i="59" s="1"/>
  <c r="S318" i="59"/>
  <c r="N318" i="59"/>
  <c r="O318" i="59" s="1"/>
  <c r="S317" i="59"/>
  <c r="N317" i="59"/>
  <c r="O317" i="59" s="1"/>
  <c r="N316" i="59"/>
  <c r="O316" i="59" s="1"/>
  <c r="S333" i="59"/>
  <c r="N333" i="59"/>
  <c r="O333" i="59" s="1"/>
  <c r="S314" i="59"/>
  <c r="N314" i="59"/>
  <c r="O314" i="59" s="1"/>
  <c r="S315" i="59"/>
  <c r="N315" i="59"/>
  <c r="O315" i="59" s="1"/>
  <c r="S1767" i="59"/>
  <c r="N1767" i="59"/>
  <c r="O1767" i="59" s="1"/>
  <c r="S1766" i="59"/>
  <c r="N1766" i="59"/>
  <c r="O1766" i="59" s="1"/>
  <c r="S1765" i="59"/>
  <c r="N1765" i="59"/>
  <c r="O1765" i="59" s="1"/>
  <c r="S1764" i="59"/>
  <c r="N1764" i="59"/>
  <c r="O1764" i="59" s="1"/>
  <c r="S1763" i="59"/>
  <c r="N1763" i="59"/>
  <c r="O1763" i="59" s="1"/>
  <c r="S1762" i="59"/>
  <c r="N1762" i="59"/>
  <c r="O1762" i="59" s="1"/>
  <c r="S1761" i="59"/>
  <c r="N1761" i="59"/>
  <c r="O1761" i="59" s="1"/>
  <c r="N1760" i="59"/>
  <c r="O1760" i="59" s="1"/>
  <c r="N1759" i="59"/>
  <c r="O1759" i="59" s="1"/>
  <c r="S1758" i="59"/>
  <c r="N1758" i="59"/>
  <c r="O1758" i="59" s="1"/>
  <c r="S1757" i="59"/>
  <c r="N1757" i="59"/>
  <c r="O1757" i="59" s="1"/>
  <c r="S1756" i="59"/>
  <c r="N1756" i="59"/>
  <c r="O1756" i="59" s="1"/>
  <c r="S1755" i="59"/>
  <c r="N1755" i="59"/>
  <c r="O1755" i="59" s="1"/>
  <c r="S1754" i="59"/>
  <c r="N1754" i="59"/>
  <c r="O1754" i="59" s="1"/>
  <c r="N1848" i="59"/>
  <c r="S1753" i="59"/>
  <c r="N1753" i="59"/>
  <c r="O1753" i="59" s="1"/>
  <c r="S1752" i="59"/>
  <c r="N1752" i="59"/>
  <c r="O1752" i="59" s="1"/>
  <c r="S1751" i="59"/>
  <c r="N1751" i="59"/>
  <c r="O1751" i="59" s="1"/>
  <c r="S1750" i="59"/>
  <c r="N1750" i="59"/>
  <c r="O1750" i="59" s="1"/>
  <c r="S1749" i="59"/>
  <c r="N1749" i="59"/>
  <c r="O1749" i="59" s="1"/>
  <c r="S1748" i="59"/>
  <c r="N1748" i="59"/>
  <c r="O1748" i="59" s="1"/>
  <c r="S1747" i="59"/>
  <c r="N1747" i="59"/>
  <c r="O1747" i="59" s="1"/>
  <c r="S1746" i="59"/>
  <c r="N1746" i="59"/>
  <c r="O1746" i="59" s="1"/>
  <c r="S1745" i="59"/>
  <c r="N1745" i="59"/>
  <c r="O1745" i="59" s="1"/>
  <c r="S1744" i="59"/>
  <c r="N1744" i="59"/>
  <c r="O1744" i="59" s="1"/>
  <c r="N1743" i="59"/>
  <c r="O1743" i="59" s="1"/>
  <c r="S1742" i="59"/>
  <c r="N1742" i="59"/>
  <c r="O1742" i="59" s="1"/>
  <c r="S1741" i="59"/>
  <c r="N1741" i="59"/>
  <c r="O1741" i="59" s="1"/>
  <c r="N1740" i="59"/>
  <c r="O1740" i="59" s="1"/>
  <c r="N1739" i="59"/>
  <c r="O1739" i="59" s="1"/>
  <c r="N1738" i="59"/>
  <c r="O1738" i="59" s="1"/>
  <c r="S1737" i="59"/>
  <c r="N1737" i="59"/>
  <c r="O1737" i="59" s="1"/>
  <c r="S1736" i="59"/>
  <c r="N1736" i="59"/>
  <c r="O1736" i="59" s="1"/>
  <c r="S1735" i="59"/>
  <c r="N1735" i="59"/>
  <c r="O1735" i="59" s="1"/>
  <c r="S1734" i="59"/>
  <c r="N1734" i="59"/>
  <c r="O1734" i="59" s="1"/>
  <c r="S1733" i="59"/>
  <c r="N1733" i="59"/>
  <c r="O1733" i="59" s="1"/>
  <c r="S1732" i="59"/>
  <c r="N1732" i="59"/>
  <c r="O1732" i="59" s="1"/>
  <c r="S1731" i="59"/>
  <c r="N1731" i="59"/>
  <c r="O1731" i="59" s="1"/>
  <c r="S1730" i="59"/>
  <c r="N1730" i="59"/>
  <c r="O1730" i="59" s="1"/>
  <c r="S1729" i="59"/>
  <c r="N1729" i="59"/>
  <c r="O1729" i="59" s="1"/>
  <c r="S1728" i="59"/>
  <c r="N1728" i="59"/>
  <c r="O1728" i="59" s="1"/>
  <c r="S1727" i="59"/>
  <c r="N1727" i="59"/>
  <c r="O1727" i="59" s="1"/>
  <c r="S1726" i="59"/>
  <c r="N1726" i="59"/>
  <c r="O1726" i="59" s="1"/>
  <c r="S1725" i="59"/>
  <c r="N1725" i="59"/>
  <c r="O1725" i="59" s="1"/>
  <c r="S1724" i="59"/>
  <c r="N1724" i="59"/>
  <c r="O1724" i="59" s="1"/>
  <c r="S1723" i="59"/>
  <c r="N1723" i="59"/>
  <c r="O1723" i="59" s="1"/>
  <c r="S1722" i="59"/>
  <c r="N1722" i="59"/>
  <c r="O1722" i="59" s="1"/>
  <c r="S1721" i="59"/>
  <c r="N1721" i="59"/>
  <c r="O1721" i="59" s="1"/>
  <c r="S1720" i="59"/>
  <c r="N1720" i="59"/>
  <c r="O1720" i="59" s="1"/>
  <c r="S1719" i="59"/>
  <c r="N1719" i="59"/>
  <c r="O1719" i="59" s="1"/>
  <c r="S1718" i="59"/>
  <c r="N1718" i="59"/>
  <c r="O1718" i="59" s="1"/>
  <c r="S1717" i="59"/>
  <c r="N1717" i="59"/>
  <c r="O1717" i="59" s="1"/>
  <c r="S1716" i="59"/>
  <c r="N1716" i="59"/>
  <c r="O1716" i="59" s="1"/>
  <c r="S1715" i="59"/>
  <c r="N1715" i="59"/>
  <c r="O1715" i="59" s="1"/>
  <c r="S1714" i="59"/>
  <c r="N1714" i="59"/>
  <c r="O1714" i="59" s="1"/>
  <c r="S1713" i="59"/>
  <c r="N1713" i="59"/>
  <c r="O1713" i="59" s="1"/>
  <c r="S1712" i="59"/>
  <c r="N1712" i="59"/>
  <c r="S1711" i="59"/>
  <c r="N1711" i="59"/>
  <c r="O1711" i="59" s="1"/>
  <c r="N1710" i="59"/>
  <c r="O1710" i="59" s="1"/>
  <c r="O1709" i="59"/>
  <c r="S1708" i="59"/>
  <c r="N1708" i="59"/>
  <c r="O1708" i="59" s="1"/>
  <c r="S1707" i="59"/>
  <c r="N1707" i="59"/>
  <c r="O1707" i="59" s="1"/>
  <c r="S1706" i="59"/>
  <c r="N1706" i="59"/>
  <c r="O1706" i="59" s="1"/>
  <c r="S1705" i="59"/>
  <c r="N1705" i="59"/>
  <c r="O1705" i="59" s="1"/>
  <c r="S1704" i="59"/>
  <c r="N1704" i="59"/>
  <c r="O1704" i="59" s="1"/>
  <c r="S1703" i="59"/>
  <c r="N1703" i="59"/>
  <c r="O1703" i="59" s="1"/>
  <c r="S1702" i="59"/>
  <c r="N1702" i="59"/>
  <c r="O1702" i="59" s="1"/>
  <c r="S1701" i="59"/>
  <c r="N1701" i="59"/>
  <c r="O1701" i="59" s="1"/>
  <c r="S1700" i="59"/>
  <c r="N1700" i="59"/>
  <c r="O1700" i="59" s="1"/>
  <c r="S1699" i="59"/>
  <c r="N1699" i="59"/>
  <c r="O1699" i="59" s="1"/>
  <c r="S1698" i="59"/>
  <c r="N1698" i="59"/>
  <c r="O1698" i="59" s="1"/>
  <c r="S1697" i="59"/>
  <c r="N1697" i="59"/>
  <c r="O1697" i="59" s="1"/>
  <c r="S1696" i="59"/>
  <c r="N1696" i="59"/>
  <c r="O1696" i="59" s="1"/>
  <c r="S1695" i="59"/>
  <c r="N1695" i="59"/>
  <c r="O1695" i="59" s="1"/>
  <c r="S1694" i="59"/>
  <c r="N1694" i="59"/>
  <c r="O1694" i="59" s="1"/>
  <c r="S1693" i="59"/>
  <c r="N1693" i="59"/>
  <c r="O1693" i="59" s="1"/>
  <c r="N1692" i="59"/>
  <c r="O1692" i="59" s="1"/>
  <c r="N1691" i="59"/>
  <c r="O1691" i="59" s="1"/>
  <c r="S1825" i="59"/>
  <c r="N1825" i="59"/>
  <c r="O1825" i="59" s="1"/>
  <c r="S1429" i="59"/>
  <c r="N1429" i="59"/>
  <c r="O1429" i="59" s="1"/>
  <c r="S1428" i="59"/>
  <c r="N1428" i="59"/>
  <c r="O1428" i="59" s="1"/>
  <c r="S1427" i="59"/>
  <c r="N1427" i="59"/>
  <c r="O1427" i="59" s="1"/>
  <c r="S1426" i="59"/>
  <c r="N1426" i="59"/>
  <c r="O1426" i="59" s="1"/>
  <c r="S1425" i="59"/>
  <c r="N1425" i="59"/>
  <c r="O1425" i="59" s="1"/>
  <c r="S1424" i="59"/>
  <c r="N1424" i="59"/>
  <c r="O1424" i="59" s="1"/>
  <c r="S1423" i="59"/>
  <c r="N1423" i="59"/>
  <c r="O1423" i="59" s="1"/>
  <c r="S302" i="59"/>
  <c r="N302" i="59"/>
  <c r="O302" i="59" s="1"/>
  <c r="S301" i="59"/>
  <c r="N301" i="59"/>
  <c r="O301" i="59" s="1"/>
  <c r="O303" i="59"/>
  <c r="S300" i="59"/>
  <c r="N300" i="59"/>
  <c r="O300" i="59" s="1"/>
  <c r="S310" i="59"/>
  <c r="N310" i="59"/>
  <c r="O310" i="59" s="1"/>
  <c r="N309" i="59"/>
  <c r="O309" i="59" s="1"/>
  <c r="S308" i="59"/>
  <c r="N308" i="59"/>
  <c r="O308" i="59" s="1"/>
  <c r="S307" i="59"/>
  <c r="N307" i="59"/>
  <c r="O307" i="59" s="1"/>
  <c r="S306" i="59"/>
  <c r="N306" i="59"/>
  <c r="O306" i="59" s="1"/>
  <c r="S299" i="59"/>
  <c r="N299" i="59"/>
  <c r="O299" i="59" s="1"/>
  <c r="S305" i="59"/>
  <c r="N305" i="59"/>
  <c r="O305" i="59" s="1"/>
  <c r="S304" i="59"/>
  <c r="N304" i="59"/>
  <c r="O304" i="59" s="1"/>
  <c r="S297" i="59"/>
  <c r="N297" i="59"/>
  <c r="O297" i="59" s="1"/>
  <c r="S296" i="59"/>
  <c r="N296" i="59"/>
  <c r="O296" i="59" s="1"/>
  <c r="N298" i="59"/>
  <c r="O298" i="59" s="1"/>
  <c r="S295" i="59"/>
  <c r="N295" i="59"/>
  <c r="O295" i="59" s="1"/>
  <c r="S288" i="59"/>
  <c r="N288" i="59"/>
  <c r="O288" i="59" s="1"/>
  <c r="S294" i="59"/>
  <c r="N294" i="59"/>
  <c r="O294" i="59" s="1"/>
  <c r="S293" i="59"/>
  <c r="N293" i="59"/>
  <c r="O293" i="59" s="1"/>
  <c r="S292" i="59"/>
  <c r="N292" i="59"/>
  <c r="O292" i="59" s="1"/>
  <c r="S291" i="59"/>
  <c r="N291" i="59"/>
  <c r="O291" i="59" s="1"/>
  <c r="S287" i="59"/>
  <c r="N287" i="59"/>
  <c r="O287" i="59" s="1"/>
  <c r="S286" i="59"/>
  <c r="N286" i="59"/>
  <c r="O286" i="59" s="1"/>
  <c r="S290" i="59"/>
  <c r="N290" i="59"/>
  <c r="O290" i="59" s="1"/>
  <c r="S285" i="59"/>
  <c r="N285" i="59"/>
  <c r="O285" i="59" s="1"/>
  <c r="S289" i="59"/>
  <c r="N289" i="59"/>
  <c r="O289" i="59" s="1"/>
  <c r="S284" i="59"/>
  <c r="N284" i="59"/>
  <c r="O284" i="59" s="1"/>
  <c r="N283" i="59"/>
  <c r="O283" i="59" s="1"/>
  <c r="N282" i="59"/>
  <c r="O282" i="59" s="1"/>
  <c r="S281" i="59"/>
  <c r="N281" i="59"/>
  <c r="O281" i="59" s="1"/>
  <c r="S280" i="59"/>
  <c r="N280" i="59"/>
  <c r="O280" i="59" s="1"/>
  <c r="S275" i="59"/>
  <c r="N275" i="59"/>
  <c r="O275" i="59" s="1"/>
  <c r="S274" i="59"/>
  <c r="N274" i="59"/>
  <c r="O274" i="59" s="1"/>
  <c r="S273" i="59"/>
  <c r="N273" i="59"/>
  <c r="O273" i="59" s="1"/>
  <c r="S279" i="59"/>
  <c r="N279" i="59"/>
  <c r="O279" i="59" s="1"/>
  <c r="S272" i="59"/>
  <c r="N272" i="59"/>
  <c r="O272" i="59" s="1"/>
  <c r="S271" i="59"/>
  <c r="N271" i="59"/>
  <c r="O271" i="59" s="1"/>
  <c r="S270" i="59"/>
  <c r="N270" i="59"/>
  <c r="O270" i="59" s="1"/>
  <c r="S278" i="59"/>
  <c r="N278" i="59"/>
  <c r="O278" i="59" s="1"/>
  <c r="S277" i="59"/>
  <c r="N277" i="59"/>
  <c r="O277" i="59" s="1"/>
  <c r="S269" i="59"/>
  <c r="N269" i="59"/>
  <c r="O269" i="59" s="1"/>
  <c r="S276" i="59"/>
  <c r="N276" i="59"/>
  <c r="O276" i="59" s="1"/>
  <c r="S268" i="59"/>
  <c r="N268" i="59"/>
  <c r="O268" i="59" s="1"/>
  <c r="S267" i="59"/>
  <c r="N267" i="59"/>
  <c r="O267" i="59" s="1"/>
  <c r="S266" i="59"/>
  <c r="N266" i="59"/>
  <c r="O266" i="59" s="1"/>
  <c r="S265" i="59"/>
  <c r="N265" i="59"/>
  <c r="O265" i="59" s="1"/>
  <c r="S264" i="59"/>
  <c r="N264" i="59"/>
  <c r="O264" i="59" s="1"/>
  <c r="S263" i="59"/>
  <c r="N263" i="59"/>
  <c r="O263" i="59" s="1"/>
  <c r="S262" i="59"/>
  <c r="N262" i="59"/>
  <c r="O262" i="59" s="1"/>
  <c r="S261" i="59"/>
  <c r="N261" i="59"/>
  <c r="O261" i="59" s="1"/>
  <c r="S260" i="59"/>
  <c r="N260" i="59"/>
  <c r="O260" i="59" s="1"/>
  <c r="S259" i="59"/>
  <c r="N259" i="59"/>
  <c r="O259" i="59" s="1"/>
  <c r="S258" i="59"/>
  <c r="N258" i="59"/>
  <c r="O258" i="59" s="1"/>
  <c r="S257" i="59"/>
  <c r="N257" i="59"/>
  <c r="O257" i="59" s="1"/>
  <c r="S256" i="59"/>
  <c r="N256" i="59"/>
  <c r="O256" i="59" s="1"/>
  <c r="S255" i="59"/>
  <c r="N255" i="59"/>
  <c r="O255" i="59" s="1"/>
  <c r="S254" i="59"/>
  <c r="N254" i="59"/>
  <c r="O254" i="59" s="1"/>
  <c r="S244" i="59"/>
  <c r="N244" i="59"/>
  <c r="O244" i="59" s="1"/>
  <c r="S253" i="59"/>
  <c r="N253" i="59"/>
  <c r="O253" i="59" s="1"/>
  <c r="S252" i="59"/>
  <c r="N252" i="59"/>
  <c r="O252" i="59" s="1"/>
  <c r="S251" i="59"/>
  <c r="N251" i="59"/>
  <c r="O251" i="59" s="1"/>
  <c r="S243" i="59"/>
  <c r="N243" i="59"/>
  <c r="O243" i="59" s="1"/>
  <c r="S250" i="59"/>
  <c r="N250" i="59"/>
  <c r="O250" i="59" s="1"/>
  <c r="S249" i="59"/>
  <c r="N249" i="59"/>
  <c r="O249" i="59" s="1"/>
  <c r="S248" i="59"/>
  <c r="N248" i="59"/>
  <c r="O248" i="59" s="1"/>
  <c r="S247" i="59"/>
  <c r="N247" i="59"/>
  <c r="O247" i="59" s="1"/>
  <c r="S246" i="59"/>
  <c r="N246" i="59"/>
  <c r="O246" i="59" s="1"/>
  <c r="S245" i="59"/>
  <c r="N245" i="59"/>
  <c r="O245" i="59" s="1"/>
  <c r="S242" i="59"/>
  <c r="N242" i="59"/>
  <c r="O242" i="59" s="1"/>
  <c r="S240" i="59"/>
  <c r="N240" i="59"/>
  <c r="O240" i="59" s="1"/>
  <c r="S241" i="59"/>
  <c r="N241" i="59"/>
  <c r="O241" i="59" s="1"/>
  <c r="S239" i="59"/>
  <c r="N239" i="59"/>
  <c r="O239" i="59" s="1"/>
  <c r="S238" i="59"/>
  <c r="N238" i="59"/>
  <c r="O238" i="59" s="1"/>
  <c r="S237" i="59"/>
  <c r="N237" i="59"/>
  <c r="O237" i="59" s="1"/>
  <c r="S236" i="59"/>
  <c r="N236" i="59"/>
  <c r="O236" i="59" s="1"/>
  <c r="S235" i="59"/>
  <c r="N235" i="59"/>
  <c r="O235" i="59" s="1"/>
  <c r="S234" i="59"/>
  <c r="N234" i="59"/>
  <c r="O234" i="59" s="1"/>
  <c r="N233" i="59"/>
  <c r="O233" i="59" s="1"/>
  <c r="N232" i="59"/>
  <c r="O232" i="59" s="1"/>
  <c r="S231" i="59"/>
  <c r="N231" i="59"/>
  <c r="O231" i="59" s="1"/>
  <c r="S230" i="59"/>
  <c r="N230" i="59"/>
  <c r="O230" i="59" s="1"/>
  <c r="S229" i="59"/>
  <c r="N229" i="59"/>
  <c r="O229" i="59" s="1"/>
  <c r="S228" i="59"/>
  <c r="N228" i="59"/>
  <c r="O228" i="59" s="1"/>
  <c r="S227" i="59"/>
  <c r="N227" i="59"/>
  <c r="O227" i="59" s="1"/>
  <c r="S226" i="59"/>
  <c r="N226" i="59"/>
  <c r="O226" i="59" s="1"/>
  <c r="S225" i="59"/>
  <c r="N225" i="59"/>
  <c r="O225" i="59" s="1"/>
  <c r="S224" i="59"/>
  <c r="N224" i="59"/>
  <c r="O224" i="59" s="1"/>
  <c r="S223" i="59"/>
  <c r="N223" i="59"/>
  <c r="O223" i="59" s="1"/>
  <c r="S222" i="59"/>
  <c r="N222" i="59"/>
  <c r="O222" i="59" s="1"/>
  <c r="S221" i="59"/>
  <c r="N221" i="59"/>
  <c r="O221" i="59" s="1"/>
  <c r="S220" i="59"/>
  <c r="N220" i="59"/>
  <c r="O220" i="59" s="1"/>
  <c r="S219" i="59"/>
  <c r="N219" i="59"/>
  <c r="O219" i="59" s="1"/>
  <c r="S218" i="59"/>
  <c r="N218" i="59"/>
  <c r="O218" i="59" s="1"/>
  <c r="S213" i="59"/>
  <c r="N213" i="59"/>
  <c r="O213" i="59" s="1"/>
  <c r="N212" i="59"/>
  <c r="O212" i="59" s="1"/>
  <c r="N211" i="59"/>
  <c r="O211" i="59" s="1"/>
  <c r="S217" i="59"/>
  <c r="N217" i="59"/>
  <c r="O217" i="59" s="1"/>
  <c r="S216" i="59"/>
  <c r="N216" i="59"/>
  <c r="O216" i="59" s="1"/>
  <c r="S210" i="59"/>
  <c r="N210" i="59"/>
  <c r="O210" i="59" s="1"/>
  <c r="S215" i="59"/>
  <c r="N215" i="59"/>
  <c r="O215" i="59" s="1"/>
  <c r="N214" i="59"/>
  <c r="O214" i="59" s="1"/>
  <c r="S209" i="59"/>
  <c r="N209" i="59"/>
  <c r="O209" i="59" s="1"/>
  <c r="S206" i="59"/>
  <c r="N206" i="59"/>
  <c r="O206" i="59" s="1"/>
  <c r="S208" i="59"/>
  <c r="N208" i="59"/>
  <c r="O208" i="59" s="1"/>
  <c r="S205" i="59"/>
  <c r="N205" i="59"/>
  <c r="O205" i="59" s="1"/>
  <c r="S204" i="59"/>
  <c r="N204" i="59"/>
  <c r="O204" i="59" s="1"/>
  <c r="S203" i="59"/>
  <c r="N203" i="59"/>
  <c r="O203" i="59" s="1"/>
  <c r="N207" i="59"/>
  <c r="O207" i="59" s="1"/>
  <c r="S194" i="59"/>
  <c r="N194" i="59"/>
  <c r="O194" i="59" s="1"/>
  <c r="S193" i="59"/>
  <c r="N193" i="59"/>
  <c r="O193" i="59" s="1"/>
  <c r="S201" i="59"/>
  <c r="N201" i="59"/>
  <c r="O201" i="59" s="1"/>
  <c r="S200" i="59"/>
  <c r="N200" i="59"/>
  <c r="O200" i="59" s="1"/>
  <c r="S192" i="59"/>
  <c r="N192" i="59"/>
  <c r="O192" i="59" s="1"/>
  <c r="S199" i="59"/>
  <c r="N199" i="59"/>
  <c r="O199" i="59" s="1"/>
  <c r="S198" i="59"/>
  <c r="N198" i="59"/>
  <c r="O198" i="59" s="1"/>
  <c r="S191" i="59"/>
  <c r="N191" i="59"/>
  <c r="O191" i="59" s="1"/>
  <c r="S202" i="59"/>
  <c r="N202" i="59"/>
  <c r="O202" i="59" s="1"/>
  <c r="S197" i="59"/>
  <c r="N197" i="59"/>
  <c r="O197" i="59" s="1"/>
  <c r="S190" i="59"/>
  <c r="N190" i="59"/>
  <c r="O190" i="59" s="1"/>
  <c r="S196" i="59"/>
  <c r="N196" i="59"/>
  <c r="O196" i="59" s="1"/>
  <c r="S195" i="59"/>
  <c r="N195" i="59"/>
  <c r="O195" i="59" s="1"/>
  <c r="S189" i="59"/>
  <c r="N189" i="59"/>
  <c r="O189" i="59" s="1"/>
  <c r="S188" i="59"/>
  <c r="N188" i="59"/>
  <c r="O188" i="59" s="1"/>
  <c r="S187" i="59"/>
  <c r="N187" i="59"/>
  <c r="O187" i="59" s="1"/>
  <c r="S186" i="59"/>
  <c r="N186" i="59"/>
  <c r="O186" i="59" s="1"/>
  <c r="S185" i="59"/>
  <c r="N185" i="59"/>
  <c r="O185" i="59" s="1"/>
  <c r="S184" i="59"/>
  <c r="N184" i="59"/>
  <c r="O184" i="59" s="1"/>
  <c r="S183" i="59"/>
  <c r="N183" i="59"/>
  <c r="O183" i="59" s="1"/>
  <c r="S182" i="59"/>
  <c r="N182" i="59"/>
  <c r="O182" i="59" s="1"/>
  <c r="S181" i="59"/>
  <c r="N181" i="59"/>
  <c r="O181" i="59" s="1"/>
  <c r="S180" i="59"/>
  <c r="N180" i="59"/>
  <c r="O180" i="59" s="1"/>
  <c r="S179" i="59"/>
  <c r="N179" i="59"/>
  <c r="O179" i="59" s="1"/>
  <c r="S178" i="59"/>
  <c r="N178" i="59"/>
  <c r="O178" i="59" s="1"/>
  <c r="S177" i="59"/>
  <c r="N177" i="59"/>
  <c r="O177" i="59" s="1"/>
  <c r="S176" i="59"/>
  <c r="N176" i="59"/>
  <c r="O176" i="59" s="1"/>
  <c r="S175" i="59"/>
  <c r="N175" i="59"/>
  <c r="O175" i="59" s="1"/>
  <c r="S174" i="59"/>
  <c r="N174" i="59"/>
  <c r="O174" i="59" s="1"/>
  <c r="S173" i="59"/>
  <c r="N173" i="59"/>
  <c r="O173" i="59" s="1"/>
  <c r="S172" i="59"/>
  <c r="N172" i="59"/>
  <c r="O172" i="59" s="1"/>
  <c r="S169" i="59"/>
  <c r="N169" i="59"/>
  <c r="O169" i="59" s="1"/>
  <c r="S171" i="59"/>
  <c r="N171" i="59"/>
  <c r="O171" i="59" s="1"/>
  <c r="N170" i="59"/>
  <c r="O170" i="59" s="1"/>
  <c r="S168" i="59"/>
  <c r="N168" i="59"/>
  <c r="O168" i="59" s="1"/>
  <c r="S167" i="59"/>
  <c r="N167" i="59"/>
  <c r="O167" i="59" s="1"/>
  <c r="S166" i="59"/>
  <c r="N166" i="59"/>
  <c r="O166" i="59" s="1"/>
  <c r="S165" i="59"/>
  <c r="N165" i="59"/>
  <c r="O165" i="59" s="1"/>
  <c r="S164" i="59"/>
  <c r="N164" i="59"/>
  <c r="O164" i="59" s="1"/>
  <c r="S139" i="59"/>
  <c r="N139" i="59"/>
  <c r="O139" i="59" s="1"/>
  <c r="S163" i="59"/>
  <c r="N163" i="59"/>
  <c r="O163" i="59" s="1"/>
  <c r="S162" i="59"/>
  <c r="N162" i="59"/>
  <c r="O162" i="59" s="1"/>
  <c r="S161" i="59"/>
  <c r="N161" i="59"/>
  <c r="O161" i="59" s="1"/>
  <c r="S160" i="59"/>
  <c r="N160" i="59"/>
  <c r="O160" i="59" s="1"/>
  <c r="S159" i="59"/>
  <c r="N159" i="59"/>
  <c r="O159" i="59" s="1"/>
  <c r="S138" i="59"/>
  <c r="N138" i="59"/>
  <c r="O138" i="59" s="1"/>
  <c r="S158" i="59"/>
  <c r="N158" i="59"/>
  <c r="O158" i="59" s="1"/>
  <c r="S157" i="59"/>
  <c r="N157" i="59"/>
  <c r="O157" i="59" s="1"/>
  <c r="S156" i="59"/>
  <c r="N156" i="59"/>
  <c r="O156" i="59" s="1"/>
  <c r="S155" i="59"/>
  <c r="N155" i="59"/>
  <c r="O155" i="59" s="1"/>
  <c r="S137" i="59"/>
  <c r="N137" i="59"/>
  <c r="O137" i="59" s="1"/>
  <c r="S154" i="59"/>
  <c r="N154" i="59"/>
  <c r="O154" i="59" s="1"/>
  <c r="S136" i="59"/>
  <c r="N136" i="59"/>
  <c r="O136" i="59" s="1"/>
  <c r="S153" i="59"/>
  <c r="N153" i="59"/>
  <c r="O153" i="59" s="1"/>
  <c r="S152" i="59"/>
  <c r="N152" i="59"/>
  <c r="O152" i="59" s="1"/>
  <c r="S151" i="59"/>
  <c r="N151" i="59"/>
  <c r="O151" i="59" s="1"/>
  <c r="S150" i="59"/>
  <c r="N150" i="59"/>
  <c r="O150" i="59" s="1"/>
  <c r="S149" i="59"/>
  <c r="N149" i="59"/>
  <c r="O149" i="59" s="1"/>
  <c r="S148" i="59"/>
  <c r="N148" i="59"/>
  <c r="O148" i="59" s="1"/>
  <c r="S147" i="59"/>
  <c r="N147" i="59"/>
  <c r="O147" i="59" s="1"/>
  <c r="S146" i="59"/>
  <c r="N146" i="59"/>
  <c r="O146" i="59" s="1"/>
  <c r="S145" i="59"/>
  <c r="N145" i="59"/>
  <c r="O145" i="59" s="1"/>
  <c r="S144" i="59"/>
  <c r="N144" i="59"/>
  <c r="O144" i="59" s="1"/>
  <c r="S143" i="59"/>
  <c r="N143" i="59"/>
  <c r="O143" i="59" s="1"/>
  <c r="S142" i="59"/>
  <c r="N142" i="59"/>
  <c r="O142" i="59" s="1"/>
  <c r="S141" i="59"/>
  <c r="N141" i="59"/>
  <c r="O141" i="59" s="1"/>
  <c r="S140" i="59"/>
  <c r="N140" i="59"/>
  <c r="O140" i="59" s="1"/>
  <c r="S135" i="59"/>
  <c r="N135" i="59"/>
  <c r="O135" i="59" s="1"/>
  <c r="S134" i="59"/>
  <c r="N134" i="59"/>
  <c r="O134" i="59" s="1"/>
  <c r="S131" i="59"/>
  <c r="N131" i="59"/>
  <c r="O131" i="59" s="1"/>
  <c r="S130" i="59"/>
  <c r="N130" i="59"/>
  <c r="O130" i="59" s="1"/>
  <c r="S133" i="59"/>
  <c r="N133" i="59"/>
  <c r="O133" i="59" s="1"/>
  <c r="S132" i="59"/>
  <c r="N132" i="59"/>
  <c r="O132" i="59" s="1"/>
  <c r="S127" i="59"/>
  <c r="N127" i="59"/>
  <c r="O127" i="59" s="1"/>
  <c r="S129" i="59"/>
  <c r="N129" i="59"/>
  <c r="O129" i="59" s="1"/>
  <c r="S128" i="59"/>
  <c r="N128" i="59"/>
  <c r="O128" i="59" s="1"/>
  <c r="S126" i="59"/>
  <c r="N126" i="59"/>
  <c r="O126" i="59" s="1"/>
  <c r="S121" i="59"/>
  <c r="N121" i="59"/>
  <c r="O121" i="59" s="1"/>
  <c r="N120" i="59"/>
  <c r="O120" i="59" s="1"/>
  <c r="N119" i="59"/>
  <c r="O119" i="59" s="1"/>
  <c r="S125" i="59"/>
  <c r="N125" i="59"/>
  <c r="O125" i="59" s="1"/>
  <c r="S118" i="59"/>
  <c r="N118" i="59"/>
  <c r="O118" i="59" s="1"/>
  <c r="S124" i="59"/>
  <c r="N124" i="59"/>
  <c r="O124" i="59" s="1"/>
  <c r="S123" i="59"/>
  <c r="N123" i="59"/>
  <c r="O123" i="59" s="1"/>
  <c r="S122" i="59"/>
  <c r="N122" i="59"/>
  <c r="O122" i="59" s="1"/>
  <c r="S117" i="59"/>
  <c r="N117" i="59"/>
  <c r="O117" i="59" s="1"/>
  <c r="S116" i="59"/>
  <c r="N116" i="59"/>
  <c r="O116" i="59" s="1"/>
  <c r="S115" i="59"/>
  <c r="N115" i="59"/>
  <c r="O115" i="59" s="1"/>
  <c r="S114" i="59"/>
  <c r="N114" i="59"/>
  <c r="O114" i="59" s="1"/>
  <c r="N113" i="59"/>
  <c r="O113" i="59" s="1"/>
  <c r="S112" i="59"/>
  <c r="N112" i="59"/>
  <c r="O112" i="59" s="1"/>
  <c r="S111" i="59"/>
  <c r="N111" i="59"/>
  <c r="O111" i="59" s="1"/>
  <c r="S110" i="59"/>
  <c r="N110" i="59"/>
  <c r="O110" i="59" s="1"/>
  <c r="S109" i="59"/>
  <c r="N109" i="59"/>
  <c r="O109" i="59" s="1"/>
  <c r="S108" i="59"/>
  <c r="N108" i="59"/>
  <c r="O108" i="59" s="1"/>
  <c r="S107" i="59"/>
  <c r="N107" i="59"/>
  <c r="O107" i="59" s="1"/>
  <c r="S106" i="59"/>
  <c r="N106" i="59"/>
  <c r="O106" i="59" s="1"/>
  <c r="S105" i="59"/>
  <c r="N105" i="59"/>
  <c r="O105" i="59" s="1"/>
  <c r="S98" i="59"/>
  <c r="N98" i="59"/>
  <c r="O98" i="59" s="1"/>
  <c r="S104" i="59"/>
  <c r="N104" i="59"/>
  <c r="O104" i="59" s="1"/>
  <c r="S103" i="59"/>
  <c r="N103" i="59"/>
  <c r="O103" i="59" s="1"/>
  <c r="S102" i="59"/>
  <c r="N102" i="59"/>
  <c r="O102" i="59" s="1"/>
  <c r="S97" i="59"/>
  <c r="N97" i="59"/>
  <c r="O97" i="59" s="1"/>
  <c r="S101" i="59"/>
  <c r="N101" i="59"/>
  <c r="O101" i="59" s="1"/>
  <c r="S96" i="59"/>
  <c r="N96" i="59"/>
  <c r="O96" i="59" s="1"/>
  <c r="N100" i="59"/>
  <c r="O100" i="59" s="1"/>
  <c r="S95" i="59"/>
  <c r="N95" i="59"/>
  <c r="O95" i="59" s="1"/>
  <c r="S94" i="59"/>
  <c r="N94" i="59"/>
  <c r="O94" i="59" s="1"/>
  <c r="S99" i="59"/>
  <c r="N99" i="59"/>
  <c r="O99" i="59" s="1"/>
  <c r="S93" i="59"/>
  <c r="N93" i="59"/>
  <c r="O93" i="59" s="1"/>
  <c r="S92" i="59"/>
  <c r="N92" i="59"/>
  <c r="O92" i="59" s="1"/>
  <c r="N90" i="59"/>
  <c r="O90" i="59" s="1"/>
  <c r="S89" i="59"/>
  <c r="N89" i="59"/>
  <c r="O89" i="59" s="1"/>
  <c r="N91" i="59"/>
  <c r="O91" i="59" s="1"/>
  <c r="S88" i="59"/>
  <c r="N88" i="59"/>
  <c r="O88" i="59" s="1"/>
  <c r="S82" i="59"/>
  <c r="N82" i="59"/>
  <c r="O82" i="59" s="1"/>
  <c r="S81" i="59"/>
  <c r="N81" i="59"/>
  <c r="O81" i="59" s="1"/>
  <c r="S87" i="59"/>
  <c r="N87" i="59"/>
  <c r="O87" i="59" s="1"/>
  <c r="N86" i="59"/>
  <c r="O86" i="59" s="1"/>
  <c r="S85" i="59"/>
  <c r="N85" i="59"/>
  <c r="O85" i="59" s="1"/>
  <c r="S84" i="59"/>
  <c r="N84" i="59"/>
  <c r="O84" i="59" s="1"/>
  <c r="S83" i="59"/>
  <c r="N83" i="59"/>
  <c r="O83" i="59" s="1"/>
  <c r="S80" i="59"/>
  <c r="N80" i="59"/>
  <c r="O80" i="59" s="1"/>
  <c r="N79" i="59"/>
  <c r="O79" i="59" s="1"/>
  <c r="S78" i="59"/>
  <c r="N78" i="59"/>
  <c r="O78" i="59" s="1"/>
  <c r="S77" i="59"/>
  <c r="N77" i="59"/>
  <c r="O77" i="59" s="1"/>
  <c r="S76" i="59"/>
  <c r="N76" i="59"/>
  <c r="O76" i="59" s="1"/>
  <c r="S75" i="59"/>
  <c r="N75" i="59"/>
  <c r="O75" i="59" s="1"/>
  <c r="S74" i="59"/>
  <c r="N74" i="59"/>
  <c r="O74" i="59" s="1"/>
  <c r="N72" i="59"/>
  <c r="O72" i="59" s="1"/>
  <c r="N66" i="59"/>
  <c r="O66" i="59" s="1"/>
  <c r="N71" i="59"/>
  <c r="O71" i="59" s="1"/>
  <c r="S73" i="59"/>
  <c r="N73" i="59"/>
  <c r="O73" i="59" s="1"/>
  <c r="S70" i="59"/>
  <c r="N70" i="59"/>
  <c r="O70" i="59" s="1"/>
  <c r="S69" i="59"/>
  <c r="N69" i="59"/>
  <c r="O69" i="59" s="1"/>
  <c r="S68" i="59"/>
  <c r="N68" i="59"/>
  <c r="O68" i="59" s="1"/>
  <c r="S67" i="59"/>
  <c r="N67" i="59"/>
  <c r="O67" i="59" s="1"/>
  <c r="S65" i="59"/>
  <c r="N65" i="59"/>
  <c r="O65" i="59" s="1"/>
  <c r="S64" i="59"/>
  <c r="N64" i="59"/>
  <c r="O64" i="59" s="1"/>
  <c r="S63" i="59"/>
  <c r="N63" i="59"/>
  <c r="O63" i="59" s="1"/>
  <c r="S62" i="59"/>
  <c r="N62" i="59"/>
  <c r="O62" i="59" s="1"/>
  <c r="S61" i="59"/>
  <c r="N61" i="59"/>
  <c r="O61" i="59" s="1"/>
  <c r="S60" i="59"/>
  <c r="N60" i="59"/>
  <c r="O60" i="59" s="1"/>
  <c r="S59" i="59"/>
  <c r="N59" i="59"/>
  <c r="O59" i="59" s="1"/>
  <c r="S58" i="59"/>
  <c r="N58" i="59"/>
  <c r="O58" i="59" s="1"/>
  <c r="S57" i="59"/>
  <c r="N57" i="59"/>
  <c r="O57" i="59" s="1"/>
  <c r="S56" i="59"/>
  <c r="N56" i="59"/>
  <c r="O56" i="59" s="1"/>
  <c r="S55" i="59"/>
  <c r="N55" i="59"/>
  <c r="O55" i="59" s="1"/>
  <c r="S54" i="59"/>
  <c r="N54" i="59"/>
  <c r="O54" i="59" s="1"/>
  <c r="S53" i="59"/>
  <c r="N53" i="59"/>
  <c r="O53" i="59" s="1"/>
  <c r="S51" i="59"/>
  <c r="N51" i="59"/>
  <c r="O51" i="59" s="1"/>
  <c r="S52" i="59"/>
  <c r="N52" i="59"/>
  <c r="O52" i="59" s="1"/>
  <c r="S50" i="59"/>
  <c r="N50" i="59"/>
  <c r="O50" i="59" s="1"/>
  <c r="S49" i="59"/>
  <c r="N49" i="59"/>
  <c r="O49" i="59" s="1"/>
  <c r="S48" i="59"/>
  <c r="N48" i="59"/>
  <c r="O48" i="59" s="1"/>
  <c r="S47" i="59"/>
  <c r="N47" i="59"/>
  <c r="O47" i="59" s="1"/>
  <c r="S46" i="59"/>
  <c r="N46" i="59"/>
  <c r="O46" i="59" s="1"/>
  <c r="S45" i="59"/>
  <c r="N45" i="59"/>
  <c r="O45" i="59" s="1"/>
  <c r="S44" i="59"/>
  <c r="N44" i="59"/>
  <c r="O44" i="59" s="1"/>
  <c r="S43" i="59"/>
  <c r="N43" i="59"/>
  <c r="O43" i="59" s="1"/>
  <c r="S34" i="59"/>
  <c r="N34" i="59"/>
  <c r="O34" i="59" s="1"/>
  <c r="S42" i="59"/>
  <c r="N42" i="59"/>
  <c r="O42" i="59" s="1"/>
  <c r="S33" i="59"/>
  <c r="N33" i="59"/>
  <c r="O33" i="59" s="1"/>
  <c r="S41" i="59"/>
  <c r="N41" i="59"/>
  <c r="O41" i="59" s="1"/>
  <c r="S40" i="59"/>
  <c r="N40" i="59"/>
  <c r="O40" i="59" s="1"/>
  <c r="S39" i="59"/>
  <c r="N39" i="59"/>
  <c r="O39" i="59" s="1"/>
  <c r="S32" i="59"/>
  <c r="N32" i="59"/>
  <c r="O32" i="59" s="1"/>
  <c r="S38" i="59"/>
  <c r="N38" i="59"/>
  <c r="O38" i="59" s="1"/>
  <c r="S37" i="59"/>
  <c r="N37" i="59"/>
  <c r="O37" i="59" s="1"/>
  <c r="S36" i="59"/>
  <c r="N36" i="59"/>
  <c r="O36" i="59" s="1"/>
  <c r="S35" i="59"/>
  <c r="N35" i="59"/>
  <c r="O35" i="59" s="1"/>
  <c r="N31" i="59"/>
  <c r="O31" i="59" s="1"/>
  <c r="N30" i="59"/>
  <c r="O30" i="59" s="1"/>
  <c r="S29" i="59"/>
  <c r="N29" i="59"/>
  <c r="O29" i="59" s="1"/>
  <c r="S28" i="59"/>
  <c r="N28" i="59"/>
  <c r="O28" i="59" s="1"/>
  <c r="S19" i="59"/>
  <c r="N19" i="59"/>
  <c r="O19" i="59" s="1"/>
  <c r="S27" i="59"/>
  <c r="N27" i="59"/>
  <c r="O27" i="59" s="1"/>
  <c r="S26" i="59"/>
  <c r="N26" i="59"/>
  <c r="O26" i="59" s="1"/>
  <c r="S25" i="59"/>
  <c r="N25" i="59"/>
  <c r="O25" i="59" s="1"/>
  <c r="S24" i="59"/>
  <c r="N24" i="59"/>
  <c r="O24" i="59" s="1"/>
  <c r="S23" i="59"/>
  <c r="N23" i="59"/>
  <c r="O23" i="59" s="1"/>
  <c r="S22" i="59"/>
  <c r="N22" i="59"/>
  <c r="O22" i="59" s="1"/>
  <c r="S21" i="59"/>
  <c r="N21" i="59"/>
  <c r="O21" i="59" s="1"/>
  <c r="S18" i="59"/>
  <c r="N18" i="59"/>
  <c r="O18" i="59" s="1"/>
  <c r="S17" i="59"/>
  <c r="N17" i="59"/>
  <c r="O17" i="59" s="1"/>
  <c r="N20" i="59"/>
  <c r="O20" i="59" s="1"/>
  <c r="O16" i="59"/>
  <c r="S14" i="59"/>
  <c r="N14" i="59"/>
  <c r="O14" i="59" s="1"/>
  <c r="S15" i="59"/>
  <c r="N15" i="59"/>
  <c r="O15" i="59" s="1"/>
  <c r="N13" i="59"/>
  <c r="O13" i="59" s="1"/>
  <c r="S11" i="59"/>
  <c r="N11" i="59"/>
  <c r="O11" i="59" s="1"/>
  <c r="S10" i="59"/>
  <c r="N10" i="59"/>
  <c r="O10" i="59" s="1"/>
  <c r="S9" i="59"/>
  <c r="N9" i="59"/>
  <c r="O9" i="59" s="1"/>
  <c r="S8" i="59"/>
  <c r="N8" i="59"/>
  <c r="O8" i="59" s="1"/>
  <c r="S7" i="59"/>
  <c r="N7" i="59"/>
  <c r="O7" i="59" s="1"/>
  <c r="S6" i="59"/>
  <c r="N6" i="59"/>
  <c r="O6" i="59" s="1"/>
  <c r="S5" i="59"/>
  <c r="N5" i="59"/>
  <c r="O5" i="59" s="1"/>
  <c r="S4" i="59"/>
  <c r="N4" i="59"/>
  <c r="O4" i="59" s="1"/>
  <c r="B2" i="60"/>
  <c r="O2" i="59" l="1"/>
  <c r="Q2" i="59" s="1"/>
  <c r="J67" i="1" l="1"/>
</calcChain>
</file>

<file path=xl/comments1.xml><?xml version="1.0" encoding="utf-8"?>
<comments xmlns="http://schemas.openxmlformats.org/spreadsheetml/2006/main">
  <authors>
    <author>만든 이</author>
  </authors>
  <commentList>
    <comment ref="D166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  <comment ref="D547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  <comment ref="D831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  <comment ref="D1228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  <comment ref="D1495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  <comment ref="D1675" authorId="0" shapeId="0">
      <text>
        <r>
          <rPr>
            <b/>
            <sz val="9"/>
            <color indexed="81"/>
            <rFont val="돋움"/>
            <family val="3"/>
            <charset val="129"/>
          </rPr>
          <t>대표님지인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</t>
        </r>
        <r>
          <rPr>
            <b/>
            <sz val="9"/>
            <color indexed="81"/>
            <rFont val="Tahoma"/>
            <family val="2"/>
          </rPr>
          <t xml:space="preserve"> 20%</t>
        </r>
      </text>
    </comment>
  </commentList>
</comments>
</file>

<file path=xl/sharedStrings.xml><?xml version="1.0" encoding="utf-8"?>
<sst xmlns="http://schemas.openxmlformats.org/spreadsheetml/2006/main" count="24179" uniqueCount="2824">
  <si>
    <t>제목</t>
    <phoneticPr fontId="3" type="noConversion"/>
  </si>
  <si>
    <t>물품</t>
    <phoneticPr fontId="3" type="noConversion"/>
  </si>
  <si>
    <t>단가</t>
    <phoneticPr fontId="3" type="noConversion"/>
  </si>
  <si>
    <t>주1회미만</t>
    <phoneticPr fontId="3" type="noConversion"/>
  </si>
  <si>
    <t>주1회</t>
    <phoneticPr fontId="3" type="noConversion"/>
  </si>
  <si>
    <t>주1회할인</t>
    <phoneticPr fontId="3" type="noConversion"/>
  </si>
  <si>
    <t>주2회</t>
    <phoneticPr fontId="3" type="noConversion"/>
  </si>
  <si>
    <t>주2회할인</t>
    <phoneticPr fontId="3" type="noConversion"/>
  </si>
  <si>
    <t>주3회</t>
    <phoneticPr fontId="3" type="noConversion"/>
  </si>
  <si>
    <t>주3회할인</t>
    <phoneticPr fontId="3" type="noConversion"/>
  </si>
  <si>
    <t>주4회</t>
    <phoneticPr fontId="3" type="noConversion"/>
  </si>
  <si>
    <t>주4회할인</t>
    <phoneticPr fontId="3" type="noConversion"/>
  </si>
  <si>
    <t>주5회</t>
    <phoneticPr fontId="3" type="noConversion"/>
  </si>
  <si>
    <t>주5회할인</t>
    <phoneticPr fontId="3" type="noConversion"/>
  </si>
  <si>
    <t>입회비</t>
    <phoneticPr fontId="3" type="noConversion"/>
  </si>
  <si>
    <t>왕복1</t>
    <phoneticPr fontId="3" type="noConversion"/>
  </si>
  <si>
    <t>편도1</t>
    <phoneticPr fontId="3" type="noConversion"/>
  </si>
  <si>
    <t>피겨심화</t>
    <phoneticPr fontId="3" type="noConversion"/>
  </si>
  <si>
    <t>단체반</t>
    <phoneticPr fontId="3" type="noConversion"/>
  </si>
  <si>
    <t>어린이대관1</t>
    <phoneticPr fontId="3" type="noConversion"/>
  </si>
  <si>
    <t>피크 타임</t>
    <phoneticPr fontId="3" type="noConversion"/>
  </si>
  <si>
    <t>어린이대관2</t>
    <phoneticPr fontId="3" type="noConversion"/>
  </si>
  <si>
    <t>일반대관</t>
    <phoneticPr fontId="3" type="noConversion"/>
  </si>
  <si>
    <t>심야대관</t>
    <phoneticPr fontId="3" type="noConversion"/>
  </si>
  <si>
    <t>주중오전대관</t>
    <phoneticPr fontId="3" type="noConversion"/>
  </si>
  <si>
    <t>주말오전대관</t>
    <phoneticPr fontId="3" type="noConversion"/>
  </si>
  <si>
    <t>직접</t>
    <phoneticPr fontId="3" type="noConversion"/>
  </si>
  <si>
    <t>위약금</t>
    <phoneticPr fontId="3" type="noConversion"/>
  </si>
  <si>
    <t>체험</t>
    <phoneticPr fontId="3" type="noConversion"/>
  </si>
  <si>
    <t>1시간쿠폰</t>
    <phoneticPr fontId="3" type="noConversion"/>
  </si>
  <si>
    <t>방학특강</t>
    <phoneticPr fontId="3" type="noConversion"/>
  </si>
  <si>
    <t>쿠폰</t>
    <phoneticPr fontId="3" type="noConversion"/>
  </si>
  <si>
    <t>대여화</t>
    <phoneticPr fontId="3" type="noConversion"/>
  </si>
  <si>
    <t>스피드활주+정규1회</t>
    <phoneticPr fontId="3" type="noConversion"/>
  </si>
  <si>
    <t>토요단체</t>
    <phoneticPr fontId="3" type="noConversion"/>
  </si>
  <si>
    <t>정기대관</t>
    <phoneticPr fontId="3" type="noConversion"/>
  </si>
  <si>
    <t>추가대관</t>
    <phoneticPr fontId="3" type="noConversion"/>
  </si>
  <si>
    <t>성인피겨</t>
    <phoneticPr fontId="3" type="noConversion"/>
  </si>
  <si>
    <t>대회참가비</t>
    <phoneticPr fontId="3" type="noConversion"/>
  </si>
  <si>
    <t>신규</t>
    <phoneticPr fontId="3" type="noConversion"/>
  </si>
  <si>
    <t>환불</t>
    <phoneticPr fontId="3" type="noConversion"/>
  </si>
  <si>
    <t>재등록</t>
    <phoneticPr fontId="3" type="noConversion"/>
  </si>
  <si>
    <t>종료</t>
    <phoneticPr fontId="3" type="noConversion"/>
  </si>
  <si>
    <t>김준기(썬더스)</t>
    <phoneticPr fontId="3" type="noConversion"/>
  </si>
  <si>
    <t>정바라</t>
    <phoneticPr fontId="3" type="noConversion"/>
  </si>
  <si>
    <t>이인원</t>
    <phoneticPr fontId="3" type="noConversion"/>
  </si>
  <si>
    <t>김지현</t>
    <phoneticPr fontId="3" type="noConversion"/>
  </si>
  <si>
    <t>권지은</t>
    <phoneticPr fontId="3" type="noConversion"/>
  </si>
  <si>
    <t>송여진</t>
    <phoneticPr fontId="3" type="noConversion"/>
  </si>
  <si>
    <t>채경식(워리어)</t>
    <phoneticPr fontId="3" type="noConversion"/>
  </si>
  <si>
    <t>스피드</t>
    <phoneticPr fontId="3" type="noConversion"/>
  </si>
  <si>
    <t>피겨</t>
    <phoneticPr fontId="3" type="noConversion"/>
  </si>
  <si>
    <t>신사동</t>
    <phoneticPr fontId="3" type="noConversion"/>
  </si>
  <si>
    <t>청담동</t>
    <phoneticPr fontId="3" type="noConversion"/>
  </si>
  <si>
    <t>삼성동</t>
    <phoneticPr fontId="3" type="noConversion"/>
  </si>
  <si>
    <t>잠원동</t>
    <phoneticPr fontId="3" type="noConversion"/>
  </si>
  <si>
    <t>서초동</t>
    <phoneticPr fontId="3" type="noConversion"/>
  </si>
  <si>
    <t>카드</t>
    <phoneticPr fontId="3" type="noConversion"/>
  </si>
  <si>
    <t>현금</t>
    <phoneticPr fontId="3" type="noConversion"/>
  </si>
  <si>
    <t>계좌이체</t>
    <phoneticPr fontId="3" type="noConversion"/>
  </si>
  <si>
    <t>강남외</t>
  </si>
  <si>
    <t>압구정동</t>
    <phoneticPr fontId="3" type="noConversion"/>
  </si>
  <si>
    <t>등록유형</t>
  </si>
  <si>
    <t>담당자</t>
  </si>
  <si>
    <t>전화번호</t>
  </si>
  <si>
    <t>성별</t>
  </si>
  <si>
    <t>나이</t>
    <phoneticPr fontId="3" type="noConversion"/>
  </si>
  <si>
    <t>수업일</t>
    <phoneticPr fontId="3" type="noConversion"/>
  </si>
  <si>
    <t>결제일</t>
    <phoneticPr fontId="3" type="noConversion"/>
  </si>
  <si>
    <t>품목</t>
  </si>
  <si>
    <t>횟수</t>
    <phoneticPr fontId="3" type="noConversion"/>
  </si>
  <si>
    <t>회비단가</t>
    <phoneticPr fontId="3" type="noConversion"/>
  </si>
  <si>
    <t>매출</t>
    <phoneticPr fontId="3" type="noConversion"/>
  </si>
  <si>
    <t>티켓유형</t>
    <phoneticPr fontId="3" type="noConversion"/>
  </si>
  <si>
    <t>티켓횟수</t>
    <phoneticPr fontId="3" type="noConversion"/>
  </si>
  <si>
    <t>티켓매출</t>
    <phoneticPr fontId="3" type="noConversion"/>
  </si>
  <si>
    <t>결제방법</t>
    <phoneticPr fontId="3" type="noConversion"/>
  </si>
  <si>
    <t>등록월</t>
    <phoneticPr fontId="3" type="noConversion"/>
  </si>
  <si>
    <t>승인번호</t>
    <phoneticPr fontId="3" type="noConversion"/>
  </si>
  <si>
    <t>메모</t>
  </si>
  <si>
    <t>가입일</t>
  </si>
  <si>
    <t>횟수
(데이타용)</t>
    <phoneticPr fontId="3" type="noConversion"/>
  </si>
  <si>
    <t>학교</t>
    <phoneticPr fontId="3" type="noConversion"/>
  </si>
  <si>
    <t>주소</t>
  </si>
  <si>
    <t>대관</t>
    <phoneticPr fontId="3" type="noConversion"/>
  </si>
  <si>
    <t>현영 발급 무</t>
    <phoneticPr fontId="3" type="noConversion"/>
  </si>
  <si>
    <t>여</t>
    <phoneticPr fontId="3" type="noConversion"/>
  </si>
  <si>
    <t>목17</t>
    <phoneticPr fontId="3" type="noConversion"/>
  </si>
  <si>
    <t>월14</t>
    <phoneticPr fontId="3" type="noConversion"/>
  </si>
  <si>
    <t>남</t>
    <phoneticPr fontId="3" type="noConversion"/>
  </si>
  <si>
    <t>금16</t>
    <phoneticPr fontId="3" type="noConversion"/>
  </si>
  <si>
    <t>토12</t>
    <phoneticPr fontId="3" type="noConversion"/>
  </si>
  <si>
    <t>토13</t>
    <phoneticPr fontId="3" type="noConversion"/>
  </si>
  <si>
    <t>토14</t>
    <phoneticPr fontId="3" type="noConversion"/>
  </si>
  <si>
    <t>월17</t>
    <phoneticPr fontId="3" type="noConversion"/>
  </si>
  <si>
    <t>이하은(8304)</t>
  </si>
  <si>
    <t>010-3174-8304</t>
    <phoneticPr fontId="3" type="noConversion"/>
  </si>
  <si>
    <t>청담동 피엔폴루스 1501호</t>
    <phoneticPr fontId="3" type="noConversion"/>
  </si>
  <si>
    <t>토10</t>
    <phoneticPr fontId="3" type="noConversion"/>
  </si>
  <si>
    <t>트리걸스</t>
    <phoneticPr fontId="3" type="noConversion"/>
  </si>
  <si>
    <t>금17</t>
    <phoneticPr fontId="3" type="noConversion"/>
  </si>
  <si>
    <t>수17</t>
    <phoneticPr fontId="3" type="noConversion"/>
  </si>
  <si>
    <t>토11</t>
    <phoneticPr fontId="3" type="noConversion"/>
  </si>
  <si>
    <t>금15</t>
    <phoneticPr fontId="3" type="noConversion"/>
  </si>
  <si>
    <t>수16</t>
    <phoneticPr fontId="3" type="noConversion"/>
  </si>
  <si>
    <t>김유진</t>
    <phoneticPr fontId="3" type="noConversion"/>
  </si>
  <si>
    <t>왕복2</t>
  </si>
  <si>
    <t>목16</t>
    <phoneticPr fontId="3" type="noConversion"/>
  </si>
  <si>
    <t>이가은(6236)</t>
    <phoneticPr fontId="3" type="noConversion"/>
  </si>
  <si>
    <t>010-9030-6236</t>
    <phoneticPr fontId="3" type="noConversion"/>
  </si>
  <si>
    <t>신현대아파트 122동</t>
    <phoneticPr fontId="3" type="noConversion"/>
  </si>
  <si>
    <t>신구초</t>
    <phoneticPr fontId="3" type="noConversion"/>
  </si>
  <si>
    <t>목15</t>
    <phoneticPr fontId="3" type="noConversion"/>
  </si>
  <si>
    <t>월16</t>
    <phoneticPr fontId="3" type="noConversion"/>
  </si>
  <si>
    <t>토15</t>
    <phoneticPr fontId="3" type="noConversion"/>
  </si>
  <si>
    <t>박유주</t>
    <phoneticPr fontId="3" type="noConversion"/>
  </si>
  <si>
    <t>010-4278-8302</t>
    <phoneticPr fontId="3" type="noConversion"/>
  </si>
  <si>
    <t>잠원한신아파트 4-403</t>
    <phoneticPr fontId="3" type="noConversion"/>
  </si>
  <si>
    <t>화15</t>
    <phoneticPr fontId="3" type="noConversion"/>
  </si>
  <si>
    <t>화16</t>
    <phoneticPr fontId="3" type="noConversion"/>
  </si>
  <si>
    <t>조민주</t>
    <phoneticPr fontId="3" type="noConversion"/>
  </si>
  <si>
    <t>010-9124-3359</t>
    <phoneticPr fontId="3" type="noConversion"/>
  </si>
  <si>
    <t xml:space="preserve"> 청담동, 청담대우멤버스카운티3차)</t>
    <phoneticPr fontId="3" type="noConversion"/>
  </si>
  <si>
    <t>김사라</t>
    <phoneticPr fontId="3" type="noConversion"/>
  </si>
  <si>
    <t>010-4322-0517</t>
    <phoneticPr fontId="3" type="noConversion"/>
  </si>
  <si>
    <t>점원동 한신4차 201-701</t>
    <phoneticPr fontId="3" type="noConversion"/>
  </si>
  <si>
    <t>송여진</t>
  </si>
  <si>
    <t>김려원</t>
    <phoneticPr fontId="3" type="noConversion"/>
  </si>
  <si>
    <t>잠원동, 강변아파트</t>
    <phoneticPr fontId="3" type="noConversion"/>
  </si>
  <si>
    <t>도곡동</t>
    <phoneticPr fontId="3" type="noConversion"/>
  </si>
  <si>
    <t>010-8864-5363</t>
    <phoneticPr fontId="3" type="noConversion"/>
  </si>
  <si>
    <t>잠원동 롯데캐슬갤럭시 104-301</t>
    <phoneticPr fontId="3" type="noConversion"/>
  </si>
  <si>
    <t>이승연</t>
    <phoneticPr fontId="3" type="noConversion"/>
  </si>
  <si>
    <t>psa</t>
    <phoneticPr fontId="3" type="noConversion"/>
  </si>
  <si>
    <t>이촌동</t>
    <phoneticPr fontId="3" type="noConversion"/>
  </si>
  <si>
    <t>토11,12</t>
    <phoneticPr fontId="3" type="noConversion"/>
  </si>
  <si>
    <t>용산구</t>
    <phoneticPr fontId="3" type="noConversion"/>
  </si>
  <si>
    <t>화17</t>
    <phoneticPr fontId="3" type="noConversion"/>
  </si>
  <si>
    <t>박규리</t>
    <phoneticPr fontId="3" type="noConversion"/>
  </si>
  <si>
    <t>010-5353-3727</t>
    <phoneticPr fontId="3" type="noConversion"/>
  </si>
  <si>
    <t>서초구 잠원동 70 201-1208</t>
    <phoneticPr fontId="3" type="noConversion"/>
  </si>
  <si>
    <t>토14,15</t>
    <phoneticPr fontId="3" type="noConversion"/>
  </si>
  <si>
    <t>한동윤</t>
    <phoneticPr fontId="3" type="noConversion"/>
  </si>
  <si>
    <t>010-5201-2173</t>
    <phoneticPr fontId="3" type="noConversion"/>
  </si>
  <si>
    <t>월15</t>
    <phoneticPr fontId="3" type="noConversion"/>
  </si>
  <si>
    <t>김강윤</t>
    <phoneticPr fontId="3" type="noConversion"/>
  </si>
  <si>
    <t>010-3324-1102</t>
    <phoneticPr fontId="3" type="noConversion"/>
  </si>
  <si>
    <t>압구정동 한양아파트 61-1102</t>
    <phoneticPr fontId="3" type="noConversion"/>
  </si>
  <si>
    <t>010-5910-8568</t>
    <phoneticPr fontId="3" type="noConversion"/>
  </si>
  <si>
    <t>월수토19
일7,11</t>
    <phoneticPr fontId="3" type="noConversion"/>
  </si>
  <si>
    <t>이경우(호크스)</t>
  </si>
  <si>
    <t>010-9168-8100</t>
    <phoneticPr fontId="3" type="noConversion"/>
  </si>
  <si>
    <t>토16,일14</t>
    <phoneticPr fontId="3" type="noConversion"/>
  </si>
  <si>
    <t>010-4242-3282</t>
    <phoneticPr fontId="3" type="noConversion"/>
  </si>
  <si>
    <t>010-2733-2903</t>
    <phoneticPr fontId="3" type="noConversion"/>
  </si>
  <si>
    <t>토8:30
목일19,</t>
    <phoneticPr fontId="3" type="noConversion"/>
  </si>
  <si>
    <t>010-2808-0627</t>
    <phoneticPr fontId="3" type="noConversion"/>
  </si>
  <si>
    <t xml:space="preserve">압구정동 현대아파트 </t>
    <phoneticPr fontId="3" type="noConversion"/>
  </si>
  <si>
    <t>김시현</t>
    <phoneticPr fontId="3" type="noConversion"/>
  </si>
  <si>
    <t>010-3235-5441</t>
    <phoneticPr fontId="3" type="noConversion"/>
  </si>
  <si>
    <t>김예현</t>
    <phoneticPr fontId="3" type="noConversion"/>
  </si>
  <si>
    <t>010-4942-0961</t>
    <phoneticPr fontId="3" type="noConversion"/>
  </si>
  <si>
    <t>화목20:30</t>
    <phoneticPr fontId="3" type="noConversion"/>
  </si>
  <si>
    <t>박은재</t>
    <phoneticPr fontId="3" type="noConversion"/>
  </si>
  <si>
    <t>강남구 논현로 160길 20,201호</t>
    <phoneticPr fontId="3" type="noConversion"/>
  </si>
  <si>
    <t>피겨회원제</t>
    <phoneticPr fontId="3" type="noConversion"/>
  </si>
  <si>
    <t>정라희</t>
    <phoneticPr fontId="3" type="noConversion"/>
  </si>
  <si>
    <t>010-9536-7003</t>
    <phoneticPr fontId="3" type="noConversion"/>
  </si>
  <si>
    <t>강남구 신사동 96 현대주책 b동</t>
    <phoneticPr fontId="3" type="noConversion"/>
  </si>
  <si>
    <t>최윤서</t>
    <phoneticPr fontId="3" type="noConversion"/>
  </si>
  <si>
    <t>용산구 이촌동 이촌아파트 104동</t>
    <phoneticPr fontId="3" type="noConversion"/>
  </si>
  <si>
    <t>010-8387-9070</t>
    <phoneticPr fontId="3" type="noConversion"/>
  </si>
  <si>
    <t>화16,17</t>
    <phoneticPr fontId="3" type="noConversion"/>
  </si>
  <si>
    <t>예상매출</t>
  </si>
  <si>
    <t>티켓예상매출</t>
  </si>
  <si>
    <t>추가</t>
    <phoneticPr fontId="3" type="noConversion"/>
  </si>
  <si>
    <t>윤준영</t>
    <phoneticPr fontId="3" type="noConversion"/>
  </si>
  <si>
    <t>010-6450-4517</t>
    <phoneticPr fontId="3" type="noConversion"/>
  </si>
  <si>
    <t>반포힐스테이트 103-1502</t>
    <phoneticPr fontId="3" type="noConversion"/>
  </si>
  <si>
    <t>010-5479-2027</t>
    <phoneticPr fontId="3" type="noConversion"/>
  </si>
  <si>
    <t>금15,16</t>
    <phoneticPr fontId="3" type="noConversion"/>
  </si>
  <si>
    <t>박채아</t>
    <phoneticPr fontId="3" type="noConversion"/>
  </si>
  <si>
    <t>강남구 청담동 15-21 이편한세상 205</t>
    <phoneticPr fontId="3" type="noConversion"/>
  </si>
  <si>
    <t>박시아</t>
    <phoneticPr fontId="3" type="noConversion"/>
  </si>
  <si>
    <t>이름</t>
    <phoneticPr fontId="3" type="noConversion"/>
  </si>
  <si>
    <t>2차11시</t>
    <phoneticPr fontId="3" type="noConversion"/>
  </si>
  <si>
    <t>1차11시</t>
    <phoneticPr fontId="3" type="noConversion"/>
  </si>
  <si>
    <t>2차10시</t>
    <phoneticPr fontId="3" type="noConversion"/>
  </si>
  <si>
    <t>010-2995-1710</t>
    <phoneticPr fontId="3" type="noConversion"/>
  </si>
  <si>
    <t>010-9058-6247</t>
    <phoneticPr fontId="3" type="noConversion"/>
  </si>
  <si>
    <t>정유준</t>
    <phoneticPr fontId="3" type="noConversion"/>
  </si>
  <si>
    <t>잠원동 하나유치원</t>
    <phoneticPr fontId="3" type="noConversion"/>
  </si>
  <si>
    <t>010-8541-9697</t>
    <phoneticPr fontId="3" type="noConversion"/>
  </si>
  <si>
    <t>박소연</t>
    <phoneticPr fontId="3" type="noConversion"/>
  </si>
  <si>
    <t>정바라</t>
  </si>
  <si>
    <t>이인원</t>
  </si>
  <si>
    <t>김지현</t>
  </si>
  <si>
    <t>권지은</t>
  </si>
  <si>
    <t>장승민</t>
    <phoneticPr fontId="3" type="noConversion"/>
  </si>
  <si>
    <t>강남구 대치동 대치래미안하이스턴 201-1305</t>
    <phoneticPr fontId="3" type="noConversion"/>
  </si>
  <si>
    <t>010-5217-5607</t>
    <phoneticPr fontId="3" type="noConversion"/>
  </si>
  <si>
    <t>이서준(0627)</t>
    <phoneticPr fontId="3" type="noConversion"/>
  </si>
  <si>
    <t>월20:30화19토17:30일16</t>
    <phoneticPr fontId="3" type="noConversion"/>
  </si>
  <si>
    <t>임서민</t>
    <phoneticPr fontId="3" type="noConversion"/>
  </si>
  <si>
    <t>010-5303-0874</t>
    <phoneticPr fontId="3" type="noConversion"/>
  </si>
  <si>
    <t>금14,15</t>
    <phoneticPr fontId="3" type="noConversion"/>
  </si>
  <si>
    <t>우나현</t>
    <phoneticPr fontId="3" type="noConversion"/>
  </si>
  <si>
    <t>010-8533-9240</t>
    <phoneticPr fontId="3" type="noConversion"/>
  </si>
  <si>
    <t>대치 삼성3차 아파트 301-203</t>
    <phoneticPr fontId="3" type="noConversion"/>
  </si>
  <si>
    <t xml:space="preserve">
왕복셔틀이용</t>
    <phoneticPr fontId="3" type="noConversion"/>
  </si>
  <si>
    <t>12월 4회 등록</t>
    <phoneticPr fontId="3" type="noConversion"/>
  </si>
  <si>
    <t>010-5005-5630</t>
    <phoneticPr fontId="3" type="noConversion"/>
  </si>
  <si>
    <t>12월 8회 등록</t>
    <phoneticPr fontId="3" type="noConversion"/>
  </si>
  <si>
    <t>박소영</t>
    <phoneticPr fontId="3" type="noConversion"/>
  </si>
  <si>
    <t>010-6886-6016</t>
    <phoneticPr fontId="3" type="noConversion"/>
  </si>
  <si>
    <t>압구정동 구현대아파트 63동</t>
    <phoneticPr fontId="3" type="noConversion"/>
  </si>
  <si>
    <t>전찬병</t>
    <phoneticPr fontId="3" type="noConversion"/>
  </si>
  <si>
    <t>010-3087-0921</t>
    <phoneticPr fontId="3" type="noConversion"/>
  </si>
  <si>
    <t>용산구 녹사평대로 남산대림 아파트</t>
    <phoneticPr fontId="3" type="noConversion"/>
  </si>
  <si>
    <t>전준병</t>
    <phoneticPr fontId="3" type="noConversion"/>
  </si>
  <si>
    <t>1차10시</t>
    <phoneticPr fontId="3" type="noConversion"/>
  </si>
  <si>
    <t>11월 1회 추가</t>
    <phoneticPr fontId="3" type="noConversion"/>
  </si>
  <si>
    <t>김서연</t>
    <phoneticPr fontId="3" type="noConversion"/>
  </si>
  <si>
    <t>윤지우</t>
    <phoneticPr fontId="3" type="noConversion"/>
  </si>
  <si>
    <t>김예송</t>
    <phoneticPr fontId="3" type="noConversion"/>
  </si>
  <si>
    <t>회차</t>
    <phoneticPr fontId="3" type="noConversion"/>
  </si>
  <si>
    <t>이윤재</t>
    <phoneticPr fontId="3" type="noConversion"/>
  </si>
  <si>
    <t>010-2162-0213</t>
    <phoneticPr fontId="3" type="noConversion"/>
  </si>
  <si>
    <t>송서우</t>
    <phoneticPr fontId="3" type="noConversion"/>
  </si>
  <si>
    <t>봉은사로 현대빌라 201호</t>
    <phoneticPr fontId="3" type="noConversion"/>
  </si>
  <si>
    <t>11월 8회 등록</t>
    <phoneticPr fontId="3" type="noConversion"/>
  </si>
  <si>
    <t>11월 4회 등록</t>
    <phoneticPr fontId="3" type="noConversion"/>
  </si>
  <si>
    <t>일20:30</t>
    <phoneticPr fontId="3" type="noConversion"/>
  </si>
  <si>
    <t>월수17</t>
    <phoneticPr fontId="3" type="noConversion"/>
  </si>
  <si>
    <t>주1회미만</t>
  </si>
  <si>
    <t>정지원</t>
    <phoneticPr fontId="3" type="noConversion"/>
  </si>
  <si>
    <t>010-9045-6907</t>
    <phoneticPr fontId="3" type="noConversion"/>
  </si>
  <si>
    <t>010-6249-3511</t>
    <phoneticPr fontId="3" type="noConversion"/>
  </si>
  <si>
    <t>주1회</t>
  </si>
  <si>
    <t>21/117</t>
    <phoneticPr fontId="3" type="noConversion"/>
  </si>
  <si>
    <t>반포자이 128동</t>
    <phoneticPr fontId="3" type="noConversion"/>
  </si>
  <si>
    <t>왕윤하</t>
    <phoneticPr fontId="3" type="noConversion"/>
  </si>
  <si>
    <t>010-3113-0858</t>
    <phoneticPr fontId="3" type="noConversion"/>
  </si>
  <si>
    <t>010-7300-2861</t>
    <phoneticPr fontId="3" type="noConversion"/>
  </si>
  <si>
    <t>박시현(1710)</t>
    <phoneticPr fontId="3" type="noConversion"/>
  </si>
  <si>
    <t>010-9285-5640</t>
    <phoneticPr fontId="3" type="noConversion"/>
  </si>
  <si>
    <t>장이준</t>
    <phoneticPr fontId="3" type="noConversion"/>
  </si>
  <si>
    <t>010-9311-8042</t>
    <phoneticPr fontId="3" type="noConversion"/>
  </si>
  <si>
    <t>성동구 매봉길 50 옥수파크힐스 119-201</t>
    <phoneticPr fontId="3" type="noConversion"/>
  </si>
  <si>
    <t>010-8639-1538</t>
    <phoneticPr fontId="3" type="noConversion"/>
  </si>
  <si>
    <t>성동구 행당로 79 행당대림A 115-306</t>
    <phoneticPr fontId="3" type="noConversion"/>
  </si>
  <si>
    <t>주1회(구버전22.04.30)</t>
  </si>
  <si>
    <t>주1회할인(구버전22.04.30)</t>
  </si>
  <si>
    <t>주2회(구버전22.04.30)</t>
  </si>
  <si>
    <t>주2회할인(구버전22.04.30)</t>
  </si>
  <si>
    <t>주3회(구버전22.04.30)</t>
  </si>
  <si>
    <t>주3회할인(구버전22.04.30)</t>
  </si>
  <si>
    <t>주4회(구버전22.04.30)</t>
  </si>
  <si>
    <t>주4회할인(구버전22.04.30)</t>
  </si>
  <si>
    <t>스피드활주(구버전22.04.30)</t>
  </si>
  <si>
    <t>입회비(구버전22.04.30)</t>
  </si>
  <si>
    <t>픽업주소</t>
    <phoneticPr fontId="3" type="noConversion"/>
  </si>
  <si>
    <t>드랍주소</t>
    <phoneticPr fontId="3" type="noConversion"/>
  </si>
  <si>
    <t>왕복1</t>
    <phoneticPr fontId="3" type="noConversion"/>
  </si>
  <si>
    <t>편도1</t>
    <phoneticPr fontId="3" type="noConversion"/>
  </si>
  <si>
    <t>편도2</t>
  </si>
  <si>
    <t>왕복3</t>
  </si>
  <si>
    <t>편도3</t>
  </si>
  <si>
    <t>왕복4</t>
  </si>
  <si>
    <t>편도4</t>
  </si>
  <si>
    <t>왕복5</t>
  </si>
  <si>
    <t>편도5</t>
  </si>
  <si>
    <t>친선경기비용</t>
  </si>
  <si>
    <t>개인레슨(1:1)</t>
    <phoneticPr fontId="3" type="noConversion"/>
  </si>
  <si>
    <t>개인레슨(1:2)</t>
    <phoneticPr fontId="3" type="noConversion"/>
  </si>
  <si>
    <t>개인레슨</t>
    <phoneticPr fontId="3" type="noConversion"/>
  </si>
  <si>
    <t>주1회할인</t>
  </si>
  <si>
    <t>염재이</t>
    <phoneticPr fontId="3" type="noConversion"/>
  </si>
  <si>
    <t>010-8837-0250</t>
    <phoneticPr fontId="3" type="noConversion"/>
  </si>
  <si>
    <t>원지우</t>
    <phoneticPr fontId="3" type="noConversion"/>
  </si>
  <si>
    <t>010-9155-1987</t>
    <phoneticPr fontId="3" type="noConversion"/>
  </si>
  <si>
    <t>구현대 72동</t>
    <phoneticPr fontId="3" type="noConversion"/>
  </si>
  <si>
    <t>김지현2</t>
    <phoneticPr fontId="3" type="noConversion"/>
  </si>
  <si>
    <t>안종찬</t>
    <phoneticPr fontId="3" type="noConversion"/>
  </si>
  <si>
    <t>010-2203-9921</t>
    <phoneticPr fontId="3" type="noConversion"/>
  </si>
  <si>
    <t>우아인</t>
    <phoneticPr fontId="3" type="noConversion"/>
  </si>
  <si>
    <t>010-8860-7276</t>
    <phoneticPr fontId="3" type="noConversion"/>
  </si>
  <si>
    <t>신성우</t>
    <phoneticPr fontId="3" type="noConversion"/>
  </si>
  <si>
    <t>010-8691-0258</t>
    <phoneticPr fontId="3" type="noConversion"/>
  </si>
  <si>
    <t>010-3165-1011</t>
    <phoneticPr fontId="3" type="noConversion"/>
  </si>
  <si>
    <t>김채아</t>
    <phoneticPr fontId="3" type="noConversion"/>
  </si>
  <si>
    <t>김조이</t>
    <phoneticPr fontId="3" type="noConversion"/>
  </si>
  <si>
    <t>010-3732-0209</t>
    <phoneticPr fontId="3" type="noConversion"/>
  </si>
  <si>
    <t>신서아</t>
    <phoneticPr fontId="3" type="noConversion"/>
  </si>
  <si>
    <t>010-9151-5406</t>
    <phoneticPr fontId="3" type="noConversion"/>
  </si>
  <si>
    <t>010-8647-7058</t>
    <phoneticPr fontId="3" type="noConversion"/>
  </si>
  <si>
    <t>남산타운아파트</t>
    <phoneticPr fontId="3" type="noConversion"/>
  </si>
  <si>
    <t>동작구 상도로</t>
    <phoneticPr fontId="3" type="noConversion"/>
  </si>
  <si>
    <t>박서연(7058)</t>
    <phoneticPr fontId="3" type="noConversion"/>
  </si>
  <si>
    <t>차동빈</t>
    <phoneticPr fontId="3" type="noConversion"/>
  </si>
  <si>
    <t>010-9120-4844</t>
    <phoneticPr fontId="3" type="noConversion"/>
  </si>
  <si>
    <t>서초중앙로 220</t>
    <phoneticPr fontId="3" type="noConversion"/>
  </si>
  <si>
    <t>11월 4회 등록
수영종목할인</t>
    <phoneticPr fontId="3" type="noConversion"/>
  </si>
  <si>
    <t>11월 4회 등록
형제할인</t>
    <phoneticPr fontId="3" type="noConversion"/>
  </si>
  <si>
    <t>한정원</t>
    <phoneticPr fontId="3" type="noConversion"/>
  </si>
  <si>
    <t>010-2292-1935</t>
    <phoneticPr fontId="3" type="noConversion"/>
  </si>
  <si>
    <t>잠원로 60 신반포자이 101-602</t>
    <phoneticPr fontId="3" type="noConversion"/>
  </si>
  <si>
    <t>서우현</t>
    <phoneticPr fontId="3" type="noConversion"/>
  </si>
  <si>
    <t>010-9488-2545</t>
    <phoneticPr fontId="3" type="noConversion"/>
  </si>
  <si>
    <t>청구로 3길 80</t>
    <phoneticPr fontId="3" type="noConversion"/>
  </si>
  <si>
    <t>주2회</t>
  </si>
  <si>
    <t>어린이대관1</t>
  </si>
  <si>
    <t>왕복2</t>
    <phoneticPr fontId="3" type="noConversion"/>
  </si>
  <si>
    <t>11월 피겨심화 1회 등록</t>
    <phoneticPr fontId="3" type="noConversion"/>
  </si>
  <si>
    <t>현진우</t>
    <phoneticPr fontId="3" type="noConversion"/>
  </si>
  <si>
    <t>010-5208-9699</t>
    <phoneticPr fontId="3" type="noConversion"/>
  </si>
  <si>
    <t>이승재</t>
    <phoneticPr fontId="3" type="noConversion"/>
  </si>
  <si>
    <t>010-7793-1999</t>
    <phoneticPr fontId="3" type="noConversion"/>
  </si>
  <si>
    <t>12월 4회 등록
형제할인</t>
    <phoneticPr fontId="3" type="noConversion"/>
  </si>
  <si>
    <t>한남더횔 119-104</t>
    <phoneticPr fontId="3" type="noConversion"/>
  </si>
  <si>
    <t>하키대회</t>
    <phoneticPr fontId="3" type="noConversion"/>
  </si>
  <si>
    <t xml:space="preserve">
형제할인</t>
    <phoneticPr fontId="3" type="noConversion"/>
  </si>
  <si>
    <t>010-6899-9874</t>
  </si>
  <si>
    <t>고도원</t>
    <phoneticPr fontId="3" type="noConversion"/>
  </si>
  <si>
    <t>010-3679-9069</t>
    <phoneticPr fontId="3" type="noConversion"/>
  </si>
  <si>
    <t>잠원로 8길 35</t>
    <phoneticPr fontId="3" type="noConversion"/>
  </si>
  <si>
    <t>010-6279-6152</t>
    <phoneticPr fontId="3" type="noConversion"/>
  </si>
  <si>
    <t>이주희</t>
    <phoneticPr fontId="3" type="noConversion"/>
  </si>
  <si>
    <t>압구정로 113</t>
    <phoneticPr fontId="3" type="noConversion"/>
  </si>
  <si>
    <t>윤여서</t>
    <phoneticPr fontId="3" type="noConversion"/>
  </si>
  <si>
    <t>황준헌</t>
    <phoneticPr fontId="3" type="noConversion"/>
  </si>
  <si>
    <t>피겨중급반</t>
    <phoneticPr fontId="3" type="noConversion"/>
  </si>
  <si>
    <t>스피드중급반</t>
    <phoneticPr fontId="3" type="noConversion"/>
  </si>
  <si>
    <t>아크로리버뷰</t>
    <phoneticPr fontId="3" type="noConversion"/>
  </si>
  <si>
    <t>래미안신반포팰리스</t>
    <phoneticPr fontId="3" type="noConversion"/>
  </si>
  <si>
    <t>010-5021-1605</t>
    <phoneticPr fontId="3" type="noConversion"/>
  </si>
  <si>
    <t>반포훼미리아파트</t>
    <phoneticPr fontId="3" type="noConversion"/>
  </si>
  <si>
    <t>김은우</t>
    <phoneticPr fontId="3" type="noConversion"/>
  </si>
  <si>
    <t>010-8608-1421</t>
    <phoneticPr fontId="3" type="noConversion"/>
  </si>
  <si>
    <t>주민재</t>
    <phoneticPr fontId="3" type="noConversion"/>
  </si>
  <si>
    <t>010-9122-9359</t>
    <phoneticPr fontId="3" type="noConversion"/>
  </si>
  <si>
    <t>성동구 금호동</t>
    <phoneticPr fontId="3" type="noConversion"/>
  </si>
  <si>
    <t>장서윤</t>
    <phoneticPr fontId="3" type="noConversion"/>
  </si>
  <si>
    <t>010-4727-8567</t>
    <phoneticPr fontId="3" type="noConversion"/>
  </si>
  <si>
    <t>청담동 117-22</t>
    <phoneticPr fontId="3" type="noConversion"/>
  </si>
  <si>
    <t>용산구 이촌로 347</t>
    <phoneticPr fontId="3" type="noConversion"/>
  </si>
  <si>
    <t>토13,14</t>
    <phoneticPr fontId="3" type="noConversion"/>
  </si>
  <si>
    <t>010-9278-4710</t>
    <phoneticPr fontId="3" type="noConversion"/>
  </si>
  <si>
    <t>반포자이 137동</t>
    <phoneticPr fontId="3" type="noConversion"/>
  </si>
  <si>
    <t>이예은</t>
    <phoneticPr fontId="3" type="noConversion"/>
  </si>
  <si>
    <t>주나율</t>
    <phoneticPr fontId="3" type="noConversion"/>
  </si>
  <si>
    <t>010-8866-2773</t>
    <phoneticPr fontId="3" type="noConversion"/>
  </si>
  <si>
    <t>압구정 미성 2동</t>
    <phoneticPr fontId="3" type="noConversion"/>
  </si>
  <si>
    <t xml:space="preserve">
왕복셔틀이용 형제할인</t>
    <phoneticPr fontId="3" type="noConversion"/>
  </si>
  <si>
    <t>올림픽로 135</t>
    <phoneticPr fontId="3" type="noConversion"/>
  </si>
  <si>
    <t>김주원</t>
    <phoneticPr fontId="3" type="noConversion"/>
  </si>
  <si>
    <t>010-8916-7310</t>
    <phoneticPr fontId="3" type="noConversion"/>
  </si>
  <si>
    <t>김율리</t>
    <phoneticPr fontId="3" type="noConversion"/>
  </si>
  <si>
    <t>010-2763-5912</t>
    <phoneticPr fontId="3" type="noConversion"/>
  </si>
  <si>
    <t>용산구 CJ나인파크</t>
    <phoneticPr fontId="3" type="noConversion"/>
  </si>
  <si>
    <t>김다은</t>
    <phoneticPr fontId="3" type="noConversion"/>
  </si>
  <si>
    <t>010-5337-9117</t>
    <phoneticPr fontId="3" type="noConversion"/>
  </si>
  <si>
    <t>청담동 116-2</t>
    <phoneticPr fontId="3" type="noConversion"/>
  </si>
  <si>
    <t>잠원동 32-10</t>
    <phoneticPr fontId="3" type="noConversion"/>
  </si>
  <si>
    <t>손이서</t>
    <phoneticPr fontId="3" type="noConversion"/>
  </si>
  <si>
    <t>010-2599-0314</t>
    <phoneticPr fontId="3" type="noConversion"/>
  </si>
  <si>
    <t>서울시 성동구</t>
    <phoneticPr fontId="3" type="noConversion"/>
  </si>
  <si>
    <t>일반대관</t>
  </si>
  <si>
    <t>김소율</t>
    <phoneticPr fontId="3" type="noConversion"/>
  </si>
  <si>
    <t>임주아</t>
    <phoneticPr fontId="3" type="noConversion"/>
  </si>
  <si>
    <t>010-8927-2745</t>
    <phoneticPr fontId="3" type="noConversion"/>
  </si>
  <si>
    <t>유이안</t>
    <phoneticPr fontId="3" type="noConversion"/>
  </si>
  <si>
    <t>010-4615-1912</t>
    <phoneticPr fontId="3" type="noConversion"/>
  </si>
  <si>
    <t>용산구 한남대로 91</t>
    <phoneticPr fontId="3" type="noConversion"/>
  </si>
  <si>
    <t>강리아</t>
    <phoneticPr fontId="3" type="noConversion"/>
  </si>
  <si>
    <t>010-6553-5240</t>
    <phoneticPr fontId="3" type="noConversion"/>
  </si>
  <si>
    <t>피겨</t>
  </si>
  <si>
    <t>권태윤</t>
    <phoneticPr fontId="3" type="noConversion"/>
  </si>
  <si>
    <t>23/4/1/</t>
    <phoneticPr fontId="3" type="noConversion"/>
  </si>
  <si>
    <t>잠원동아 105</t>
    <phoneticPr fontId="3" type="noConversion"/>
  </si>
  <si>
    <t>임아린</t>
    <phoneticPr fontId="3" type="noConversion"/>
  </si>
  <si>
    <t>010-8826-1767</t>
    <phoneticPr fontId="3" type="noConversion"/>
  </si>
  <si>
    <t>잠원동 50-1</t>
    <phoneticPr fontId="3" type="noConversion"/>
  </si>
  <si>
    <t>정봄</t>
    <phoneticPr fontId="3" type="noConversion"/>
  </si>
  <si>
    <t>김서빈</t>
    <phoneticPr fontId="3" type="noConversion"/>
  </si>
  <si>
    <t>010-7774-7150</t>
    <phoneticPr fontId="3" type="noConversion"/>
  </si>
  <si>
    <t>대전 유성구</t>
    <phoneticPr fontId="3" type="noConversion"/>
  </si>
  <si>
    <t>010-9808-0042</t>
    <phoneticPr fontId="3" type="noConversion"/>
  </si>
  <si>
    <t>강남구 선릉로 126길 22</t>
    <phoneticPr fontId="3" type="noConversion"/>
  </si>
  <si>
    <t>김도원</t>
    <phoneticPr fontId="3" type="noConversion"/>
  </si>
  <si>
    <t>010-9810-0065</t>
    <phoneticPr fontId="3" type="noConversion"/>
  </si>
  <si>
    <t>신사동 567-30</t>
    <phoneticPr fontId="3" type="noConversion"/>
  </si>
  <si>
    <t>양제인</t>
    <phoneticPr fontId="3" type="noConversion"/>
  </si>
  <si>
    <t>010-5250-7765</t>
    <phoneticPr fontId="3" type="noConversion"/>
  </si>
  <si>
    <t>광진구 아차산로 637</t>
    <phoneticPr fontId="3" type="noConversion"/>
  </si>
  <si>
    <t>이영빈</t>
    <phoneticPr fontId="3" type="noConversion"/>
  </si>
  <si>
    <t>010-8839-9957</t>
    <phoneticPr fontId="3" type="noConversion"/>
  </si>
  <si>
    <t>이촌로 193</t>
    <phoneticPr fontId="3" type="noConversion"/>
  </si>
  <si>
    <t>류주은</t>
    <phoneticPr fontId="3" type="noConversion"/>
  </si>
  <si>
    <t>010-9250-0035</t>
    <phoneticPr fontId="3" type="noConversion"/>
  </si>
  <si>
    <t>용산구 한남대로 60</t>
    <phoneticPr fontId="3" type="noConversion"/>
  </si>
  <si>
    <t>정재인2</t>
    <phoneticPr fontId="3" type="noConversion"/>
  </si>
  <si>
    <t>박상민(크러쉬)</t>
  </si>
  <si>
    <t>수18</t>
    <phoneticPr fontId="3" type="noConversion"/>
  </si>
  <si>
    <t>유지후</t>
    <phoneticPr fontId="3" type="noConversion"/>
  </si>
  <si>
    <t>010-8714-7803</t>
    <phoneticPr fontId="3" type="noConversion"/>
  </si>
  <si>
    <t>회원제</t>
    <phoneticPr fontId="3" type="noConversion"/>
  </si>
  <si>
    <t>배유정</t>
    <phoneticPr fontId="3" type="noConversion"/>
  </si>
  <si>
    <t>010-8320-8908</t>
    <phoneticPr fontId="3" type="noConversion"/>
  </si>
  <si>
    <t>010-8789-4046</t>
    <phoneticPr fontId="3" type="noConversion"/>
  </si>
  <si>
    <t>구현대 108동</t>
    <phoneticPr fontId="3" type="noConversion"/>
  </si>
  <si>
    <t>장연수</t>
    <phoneticPr fontId="3" type="noConversion"/>
  </si>
  <si>
    <t>010-2020-2436</t>
    <phoneticPr fontId="3" type="noConversion"/>
  </si>
  <si>
    <t>동대문 장안벚꽃로 1길 7</t>
    <phoneticPr fontId="3" type="noConversion"/>
  </si>
  <si>
    <t>월목16</t>
    <phoneticPr fontId="3" type="noConversion"/>
  </si>
  <si>
    <t>이유준2</t>
    <phoneticPr fontId="3" type="noConversion"/>
  </si>
  <si>
    <t>010-7121-1070</t>
    <phoneticPr fontId="3" type="noConversion"/>
  </si>
  <si>
    <t>최아린</t>
    <phoneticPr fontId="3" type="noConversion"/>
  </si>
  <si>
    <t>010-9077-6774</t>
    <phoneticPr fontId="3" type="noConversion"/>
  </si>
  <si>
    <t>신반포 4차 아파트</t>
    <phoneticPr fontId="3" type="noConversion"/>
  </si>
  <si>
    <t>김지안2</t>
    <phoneticPr fontId="3" type="noConversion"/>
  </si>
  <si>
    <t>010-9371-9810</t>
    <phoneticPr fontId="3" type="noConversion"/>
  </si>
  <si>
    <t>압구정 현대아파트 77동</t>
    <phoneticPr fontId="3" type="noConversion"/>
  </si>
  <si>
    <t>안근영(퍼핀스)</t>
    <phoneticPr fontId="3" type="noConversion"/>
  </si>
  <si>
    <t>최정식(와이번즈)</t>
    <phoneticPr fontId="3" type="noConversion"/>
  </si>
  <si>
    <t>잠원로 117</t>
    <phoneticPr fontId="3" type="noConversion"/>
  </si>
  <si>
    <t>김채윤</t>
    <phoneticPr fontId="3" type="noConversion"/>
  </si>
  <si>
    <t>010-5660-6589</t>
    <phoneticPr fontId="3" type="noConversion"/>
  </si>
  <si>
    <t>구현대 65동</t>
    <phoneticPr fontId="3" type="noConversion"/>
  </si>
  <si>
    <t>안수현</t>
    <phoneticPr fontId="3" type="noConversion"/>
  </si>
  <si>
    <t>010-9116-7744</t>
    <phoneticPr fontId="3" type="noConversion"/>
  </si>
  <si>
    <t>용산구 서빙고로 413</t>
    <phoneticPr fontId="3" type="noConversion"/>
  </si>
  <si>
    <t>010-4049-0161</t>
    <phoneticPr fontId="3" type="noConversion"/>
  </si>
  <si>
    <t>삼성로 212</t>
    <phoneticPr fontId="3" type="noConversion"/>
  </si>
  <si>
    <t>오주아</t>
    <phoneticPr fontId="3" type="noConversion"/>
  </si>
  <si>
    <t>정이안</t>
    <phoneticPr fontId="3" type="noConversion"/>
  </si>
  <si>
    <t>010-9378-4051</t>
    <phoneticPr fontId="3" type="noConversion"/>
  </si>
  <si>
    <t>학동로 43길 30</t>
    <phoneticPr fontId="3" type="noConversion"/>
  </si>
  <si>
    <t>정하연</t>
    <phoneticPr fontId="3" type="noConversion"/>
  </si>
  <si>
    <t>010-5359-3822</t>
    <phoneticPr fontId="3" type="noConversion"/>
  </si>
  <si>
    <t>마포구 백범로 212</t>
    <phoneticPr fontId="3" type="noConversion"/>
  </si>
  <si>
    <t>김레나</t>
    <phoneticPr fontId="3" type="noConversion"/>
  </si>
  <si>
    <t>010-2591-9669</t>
    <phoneticPr fontId="3" type="noConversion"/>
  </si>
  <si>
    <t>압구정동 현대아파트 74-601</t>
    <phoneticPr fontId="3" type="noConversion"/>
  </si>
  <si>
    <t>황두현(로켓츠)</t>
    <phoneticPr fontId="3" type="noConversion"/>
  </si>
  <si>
    <t>010-6244-0946</t>
    <phoneticPr fontId="3" type="noConversion"/>
  </si>
  <si>
    <t>화목토22</t>
    <phoneticPr fontId="3" type="noConversion"/>
  </si>
  <si>
    <t>원예은</t>
    <phoneticPr fontId="3" type="noConversion"/>
  </si>
  <si>
    <t>010-3088-9279</t>
    <phoneticPr fontId="3" type="noConversion"/>
  </si>
  <si>
    <t>원예강</t>
    <phoneticPr fontId="3" type="noConversion"/>
  </si>
  <si>
    <t>수14,15금,14,15
토11</t>
    <phoneticPr fontId="3" type="noConversion"/>
  </si>
  <si>
    <t>이윤아</t>
    <phoneticPr fontId="3" type="noConversion"/>
  </si>
  <si>
    <t>010-3003-4017</t>
    <phoneticPr fontId="3" type="noConversion"/>
  </si>
  <si>
    <t>정하린</t>
    <phoneticPr fontId="3" type="noConversion"/>
  </si>
  <si>
    <t>목16토12</t>
    <phoneticPr fontId="3" type="noConversion"/>
  </si>
  <si>
    <t>서초구</t>
    <phoneticPr fontId="3" type="noConversion"/>
  </si>
  <si>
    <t>정서윤</t>
    <phoneticPr fontId="3" type="noConversion"/>
  </si>
  <si>
    <t>류연서</t>
    <phoneticPr fontId="3" type="noConversion"/>
  </si>
  <si>
    <t>010-4874-1268</t>
    <phoneticPr fontId="3" type="noConversion"/>
  </si>
  <si>
    <t>11월 12회 등록</t>
    <phoneticPr fontId="3" type="noConversion"/>
  </si>
  <si>
    <t>박로하2</t>
    <phoneticPr fontId="3" type="noConversion"/>
  </si>
  <si>
    <t>010-8918-1699</t>
    <phoneticPr fontId="3" type="noConversion"/>
  </si>
  <si>
    <t>김지아</t>
    <phoneticPr fontId="3" type="noConversion"/>
  </si>
  <si>
    <t>12월 4회 등록
왕복셔틀이용</t>
    <phoneticPr fontId="3" type="noConversion"/>
  </si>
  <si>
    <t>남</t>
  </si>
  <si>
    <t>12월 1회 추가</t>
    <phoneticPr fontId="3" type="noConversion"/>
  </si>
  <si>
    <t>안조나</t>
    <phoneticPr fontId="3" type="noConversion"/>
  </si>
  <si>
    <t>010-9843-7774</t>
    <phoneticPr fontId="3" type="noConversion"/>
  </si>
  <si>
    <t>잠원로 117 아크로리버뷰</t>
    <phoneticPr fontId="3" type="noConversion"/>
  </si>
  <si>
    <t>우이든</t>
    <phoneticPr fontId="3" type="noConversion"/>
  </si>
  <si>
    <t>010-5237-3613</t>
    <phoneticPr fontId="3" type="noConversion"/>
  </si>
  <si>
    <t>오은호</t>
    <phoneticPr fontId="3" type="noConversion"/>
  </si>
  <si>
    <t>010-5272-9227</t>
    <phoneticPr fontId="3" type="noConversion"/>
  </si>
  <si>
    <t>청담동 134</t>
    <phoneticPr fontId="3" type="noConversion"/>
  </si>
  <si>
    <t>수15</t>
    <phoneticPr fontId="3" type="noConversion"/>
  </si>
  <si>
    <t>박시연</t>
    <phoneticPr fontId="3" type="noConversion"/>
  </si>
  <si>
    <t>구현대 32동</t>
    <phoneticPr fontId="3" type="noConversion"/>
  </si>
  <si>
    <t>최이안</t>
    <phoneticPr fontId="3" type="noConversion"/>
  </si>
  <si>
    <t>압구정동 464 현대3차</t>
    <phoneticPr fontId="3" type="noConversion"/>
  </si>
  <si>
    <t>010-9497-4941</t>
    <phoneticPr fontId="3" type="noConversion"/>
  </si>
  <si>
    <t>성동구 매봉길 50</t>
    <phoneticPr fontId="3" type="noConversion"/>
  </si>
  <si>
    <t>최지안</t>
    <phoneticPr fontId="3" type="noConversion"/>
  </si>
  <si>
    <t>010-9041-5456</t>
    <phoneticPr fontId="3" type="noConversion"/>
  </si>
  <si>
    <t>손재연</t>
    <phoneticPr fontId="3" type="noConversion"/>
  </si>
  <si>
    <t>김지민</t>
    <phoneticPr fontId="3" type="noConversion"/>
  </si>
  <si>
    <t>010-6655-4763</t>
  </si>
  <si>
    <t>이엄유주</t>
    <phoneticPr fontId="3" type="noConversion"/>
  </si>
  <si>
    <t>010-6552-1070</t>
    <phoneticPr fontId="3" type="noConversion"/>
  </si>
  <si>
    <t>010-6630-8171</t>
    <phoneticPr fontId="3" type="noConversion"/>
  </si>
  <si>
    <t>GIA</t>
    <phoneticPr fontId="3" type="noConversion"/>
  </si>
  <si>
    <t>성수동 트리마제</t>
    <phoneticPr fontId="3" type="noConversion"/>
  </si>
  <si>
    <t>12월 1회 등록</t>
    <phoneticPr fontId="3" type="noConversion"/>
  </si>
  <si>
    <t>12월 피겨심화 1회 등록</t>
    <phoneticPr fontId="3" type="noConversion"/>
  </si>
  <si>
    <t>12월 4회 환불</t>
    <phoneticPr fontId="3" type="noConversion"/>
  </si>
  <si>
    <t>고가윤</t>
    <phoneticPr fontId="3" type="noConversion"/>
  </si>
  <si>
    <t>010-6276-3884</t>
  </si>
  <si>
    <t>010-3380-9068</t>
    <phoneticPr fontId="3" type="noConversion"/>
  </si>
  <si>
    <t>010-7444-9116</t>
    <phoneticPr fontId="3" type="noConversion"/>
  </si>
  <si>
    <t>010-9982-8385</t>
    <phoneticPr fontId="3" type="noConversion"/>
  </si>
  <si>
    <t>기존신규</t>
    <phoneticPr fontId="3" type="noConversion"/>
  </si>
  <si>
    <t>김주안</t>
    <phoneticPr fontId="3" type="noConversion"/>
  </si>
  <si>
    <t>010-8991-0964</t>
    <phoneticPr fontId="3" type="noConversion"/>
  </si>
  <si>
    <t>전지유</t>
    <phoneticPr fontId="3" type="noConversion"/>
  </si>
  <si>
    <t>010-9345-4864</t>
    <phoneticPr fontId="3" type="noConversion"/>
  </si>
  <si>
    <t>신반포로 15길 19</t>
    <phoneticPr fontId="3" type="noConversion"/>
  </si>
  <si>
    <t>이세인</t>
    <phoneticPr fontId="3" type="noConversion"/>
  </si>
  <si>
    <t>010-2061-6182</t>
    <phoneticPr fontId="3" type="noConversion"/>
  </si>
  <si>
    <t>권도윤</t>
    <phoneticPr fontId="3" type="noConversion"/>
  </si>
  <si>
    <t>010-8850-4008</t>
    <phoneticPr fontId="3" type="noConversion"/>
  </si>
  <si>
    <t>서울 강남구 압구정로 29길 71, 구현대 24동 301호</t>
    <phoneticPr fontId="3" type="noConversion"/>
  </si>
  <si>
    <t>박서윤</t>
    <phoneticPr fontId="3" type="noConversion"/>
  </si>
  <si>
    <t>010-9707-1488</t>
    <phoneticPr fontId="3" type="noConversion"/>
  </si>
  <si>
    <t>구현대 82동</t>
    <phoneticPr fontId="3" type="noConversion"/>
  </si>
  <si>
    <t>한다인</t>
    <phoneticPr fontId="3" type="noConversion"/>
  </si>
  <si>
    <t>010-9276-1104</t>
    <phoneticPr fontId="3" type="noConversion"/>
  </si>
  <si>
    <t>한규민</t>
    <phoneticPr fontId="3" type="noConversion"/>
  </si>
  <si>
    <t>구현대 58동</t>
    <phoneticPr fontId="3" type="noConversion"/>
  </si>
  <si>
    <t>구현대 201동</t>
    <phoneticPr fontId="3" type="noConversion"/>
  </si>
  <si>
    <t>이하린</t>
    <phoneticPr fontId="3" type="noConversion"/>
  </si>
  <si>
    <t>010-9936-2015</t>
    <phoneticPr fontId="3" type="noConversion"/>
  </si>
  <si>
    <t>미성아파트 21동</t>
    <phoneticPr fontId="3" type="noConversion"/>
  </si>
  <si>
    <t>신현대 114동</t>
    <phoneticPr fontId="3" type="noConversion"/>
  </si>
  <si>
    <t>이소윤</t>
    <phoneticPr fontId="3" type="noConversion"/>
  </si>
  <si>
    <t>이지유(2788)</t>
    <phoneticPr fontId="3" type="noConversion"/>
  </si>
  <si>
    <t>010-3223-2788</t>
    <phoneticPr fontId="3" type="noConversion"/>
  </si>
  <si>
    <t>김하영</t>
    <phoneticPr fontId="3" type="noConversion"/>
  </si>
  <si>
    <t>010-9035-4621</t>
    <phoneticPr fontId="3" type="noConversion"/>
  </si>
  <si>
    <t>이예서</t>
    <phoneticPr fontId="3" type="noConversion"/>
  </si>
  <si>
    <t>이희서</t>
    <phoneticPr fontId="3" type="noConversion"/>
  </si>
  <si>
    <t>010-5215-2292</t>
    <phoneticPr fontId="3" type="noConversion"/>
  </si>
  <si>
    <t>학동로 97길 31</t>
    <phoneticPr fontId="3" type="noConversion"/>
  </si>
  <si>
    <t>010-9299-8745</t>
    <phoneticPr fontId="3" type="noConversion"/>
  </si>
  <si>
    <t>잠원로 14길 32</t>
    <phoneticPr fontId="3" type="noConversion"/>
  </si>
  <si>
    <t>박연우</t>
    <phoneticPr fontId="3" type="noConversion"/>
  </si>
  <si>
    <t>논현로 160길</t>
    <phoneticPr fontId="3" type="noConversion"/>
  </si>
  <si>
    <t>이하율</t>
    <phoneticPr fontId="3" type="noConversion"/>
  </si>
  <si>
    <t>자유스케이팅</t>
    <phoneticPr fontId="3" type="noConversion"/>
  </si>
  <si>
    <t>010-5207-9720</t>
    <phoneticPr fontId="3" type="noConversion"/>
  </si>
  <si>
    <t>반포자이 117동</t>
    <phoneticPr fontId="3" type="noConversion"/>
  </si>
  <si>
    <t>압구정로 201</t>
    <phoneticPr fontId="3" type="noConversion"/>
  </si>
  <si>
    <t>래미안팰리스</t>
    <phoneticPr fontId="3" type="noConversion"/>
  </si>
  <si>
    <t>박지연</t>
    <phoneticPr fontId="3" type="noConversion"/>
  </si>
  <si>
    <t>010-3514-5895</t>
    <phoneticPr fontId="3" type="noConversion"/>
  </si>
  <si>
    <t>원가은</t>
    <phoneticPr fontId="3" type="noConversion"/>
  </si>
  <si>
    <t>010-8960-8318</t>
    <phoneticPr fontId="3" type="noConversion"/>
  </si>
  <si>
    <t>원유진</t>
    <phoneticPr fontId="3" type="noConversion"/>
  </si>
  <si>
    <t>이진아</t>
    <phoneticPr fontId="3" type="noConversion"/>
  </si>
  <si>
    <t>오다은</t>
    <phoneticPr fontId="3" type="noConversion"/>
  </si>
  <si>
    <t>010-7130-2073</t>
    <phoneticPr fontId="3" type="noConversion"/>
  </si>
  <si>
    <t>010-2746-1972</t>
    <phoneticPr fontId="3" type="noConversion"/>
  </si>
  <si>
    <t>이윤채</t>
    <phoneticPr fontId="3" type="noConversion"/>
  </si>
  <si>
    <t>010-8772-2759</t>
    <phoneticPr fontId="3" type="noConversion"/>
  </si>
  <si>
    <t>010-8834-2124</t>
    <phoneticPr fontId="3" type="noConversion"/>
  </si>
  <si>
    <t>김시원</t>
    <phoneticPr fontId="3" type="noConversion"/>
  </si>
  <si>
    <t>010-5495-3250</t>
  </si>
  <si>
    <t>정재이</t>
    <phoneticPr fontId="3" type="noConversion"/>
  </si>
  <si>
    <t>010-9778-7698</t>
    <phoneticPr fontId="3" type="noConversion"/>
  </si>
  <si>
    <t>승서은</t>
    <phoneticPr fontId="3" type="noConversion"/>
  </si>
  <si>
    <t>010-4613-7053</t>
    <phoneticPr fontId="3" type="noConversion"/>
  </si>
  <si>
    <t>유현선</t>
    <phoneticPr fontId="3" type="noConversion"/>
  </si>
  <si>
    <t>010-6420-8163</t>
    <phoneticPr fontId="3" type="noConversion"/>
  </si>
  <si>
    <t>수15토11</t>
    <phoneticPr fontId="3" type="noConversion"/>
  </si>
  <si>
    <t>잠원한신 5동</t>
    <phoneticPr fontId="3" type="noConversion"/>
  </si>
  <si>
    <t>이촌로 64길 15</t>
    <phoneticPr fontId="3" type="noConversion"/>
  </si>
  <si>
    <t>이촌로 87길 13</t>
    <phoneticPr fontId="3" type="noConversion"/>
  </si>
  <si>
    <t>중구 다산로 46길 17</t>
    <phoneticPr fontId="3" type="noConversion"/>
  </si>
  <si>
    <t>장준혁</t>
    <phoneticPr fontId="3" type="noConversion"/>
  </si>
  <si>
    <t>010-8252-5407</t>
    <phoneticPr fontId="3" type="noConversion"/>
  </si>
  <si>
    <t>금18</t>
    <phoneticPr fontId="3" type="noConversion"/>
  </si>
  <si>
    <t>래미안신반포챌리스 대림상가</t>
  </si>
  <si>
    <t>채이레</t>
    <phoneticPr fontId="3" type="noConversion"/>
  </si>
  <si>
    <t>조동유</t>
    <phoneticPr fontId="3" type="noConversion"/>
  </si>
  <si>
    <t>010-7413-8017</t>
    <phoneticPr fontId="3" type="noConversion"/>
  </si>
  <si>
    <t>한유나</t>
    <phoneticPr fontId="3" type="noConversion"/>
  </si>
  <si>
    <t>010-9364-1694</t>
    <phoneticPr fontId="3" type="noConversion"/>
  </si>
  <si>
    <t>용산구 유엔빌리지길 80-38</t>
    <phoneticPr fontId="3" type="noConversion"/>
  </si>
  <si>
    <t>이채윤</t>
    <phoneticPr fontId="3" type="noConversion"/>
  </si>
  <si>
    <t>정진철</t>
    <phoneticPr fontId="3" type="noConversion"/>
  </si>
  <si>
    <t>010-9017-3046</t>
    <phoneticPr fontId="3" type="noConversion"/>
  </si>
  <si>
    <t>010-3573-9624</t>
    <phoneticPr fontId="3" type="noConversion"/>
  </si>
  <si>
    <t>박레나</t>
    <phoneticPr fontId="3" type="noConversion"/>
  </si>
  <si>
    <t>공희민</t>
    <phoneticPr fontId="3" type="noConversion"/>
  </si>
  <si>
    <t>010-5715-0483</t>
    <phoneticPr fontId="3" type="noConversion"/>
  </si>
  <si>
    <t>잠원 리오센트</t>
    <phoneticPr fontId="3" type="noConversion"/>
  </si>
  <si>
    <t>월금16</t>
    <phoneticPr fontId="3" type="noConversion"/>
  </si>
  <si>
    <t>010-9929-0427</t>
    <phoneticPr fontId="3" type="noConversion"/>
  </si>
  <si>
    <t>영동대로 138길 12</t>
    <phoneticPr fontId="3" type="noConversion"/>
  </si>
  <si>
    <t>성동구 금호로 173</t>
    <phoneticPr fontId="3" type="noConversion"/>
  </si>
  <si>
    <t>서지우</t>
    <phoneticPr fontId="3" type="noConversion"/>
  </si>
  <si>
    <t>양지유</t>
    <phoneticPr fontId="3" type="noConversion"/>
  </si>
  <si>
    <t>010-7277-2090</t>
    <phoneticPr fontId="3" type="noConversion"/>
  </si>
  <si>
    <t>010-3525-3004</t>
    <phoneticPr fontId="3" type="noConversion"/>
  </si>
  <si>
    <t>중구 다산로 56</t>
    <phoneticPr fontId="3" type="noConversion"/>
  </si>
  <si>
    <t>문예진</t>
    <phoneticPr fontId="3" type="noConversion"/>
  </si>
  <si>
    <t>010-9249-3377</t>
    <phoneticPr fontId="3" type="noConversion"/>
  </si>
  <si>
    <t>구현대80동</t>
    <phoneticPr fontId="3" type="noConversion"/>
  </si>
  <si>
    <t>금14</t>
    <phoneticPr fontId="3" type="noConversion"/>
  </si>
  <si>
    <t>친구이벤트</t>
    <phoneticPr fontId="3" type="noConversion"/>
  </si>
  <si>
    <t>주3회</t>
  </si>
  <si>
    <t>옥수동</t>
    <phoneticPr fontId="3" type="noConversion"/>
  </si>
  <si>
    <t>원포인트레슨</t>
    <phoneticPr fontId="3" type="noConversion"/>
  </si>
  <si>
    <t xml:space="preserve">
수영종목할인 수영연속셔틀비X</t>
    <phoneticPr fontId="3" type="noConversion"/>
  </si>
  <si>
    <t>전다혜</t>
    <phoneticPr fontId="3" type="noConversion"/>
  </si>
  <si>
    <t>010-4125-3062</t>
    <phoneticPr fontId="3" type="noConversion"/>
  </si>
  <si>
    <t>수17금16</t>
    <phoneticPr fontId="3" type="noConversion"/>
  </si>
  <si>
    <t>구현대 206동</t>
    <phoneticPr fontId="3" type="noConversion"/>
  </si>
  <si>
    <t>010-3826-6341</t>
    <phoneticPr fontId="3" type="noConversion"/>
  </si>
  <si>
    <t>오수민</t>
    <phoneticPr fontId="3" type="noConversion"/>
  </si>
  <si>
    <t>신정우</t>
    <phoneticPr fontId="3" type="noConversion"/>
  </si>
  <si>
    <t>용산구 이촌로 100-8</t>
    <phoneticPr fontId="3" type="noConversion"/>
  </si>
  <si>
    <t>월목금18</t>
    <phoneticPr fontId="3" type="noConversion"/>
  </si>
  <si>
    <t>화15,16목17</t>
    <phoneticPr fontId="3" type="noConversion"/>
  </si>
  <si>
    <t>압구정초</t>
    <phoneticPr fontId="3" type="noConversion"/>
  </si>
  <si>
    <t>반원초</t>
    <phoneticPr fontId="3" type="noConversion"/>
  </si>
  <si>
    <t>반포르엘2차</t>
    <phoneticPr fontId="3" type="noConversion"/>
  </si>
  <si>
    <t>반포르엘 2차 앞</t>
    <phoneticPr fontId="3" type="noConversion"/>
  </si>
  <si>
    <t>010-5343-6448</t>
    <phoneticPr fontId="3" type="noConversion"/>
  </si>
  <si>
    <t>잠원로14길32</t>
    <phoneticPr fontId="3" type="noConversion"/>
  </si>
  <si>
    <t>서초사랑어린이집</t>
    <phoneticPr fontId="3" type="noConversion"/>
  </si>
  <si>
    <t>민서현</t>
    <phoneticPr fontId="3" type="noConversion"/>
  </si>
  <si>
    <t>010-7709-5975</t>
    <phoneticPr fontId="3" type="noConversion"/>
  </si>
  <si>
    <t>수17,목14</t>
    <phoneticPr fontId="3" type="noConversion"/>
  </si>
  <si>
    <t>김지윤</t>
    <phoneticPr fontId="3" type="noConversion"/>
  </si>
  <si>
    <t>장세인</t>
    <phoneticPr fontId="3" type="noConversion"/>
  </si>
  <si>
    <t>010-9390-7408</t>
    <phoneticPr fontId="3" type="noConversion"/>
  </si>
  <si>
    <t>씨게이트</t>
    <phoneticPr fontId="3" type="noConversion"/>
  </si>
  <si>
    <t>게이트한남</t>
    <phoneticPr fontId="3" type="noConversion"/>
  </si>
  <si>
    <t>010-8384-7300</t>
    <phoneticPr fontId="3" type="noConversion"/>
  </si>
  <si>
    <t>이리예</t>
    <phoneticPr fontId="3" type="noConversion"/>
  </si>
  <si>
    <t>010-5250-4902</t>
    <phoneticPr fontId="3" type="noConversion"/>
  </si>
  <si>
    <t>성동구 독서당로 39길 22</t>
    <phoneticPr fontId="3" type="noConversion"/>
  </si>
  <si>
    <t>백길훈</t>
    <phoneticPr fontId="3" type="noConversion"/>
  </si>
  <si>
    <t>010-9124-1122</t>
    <phoneticPr fontId="3" type="noConversion"/>
  </si>
  <si>
    <t>서초구 아크로리버파크 113-1204</t>
    <phoneticPr fontId="3" type="noConversion"/>
  </si>
  <si>
    <t>논현로 154길 7</t>
    <phoneticPr fontId="3" type="noConversion"/>
  </si>
  <si>
    <t>화16목15</t>
    <phoneticPr fontId="3" type="noConversion"/>
  </si>
  <si>
    <t>황수아</t>
    <phoneticPr fontId="3" type="noConversion"/>
  </si>
  <si>
    <t>화수16</t>
    <phoneticPr fontId="3" type="noConversion"/>
  </si>
  <si>
    <t>유주이</t>
    <phoneticPr fontId="3" type="noConversion"/>
  </si>
  <si>
    <t>유주원</t>
    <phoneticPr fontId="3" type="noConversion"/>
  </si>
  <si>
    <t>010-8873-6199</t>
    <phoneticPr fontId="3" type="noConversion"/>
  </si>
  <si>
    <t>김지안3</t>
    <phoneticPr fontId="3" type="noConversion"/>
  </si>
  <si>
    <t>문하은</t>
    <phoneticPr fontId="3" type="noConversion"/>
  </si>
  <si>
    <t>010-2042-2936</t>
    <phoneticPr fontId="3" type="noConversion"/>
  </si>
  <si>
    <t>010-9111-8263</t>
    <phoneticPr fontId="3" type="noConversion"/>
  </si>
  <si>
    <t>신현대 124동</t>
    <phoneticPr fontId="3" type="noConversion"/>
  </si>
  <si>
    <t>임준기</t>
    <phoneticPr fontId="3" type="noConversion"/>
  </si>
  <si>
    <t>주중오전대관</t>
  </si>
  <si>
    <t>정윤비</t>
    <phoneticPr fontId="3" type="noConversion"/>
  </si>
  <si>
    <t>010-3314-1916</t>
    <phoneticPr fontId="3" type="noConversion"/>
  </si>
  <si>
    <t>김유재</t>
    <phoneticPr fontId="3" type="noConversion"/>
  </si>
  <si>
    <t>010-6605-8582</t>
    <phoneticPr fontId="3" type="noConversion"/>
  </si>
  <si>
    <t>이재빈</t>
    <phoneticPr fontId="3" type="noConversion"/>
  </si>
  <si>
    <t>010-8556-4778</t>
    <phoneticPr fontId="3" type="noConversion"/>
  </si>
  <si>
    <t>중구 소공로 46</t>
    <phoneticPr fontId="3" type="noConversion"/>
  </si>
  <si>
    <t>학동로 405</t>
    <phoneticPr fontId="3" type="noConversion"/>
  </si>
  <si>
    <t>이진아,윤아</t>
    <phoneticPr fontId="3" type="noConversion"/>
  </si>
  <si>
    <t>월금18</t>
    <phoneticPr fontId="3" type="noConversion"/>
  </si>
  <si>
    <t>구하영</t>
    <phoneticPr fontId="3" type="noConversion"/>
  </si>
  <si>
    <t>박하성</t>
    <phoneticPr fontId="3" type="noConversion"/>
  </si>
  <si>
    <t>010-6278-0546</t>
    <phoneticPr fontId="3" type="noConversion"/>
  </si>
  <si>
    <t>용산구 이촌로 87길 21</t>
    <phoneticPr fontId="3" type="noConversion"/>
  </si>
  <si>
    <t>김리원</t>
    <phoneticPr fontId="3" type="noConversion"/>
  </si>
  <si>
    <t>010-3124-3717</t>
    <phoneticPr fontId="3" type="noConversion"/>
  </si>
  <si>
    <t>피날레</t>
    <phoneticPr fontId="3" type="noConversion"/>
  </si>
  <si>
    <t>화목7</t>
    <phoneticPr fontId="3" type="noConversion"/>
  </si>
  <si>
    <t>정세연</t>
    <phoneticPr fontId="3" type="noConversion"/>
  </si>
  <si>
    <t>010-9432-6379</t>
    <phoneticPr fontId="3" type="noConversion"/>
  </si>
  <si>
    <t>편도2</t>
    <phoneticPr fontId="3" type="noConversion"/>
  </si>
  <si>
    <t>오영후</t>
    <phoneticPr fontId="3" type="noConversion"/>
  </si>
  <si>
    <t>010-9317-8537</t>
    <phoneticPr fontId="3" type="noConversion"/>
  </si>
  <si>
    <t>김나영</t>
    <phoneticPr fontId="3" type="noConversion"/>
  </si>
  <si>
    <t>목15토14</t>
    <phoneticPr fontId="3" type="noConversion"/>
  </si>
  <si>
    <t>신승민</t>
    <phoneticPr fontId="3" type="noConversion"/>
  </si>
  <si>
    <t>010-6231-4347</t>
    <phoneticPr fontId="3" type="noConversion"/>
  </si>
  <si>
    <t>이예서2</t>
    <phoneticPr fontId="3" type="noConversion"/>
  </si>
  <si>
    <t>김예은</t>
    <phoneticPr fontId="3" type="noConversion"/>
  </si>
  <si>
    <t>010-5520-1031</t>
    <phoneticPr fontId="3" type="noConversion"/>
  </si>
  <si>
    <t>반포르엘 2차</t>
    <phoneticPr fontId="3" type="noConversion"/>
  </si>
  <si>
    <t>김채원</t>
    <phoneticPr fontId="3" type="noConversion"/>
  </si>
  <si>
    <t>010-3306-5752</t>
    <phoneticPr fontId="3" type="noConversion"/>
  </si>
  <si>
    <t>봉은사로 302</t>
    <phoneticPr fontId="3" type="noConversion"/>
  </si>
  <si>
    <t>고서연</t>
    <phoneticPr fontId="3" type="noConversion"/>
  </si>
  <si>
    <t>010-4826-7891</t>
    <phoneticPr fontId="3" type="noConversion"/>
  </si>
  <si>
    <t>권민</t>
    <phoneticPr fontId="3" type="noConversion"/>
  </si>
  <si>
    <t>010-4870-4124</t>
    <phoneticPr fontId="3" type="noConversion"/>
  </si>
  <si>
    <t>송예원</t>
    <phoneticPr fontId="3" type="noConversion"/>
  </si>
  <si>
    <t>송재원</t>
    <phoneticPr fontId="3" type="noConversion"/>
  </si>
  <si>
    <t>010-8606-3889</t>
    <phoneticPr fontId="3" type="noConversion"/>
  </si>
  <si>
    <t>월17화15토10</t>
    <phoneticPr fontId="3" type="noConversion"/>
  </si>
  <si>
    <t>백유하</t>
    <phoneticPr fontId="3" type="noConversion"/>
  </si>
  <si>
    <t>백민하</t>
    <phoneticPr fontId="3" type="noConversion"/>
  </si>
  <si>
    <t>010-9138-1789</t>
    <phoneticPr fontId="3" type="noConversion"/>
  </si>
  <si>
    <t>010-4114-3488</t>
    <phoneticPr fontId="3" type="noConversion"/>
  </si>
  <si>
    <t>서주원2</t>
    <phoneticPr fontId="3" type="noConversion"/>
  </si>
  <si>
    <t>조이진</t>
    <phoneticPr fontId="3" type="noConversion"/>
  </si>
  <si>
    <t>010-7444-7478</t>
    <phoneticPr fontId="3" type="noConversion"/>
  </si>
  <si>
    <t xml:space="preserve">
수영종목할인</t>
    <phoneticPr fontId="3" type="noConversion"/>
  </si>
  <si>
    <t>김준영</t>
    <phoneticPr fontId="3" type="noConversion"/>
  </si>
  <si>
    <t>010-8537-8050</t>
    <phoneticPr fontId="3" type="noConversion"/>
  </si>
  <si>
    <t>이시헌</t>
    <phoneticPr fontId="3" type="noConversion"/>
  </si>
  <si>
    <t>신아셀</t>
    <phoneticPr fontId="3" type="noConversion"/>
  </si>
  <si>
    <t>010-5057-9305</t>
    <phoneticPr fontId="3" type="noConversion"/>
  </si>
  <si>
    <t>이소율</t>
    <phoneticPr fontId="3" type="noConversion"/>
  </si>
  <si>
    <t>010-4910-4374</t>
    <phoneticPr fontId="3" type="noConversion"/>
  </si>
  <si>
    <t>권민유</t>
    <phoneticPr fontId="3" type="noConversion"/>
  </si>
  <si>
    <t>010-9035-7855</t>
    <phoneticPr fontId="3" type="noConversion"/>
  </si>
  <si>
    <t>월18</t>
    <phoneticPr fontId="3" type="noConversion"/>
  </si>
  <si>
    <t>김예림</t>
    <phoneticPr fontId="3" type="noConversion"/>
  </si>
  <si>
    <t>010-9280-5248</t>
    <phoneticPr fontId="3" type="noConversion"/>
  </si>
  <si>
    <t>010-3707-3957</t>
  </si>
  <si>
    <t>김태용</t>
    <phoneticPr fontId="3" type="noConversion"/>
  </si>
  <si>
    <t>2차9시</t>
    <phoneticPr fontId="3" type="noConversion"/>
  </si>
  <si>
    <t>1차9시</t>
    <phoneticPr fontId="3" type="noConversion"/>
  </si>
  <si>
    <t>장이준2</t>
    <phoneticPr fontId="3" type="noConversion"/>
  </si>
  <si>
    <t>010-9315-3668</t>
    <phoneticPr fontId="3" type="noConversion"/>
  </si>
  <si>
    <t>차지유</t>
    <phoneticPr fontId="3" type="noConversion"/>
  </si>
  <si>
    <t>010-7672-9016</t>
    <phoneticPr fontId="3" type="noConversion"/>
  </si>
  <si>
    <t>조예나</t>
    <phoneticPr fontId="3" type="noConversion"/>
  </si>
  <si>
    <t>010-5313-0097</t>
    <phoneticPr fontId="3" type="noConversion"/>
  </si>
  <si>
    <t>010-3888-9150</t>
    <phoneticPr fontId="3" type="noConversion"/>
  </si>
  <si>
    <t>한윤정</t>
    <phoneticPr fontId="3" type="noConversion"/>
  </si>
  <si>
    <t>전정우</t>
    <phoneticPr fontId="3" type="noConversion"/>
  </si>
  <si>
    <t>신윤희</t>
    <phoneticPr fontId="3" type="noConversion"/>
  </si>
  <si>
    <t>김민진</t>
    <phoneticPr fontId="3" type="noConversion"/>
  </si>
  <si>
    <t>이아린</t>
    <phoneticPr fontId="3" type="noConversion"/>
  </si>
  <si>
    <t>010-8681-0130</t>
    <phoneticPr fontId="3" type="noConversion"/>
  </si>
  <si>
    <t>유나</t>
    <phoneticPr fontId="3" type="noConversion"/>
  </si>
  <si>
    <t>010-9637-7900</t>
    <phoneticPr fontId="3" type="noConversion"/>
  </si>
  <si>
    <t>010-2736-4800</t>
    <phoneticPr fontId="3" type="noConversion"/>
  </si>
  <si>
    <t>목16토13</t>
    <phoneticPr fontId="3" type="noConversion"/>
  </si>
  <si>
    <t>정호경</t>
    <phoneticPr fontId="3" type="noConversion"/>
  </si>
  <si>
    <t>010-3780-3957</t>
    <phoneticPr fontId="3" type="noConversion"/>
  </si>
  <si>
    <t>일반고객</t>
    <phoneticPr fontId="3" type="noConversion"/>
  </si>
  <si>
    <t>월17토12,13</t>
    <phoneticPr fontId="3" type="noConversion"/>
  </si>
  <si>
    <t>월수15</t>
    <phoneticPr fontId="3" type="noConversion"/>
  </si>
  <si>
    <t>이준상</t>
    <phoneticPr fontId="3" type="noConversion"/>
  </si>
  <si>
    <t>010-3353-5968</t>
    <phoneticPr fontId="3" type="noConversion"/>
  </si>
  <si>
    <t>이지승</t>
    <phoneticPr fontId="3" type="noConversion"/>
  </si>
  <si>
    <t>010-8208-2433</t>
    <phoneticPr fontId="3" type="noConversion"/>
  </si>
  <si>
    <t>010-2034-2772</t>
    <phoneticPr fontId="3" type="noConversion"/>
  </si>
  <si>
    <t>최지우</t>
    <phoneticPr fontId="3" type="noConversion"/>
  </si>
  <si>
    <t>010-2040-7854</t>
    <phoneticPr fontId="3" type="noConversion"/>
  </si>
  <si>
    <t>김이안2</t>
    <phoneticPr fontId="3" type="noConversion"/>
  </si>
  <si>
    <t>곽지호</t>
    <phoneticPr fontId="3" type="noConversion"/>
  </si>
  <si>
    <t>010-9038-8005</t>
    <phoneticPr fontId="3" type="noConversion"/>
  </si>
  <si>
    <t>강민정</t>
    <phoneticPr fontId="3" type="noConversion"/>
  </si>
  <si>
    <t>010-5094-5423</t>
    <phoneticPr fontId="3" type="noConversion"/>
  </si>
  <si>
    <t>010-2042-9969
010-2040-9969</t>
    <phoneticPr fontId="3" type="noConversion"/>
  </si>
  <si>
    <t>목15,16,금14토13</t>
    <phoneticPr fontId="3" type="noConversion"/>
  </si>
  <si>
    <t xml:space="preserve">
편도셔틀이용</t>
    <phoneticPr fontId="3" type="noConversion"/>
  </si>
  <si>
    <t xml:space="preserve">
왕복셔틀이용 수영종목할인</t>
    <phoneticPr fontId="3" type="noConversion"/>
  </si>
  <si>
    <t>박시현</t>
    <phoneticPr fontId="3" type="noConversion"/>
  </si>
  <si>
    <t>현영 발급무</t>
    <phoneticPr fontId="3" type="noConversion"/>
  </si>
  <si>
    <t>목15,16,토11</t>
    <phoneticPr fontId="3" type="noConversion"/>
  </si>
  <si>
    <t>9월 스피드활주 1회 등록</t>
    <phoneticPr fontId="3" type="noConversion"/>
  </si>
  <si>
    <t>수20:30,일17</t>
    <phoneticPr fontId="3" type="noConversion"/>
  </si>
  <si>
    <t>임소유</t>
    <phoneticPr fontId="3" type="noConversion"/>
  </si>
  <si>
    <t>010-4240-3478</t>
    <phoneticPr fontId="3" type="noConversion"/>
  </si>
  <si>
    <t>목15토12</t>
    <phoneticPr fontId="3" type="noConversion"/>
  </si>
  <si>
    <t>한신7차 302동</t>
    <phoneticPr fontId="3" type="noConversion"/>
  </si>
  <si>
    <t>목:반원초 앞, 토:한신7차 쪽문</t>
    <phoneticPr fontId="3" type="noConversion"/>
  </si>
  <si>
    <t>이혜상</t>
    <phoneticPr fontId="3" type="noConversion"/>
  </si>
  <si>
    <t>리라초</t>
    <phoneticPr fontId="3" type="noConversion"/>
  </si>
  <si>
    <t>10월 4회 등록</t>
    <phoneticPr fontId="3" type="noConversion"/>
  </si>
  <si>
    <t>현영발급무</t>
    <phoneticPr fontId="3" type="noConversion"/>
  </si>
  <si>
    <t>화17금15</t>
    <phoneticPr fontId="3" type="noConversion"/>
  </si>
  <si>
    <t>황민영</t>
    <phoneticPr fontId="3" type="noConversion"/>
  </si>
  <si>
    <t>정민규</t>
    <phoneticPr fontId="3" type="noConversion"/>
  </si>
  <si>
    <t>010-9700-2288</t>
    <phoneticPr fontId="3" type="noConversion"/>
  </si>
  <si>
    <t>황서영</t>
    <phoneticPr fontId="3" type="noConversion"/>
  </si>
  <si>
    <t>서빙고로67</t>
    <phoneticPr fontId="3" type="noConversion"/>
  </si>
  <si>
    <t>월17금16</t>
    <phoneticPr fontId="3" type="noConversion"/>
  </si>
  <si>
    <t>이동기</t>
    <phoneticPr fontId="3" type="noConversion"/>
  </si>
  <si>
    <t>10월 3회 등록</t>
    <phoneticPr fontId="3" type="noConversion"/>
  </si>
  <si>
    <t>11월 대회 참가비</t>
    <phoneticPr fontId="3" type="noConversion"/>
  </si>
  <si>
    <t>010-3224-8540</t>
    <phoneticPr fontId="3" type="noConversion"/>
  </si>
  <si>
    <t>수15목16</t>
    <phoneticPr fontId="3" type="noConversion"/>
  </si>
  <si>
    <t>10월 4회 등록
왕복셔틀이용</t>
    <phoneticPr fontId="3" type="noConversion"/>
  </si>
  <si>
    <t>화17금16</t>
    <phoneticPr fontId="3" type="noConversion"/>
  </si>
  <si>
    <t>오전30분대관</t>
    <phoneticPr fontId="3" type="noConversion"/>
  </si>
  <si>
    <t>화16토11</t>
    <phoneticPr fontId="3" type="noConversion"/>
  </si>
  <si>
    <t>10월 4회 환불</t>
    <phoneticPr fontId="3" type="noConversion"/>
  </si>
  <si>
    <t>화14,토12</t>
    <phoneticPr fontId="3" type="noConversion"/>
  </si>
  <si>
    <t>선우연</t>
    <phoneticPr fontId="3" type="noConversion"/>
  </si>
  <si>
    <t>010-9117-6978</t>
    <phoneticPr fontId="3" type="noConversion"/>
  </si>
  <si>
    <t>11월 4회 등록
왕복셔틀이용</t>
    <phoneticPr fontId="3" type="noConversion"/>
  </si>
  <si>
    <t xml:space="preserve">
형제할인(이준상 형제할인 적용-20,000)/체험수업비 차액 결제</t>
    <phoneticPr fontId="3" type="noConversion"/>
  </si>
  <si>
    <t>10월 4회 등록
형제할인</t>
    <phoneticPr fontId="3" type="noConversion"/>
  </si>
  <si>
    <t xml:space="preserve">
수,금하원셔틀 이용(형제할인)</t>
    <phoneticPr fontId="3" type="noConversion"/>
  </si>
  <si>
    <t xml:space="preserve">
수요일만 왕복셔틀이용</t>
    <phoneticPr fontId="3" type="noConversion"/>
  </si>
  <si>
    <t xml:space="preserve">
 왕복셔틀이용</t>
    <phoneticPr fontId="3" type="noConversion"/>
  </si>
  <si>
    <t>10월 4회 등록
이사님 지인 20% 할인</t>
    <phoneticPr fontId="3" type="noConversion"/>
  </si>
  <si>
    <t>신한 20241002 01 0001</t>
    <phoneticPr fontId="3" type="noConversion"/>
  </si>
  <si>
    <t>현대 20241002 01 0002</t>
    <phoneticPr fontId="3" type="noConversion"/>
  </si>
  <si>
    <t>롯데 20241002 01 0003</t>
    <phoneticPr fontId="3" type="noConversion"/>
  </si>
  <si>
    <t>국민 20241002 01 0004</t>
    <phoneticPr fontId="3" type="noConversion"/>
  </si>
  <si>
    <t>국민 20241002 01 0005</t>
    <phoneticPr fontId="3" type="noConversion"/>
  </si>
  <si>
    <t>10월 4회 등록
수17 왕복셔틀 이용</t>
    <phoneticPr fontId="3" type="noConversion"/>
  </si>
  <si>
    <t>하나 20241002 01 0006</t>
    <phoneticPr fontId="3" type="noConversion"/>
  </si>
  <si>
    <t>씨티 20241002 01 0007</t>
    <phoneticPr fontId="3" type="noConversion"/>
  </si>
  <si>
    <t>10월 스피드 활주반 1회 등록</t>
    <phoneticPr fontId="3" type="noConversion"/>
  </si>
  <si>
    <t>신한 20241003 01 0001</t>
    <phoneticPr fontId="3" type="noConversion"/>
  </si>
  <si>
    <t>10월 정규대관</t>
    <phoneticPr fontId="3" type="noConversion"/>
  </si>
  <si>
    <t>010-8991-0964</t>
  </si>
  <si>
    <t>체험</t>
  </si>
  <si>
    <t>김도윤</t>
    <phoneticPr fontId="3" type="noConversion"/>
  </si>
  <si>
    <t>010-3815-3799</t>
    <phoneticPr fontId="3" type="noConversion"/>
  </si>
  <si>
    <t>10/8 스피드 체험</t>
    <phoneticPr fontId="3" type="noConversion"/>
  </si>
  <si>
    <t>신한 20241004 01 0001</t>
    <phoneticPr fontId="3" type="noConversion"/>
  </si>
  <si>
    <t>우리 20241004 01 0002</t>
    <phoneticPr fontId="3" type="noConversion"/>
  </si>
  <si>
    <t>9월 2회 미납금</t>
    <phoneticPr fontId="3" type="noConversion"/>
  </si>
  <si>
    <t>하나 20241004 01 0003</t>
    <phoneticPr fontId="3" type="noConversion"/>
  </si>
  <si>
    <t>9월 피겨심화 2회 미납금</t>
    <phoneticPr fontId="3" type="noConversion"/>
  </si>
  <si>
    <t>농협 20241004 01 0004</t>
    <phoneticPr fontId="3" type="noConversion"/>
  </si>
  <si>
    <t>10월 9회 등록</t>
    <phoneticPr fontId="3" type="noConversion"/>
  </si>
  <si>
    <t>10월 피겨심화 1회 등록</t>
    <phoneticPr fontId="3" type="noConversion"/>
  </si>
  <si>
    <t>우리 20241004 01 0005</t>
    <phoneticPr fontId="3" type="noConversion"/>
  </si>
  <si>
    <t>현대 20241004 01 0006</t>
    <phoneticPr fontId="3" type="noConversion"/>
  </si>
  <si>
    <t>10월 1회 등록</t>
    <phoneticPr fontId="3" type="noConversion"/>
  </si>
  <si>
    <t>하나 20241004 01 0007</t>
    <phoneticPr fontId="3" type="noConversion"/>
  </si>
  <si>
    <t>신한 20241004 01 0008</t>
    <phoneticPr fontId="3" type="noConversion"/>
  </si>
  <si>
    <t>10월 피겨심화 9회 등록</t>
    <phoneticPr fontId="3" type="noConversion"/>
  </si>
  <si>
    <t>10월 피겨심화 7회 등록</t>
    <phoneticPr fontId="3" type="noConversion"/>
  </si>
  <si>
    <t>비씨 20241004 01 0010</t>
    <phoneticPr fontId="3" type="noConversion"/>
  </si>
  <si>
    <t>신한 20241004 01 0009</t>
    <phoneticPr fontId="3" type="noConversion"/>
  </si>
  <si>
    <t>10월 1회 추가</t>
    <phoneticPr fontId="3" type="noConversion"/>
  </si>
  <si>
    <t>윤결</t>
    <phoneticPr fontId="3" type="noConversion"/>
  </si>
  <si>
    <t>010-6272-5967</t>
    <phoneticPr fontId="3" type="noConversion"/>
  </si>
  <si>
    <t>10/5 스피드 체험</t>
    <phoneticPr fontId="3" type="noConversion"/>
  </si>
  <si>
    <t>현대 20241005 01 0001</t>
    <phoneticPr fontId="3" type="noConversion"/>
  </si>
  <si>
    <t>하나 20241005 01 0003</t>
    <phoneticPr fontId="3" type="noConversion"/>
  </si>
  <si>
    <t>10월 8회 등록</t>
    <phoneticPr fontId="3" type="noConversion"/>
  </si>
  <si>
    <t>삼섬 20241005 01 0004</t>
    <phoneticPr fontId="3" type="noConversion"/>
  </si>
  <si>
    <t>9월 6회 등록
왕복셔틀이용</t>
    <phoneticPr fontId="3" type="noConversion"/>
  </si>
  <si>
    <t>10월 8회 등록
왕복셔틀이용</t>
    <phoneticPr fontId="3" type="noConversion"/>
  </si>
  <si>
    <t>하나 20241005 01 0005</t>
    <phoneticPr fontId="3" type="noConversion"/>
  </si>
  <si>
    <t>10월 16회 등록</t>
    <phoneticPr fontId="3" type="noConversion"/>
  </si>
  <si>
    <t>수16토11</t>
    <phoneticPr fontId="3" type="noConversion"/>
  </si>
  <si>
    <t>10월 8회 등록
9월 미납금 5000원 추가결제</t>
    <phoneticPr fontId="3" type="noConversion"/>
  </si>
  <si>
    <t>신한 20241005 01 0006</t>
    <phoneticPr fontId="3" type="noConversion"/>
  </si>
  <si>
    <t>신한 20241005 01 0007</t>
    <phoneticPr fontId="3" type="noConversion"/>
  </si>
  <si>
    <t>9월 신규 1회 환불</t>
    <phoneticPr fontId="3" type="noConversion"/>
  </si>
  <si>
    <t>9월 신규 1회 취소후 재결제</t>
    <phoneticPr fontId="3" type="noConversion"/>
  </si>
  <si>
    <t>10월 3회 취소후 재결제</t>
    <phoneticPr fontId="3" type="noConversion"/>
  </si>
  <si>
    <t>10월 2회 등록</t>
    <phoneticPr fontId="3" type="noConversion"/>
  </si>
  <si>
    <t>삼성 20241005 01 010</t>
    <phoneticPr fontId="3" type="noConversion"/>
  </si>
  <si>
    <t>신한 20241005 01 0008</t>
    <phoneticPr fontId="3" type="noConversion"/>
  </si>
  <si>
    <t xml:space="preserve">10월 4회 추가
주2회 단가 조정 결제 </t>
    <phoneticPr fontId="3" type="noConversion"/>
  </si>
  <si>
    <t>하나 20241005 01 0011</t>
    <phoneticPr fontId="3" type="noConversion"/>
  </si>
  <si>
    <t>하나 20241005 01 0012</t>
    <phoneticPr fontId="3" type="noConversion"/>
  </si>
  <si>
    <t>10월 6회 등록</t>
    <phoneticPr fontId="3" type="noConversion"/>
  </si>
  <si>
    <t>현대 20241005 01 0014</t>
    <phoneticPr fontId="3" type="noConversion"/>
  </si>
  <si>
    <t>롯데 20241005 01 0013</t>
    <phoneticPr fontId="3" type="noConversion"/>
  </si>
  <si>
    <t>화16목16,17</t>
    <phoneticPr fontId="3" type="noConversion"/>
  </si>
  <si>
    <t>현대 20241005 01 0015</t>
    <phoneticPr fontId="3" type="noConversion"/>
  </si>
  <si>
    <t>10월 12회 등록</t>
    <phoneticPr fontId="3" type="noConversion"/>
  </si>
  <si>
    <t>수17토15</t>
    <phoneticPr fontId="3" type="noConversion"/>
  </si>
  <si>
    <t>공희민,윤결</t>
    <phoneticPr fontId="3" type="noConversion"/>
  </si>
  <si>
    <t>10/6 자유스케이팅 1,2부</t>
    <phoneticPr fontId="3" type="noConversion"/>
  </si>
  <si>
    <t>이현경</t>
    <phoneticPr fontId="3" type="noConversion"/>
  </si>
  <si>
    <t>10/6 자유스케이팅 1부</t>
    <phoneticPr fontId="3" type="noConversion"/>
  </si>
  <si>
    <t>현대 20241006 01 0002</t>
    <phoneticPr fontId="3" type="noConversion"/>
  </si>
  <si>
    <t>현대 20241006 01 0003</t>
    <phoneticPr fontId="3" type="noConversion"/>
  </si>
  <si>
    <t>현대 20241006 01 0004</t>
    <phoneticPr fontId="3" type="noConversion"/>
  </si>
  <si>
    <t>코나 20241006 01 0005</t>
    <phoneticPr fontId="3" type="noConversion"/>
  </si>
  <si>
    <t>임서민 친구</t>
    <phoneticPr fontId="3" type="noConversion"/>
  </si>
  <si>
    <t>현대 20241006 01 0007</t>
    <phoneticPr fontId="3" type="noConversion"/>
  </si>
  <si>
    <t>카뱅 20241006 01 0006</t>
    <phoneticPr fontId="3" type="noConversion"/>
  </si>
  <si>
    <t>신정욱</t>
    <phoneticPr fontId="3" type="noConversion"/>
  </si>
  <si>
    <t>현대 20241006 01 0008</t>
    <phoneticPr fontId="3" type="noConversion"/>
  </si>
  <si>
    <t>이재이</t>
    <phoneticPr fontId="3" type="noConversion"/>
  </si>
  <si>
    <t>현대 20241006 01 0009</t>
    <phoneticPr fontId="3" type="noConversion"/>
  </si>
  <si>
    <t>정재인</t>
    <phoneticPr fontId="3" type="noConversion"/>
  </si>
  <si>
    <t>10/6 자유스케이팅 2부</t>
    <phoneticPr fontId="3" type="noConversion"/>
  </si>
  <si>
    <t>현대 20241006 01 0010</t>
    <phoneticPr fontId="3" type="noConversion"/>
  </si>
  <si>
    <t>이재이,이로이</t>
    <phoneticPr fontId="3" type="noConversion"/>
  </si>
  <si>
    <t>현대 20241006 01 0011</t>
    <phoneticPr fontId="3" type="noConversion"/>
  </si>
  <si>
    <t>10/6 원포인트레슨 1대1</t>
    <phoneticPr fontId="3" type="noConversion"/>
  </si>
  <si>
    <t>10/6 원포인트레슨 1대2</t>
    <phoneticPr fontId="3" type="noConversion"/>
  </si>
  <si>
    <t>현대 20241006 01 0012</t>
    <phoneticPr fontId="3" type="noConversion"/>
  </si>
  <si>
    <t>우리 20241007 01 0006</t>
    <phoneticPr fontId="3" type="noConversion"/>
  </si>
  <si>
    <t>10월 피겨심화 4회 등록</t>
    <phoneticPr fontId="3" type="noConversion"/>
  </si>
  <si>
    <t>신한 20241007 01 0005</t>
    <phoneticPr fontId="3" type="noConversion"/>
  </si>
  <si>
    <t>10월 피겨심화 1회 추가</t>
    <phoneticPr fontId="3" type="noConversion"/>
  </si>
  <si>
    <t>현대 20241007 01 0004</t>
    <phoneticPr fontId="3" type="noConversion"/>
  </si>
  <si>
    <t>월1617,금1617</t>
    <phoneticPr fontId="3" type="noConversion"/>
  </si>
  <si>
    <t>신한 20241007 01 0002</t>
    <phoneticPr fontId="3" type="noConversion"/>
  </si>
  <si>
    <t>10월 8회추가
주4회 단가 차액결제</t>
    <phoneticPr fontId="3" type="noConversion"/>
  </si>
  <si>
    <t>하나 20241007 01 0001</t>
    <phoneticPr fontId="3" type="noConversion"/>
  </si>
  <si>
    <t>9월 1회 미납금</t>
    <phoneticPr fontId="3" type="noConversion"/>
  </si>
  <si>
    <t>김서진</t>
    <phoneticPr fontId="3" type="noConversion"/>
  </si>
  <si>
    <t>010-5525-1789</t>
    <phoneticPr fontId="3" type="noConversion"/>
  </si>
  <si>
    <t>현대 20241008 01 0001</t>
    <phoneticPr fontId="3" type="noConversion"/>
  </si>
  <si>
    <t>신한 20241008 01 0002</t>
    <phoneticPr fontId="3" type="noConversion"/>
  </si>
  <si>
    <t>국민 20241008 01 0003</t>
    <phoneticPr fontId="3" type="noConversion"/>
  </si>
  <si>
    <t>박상린</t>
    <phoneticPr fontId="3" type="noConversion"/>
  </si>
  <si>
    <t>우리 20241008 01 0004</t>
    <phoneticPr fontId="3" type="noConversion"/>
  </si>
  <si>
    <t>10/16 체험수업</t>
    <phoneticPr fontId="3" type="noConversion"/>
  </si>
  <si>
    <t>10월 대관</t>
    <phoneticPr fontId="3" type="noConversion"/>
  </si>
  <si>
    <t>방준호(투비독스)</t>
    <phoneticPr fontId="3" type="noConversion"/>
  </si>
  <si>
    <t>국민 20241010 01 0003</t>
    <phoneticPr fontId="3" type="noConversion"/>
  </si>
  <si>
    <t>신한20241010 01 0001</t>
    <phoneticPr fontId="3" type="noConversion"/>
  </si>
  <si>
    <t>신한20241010 01 0002</t>
    <phoneticPr fontId="3" type="noConversion"/>
  </si>
  <si>
    <t>10월 환불 위약금</t>
    <phoneticPr fontId="3" type="noConversion"/>
  </si>
  <si>
    <t>현영 090059986</t>
    <phoneticPr fontId="3" type="noConversion"/>
  </si>
  <si>
    <t>9월 1회 미납금
(1회만 권지은T가 수업)</t>
    <phoneticPr fontId="3" type="noConversion"/>
  </si>
  <si>
    <t>현대 20241010 01 0005</t>
    <phoneticPr fontId="3" type="noConversion"/>
  </si>
  <si>
    <t>8월 7회 미납금
왕복셔틀이용</t>
    <phoneticPr fontId="3" type="noConversion"/>
  </si>
  <si>
    <t>9월 4회 미납금
왕복셔틀이용</t>
    <phoneticPr fontId="3" type="noConversion"/>
  </si>
  <si>
    <t>비씨 20241011 01 0001</t>
    <phoneticPr fontId="3" type="noConversion"/>
  </si>
  <si>
    <t>현대 20241011 01 0002</t>
    <phoneticPr fontId="3" type="noConversion"/>
  </si>
  <si>
    <t>10월 4회 등록
수영종목할인</t>
    <phoneticPr fontId="3" type="noConversion"/>
  </si>
  <si>
    <t>문지현</t>
    <phoneticPr fontId="3" type="noConversion"/>
  </si>
  <si>
    <t>010-9645-4533</t>
    <phoneticPr fontId="3" type="noConversion"/>
  </si>
  <si>
    <t>10/12 피겨 체험</t>
    <phoneticPr fontId="3" type="noConversion"/>
  </si>
  <si>
    <t>삼성 20241012 01 0007</t>
    <phoneticPr fontId="3" type="noConversion"/>
  </si>
  <si>
    <t>삼성 20241012 01 0006</t>
    <phoneticPr fontId="3" type="noConversion"/>
  </si>
  <si>
    <t>황아영</t>
    <phoneticPr fontId="3" type="noConversion"/>
  </si>
  <si>
    <t>케이 20241012 01 0003</t>
    <phoneticPr fontId="3" type="noConversion"/>
  </si>
  <si>
    <t>10월 3회 등록
형제할인</t>
    <phoneticPr fontId="3" type="noConversion"/>
  </si>
  <si>
    <t>우리 20241012 01 0002</t>
    <phoneticPr fontId="3" type="noConversion"/>
  </si>
  <si>
    <t>10월 3회 추가</t>
    <phoneticPr fontId="3" type="noConversion"/>
  </si>
  <si>
    <t>신한 20241012 01 0001</t>
    <phoneticPr fontId="3" type="noConversion"/>
  </si>
  <si>
    <t>신한 20241012 01 0004</t>
    <phoneticPr fontId="3" type="noConversion"/>
  </si>
  <si>
    <t>동양파라곤</t>
    <phoneticPr fontId="3" type="noConversion"/>
  </si>
  <si>
    <t>영훈초</t>
    <phoneticPr fontId="3" type="noConversion"/>
  </si>
  <si>
    <t>11월 2회 결제</t>
    <phoneticPr fontId="3" type="noConversion"/>
  </si>
  <si>
    <t>신한 20241012 01 0008</t>
    <phoneticPr fontId="3" type="noConversion"/>
  </si>
  <si>
    <t>10월 3회 등록
체험수업 차액 결제</t>
    <phoneticPr fontId="3" type="noConversion"/>
  </si>
  <si>
    <t>sie</t>
    <phoneticPr fontId="3" type="noConversion"/>
  </si>
  <si>
    <t>한남대로10길16</t>
    <phoneticPr fontId="3" type="noConversion"/>
  </si>
  <si>
    <t>10월 신규 2회 등록
체험수업 차액결제</t>
    <phoneticPr fontId="3" type="noConversion"/>
  </si>
  <si>
    <t>전소은</t>
    <phoneticPr fontId="3" type="noConversion"/>
  </si>
  <si>
    <t>010-9266-2317</t>
    <phoneticPr fontId="3" type="noConversion"/>
  </si>
  <si>
    <t>유영주</t>
    <phoneticPr fontId="3" type="noConversion"/>
  </si>
  <si>
    <t>우리 20241013 01 0001</t>
    <phoneticPr fontId="3" type="noConversion"/>
  </si>
  <si>
    <t>10/13 자유스케이팅 1부</t>
    <phoneticPr fontId="3" type="noConversion"/>
  </si>
  <si>
    <t>코나 20241013 01 0002</t>
    <phoneticPr fontId="3" type="noConversion"/>
  </si>
  <si>
    <t>윤결 외1명</t>
    <phoneticPr fontId="3" type="noConversion"/>
  </si>
  <si>
    <t>신한 20241013 01 0003</t>
    <phoneticPr fontId="3" type="noConversion"/>
  </si>
  <si>
    <t>정재이 외1명</t>
    <phoneticPr fontId="3" type="noConversion"/>
  </si>
  <si>
    <t>농협 20241013 01 0004</t>
    <phoneticPr fontId="3" type="noConversion"/>
  </si>
  <si>
    <t>우리 20241013 01 0005</t>
    <phoneticPr fontId="3" type="noConversion"/>
  </si>
  <si>
    <t>10/13 자유스케이팅 2부</t>
    <phoneticPr fontId="3" type="noConversion"/>
  </si>
  <si>
    <t>신한 20241013 01 0006</t>
    <phoneticPr fontId="3" type="noConversion"/>
  </si>
  <si>
    <t>문선유 외5명</t>
    <phoneticPr fontId="3" type="noConversion"/>
  </si>
  <si>
    <t>롯데 20241013 01 0007</t>
    <phoneticPr fontId="3" type="noConversion"/>
  </si>
  <si>
    <t>010-6707-7294</t>
    <phoneticPr fontId="3" type="noConversion"/>
  </si>
  <si>
    <t>하나 20241014 01 0001</t>
    <phoneticPr fontId="3" type="noConversion"/>
  </si>
  <si>
    <t>10/16 스피드 체험</t>
    <phoneticPr fontId="3" type="noConversion"/>
  </si>
  <si>
    <t>신한 20241014 01 0002</t>
    <phoneticPr fontId="3" type="noConversion"/>
  </si>
  <si>
    <t>농협 20241015 01 0001</t>
    <phoneticPr fontId="3" type="noConversion"/>
  </si>
  <si>
    <t>10월 신규 2회 등록(수업후 배분해야함)</t>
    <phoneticPr fontId="3" type="noConversion"/>
  </si>
  <si>
    <t>10월 신규 3회 등록(수업후 배분해야함)</t>
    <phoneticPr fontId="3" type="noConversion"/>
  </si>
  <si>
    <t>신한 20241016 01 0001</t>
    <phoneticPr fontId="3" type="noConversion"/>
  </si>
  <si>
    <t>11월 8회 등록
하원셔틀이용</t>
    <phoneticPr fontId="3" type="noConversion"/>
  </si>
  <si>
    <t>10월 8회 등록
하원셔틀이용(9월10월 3회씩 셔틀비 결제)</t>
    <phoneticPr fontId="3" type="noConversion"/>
  </si>
  <si>
    <t>우리 20241016 01 0002</t>
    <phoneticPr fontId="3" type="noConversion"/>
  </si>
  <si>
    <t>우리 20241016 01 0003</t>
    <phoneticPr fontId="3" type="noConversion"/>
  </si>
  <si>
    <t>10월 2회 추가</t>
    <phoneticPr fontId="3" type="noConversion"/>
  </si>
  <si>
    <t>국민 20241016 01 0004</t>
    <phoneticPr fontId="3" type="noConversion"/>
  </si>
  <si>
    <t>11월 4회 등록
수17 왕복셔틀 이용</t>
    <phoneticPr fontId="3" type="noConversion"/>
  </si>
  <si>
    <t>10월 스피드 활주반 1회 추가</t>
    <phoneticPr fontId="3" type="noConversion"/>
  </si>
  <si>
    <t>씨티 20241016 01 0005</t>
    <phoneticPr fontId="3" type="noConversion"/>
  </si>
  <si>
    <t>우리 20241017 01 0001</t>
    <phoneticPr fontId="3" type="noConversion"/>
  </si>
  <si>
    <t>11월 4회 추가</t>
    <phoneticPr fontId="3" type="noConversion"/>
  </si>
  <si>
    <t>현대 20241017 01 0002</t>
    <phoneticPr fontId="3" type="noConversion"/>
  </si>
  <si>
    <t>현대 20241017 01 0003</t>
    <phoneticPr fontId="3" type="noConversion"/>
  </si>
  <si>
    <t>신한 202410118 01 0001</t>
    <phoneticPr fontId="3" type="noConversion"/>
  </si>
  <si>
    <t>11월 3회 등록
수영 종목 할인</t>
    <phoneticPr fontId="3" type="noConversion"/>
  </si>
  <si>
    <t>농협 20241018 01 0004</t>
    <phoneticPr fontId="3" type="noConversion"/>
  </si>
  <si>
    <t>박윤</t>
    <phoneticPr fontId="3" type="noConversion"/>
  </si>
  <si>
    <t>010-9792-5945</t>
    <phoneticPr fontId="3" type="noConversion"/>
  </si>
  <si>
    <t>현대 20241018 01 0002</t>
    <phoneticPr fontId="3" type="noConversion"/>
  </si>
  <si>
    <t>하나 20241018 01 0003</t>
    <phoneticPr fontId="3" type="noConversion"/>
  </si>
  <si>
    <t>10월 신규 2회 등록</t>
    <phoneticPr fontId="3" type="noConversion"/>
  </si>
  <si>
    <t>11월 4회 등록
왕복 셔틀 이용</t>
    <phoneticPr fontId="3" type="noConversion"/>
  </si>
  <si>
    <t>현대 20241019 01 0002</t>
    <phoneticPr fontId="3" type="noConversion"/>
  </si>
  <si>
    <t>신한 20241019 01 0003</t>
    <phoneticPr fontId="3" type="noConversion"/>
  </si>
  <si>
    <t>신한 20241019 01 0004</t>
    <phoneticPr fontId="3" type="noConversion"/>
  </si>
  <si>
    <t>현영 090016085</t>
    <phoneticPr fontId="3" type="noConversion"/>
  </si>
  <si>
    <t>롯데 20241019 01 0006</t>
    <phoneticPr fontId="3" type="noConversion"/>
  </si>
  <si>
    <t>삼성 20241019 01 0007</t>
    <phoneticPr fontId="3" type="noConversion"/>
  </si>
  <si>
    <t>신한 20241019 01 0008</t>
    <phoneticPr fontId="3" type="noConversion"/>
  </si>
  <si>
    <t>신한 20241019 01 0009</t>
    <phoneticPr fontId="3" type="noConversion"/>
  </si>
  <si>
    <t>신한 20241019 01 0014</t>
    <phoneticPr fontId="3" type="noConversion"/>
  </si>
  <si>
    <t>11월 3회 등록</t>
    <phoneticPr fontId="3" type="noConversion"/>
  </si>
  <si>
    <t>현대 20241019 01 0013</t>
    <phoneticPr fontId="3" type="noConversion"/>
  </si>
  <si>
    <t>11월 4회 등록
왕복셔틀이용 형제할인(11월만 제외)</t>
    <phoneticPr fontId="3" type="noConversion"/>
  </si>
  <si>
    <t>삼성 20241019 01 0012</t>
    <phoneticPr fontId="3" type="noConversion"/>
  </si>
  <si>
    <t>국민 20241019 01 0015</t>
    <phoneticPr fontId="3" type="noConversion"/>
  </si>
  <si>
    <t>11월 8회 등록
왕복셔틀이용</t>
    <phoneticPr fontId="3" type="noConversion"/>
  </si>
  <si>
    <t>현대 20241019 01 0011</t>
    <phoneticPr fontId="3" type="noConversion"/>
  </si>
  <si>
    <t>신한 20241019 01 0018</t>
    <phoneticPr fontId="3" type="noConversion"/>
  </si>
  <si>
    <t>신한 20241019 01 0017</t>
    <phoneticPr fontId="3" type="noConversion"/>
  </si>
  <si>
    <t>비씨 20241019 01 0016</t>
    <phoneticPr fontId="3" type="noConversion"/>
  </si>
  <si>
    <t>현대 20241019 01 0019</t>
    <phoneticPr fontId="3" type="noConversion"/>
  </si>
  <si>
    <t>국민 20241019 01 0021</t>
    <phoneticPr fontId="3" type="noConversion"/>
  </si>
  <si>
    <t>11월 2회 등록</t>
    <phoneticPr fontId="3" type="noConversion"/>
  </si>
  <si>
    <t>현영 093008163</t>
    <phoneticPr fontId="3" type="noConversion"/>
  </si>
  <si>
    <t>현대 20241019 01 0022</t>
    <phoneticPr fontId="3" type="noConversion"/>
  </si>
  <si>
    <t>현대 20241019 01 0025</t>
    <phoneticPr fontId="3" type="noConversion"/>
  </si>
  <si>
    <t>현영 095034756</t>
    <phoneticPr fontId="3" type="noConversion"/>
  </si>
  <si>
    <t>11월 4회 등록(분할결제)</t>
    <phoneticPr fontId="3" type="noConversion"/>
  </si>
  <si>
    <t>신한 20241019 01 0001</t>
    <phoneticPr fontId="3" type="noConversion"/>
  </si>
  <si>
    <t>삼성 20241019 01 0027</t>
    <phoneticPr fontId="3" type="noConversion"/>
  </si>
  <si>
    <t>11월 4회 등록
대표님지인 20%할인</t>
    <phoneticPr fontId="3" type="noConversion"/>
  </si>
  <si>
    <t>010-4266-2317</t>
    <phoneticPr fontId="3" type="noConversion"/>
  </si>
  <si>
    <t>국민 20241019 01 0010</t>
    <phoneticPr fontId="3" type="noConversion"/>
  </si>
  <si>
    <t>10월 신규 2회 등록
(체험비 10,000원 할인)</t>
    <phoneticPr fontId="3" type="noConversion"/>
  </si>
  <si>
    <t>김지유</t>
    <phoneticPr fontId="3" type="noConversion"/>
  </si>
  <si>
    <t>10/20 자유스케이팅 1부</t>
    <phoneticPr fontId="3" type="noConversion"/>
  </si>
  <si>
    <t>10/20 원포인트레슨 1대1</t>
    <phoneticPr fontId="3" type="noConversion"/>
  </si>
  <si>
    <t>전민경</t>
    <phoneticPr fontId="3" type="noConversion"/>
  </si>
  <si>
    <t>서상우</t>
    <phoneticPr fontId="3" type="noConversion"/>
  </si>
  <si>
    <t>현대 20241020 01 0001</t>
    <phoneticPr fontId="3" type="noConversion"/>
  </si>
  <si>
    <t>우리 20241020 01 0002</t>
    <phoneticPr fontId="3" type="noConversion"/>
  </si>
  <si>
    <t>국민 20241020 01 0003</t>
    <phoneticPr fontId="3" type="noConversion"/>
  </si>
  <si>
    <t>페이 20241020 01 0004</t>
    <phoneticPr fontId="3" type="noConversion"/>
  </si>
  <si>
    <t>코나 20241020 01 0005</t>
    <phoneticPr fontId="3" type="noConversion"/>
  </si>
  <si>
    <t>안영주</t>
    <phoneticPr fontId="3" type="noConversion"/>
  </si>
  <si>
    <t>구경문</t>
    <phoneticPr fontId="3" type="noConversion"/>
  </si>
  <si>
    <t>우리 20241020 01 0007</t>
    <phoneticPr fontId="3" type="noConversion"/>
  </si>
  <si>
    <t>마예슬</t>
    <phoneticPr fontId="3" type="noConversion"/>
  </si>
  <si>
    <t>장현우</t>
    <phoneticPr fontId="3" type="noConversion"/>
  </si>
  <si>
    <t>주시현</t>
    <phoneticPr fontId="3" type="noConversion"/>
  </si>
  <si>
    <t>토스 20241020 01 0008</t>
    <phoneticPr fontId="3" type="noConversion"/>
  </si>
  <si>
    <t>현대 20241020 01 0009</t>
    <phoneticPr fontId="3" type="noConversion"/>
  </si>
  <si>
    <t>수협 20241020 01 0010</t>
    <phoneticPr fontId="3" type="noConversion"/>
  </si>
  <si>
    <t>이재영</t>
    <phoneticPr fontId="3" type="noConversion"/>
  </si>
  <si>
    <t>현대 20241020 01 0012</t>
    <phoneticPr fontId="3" type="noConversion"/>
  </si>
  <si>
    <t>장</t>
    <phoneticPr fontId="3" type="noConversion"/>
  </si>
  <si>
    <t>농협 20241020 01 0016</t>
    <phoneticPr fontId="3" type="noConversion"/>
  </si>
  <si>
    <t>10월 5회 등록</t>
    <phoneticPr fontId="3" type="noConversion"/>
  </si>
  <si>
    <t>현영 093009318</t>
    <phoneticPr fontId="3" type="noConversion"/>
  </si>
  <si>
    <t>신한 20241021 01 0003</t>
    <phoneticPr fontId="3" type="noConversion"/>
  </si>
  <si>
    <t>현대 20241021 01 0002</t>
    <phoneticPr fontId="3" type="noConversion"/>
  </si>
  <si>
    <t>10월 4회 등록
수영종목할인 수영연속셔틀비X</t>
    <phoneticPr fontId="3" type="noConversion"/>
  </si>
  <si>
    <t>11월 4회 등록
수영종목할인 수영연속셔틀비X</t>
    <phoneticPr fontId="3" type="noConversion"/>
  </si>
  <si>
    <t>12월 4회 등록
수영종목할인 수영연속셔틀비X</t>
    <phoneticPr fontId="3" type="noConversion"/>
  </si>
  <si>
    <t>현대 20241021 01 0004</t>
    <phoneticPr fontId="3" type="noConversion"/>
  </si>
  <si>
    <t>10월 7회 추가(주3회 단가 차액 결제)</t>
    <phoneticPr fontId="3" type="noConversion"/>
  </si>
  <si>
    <t>현영 090053211</t>
    <phoneticPr fontId="3" type="noConversion"/>
  </si>
  <si>
    <t>11월 7회 등록</t>
    <phoneticPr fontId="3" type="noConversion"/>
  </si>
  <si>
    <t>롯데 20241021 01 0006</t>
    <phoneticPr fontId="3" type="noConversion"/>
  </si>
  <si>
    <t>현대 20241021 01 0007</t>
    <phoneticPr fontId="3" type="noConversion"/>
  </si>
  <si>
    <t>우리 20241021 01 0009</t>
    <phoneticPr fontId="3" type="noConversion"/>
  </si>
  <si>
    <t>신한 20241021 01 0010</t>
    <phoneticPr fontId="3" type="noConversion"/>
  </si>
  <si>
    <t>주아인</t>
    <phoneticPr fontId="3" type="noConversion"/>
  </si>
  <si>
    <t>010-5255-2577</t>
    <phoneticPr fontId="3" type="noConversion"/>
  </si>
  <si>
    <t>2024-10-26 피겨 체험</t>
    <phoneticPr fontId="3" type="noConversion"/>
  </si>
  <si>
    <t>현대 20241022 01 0001</t>
    <phoneticPr fontId="3" type="noConversion"/>
  </si>
  <si>
    <t>10월 오전대관</t>
    <phoneticPr fontId="3" type="noConversion"/>
  </si>
  <si>
    <t>하나 20241022 01 0002</t>
    <phoneticPr fontId="3" type="noConversion"/>
  </si>
  <si>
    <t>현대 20241022 01 0003</t>
    <phoneticPr fontId="3" type="noConversion"/>
  </si>
  <si>
    <t>11월 1회 등록
수영연속셔틀비X 수영종목할인</t>
    <phoneticPr fontId="3" type="noConversion"/>
  </si>
  <si>
    <t>롯데 20241022 01 0004</t>
    <phoneticPr fontId="3" type="noConversion"/>
  </si>
  <si>
    <t>10월 2회 등록
왕복셔틀이용</t>
    <phoneticPr fontId="3" type="noConversion"/>
  </si>
  <si>
    <t>신한 20241022 01 0005</t>
    <phoneticPr fontId="3" type="noConversion"/>
  </si>
  <si>
    <t>10월 11회 등록</t>
    <phoneticPr fontId="3" type="noConversion"/>
  </si>
  <si>
    <t>국민 20241023 01 0002</t>
    <phoneticPr fontId="3" type="noConversion"/>
  </si>
  <si>
    <t>현대 20241023 01 0003</t>
    <phoneticPr fontId="3" type="noConversion"/>
  </si>
  <si>
    <t>10/23 체험수업</t>
    <phoneticPr fontId="3" type="noConversion"/>
  </si>
  <si>
    <t>하나 20241023 01 0004</t>
    <phoneticPr fontId="3" type="noConversion"/>
  </si>
  <si>
    <t>신한 20241023 01 0005</t>
    <phoneticPr fontId="3" type="noConversion"/>
  </si>
  <si>
    <t>씨티 20241023 01 0006</t>
    <phoneticPr fontId="3" type="noConversion"/>
  </si>
  <si>
    <t>국민 20241023 01 0007</t>
    <phoneticPr fontId="3" type="noConversion"/>
  </si>
  <si>
    <t>우리 20241024 01 0001</t>
    <phoneticPr fontId="3" type="noConversion"/>
  </si>
  <si>
    <t>현대 20241024 01 0002</t>
    <phoneticPr fontId="3" type="noConversion"/>
  </si>
  <si>
    <t>11월 3회 등록
형제할인</t>
    <phoneticPr fontId="3" type="noConversion"/>
  </si>
  <si>
    <t>우리 20241024 01 0003</t>
    <phoneticPr fontId="3" type="noConversion"/>
  </si>
  <si>
    <t>11월 16회 등록
형제할인</t>
    <phoneticPr fontId="3" type="noConversion"/>
  </si>
  <si>
    <t>10월 8회 등록
수,금하원셔틀 이용(형제할인)</t>
    <phoneticPr fontId="3" type="noConversion"/>
  </si>
  <si>
    <t>우리 20241024 01 0004</t>
    <phoneticPr fontId="3" type="noConversion"/>
  </si>
  <si>
    <t>10월 셔틀비</t>
    <phoneticPr fontId="3" type="noConversion"/>
  </si>
  <si>
    <t>비씨 20241024 01 0005</t>
    <phoneticPr fontId="3" type="noConversion"/>
  </si>
  <si>
    <t>현대 20241024 01 0006</t>
    <phoneticPr fontId="3" type="noConversion"/>
  </si>
  <si>
    <t>노송하</t>
    <phoneticPr fontId="3" type="noConversion"/>
  </si>
  <si>
    <t>010-8634-6496</t>
    <phoneticPr fontId="3" type="noConversion"/>
  </si>
  <si>
    <t>11/25 피겨체험</t>
    <phoneticPr fontId="3" type="noConversion"/>
  </si>
  <si>
    <t>10월 4회 등록
형제할인 편도셔틀중복취소 셔틀비 다시 받아야함</t>
    <phoneticPr fontId="3" type="noConversion"/>
  </si>
  <si>
    <t>삼성 05895803</t>
    <phoneticPr fontId="3" type="noConversion"/>
  </si>
  <si>
    <t>11월 4회 등록(단말기 결제)
수영종목할인</t>
    <phoneticPr fontId="3" type="noConversion"/>
  </si>
  <si>
    <t>월17화17금15,16</t>
    <phoneticPr fontId="3" type="noConversion"/>
  </si>
  <si>
    <t>롯데 20241025 01 0002</t>
    <phoneticPr fontId="3" type="noConversion"/>
  </si>
  <si>
    <t>씨티 20241025 01 0003</t>
    <phoneticPr fontId="3" type="noConversion"/>
  </si>
  <si>
    <t>화16금16</t>
    <phoneticPr fontId="3" type="noConversion"/>
  </si>
  <si>
    <t>현대 20241025 01 0004</t>
    <phoneticPr fontId="3" type="noConversion"/>
  </si>
  <si>
    <t>월1617금16</t>
    <phoneticPr fontId="3" type="noConversion"/>
  </si>
  <si>
    <t>신한 20241025 01 0005</t>
    <phoneticPr fontId="3" type="noConversion"/>
  </si>
  <si>
    <t>삼성 20241025 01 0006</t>
    <phoneticPr fontId="3" type="noConversion"/>
  </si>
  <si>
    <t>현대 20241025 01 0007</t>
    <phoneticPr fontId="3" type="noConversion"/>
  </si>
  <si>
    <t>11월 4회 등록 (셔틀비 중복할인 결제)
형제할인</t>
    <phoneticPr fontId="3" type="noConversion"/>
  </si>
  <si>
    <t>삼성 91162644</t>
    <phoneticPr fontId="3" type="noConversion"/>
  </si>
  <si>
    <t>010-6598-7748</t>
    <phoneticPr fontId="3" type="noConversion"/>
  </si>
  <si>
    <t>국민 20241025 01 0001</t>
    <phoneticPr fontId="3" type="noConversion"/>
  </si>
  <si>
    <t>후암동 30-1</t>
    <phoneticPr fontId="3" type="noConversion"/>
  </si>
  <si>
    <t>12월 236000원 선결제
차액분 및 셔틀비 추가 결제 해야함</t>
    <phoneticPr fontId="3" type="noConversion"/>
  </si>
  <si>
    <t>바이올라</t>
    <phoneticPr fontId="3" type="noConversion"/>
  </si>
  <si>
    <t>11월 8회 등록
수요일만 왕복셔틀이용</t>
    <phoneticPr fontId="3" type="noConversion"/>
  </si>
  <si>
    <t>신한 20241026 01 0001</t>
    <phoneticPr fontId="3" type="noConversion"/>
  </si>
  <si>
    <t>신한 20241026 01 0002</t>
    <phoneticPr fontId="3" type="noConversion"/>
  </si>
  <si>
    <t>삼성 20241026 01 0003</t>
    <phoneticPr fontId="3" type="noConversion"/>
  </si>
  <si>
    <t>신한 20241026 01 0005</t>
    <phoneticPr fontId="3" type="noConversion"/>
  </si>
  <si>
    <t>화15,16토11</t>
    <phoneticPr fontId="3" type="noConversion"/>
  </si>
  <si>
    <t>하나 20241026 01 0004</t>
    <phoneticPr fontId="3" type="noConversion"/>
  </si>
  <si>
    <t>신한 20241026 01 0006</t>
    <phoneticPr fontId="3" type="noConversion"/>
  </si>
  <si>
    <t>국민 20241026 01 0007</t>
    <phoneticPr fontId="3" type="noConversion"/>
  </si>
  <si>
    <t>하나 20241026 01 0008</t>
    <phoneticPr fontId="3" type="noConversion"/>
  </si>
  <si>
    <t>씨티 20241026 01 0009</t>
    <phoneticPr fontId="3" type="noConversion"/>
  </si>
  <si>
    <t>카카오 20241026 01 0010</t>
    <phoneticPr fontId="3" type="noConversion"/>
  </si>
  <si>
    <t>10월 2회 등록(2만원 선결제 차액분)</t>
    <phoneticPr fontId="3" type="noConversion"/>
  </si>
  <si>
    <t>하나 20241026 01 0011</t>
    <phoneticPr fontId="3" type="noConversion"/>
  </si>
  <si>
    <t>현대 20241026 01 0012</t>
    <phoneticPr fontId="3" type="noConversion"/>
  </si>
  <si>
    <t>국민 20241026 01 0013</t>
    <phoneticPr fontId="3" type="noConversion"/>
  </si>
  <si>
    <t>신한 20241026 01 0014</t>
    <phoneticPr fontId="3" type="noConversion"/>
  </si>
  <si>
    <t>11월 6회 등록</t>
    <phoneticPr fontId="3" type="noConversion"/>
  </si>
  <si>
    <t>현대 20241026 01 0015</t>
    <phoneticPr fontId="3" type="noConversion"/>
  </si>
  <si>
    <t>하나 20241026 01 0016</t>
    <phoneticPr fontId="3" type="noConversion"/>
  </si>
  <si>
    <t>우리 20241026 01 0017</t>
    <phoneticPr fontId="3" type="noConversion"/>
  </si>
  <si>
    <t>대회참가비</t>
  </si>
  <si>
    <t>삼성 20241026 01 0018</t>
    <phoneticPr fontId="3" type="noConversion"/>
  </si>
  <si>
    <t>10월 신규1회 (선결제7만원차감)
+ 11월 4회 등록</t>
    <phoneticPr fontId="3" type="noConversion"/>
  </si>
  <si>
    <t>서울시 강남구 압구정동 현대@</t>
    <phoneticPr fontId="3" type="noConversion"/>
  </si>
  <si>
    <t>이재영 외 1명</t>
    <phoneticPr fontId="3" type="noConversion"/>
  </si>
  <si>
    <t>토스 20241027 01 0001</t>
    <phoneticPr fontId="3" type="noConversion"/>
  </si>
  <si>
    <t>현대 20241027 01 0003</t>
    <phoneticPr fontId="3" type="noConversion"/>
  </si>
  <si>
    <t>박서준 외 1명</t>
    <phoneticPr fontId="3" type="noConversion"/>
  </si>
  <si>
    <t>박서준 외 2명</t>
    <phoneticPr fontId="3" type="noConversion"/>
  </si>
  <si>
    <t>이제이 외 3명</t>
    <phoneticPr fontId="3" type="noConversion"/>
  </si>
  <si>
    <t>삼성 20241027 01 0005</t>
    <phoneticPr fontId="3" type="noConversion"/>
  </si>
  <si>
    <t>롯데 20241027 01 0006</t>
    <phoneticPr fontId="3" type="noConversion"/>
  </si>
  <si>
    <t>페이코 20241027 01 0007</t>
    <phoneticPr fontId="3" type="noConversion"/>
  </si>
  <si>
    <t>회원</t>
    <phoneticPr fontId="3" type="noConversion"/>
  </si>
  <si>
    <t>11월 4회 등록 -&gt; 김다은으로 변경
형제할인</t>
    <phoneticPr fontId="3" type="noConversion"/>
  </si>
  <si>
    <t>금14,15,토1213</t>
    <phoneticPr fontId="3" type="noConversion"/>
  </si>
  <si>
    <t>11월 8회 등록 = 총 12회 등록
형제할인 하원셔틀이용</t>
    <phoneticPr fontId="3" type="noConversion"/>
  </si>
  <si>
    <t>김덕보</t>
    <phoneticPr fontId="3" type="noConversion"/>
  </si>
  <si>
    <t>010-7566-1835</t>
    <phoneticPr fontId="3" type="noConversion"/>
  </si>
  <si>
    <t>우리 20241028 01 0002</t>
    <phoneticPr fontId="3" type="noConversion"/>
  </si>
  <si>
    <t>10/28 월17 체험 수업</t>
    <phoneticPr fontId="3" type="noConversion"/>
  </si>
  <si>
    <t>신한 20241028 01 0001</t>
    <phoneticPr fontId="3" type="noConversion"/>
  </si>
  <si>
    <t>신한 20241028 01 0003</t>
    <phoneticPr fontId="3" type="noConversion"/>
  </si>
  <si>
    <t>국민 20241028 01 0004</t>
    <phoneticPr fontId="3" type="noConversion"/>
  </si>
  <si>
    <t>10월 피겨 심화 1회 추가</t>
    <phoneticPr fontId="3" type="noConversion"/>
  </si>
  <si>
    <t>롯데 20241028 01 0005</t>
    <phoneticPr fontId="3" type="noConversion"/>
  </si>
  <si>
    <t>10월 19회 등록</t>
    <phoneticPr fontId="3" type="noConversion"/>
  </si>
  <si>
    <t>10월 피겨 심화 6회 등록</t>
    <phoneticPr fontId="3" type="noConversion"/>
  </si>
  <si>
    <t>금1415토1213</t>
    <phoneticPr fontId="3" type="noConversion"/>
  </si>
  <si>
    <t>우리 20241028 01 0006</t>
    <phoneticPr fontId="3" type="noConversion"/>
  </si>
  <si>
    <t>11월 2회 추가금 결제 = 총등록 14회</t>
    <phoneticPr fontId="3" type="noConversion"/>
  </si>
  <si>
    <t>하나 20241028 01 0007</t>
    <phoneticPr fontId="3" type="noConversion"/>
  </si>
  <si>
    <t>10월 피겨 심화 2회 추가</t>
    <phoneticPr fontId="3" type="noConversion"/>
  </si>
  <si>
    <t>삼성 20241028 01 0008</t>
    <phoneticPr fontId="3" type="noConversion"/>
  </si>
  <si>
    <t>삼성 20241028 01 0011</t>
    <phoneticPr fontId="3" type="noConversion"/>
  </si>
  <si>
    <t>현대 20241028 01 0012</t>
    <phoneticPr fontId="3" type="noConversion"/>
  </si>
  <si>
    <t>월화목17</t>
    <phoneticPr fontId="3" type="noConversion"/>
  </si>
  <si>
    <t>씨티 20241030 01 0010</t>
    <phoneticPr fontId="3" type="noConversion"/>
  </si>
  <si>
    <t>현대 20241030 01 0009</t>
    <phoneticPr fontId="3" type="noConversion"/>
  </si>
  <si>
    <t>10월 3회 등록
왕복셔틀이용</t>
    <phoneticPr fontId="3" type="noConversion"/>
  </si>
  <si>
    <t>11월 3회 등록
왕복셔틀이용</t>
    <phoneticPr fontId="3" type="noConversion"/>
  </si>
  <si>
    <t>현대 20241030 01 0008</t>
    <phoneticPr fontId="3" type="noConversion"/>
  </si>
  <si>
    <t>10월 셔틀비 3회결제
왕복셔틀이용</t>
    <phoneticPr fontId="3" type="noConversion"/>
  </si>
  <si>
    <t>11월 셔틀비 4회결제
왕복셔틀이용</t>
    <phoneticPr fontId="3" type="noConversion"/>
  </si>
  <si>
    <t>현대 20241030 01 0007</t>
    <phoneticPr fontId="3" type="noConversion"/>
  </si>
  <si>
    <t>10월 3회결제(분할결제)
왕복셔틀이용</t>
    <phoneticPr fontId="3" type="noConversion"/>
  </si>
  <si>
    <t>현영 093012199</t>
    <phoneticPr fontId="3" type="noConversion"/>
  </si>
  <si>
    <t>롯데 20241030 01 0004</t>
    <phoneticPr fontId="3" type="noConversion"/>
  </si>
  <si>
    <t>우리 20241030 01 0005</t>
    <phoneticPr fontId="3" type="noConversion"/>
  </si>
  <si>
    <t>11월  8회  등록</t>
    <phoneticPr fontId="3" type="noConversion"/>
  </si>
  <si>
    <t>11월  6회  등록</t>
    <phoneticPr fontId="3" type="noConversion"/>
  </si>
  <si>
    <t>롯데 20241030 01 0006</t>
    <phoneticPr fontId="3" type="noConversion"/>
  </si>
  <si>
    <t>롯데 20241030 01 0003</t>
    <phoneticPr fontId="3" type="noConversion"/>
  </si>
  <si>
    <t>우리 20241030 01 0002</t>
    <phoneticPr fontId="3" type="noConversion"/>
  </si>
  <si>
    <t>11월 오전 대관</t>
    <phoneticPr fontId="3" type="noConversion"/>
  </si>
  <si>
    <t>롯데 20241030 01 0001</t>
    <phoneticPr fontId="3" type="noConversion"/>
  </si>
  <si>
    <t>우리 20241031 01 0001</t>
    <phoneticPr fontId="3" type="noConversion"/>
  </si>
  <si>
    <t>10/31 스피드 체험</t>
    <phoneticPr fontId="3" type="noConversion"/>
  </si>
  <si>
    <t>롯데 20241031 01 0002</t>
    <phoneticPr fontId="3" type="noConversion"/>
  </si>
  <si>
    <t>11월 5회 등록</t>
    <phoneticPr fontId="3" type="noConversion"/>
  </si>
  <si>
    <t>현대 20241031 01 0003</t>
    <phoneticPr fontId="3" type="noConversion"/>
  </si>
  <si>
    <t>농협 20241031 01 0004</t>
    <phoneticPr fontId="3" type="noConversion"/>
  </si>
  <si>
    <t>우리 20241031 01 0005</t>
    <phoneticPr fontId="3" type="noConversion"/>
  </si>
  <si>
    <t>11월 4회 추가
주2회 단가 적용 차액분 결제</t>
    <phoneticPr fontId="3" type="noConversion"/>
  </si>
  <si>
    <t>현대 20241031 01 0007</t>
    <phoneticPr fontId="3" type="noConversion"/>
  </si>
  <si>
    <t>화목17</t>
    <phoneticPr fontId="3" type="noConversion"/>
  </si>
  <si>
    <t>롯데 20241031 01 0006</t>
    <phoneticPr fontId="3" type="noConversion"/>
  </si>
  <si>
    <t>11월 8회 등록
왕복셔틀이용 수영종목할인</t>
    <phoneticPr fontId="3" type="noConversion"/>
  </si>
  <si>
    <t>신한 20241031 01 0008</t>
    <phoneticPr fontId="3" type="noConversion"/>
  </si>
  <si>
    <t>신한 20241031 01 0009</t>
    <phoneticPr fontId="3" type="noConversion"/>
  </si>
  <si>
    <t>11월 정규 대관</t>
    <phoneticPr fontId="3" type="noConversion"/>
  </si>
  <si>
    <t>현대 20241031 01 0010</t>
    <phoneticPr fontId="3" type="noConversion"/>
  </si>
  <si>
    <t xml:space="preserve">
왕복셔틀이용 형제할인(11월만 제외)</t>
    <phoneticPr fontId="3" type="noConversion"/>
  </si>
  <si>
    <t xml:space="preserve">
수17 왕복셔틀 이용</t>
    <phoneticPr fontId="3" type="noConversion"/>
  </si>
  <si>
    <t xml:space="preserve">
하원셔틀이용</t>
    <phoneticPr fontId="3" type="noConversion"/>
  </si>
  <si>
    <t xml:space="preserve">
왕복 셔틀 이용</t>
    <phoneticPr fontId="3" type="noConversion"/>
  </si>
  <si>
    <t xml:space="preserve">
수영연속셔틀비X 수영종목할인</t>
    <phoneticPr fontId="3" type="noConversion"/>
  </si>
  <si>
    <t>국민 20241101 01 0001</t>
    <phoneticPr fontId="3" type="noConversion"/>
  </si>
  <si>
    <t>신한 20241101 01 0002</t>
    <phoneticPr fontId="3" type="noConversion"/>
  </si>
  <si>
    <t>신한 20241101 01 0003</t>
    <phoneticPr fontId="3" type="noConversion"/>
  </si>
  <si>
    <t>신한 20241101 01 0004</t>
    <phoneticPr fontId="3" type="noConversion"/>
  </si>
  <si>
    <t>하나 20241101 01 0005</t>
    <phoneticPr fontId="3" type="noConversion"/>
  </si>
  <si>
    <t>10월 피겨심화 2회 미납금</t>
    <phoneticPr fontId="3" type="noConversion"/>
  </si>
  <si>
    <t>현대 20241101 01 0006</t>
    <phoneticPr fontId="3" type="noConversion"/>
  </si>
  <si>
    <t>삼성 20241101 01 0007</t>
    <phoneticPr fontId="3" type="noConversion"/>
  </si>
  <si>
    <t>롯데 20241101 01 0008</t>
    <phoneticPr fontId="3" type="noConversion"/>
  </si>
  <si>
    <t>현대 97917871</t>
    <phoneticPr fontId="3" type="noConversion"/>
  </si>
  <si>
    <t>11월 4회 등록(단말기 승인)
왕복셔틀이용</t>
    <phoneticPr fontId="3" type="noConversion"/>
  </si>
  <si>
    <t>국민 20241101 01 0009</t>
    <phoneticPr fontId="3" type="noConversion"/>
  </si>
  <si>
    <t>11월 4회 등록(체험비 1만원 차액 결제)
왕복 셔틀 이용</t>
    <phoneticPr fontId="3" type="noConversion"/>
  </si>
  <si>
    <t>리오센트(쪽문)</t>
    <phoneticPr fontId="3" type="noConversion"/>
  </si>
  <si>
    <t>현대 20241101 01 0010</t>
    <phoneticPr fontId="3" type="noConversion"/>
  </si>
  <si>
    <t>11월 피겨심화 11회 등록</t>
    <phoneticPr fontId="3" type="noConversion"/>
  </si>
  <si>
    <t>11월 회원제 등록</t>
    <phoneticPr fontId="3" type="noConversion"/>
  </si>
  <si>
    <t>하나 20241101 01 0011</t>
    <phoneticPr fontId="3" type="noConversion"/>
  </si>
  <si>
    <t>11월 4회 등록
종목할인</t>
    <phoneticPr fontId="3" type="noConversion"/>
  </si>
  <si>
    <t>월18,금17,18</t>
    <phoneticPr fontId="3" type="noConversion"/>
  </si>
  <si>
    <t>하나 20241101 01 0012</t>
    <phoneticPr fontId="3" type="noConversion"/>
  </si>
  <si>
    <t>11월 피겨심화 8회 등록</t>
    <phoneticPr fontId="3" type="noConversion"/>
  </si>
  <si>
    <t>010-2806-0287</t>
    <phoneticPr fontId="3" type="noConversion"/>
  </si>
  <si>
    <t>11/2 스피드 체험</t>
    <phoneticPr fontId="3" type="noConversion"/>
  </si>
  <si>
    <t>현대 20241102 01 0001</t>
    <phoneticPr fontId="3" type="noConversion"/>
  </si>
  <si>
    <t>해외 20241102 01 0002</t>
    <phoneticPr fontId="3" type="noConversion"/>
  </si>
  <si>
    <t>11월 3회등록(10월11월 셔틀비)
왕복셔틀이용 형제할인</t>
    <phoneticPr fontId="3" type="noConversion"/>
  </si>
  <si>
    <t>신한 20241102 01 0003</t>
    <phoneticPr fontId="3" type="noConversion"/>
  </si>
  <si>
    <t>11월 4회 등록
형제할인 수영종목할인</t>
    <phoneticPr fontId="3" type="noConversion"/>
  </si>
  <si>
    <t>삼성 20241101 01 0004</t>
    <phoneticPr fontId="3" type="noConversion"/>
  </si>
  <si>
    <t>삼성 20241102 01 0005</t>
    <phoneticPr fontId="3" type="noConversion"/>
  </si>
  <si>
    <t>10월 1회 미납금</t>
    <phoneticPr fontId="3" type="noConversion"/>
  </si>
  <si>
    <t>현대 20241102 01 0007</t>
    <phoneticPr fontId="3" type="noConversion"/>
  </si>
  <si>
    <t>우리 20241102 01 0008</t>
    <phoneticPr fontId="3" type="noConversion"/>
  </si>
  <si>
    <t>하나 20241102 01 0009</t>
    <phoneticPr fontId="3" type="noConversion"/>
  </si>
  <si>
    <t>현대 20241102 01 0010</t>
    <phoneticPr fontId="3" type="noConversion"/>
  </si>
  <si>
    <t>신한 20241102 01 0011</t>
    <phoneticPr fontId="3" type="noConversion"/>
  </si>
  <si>
    <t>국민 20241102 01 0012</t>
    <phoneticPr fontId="3" type="noConversion"/>
  </si>
  <si>
    <t>월16토13</t>
    <phoneticPr fontId="3" type="noConversion"/>
  </si>
  <si>
    <t>하나 20241102 01 0014</t>
    <phoneticPr fontId="3" type="noConversion"/>
  </si>
  <si>
    <t>하나 20241102 01 0015</t>
    <phoneticPr fontId="3" type="noConversion"/>
  </si>
  <si>
    <t>국민 20241102 01 0016</t>
    <phoneticPr fontId="3" type="noConversion"/>
  </si>
  <si>
    <t>우리 20241102 01 0018</t>
    <phoneticPr fontId="3" type="noConversion"/>
  </si>
  <si>
    <t>현대 20241102 01 0013</t>
    <phoneticPr fontId="3" type="noConversion"/>
  </si>
  <si>
    <t>11월 신규 3회 등록(체험비 차액 결제)</t>
    <phoneticPr fontId="3" type="noConversion"/>
  </si>
  <si>
    <t>신동초</t>
    <phoneticPr fontId="3" type="noConversion"/>
  </si>
  <si>
    <t>잠원동161</t>
    <phoneticPr fontId="3" type="noConversion"/>
  </si>
  <si>
    <t>농협 20241103 01 0001</t>
    <phoneticPr fontId="3" type="noConversion"/>
  </si>
  <si>
    <t>11/3 자유스케이팅 1부</t>
    <phoneticPr fontId="3" type="noConversion"/>
  </si>
  <si>
    <t>우원제</t>
    <phoneticPr fontId="3" type="noConversion"/>
  </si>
  <si>
    <t>네이버 20241103 01 0003</t>
    <phoneticPr fontId="3" type="noConversion"/>
  </si>
  <si>
    <t>우리 20241103 01 0002</t>
    <phoneticPr fontId="3" type="noConversion"/>
  </si>
  <si>
    <t>코나 20241103 01 0004</t>
    <phoneticPr fontId="3" type="noConversion"/>
  </si>
  <si>
    <t>11/3 자유스케이팅 1부,2부</t>
    <phoneticPr fontId="3" type="noConversion"/>
  </si>
  <si>
    <t>이름모름</t>
    <phoneticPr fontId="3" type="noConversion"/>
  </si>
  <si>
    <t>우리 20241103 01 0006</t>
    <phoneticPr fontId="3" type="noConversion"/>
  </si>
  <si>
    <t>김은혜</t>
    <phoneticPr fontId="3" type="noConversion"/>
  </si>
  <si>
    <t>하나 20241103 01 0007</t>
    <phoneticPr fontId="3" type="noConversion"/>
  </si>
  <si>
    <t>11/3 자유스케이팅 2부</t>
    <phoneticPr fontId="3" type="noConversion"/>
  </si>
  <si>
    <t>네이버 20241103 01 0008</t>
    <phoneticPr fontId="3" type="noConversion"/>
  </si>
  <si>
    <t>수협 20241103 01 0009</t>
    <phoneticPr fontId="3" type="noConversion"/>
  </si>
  <si>
    <t>박민지</t>
    <phoneticPr fontId="3" type="noConversion"/>
  </si>
  <si>
    <t>신한 20241103 01 0010</t>
    <phoneticPr fontId="3" type="noConversion"/>
  </si>
  <si>
    <t>현대 20241103 01 0011</t>
    <phoneticPr fontId="3" type="noConversion"/>
  </si>
  <si>
    <t>이태경</t>
    <phoneticPr fontId="3" type="noConversion"/>
  </si>
  <si>
    <t>현대 20241104 01 0001</t>
    <phoneticPr fontId="3" type="noConversion"/>
  </si>
  <si>
    <t>11월 하키 대관</t>
    <phoneticPr fontId="3" type="noConversion"/>
  </si>
  <si>
    <t>신한 20241104 01 0002</t>
    <phoneticPr fontId="3" type="noConversion"/>
  </si>
  <si>
    <t>수협 20241104 01 0003</t>
    <phoneticPr fontId="3" type="noConversion"/>
  </si>
  <si>
    <t>현대 20241104 01 0004</t>
    <phoneticPr fontId="3" type="noConversion"/>
  </si>
  <si>
    <t>현대 20241104 01 0005</t>
    <phoneticPr fontId="3" type="noConversion"/>
  </si>
  <si>
    <t>신한 20241104 01 0006</t>
    <phoneticPr fontId="3" type="noConversion"/>
  </si>
  <si>
    <t>11월 피겨심화 4회 등록</t>
    <phoneticPr fontId="3" type="noConversion"/>
  </si>
  <si>
    <t>11/3 원포인트레슨1:1</t>
    <phoneticPr fontId="3" type="noConversion"/>
  </si>
  <si>
    <t>11월 1회 등록(단말기 결제)
왕복셔틀이용</t>
    <phoneticPr fontId="3" type="noConversion"/>
  </si>
  <si>
    <t>11월 3회 등록(단말기 결제)
왕복셔틀이용 (권지은-&gt;김지현t변경)</t>
    <phoneticPr fontId="3" type="noConversion"/>
  </si>
  <si>
    <t>현대 20241105 01 0001</t>
    <phoneticPr fontId="3" type="noConversion"/>
  </si>
  <si>
    <t>김무건</t>
    <phoneticPr fontId="3" type="noConversion"/>
  </si>
  <si>
    <t>010-9328-9739</t>
    <phoneticPr fontId="3" type="noConversion"/>
  </si>
  <si>
    <t>11/8 스피드 체험</t>
    <phoneticPr fontId="3" type="noConversion"/>
  </si>
  <si>
    <t>김이진</t>
    <phoneticPr fontId="3" type="noConversion"/>
  </si>
  <si>
    <t>010-3160-4803</t>
    <phoneticPr fontId="3" type="noConversion"/>
  </si>
  <si>
    <t>11/5 피겨 체험</t>
    <phoneticPr fontId="3" type="noConversion"/>
  </si>
  <si>
    <t>국민 20241105 01 0002</t>
    <phoneticPr fontId="3" type="noConversion"/>
  </si>
  <si>
    <t>잠원대주a</t>
    <phoneticPr fontId="3" type="noConversion"/>
  </si>
  <si>
    <t>pascal morris</t>
    <phoneticPr fontId="3" type="noConversion"/>
  </si>
  <si>
    <t>씨티 20241106 01 0003</t>
    <phoneticPr fontId="3" type="noConversion"/>
  </si>
  <si>
    <t>하나 20241106 01 0002</t>
    <phoneticPr fontId="3" type="noConversion"/>
  </si>
  <si>
    <t>우리 20241106 01 0001</t>
    <phoneticPr fontId="3" type="noConversion"/>
  </si>
  <si>
    <t>11월 4회 추가(주3회 단가 차액 결제)</t>
    <phoneticPr fontId="3" type="noConversion"/>
  </si>
  <si>
    <t>11월 피겨심화 2회 등록</t>
    <phoneticPr fontId="3" type="noConversion"/>
  </si>
  <si>
    <t>국민 20241107 01 0004</t>
    <phoneticPr fontId="3" type="noConversion"/>
  </si>
  <si>
    <t>현대 20241107 01 0005</t>
    <phoneticPr fontId="3" type="noConversion"/>
  </si>
  <si>
    <t>현대 20241107 01 0003</t>
    <phoneticPr fontId="3" type="noConversion"/>
  </si>
  <si>
    <t>현대 20241107 01 0002</t>
    <phoneticPr fontId="3" type="noConversion"/>
  </si>
  <si>
    <t>삼성 20241107 01 0001</t>
    <phoneticPr fontId="3" type="noConversion"/>
  </si>
  <si>
    <t>목18</t>
    <phoneticPr fontId="3" type="noConversion"/>
  </si>
  <si>
    <t>현영 095011851</t>
    <phoneticPr fontId="3" type="noConversion"/>
  </si>
  <si>
    <t>비씨 20241108 01 0001</t>
    <phoneticPr fontId="3" type="noConversion"/>
  </si>
  <si>
    <t>11월 오전대관</t>
    <phoneticPr fontId="3" type="noConversion"/>
  </si>
  <si>
    <t>신한 20241108 01 0002</t>
    <phoneticPr fontId="3" type="noConversion"/>
  </si>
  <si>
    <t>삼성 20241108 01 0003</t>
    <phoneticPr fontId="3" type="noConversion"/>
  </si>
  <si>
    <t>비씨 20241108 01 0004</t>
    <phoneticPr fontId="3" type="noConversion"/>
  </si>
  <si>
    <t>조수아</t>
    <phoneticPr fontId="3" type="noConversion"/>
  </si>
  <si>
    <t>010-2059-9174</t>
    <phoneticPr fontId="3" type="noConversion"/>
  </si>
  <si>
    <t>현대 20241109 01 0001</t>
    <phoneticPr fontId="3" type="noConversion"/>
  </si>
  <si>
    <t>11월 스피드 신규 3회 등록</t>
    <phoneticPr fontId="3" type="noConversion"/>
  </si>
  <si>
    <t>농협 60508616</t>
    <phoneticPr fontId="3" type="noConversion"/>
  </si>
  <si>
    <t>현대 20241109 01 0002</t>
    <phoneticPr fontId="3" type="noConversion"/>
  </si>
  <si>
    <t>국민 20241109 01 0003</t>
    <phoneticPr fontId="3" type="noConversion"/>
  </si>
  <si>
    <t>11월 4회 등록
왕복셔틀이용 형제할인</t>
    <phoneticPr fontId="3" type="noConversion"/>
  </si>
  <si>
    <t>국민 20241109 01 0008</t>
    <phoneticPr fontId="3" type="noConversion"/>
  </si>
  <si>
    <t>11월 3회 등록
셔틀 편도로 D만 이용 수영종목할인</t>
    <phoneticPr fontId="3" type="noConversion"/>
  </si>
  <si>
    <t>10월 3회 미납금
셔틀 편도로 D만 이용 수영종목할인</t>
    <phoneticPr fontId="3" type="noConversion"/>
  </si>
  <si>
    <t>9월 4회 미납금
셔틀 편도로 D만 이용 수영종목할인</t>
    <phoneticPr fontId="3" type="noConversion"/>
  </si>
  <si>
    <t>11월 3회 등록(단말기 승인)
편도셔틀이용</t>
    <phoneticPr fontId="3" type="noConversion"/>
  </si>
  <si>
    <t>김현지</t>
    <phoneticPr fontId="3" type="noConversion"/>
  </si>
  <si>
    <t>11/24  자유스케이팅 1부</t>
    <phoneticPr fontId="3" type="noConversion"/>
  </si>
  <si>
    <t>김숙지</t>
    <phoneticPr fontId="3" type="noConversion"/>
  </si>
  <si>
    <t>11/10  자유스케이팅 2부</t>
    <phoneticPr fontId="3" type="noConversion"/>
  </si>
  <si>
    <t>카카오 20241110 01 0001</t>
    <phoneticPr fontId="3" type="noConversion"/>
  </si>
  <si>
    <t>11/10  자유스케이팅 1부</t>
    <phoneticPr fontId="3" type="noConversion"/>
  </si>
  <si>
    <t>황효주</t>
    <phoneticPr fontId="3" type="noConversion"/>
  </si>
  <si>
    <t>우리 20241110 01 0002</t>
    <phoneticPr fontId="3" type="noConversion"/>
  </si>
  <si>
    <t>공희민외2명</t>
    <phoneticPr fontId="3" type="noConversion"/>
  </si>
  <si>
    <t>롯데 20241110 01 0004</t>
    <phoneticPr fontId="3" type="noConversion"/>
  </si>
  <si>
    <t>이혜승</t>
    <phoneticPr fontId="3" type="noConversion"/>
  </si>
  <si>
    <t>신한 20241110 01 0006</t>
    <phoneticPr fontId="3" type="noConversion"/>
  </si>
  <si>
    <t>우리 20241110 01 0007</t>
    <phoneticPr fontId="3" type="noConversion"/>
  </si>
  <si>
    <t>롯데 20241110 01 0008</t>
    <phoneticPr fontId="3" type="noConversion"/>
  </si>
  <si>
    <t>카카오 20241110 01 0009</t>
    <phoneticPr fontId="3" type="noConversion"/>
  </si>
  <si>
    <t>문선유</t>
    <phoneticPr fontId="3" type="noConversion"/>
  </si>
  <si>
    <t>삼성 20241110 01 0010</t>
    <phoneticPr fontId="3" type="noConversion"/>
  </si>
  <si>
    <t>국민 20241110 01 0011</t>
    <phoneticPr fontId="3" type="noConversion"/>
  </si>
  <si>
    <t>현대 20241110 01 0012</t>
    <phoneticPr fontId="3" type="noConversion"/>
  </si>
  <si>
    <t>11/10  원포인트레슨 1:1</t>
    <phoneticPr fontId="3" type="noConversion"/>
  </si>
  <si>
    <t>김태은</t>
    <phoneticPr fontId="3" type="noConversion"/>
  </si>
  <si>
    <t>화15,16</t>
    <phoneticPr fontId="3" type="noConversion"/>
  </si>
  <si>
    <t>현대 20241111 01 0001</t>
    <phoneticPr fontId="3" type="noConversion"/>
  </si>
  <si>
    <t>11월 8회 등록
형제할인</t>
    <phoneticPr fontId="3" type="noConversion"/>
  </si>
  <si>
    <t>양채린</t>
    <phoneticPr fontId="3" type="noConversion"/>
  </si>
  <si>
    <t>010-9598-0560</t>
    <phoneticPr fontId="3" type="noConversion"/>
  </si>
  <si>
    <t>11/18 피겨 체험</t>
    <phoneticPr fontId="3" type="noConversion"/>
  </si>
  <si>
    <t>조서아</t>
    <phoneticPr fontId="3" type="noConversion"/>
  </si>
  <si>
    <t>010-6411-0433</t>
    <phoneticPr fontId="3" type="noConversion"/>
  </si>
  <si>
    <t>11/20 피겨 체험</t>
    <phoneticPr fontId="3" type="noConversion"/>
  </si>
  <si>
    <t>신한 20241112 01 0001</t>
    <phoneticPr fontId="3" type="noConversion"/>
  </si>
  <si>
    <t>10월 11회 환불</t>
    <phoneticPr fontId="3" type="noConversion"/>
  </si>
  <si>
    <t>11월 12회 환불</t>
    <phoneticPr fontId="3" type="noConversion"/>
  </si>
  <si>
    <t>10월 11회 환불 후 재결제</t>
    <phoneticPr fontId="3" type="noConversion"/>
  </si>
  <si>
    <t>신한 20241112 01 0002</t>
    <phoneticPr fontId="3" type="noConversion"/>
  </si>
  <si>
    <t>11월 6회 환불 후 재결제</t>
    <phoneticPr fontId="3" type="noConversion"/>
  </si>
  <si>
    <t>화15,16목18</t>
    <phoneticPr fontId="3" type="noConversion"/>
  </si>
  <si>
    <t>하키대회</t>
  </si>
  <si>
    <t>12월 하키대회 참가비</t>
    <phoneticPr fontId="3" type="noConversion"/>
  </si>
  <si>
    <t>우리 20241113 01 0005</t>
    <phoneticPr fontId="3" type="noConversion"/>
  </si>
  <si>
    <t>현대 20241113 01 0005</t>
    <phoneticPr fontId="3" type="noConversion"/>
  </si>
  <si>
    <t>12,1,2월 대관 (분할결제)</t>
    <phoneticPr fontId="3" type="noConversion"/>
  </si>
  <si>
    <t>하나 20241113 01 0006</t>
    <phoneticPr fontId="3" type="noConversion"/>
  </si>
  <si>
    <t>11월 2회 추가</t>
    <phoneticPr fontId="3" type="noConversion"/>
  </si>
  <si>
    <t>씨티 20241113 01 0007</t>
    <phoneticPr fontId="3" type="noConversion"/>
  </si>
  <si>
    <t>11월 활주반 1회 등록</t>
    <phoneticPr fontId="3" type="noConversion"/>
  </si>
  <si>
    <t>현대 20241114 01 0001</t>
    <phoneticPr fontId="3" type="noConversion"/>
  </si>
  <si>
    <t>삼성 20241114 01 0002</t>
    <phoneticPr fontId="3" type="noConversion"/>
  </si>
  <si>
    <t>10월 심화반 1회 미납급</t>
    <phoneticPr fontId="3" type="noConversion"/>
  </si>
  <si>
    <t>신한 20241114 01 0003</t>
    <phoneticPr fontId="3" type="noConversion"/>
  </si>
  <si>
    <t>11월 피겨심화 1회 추가</t>
    <phoneticPr fontId="3" type="noConversion"/>
  </si>
  <si>
    <t>타이거즈</t>
    <phoneticPr fontId="3" type="noConversion"/>
  </si>
  <si>
    <t>방서현</t>
    <phoneticPr fontId="3" type="noConversion"/>
  </si>
  <si>
    <t>010-3438-4604</t>
    <phoneticPr fontId="3" type="noConversion"/>
  </si>
  <si>
    <t>11/15 피겨체험</t>
    <phoneticPr fontId="3" type="noConversion"/>
  </si>
  <si>
    <t>현대 20241115 01 0001</t>
    <phoneticPr fontId="3" type="noConversion"/>
  </si>
  <si>
    <t>12월 4회 등록
왕복셔틀이용 형제할인</t>
    <phoneticPr fontId="3" type="noConversion"/>
  </si>
  <si>
    <t>한예진</t>
    <phoneticPr fontId="3" type="noConversion"/>
  </si>
  <si>
    <t>010-8639-8208</t>
    <phoneticPr fontId="3" type="noConversion"/>
  </si>
  <si>
    <t>현대 20241115 01 0002</t>
    <phoneticPr fontId="3" type="noConversion"/>
  </si>
  <si>
    <t>12월 스피드 신규 4회 등록</t>
    <phoneticPr fontId="3" type="noConversion"/>
  </si>
  <si>
    <t>12월 스피드 신규 셔틀비</t>
    <phoneticPr fontId="3" type="noConversion"/>
  </si>
  <si>
    <t>신한 20241115 01 0004</t>
    <phoneticPr fontId="3" type="noConversion"/>
  </si>
  <si>
    <t>신한 20241115 01 0007</t>
    <phoneticPr fontId="3" type="noConversion"/>
  </si>
  <si>
    <t>신한 20241115 01 0010</t>
    <phoneticPr fontId="3" type="noConversion"/>
  </si>
  <si>
    <t>하나 20241115 01 0011</t>
    <phoneticPr fontId="3" type="noConversion"/>
  </si>
  <si>
    <t>하나 20241115 01 0011
우리 20241115 01 0012</t>
    <phoneticPr fontId="3" type="noConversion"/>
  </si>
  <si>
    <t>11월  1회 추가</t>
    <phoneticPr fontId="3" type="noConversion"/>
  </si>
  <si>
    <t>씨티 20241115 01 0009</t>
    <phoneticPr fontId="3" type="noConversion"/>
  </si>
  <si>
    <t>12월 신규 4회 등록(체험비 차액 제외 후 결제)</t>
    <phoneticPr fontId="3" type="noConversion"/>
  </si>
  <si>
    <t>옥수파크힐즈</t>
    <phoneticPr fontId="3" type="noConversion"/>
  </si>
  <si>
    <t>리틀스쿨</t>
    <phoneticPr fontId="3" type="noConversion"/>
  </si>
  <si>
    <t>삼성 20241115 01 0008</t>
    <phoneticPr fontId="3" type="noConversion"/>
  </si>
  <si>
    <t>12월 신규 4회 등록(체험비 차액 제외 후 결제)
형제할인</t>
    <phoneticPr fontId="3" type="noConversion"/>
  </si>
  <si>
    <t>케이 20241116 01 0001</t>
    <phoneticPr fontId="3" type="noConversion"/>
  </si>
  <si>
    <t>신한 20241116 01 0002</t>
    <phoneticPr fontId="3" type="noConversion"/>
  </si>
  <si>
    <t>12월 3회 등록</t>
    <phoneticPr fontId="3" type="noConversion"/>
  </si>
  <si>
    <t>힌산 20241116 01 0003</t>
    <phoneticPr fontId="3" type="noConversion"/>
  </si>
  <si>
    <t>삼성 20241116 01 0004</t>
    <phoneticPr fontId="3" type="noConversion"/>
  </si>
  <si>
    <t>하나 20241116 01 0005</t>
    <phoneticPr fontId="3" type="noConversion"/>
  </si>
  <si>
    <t>신한 20241116 01 0006</t>
    <phoneticPr fontId="3" type="noConversion"/>
  </si>
  <si>
    <t>하나 20241116 01 0007</t>
    <phoneticPr fontId="3" type="noConversion"/>
  </si>
  <si>
    <t>삼성 20241116 01 0008</t>
    <phoneticPr fontId="3" type="noConversion"/>
  </si>
  <si>
    <t>현영 093006171</t>
    <phoneticPr fontId="3" type="noConversion"/>
  </si>
  <si>
    <t>우리 20241116 01 0012</t>
    <phoneticPr fontId="3" type="noConversion"/>
  </si>
  <si>
    <t>12월 2회 등록</t>
    <phoneticPr fontId="3" type="noConversion"/>
  </si>
  <si>
    <t>신한 20241116 01 0013</t>
    <phoneticPr fontId="3" type="noConversion"/>
  </si>
  <si>
    <t>현대 20241116 01 0014</t>
    <phoneticPr fontId="3" type="noConversion"/>
  </si>
  <si>
    <t>신한 20241116 01 0015</t>
    <phoneticPr fontId="3" type="noConversion"/>
  </si>
  <si>
    <t>현대 20241116 01 0016</t>
    <phoneticPr fontId="3" type="noConversion"/>
  </si>
  <si>
    <t>우리 20241116 01 0017</t>
    <phoneticPr fontId="3" type="noConversion"/>
  </si>
  <si>
    <t>현대 20241117 01 0001</t>
    <phoneticPr fontId="3" type="noConversion"/>
  </si>
  <si>
    <t>11/17 자유스케이팅 1부</t>
    <phoneticPr fontId="3" type="noConversion"/>
  </si>
  <si>
    <t>김보혜</t>
    <phoneticPr fontId="3" type="noConversion"/>
  </si>
  <si>
    <t>국민 20241117 01 0002</t>
    <phoneticPr fontId="3" type="noConversion"/>
  </si>
  <si>
    <t>신한 20241117 01 0003</t>
    <phoneticPr fontId="3" type="noConversion"/>
  </si>
  <si>
    <t>11/17 원포인트 레슨 1:1</t>
    <phoneticPr fontId="3" type="noConversion"/>
  </si>
  <si>
    <t>카카오 20241117 01 0004</t>
    <phoneticPr fontId="3" type="noConversion"/>
  </si>
  <si>
    <t>현대 20241117 01 0005</t>
    <phoneticPr fontId="3" type="noConversion"/>
  </si>
  <si>
    <t>삼성 20241117 01 0006</t>
    <phoneticPr fontId="3" type="noConversion"/>
  </si>
  <si>
    <t>현대 20241117 01 0007</t>
    <phoneticPr fontId="3" type="noConversion"/>
  </si>
  <si>
    <t>11/17 자유스케이팅 2부</t>
    <phoneticPr fontId="3" type="noConversion"/>
  </si>
  <si>
    <t>고광윤</t>
    <phoneticPr fontId="3" type="noConversion"/>
  </si>
  <si>
    <t>현대 20241118 01 0001</t>
    <phoneticPr fontId="3" type="noConversion"/>
  </si>
  <si>
    <t>12월,1월,2월 정규대관</t>
    <phoneticPr fontId="3" type="noConversion"/>
  </si>
  <si>
    <t>현대 20241119 01 0003</t>
    <phoneticPr fontId="3" type="noConversion"/>
  </si>
  <si>
    <t>12월,1월,2월 정규대관(분할결제)</t>
    <phoneticPr fontId="3" type="noConversion"/>
  </si>
  <si>
    <t>신한 20241119 01 0001</t>
    <phoneticPr fontId="3" type="noConversion"/>
  </si>
  <si>
    <t>노준범</t>
    <phoneticPr fontId="3" type="noConversion"/>
  </si>
  <si>
    <t>010-4454-0778</t>
    <phoneticPr fontId="3" type="noConversion"/>
  </si>
  <si>
    <t>하나 20241119 01 0001</t>
    <phoneticPr fontId="3" type="noConversion"/>
  </si>
  <si>
    <t>11월 신규 4회등록
4회중 2회만 수업</t>
    <phoneticPr fontId="3" type="noConversion"/>
  </si>
  <si>
    <t>11월 신규 4회 등록
4회중 2회만 수업</t>
    <phoneticPr fontId="3" type="noConversion"/>
  </si>
  <si>
    <t>신한 20241120 01 0001</t>
    <phoneticPr fontId="3" type="noConversion"/>
  </si>
  <si>
    <t>신한 20241120 01 0006</t>
    <phoneticPr fontId="3" type="noConversion"/>
  </si>
  <si>
    <t>국민 20241120 01 0007</t>
    <phoneticPr fontId="3" type="noConversion"/>
  </si>
  <si>
    <t>롯데 20241120 01 0008</t>
    <phoneticPr fontId="3" type="noConversion"/>
  </si>
  <si>
    <t>월수16</t>
    <phoneticPr fontId="3" type="noConversion"/>
  </si>
  <si>
    <t>현영 095046356</t>
    <phoneticPr fontId="3" type="noConversion"/>
  </si>
  <si>
    <t>12월 7회 등록(분할결제)</t>
    <phoneticPr fontId="3" type="noConversion"/>
  </si>
  <si>
    <t>현영 095046657</t>
    <phoneticPr fontId="3" type="noConversion"/>
  </si>
  <si>
    <t>하나 20241120 01 0010</t>
    <phoneticPr fontId="3" type="noConversion"/>
  </si>
  <si>
    <t>11월 활주반 1회 추가</t>
    <phoneticPr fontId="3" type="noConversion"/>
  </si>
  <si>
    <t>신한 20241121 01 0001</t>
    <phoneticPr fontId="3" type="noConversion"/>
  </si>
  <si>
    <t>롯데 20241121 01 0002</t>
    <phoneticPr fontId="3" type="noConversion"/>
  </si>
  <si>
    <t>하나 20241121 01 0003</t>
    <phoneticPr fontId="3" type="noConversion"/>
  </si>
  <si>
    <t>우리 20241121 01 0004</t>
    <phoneticPr fontId="3" type="noConversion"/>
  </si>
  <si>
    <t>비씨 20241121 01 0006</t>
    <phoneticPr fontId="3" type="noConversion"/>
  </si>
  <si>
    <t>농협 20241121 01 0007</t>
    <phoneticPr fontId="3" type="noConversion"/>
  </si>
  <si>
    <t>국민 20241121 01 0008</t>
    <phoneticPr fontId="3" type="noConversion"/>
  </si>
  <si>
    <t>11월 심화반 2회 추가</t>
    <phoneticPr fontId="3" type="noConversion"/>
  </si>
  <si>
    <t>현대 20241122 01 0001</t>
    <phoneticPr fontId="3" type="noConversion"/>
  </si>
  <si>
    <t>12,1,2월 대관 (차액결제)</t>
    <phoneticPr fontId="3" type="noConversion"/>
  </si>
  <si>
    <t>현대 20241122 01 0002</t>
    <phoneticPr fontId="3" type="noConversion"/>
  </si>
  <si>
    <t>12,1,2월 대관</t>
    <phoneticPr fontId="3" type="noConversion"/>
  </si>
  <si>
    <t>신한 20241122 01 0003</t>
    <phoneticPr fontId="3" type="noConversion"/>
  </si>
  <si>
    <t>삼성 20241122 01 0004</t>
    <phoneticPr fontId="3" type="noConversion"/>
  </si>
  <si>
    <t>12월 2회 등록
수영종목할인</t>
    <phoneticPr fontId="3" type="noConversion"/>
  </si>
  <si>
    <t>하나 20241122 01 0005</t>
    <phoneticPr fontId="3" type="noConversion"/>
  </si>
  <si>
    <t>12월 4회 등록
종목할인</t>
    <phoneticPr fontId="3" type="noConversion"/>
  </si>
  <si>
    <t>삼성 20241122 01 0006</t>
    <phoneticPr fontId="3" type="noConversion"/>
  </si>
  <si>
    <t>신한 20241122 01 0007</t>
    <phoneticPr fontId="3" type="noConversion"/>
  </si>
  <si>
    <t>11월 심화반 1회 등록</t>
    <phoneticPr fontId="3" type="noConversion"/>
  </si>
  <si>
    <t>유조안</t>
    <phoneticPr fontId="3" type="noConversion"/>
  </si>
  <si>
    <t>010-4197-3175</t>
    <phoneticPr fontId="3" type="noConversion"/>
  </si>
  <si>
    <t>11/23 피겨 체험</t>
    <phoneticPr fontId="3" type="noConversion"/>
  </si>
  <si>
    <t>.</t>
    <phoneticPr fontId="3" type="noConversion"/>
  </si>
  <si>
    <t>롯데 20241020 01 0011</t>
    <phoneticPr fontId="3" type="noConversion"/>
  </si>
  <si>
    <t>문서현</t>
    <phoneticPr fontId="3" type="noConversion"/>
  </si>
  <si>
    <t>신한 20241123 01 0001</t>
    <phoneticPr fontId="3" type="noConversion"/>
  </si>
  <si>
    <t>11월 신규 1회 등록</t>
    <phoneticPr fontId="3" type="noConversion"/>
  </si>
  <si>
    <t>현대 20241123 01 0002</t>
    <phoneticPr fontId="3" type="noConversion"/>
  </si>
  <si>
    <t>신한 20241123 01 0003</t>
    <phoneticPr fontId="3" type="noConversion"/>
  </si>
  <si>
    <t>12월 4회 등록
수영종목할인</t>
    <phoneticPr fontId="3" type="noConversion"/>
  </si>
  <si>
    <t>롯데 20241123 01 0004</t>
    <phoneticPr fontId="3" type="noConversion"/>
  </si>
  <si>
    <t>신한 20241123 01 0005</t>
    <phoneticPr fontId="3" type="noConversion"/>
  </si>
  <si>
    <t>12월 7회 등록
수요일만 왕복셔틀이용</t>
    <phoneticPr fontId="3" type="noConversion"/>
  </si>
  <si>
    <t>국민 20241123 01 0006</t>
    <phoneticPr fontId="3" type="noConversion"/>
  </si>
  <si>
    <t>삼성 20241123 01 0007</t>
    <phoneticPr fontId="3" type="noConversion"/>
  </si>
  <si>
    <t>신한 20241123 01 0008</t>
    <phoneticPr fontId="3" type="noConversion"/>
  </si>
  <si>
    <t>국민 20241123 01 0009</t>
    <phoneticPr fontId="3" type="noConversion"/>
  </si>
  <si>
    <t>12월 4회 등록
수영 종목 할인</t>
    <phoneticPr fontId="3" type="noConversion"/>
  </si>
  <si>
    <t>우리 20241123 01 0012</t>
    <phoneticPr fontId="3" type="noConversion"/>
  </si>
  <si>
    <t>12월 16회 등록
형제할인</t>
    <phoneticPr fontId="3" type="noConversion"/>
  </si>
  <si>
    <t>12월 8회 등록
수,금하원셔틀 이용(형제할인)</t>
    <phoneticPr fontId="3" type="noConversion"/>
  </si>
  <si>
    <t>신한 20241123 01 0010</t>
    <phoneticPr fontId="3" type="noConversion"/>
  </si>
  <si>
    <t>씨티 20241123 01 0011</t>
    <phoneticPr fontId="3" type="noConversion"/>
  </si>
  <si>
    <t>수협 20241123 01 0013</t>
    <phoneticPr fontId="3" type="noConversion"/>
  </si>
  <si>
    <t>12월 4회 등록
형제할인 수영종목할인</t>
    <phoneticPr fontId="3" type="noConversion"/>
  </si>
  <si>
    <t>삼성 20241123 01 0014</t>
    <phoneticPr fontId="3" type="noConversion"/>
  </si>
  <si>
    <t>11월 6회 추가</t>
    <phoneticPr fontId="3" type="noConversion"/>
  </si>
  <si>
    <t>우리 20241123 01 0015</t>
    <phoneticPr fontId="3" type="noConversion"/>
  </si>
  <si>
    <t>12월 6회 등록(14일결석)</t>
    <phoneticPr fontId="3" type="noConversion"/>
  </si>
  <si>
    <t>삼성 20241123 01 0016</t>
    <phoneticPr fontId="3" type="noConversion"/>
  </si>
  <si>
    <t>12월 4회 등록
대표님지인 20%할인</t>
    <phoneticPr fontId="3" type="noConversion"/>
  </si>
  <si>
    <t>하나 20241123 01 0017</t>
    <phoneticPr fontId="3" type="noConversion"/>
  </si>
  <si>
    <t>12,1,2 대관</t>
    <phoneticPr fontId="3" type="noConversion"/>
  </si>
  <si>
    <t>우리 20241123 01 0018</t>
    <phoneticPr fontId="3" type="noConversion"/>
  </si>
  <si>
    <t>12월 6회 등록(7일결석)</t>
    <phoneticPr fontId="3" type="noConversion"/>
  </si>
  <si>
    <t>하나 20241123 01 0019</t>
    <phoneticPr fontId="3" type="noConversion"/>
  </si>
  <si>
    <t>11/24 자유스케이팅 2부</t>
    <phoneticPr fontId="3" type="noConversion"/>
  </si>
  <si>
    <t>양리안</t>
    <phoneticPr fontId="3" type="noConversion"/>
  </si>
  <si>
    <t>11/24 자유스케이팅 1부</t>
    <phoneticPr fontId="3" type="noConversion"/>
  </si>
  <si>
    <t>회원+부</t>
    <phoneticPr fontId="3" type="noConversion"/>
  </si>
  <si>
    <t>현대 20241124 01 0002</t>
    <phoneticPr fontId="3" type="noConversion"/>
  </si>
  <si>
    <t>예약</t>
    <phoneticPr fontId="3" type="noConversion"/>
  </si>
  <si>
    <t>현대 20241124 01 0003</t>
    <phoneticPr fontId="3" type="noConversion"/>
  </si>
  <si>
    <t>유나연</t>
    <phoneticPr fontId="3" type="noConversion"/>
  </si>
  <si>
    <t>신한 20241124 01 0004</t>
    <phoneticPr fontId="3" type="noConversion"/>
  </si>
  <si>
    <t>11/24 원포인트 레슨 1:1</t>
    <phoneticPr fontId="3" type="noConversion"/>
  </si>
  <si>
    <t>신한 20241124 01 0007</t>
    <phoneticPr fontId="3" type="noConversion"/>
  </si>
  <si>
    <t>씨티 20241124 01 0008</t>
    <phoneticPr fontId="3" type="noConversion"/>
  </si>
  <si>
    <t>현대 20241125 01 0001</t>
    <phoneticPr fontId="3" type="noConversion"/>
  </si>
  <si>
    <t>12,1,2 대관(분할결제)</t>
    <phoneticPr fontId="3" type="noConversion"/>
  </si>
  <si>
    <t>삼성 20241125 01 0002</t>
    <phoneticPr fontId="3" type="noConversion"/>
  </si>
  <si>
    <t>삼성 20241125 01 0003</t>
    <phoneticPr fontId="3" type="noConversion"/>
  </si>
  <si>
    <t>국민 20241125 01 0004</t>
    <phoneticPr fontId="3" type="noConversion"/>
  </si>
  <si>
    <t>신한 20241125 01 0005</t>
    <phoneticPr fontId="3" type="noConversion"/>
  </si>
  <si>
    <t>롯데 20241125 01 0006</t>
    <phoneticPr fontId="3" type="noConversion"/>
  </si>
  <si>
    <t>삼성 03203553</t>
    <phoneticPr fontId="3" type="noConversion"/>
  </si>
  <si>
    <t>12월 4회 등록(단말기 결제)
왕복셔틀이용</t>
    <phoneticPr fontId="3" type="noConversion"/>
  </si>
  <si>
    <t>신한 20241125 01 0007</t>
    <phoneticPr fontId="3" type="noConversion"/>
  </si>
  <si>
    <t>신한 20241125 01 0008</t>
    <phoneticPr fontId="3" type="noConversion"/>
  </si>
  <si>
    <t>국민 20241125 01 0009</t>
    <phoneticPr fontId="3" type="noConversion"/>
  </si>
  <si>
    <t>롯데 20241125 01 0010</t>
    <phoneticPr fontId="3" type="noConversion"/>
  </si>
  <si>
    <t>12월 8회 등록
형제할인</t>
    <phoneticPr fontId="3" type="noConversion"/>
  </si>
  <si>
    <t>신한 02673790</t>
    <phoneticPr fontId="3" type="noConversion"/>
  </si>
  <si>
    <t>12월 4회 등록(단말기 결제)
수영종목할인</t>
    <phoneticPr fontId="3" type="noConversion"/>
  </si>
  <si>
    <t>국민 20241126 01 0001</t>
    <phoneticPr fontId="3" type="noConversion"/>
  </si>
  <si>
    <t>신한 20241126 01 0002</t>
    <phoneticPr fontId="3" type="noConversion"/>
  </si>
  <si>
    <t>현대 20241126 01 0003</t>
    <phoneticPr fontId="3" type="noConversion"/>
  </si>
  <si>
    <t>현대 20241126 01 0004</t>
    <phoneticPr fontId="3" type="noConversion"/>
  </si>
  <si>
    <t>하나 20241126 01 0005</t>
    <phoneticPr fontId="3" type="noConversion"/>
  </si>
  <si>
    <t>12월 2회 등록
왕복셔틀이용</t>
    <phoneticPr fontId="3" type="noConversion"/>
  </si>
  <si>
    <t>10월,11월 셔틀비</t>
    <phoneticPr fontId="3" type="noConversion"/>
  </si>
  <si>
    <t>국민 20241126 01 0006</t>
    <phoneticPr fontId="3" type="noConversion"/>
  </si>
  <si>
    <t>국민 20241126 01 0007</t>
    <phoneticPr fontId="3" type="noConversion"/>
  </si>
  <si>
    <t>12월 4회 등록
왕복 셔틀 이용</t>
    <phoneticPr fontId="3" type="noConversion"/>
  </si>
  <si>
    <t>신한 20241126 01 0008</t>
    <phoneticPr fontId="3" type="noConversion"/>
  </si>
  <si>
    <t>이레</t>
    <phoneticPr fontId="3" type="noConversion"/>
  </si>
  <si>
    <t>010-2724-7790</t>
    <phoneticPr fontId="3" type="noConversion"/>
  </si>
  <si>
    <t>8세</t>
    <phoneticPr fontId="3" type="noConversion"/>
  </si>
  <si>
    <t>오입금</t>
    <phoneticPr fontId="3" type="noConversion"/>
  </si>
  <si>
    <t>하나 20241127 01 0001</t>
    <phoneticPr fontId="3" type="noConversion"/>
  </si>
  <si>
    <t>국민 20241127 0 1 0002</t>
    <phoneticPr fontId="3" type="noConversion"/>
  </si>
  <si>
    <t>12월 4회 등록
수17 왕복셔틀 이용</t>
    <phoneticPr fontId="3" type="noConversion"/>
  </si>
  <si>
    <t>롯데 49179094</t>
    <phoneticPr fontId="3" type="noConversion"/>
  </si>
  <si>
    <t>12월 4회 등록(단말기 결제)
왕복셔틀이용 수영종목할인</t>
    <phoneticPr fontId="3" type="noConversion"/>
  </si>
  <si>
    <t>씨티 20241127 01 0003</t>
    <phoneticPr fontId="3" type="noConversion"/>
  </si>
  <si>
    <t>롯데 20241128 01 0001</t>
    <phoneticPr fontId="3" type="noConversion"/>
  </si>
  <si>
    <t>현대 20241128 01 0002</t>
    <phoneticPr fontId="3" type="noConversion"/>
  </si>
  <si>
    <t>NH 20241128 01 0004</t>
    <phoneticPr fontId="3" type="noConversion"/>
  </si>
  <si>
    <t>현대 20241120 01 0006</t>
    <phoneticPr fontId="3" type="noConversion"/>
  </si>
  <si>
    <t>현영 095033504</t>
    <phoneticPr fontId="3" type="noConversion"/>
  </si>
  <si>
    <t>12월,1월,2월 정규대관 (분할결제)</t>
    <phoneticPr fontId="3" type="noConversion"/>
  </si>
  <si>
    <t>신한 20241129 01 0001</t>
    <phoneticPr fontId="3" type="noConversion"/>
  </si>
  <si>
    <t>신한 20241129 01 0003</t>
    <phoneticPr fontId="3" type="noConversion"/>
  </si>
  <si>
    <t>신한 20241129 01 0004</t>
    <phoneticPr fontId="3" type="noConversion"/>
  </si>
  <si>
    <t>세금계산서 발행</t>
    <phoneticPr fontId="3" type="noConversion"/>
  </si>
  <si>
    <t>김동현(유니콘즈)</t>
    <phoneticPr fontId="3" type="noConversion"/>
  </si>
  <si>
    <t>현영 095031374</t>
    <phoneticPr fontId="3" type="noConversion"/>
  </si>
  <si>
    <t>현대 20241129 01 0002</t>
    <phoneticPr fontId="3" type="noConversion"/>
  </si>
  <si>
    <t>현대 20241202 01 0001</t>
    <phoneticPr fontId="3" type="noConversion"/>
  </si>
  <si>
    <t>12월 하키 대관</t>
    <phoneticPr fontId="3" type="noConversion"/>
  </si>
  <si>
    <t>현대 20241202 01 0002</t>
    <phoneticPr fontId="3" type="noConversion"/>
  </si>
  <si>
    <t>11월 1회 추가
형제할인</t>
    <phoneticPr fontId="3" type="noConversion"/>
  </si>
  <si>
    <t>피겨회원제</t>
  </si>
  <si>
    <t>국민 20241202 01 0003</t>
    <phoneticPr fontId="3" type="noConversion"/>
  </si>
  <si>
    <t>12월 회원제 등록</t>
    <phoneticPr fontId="3" type="noConversion"/>
  </si>
  <si>
    <t>월16,17</t>
    <phoneticPr fontId="3" type="noConversion"/>
  </si>
  <si>
    <t>현대 20241202 01 0004</t>
    <phoneticPr fontId="3" type="noConversion"/>
  </si>
  <si>
    <t>수협 20241202 01 0005</t>
    <phoneticPr fontId="3" type="noConversion"/>
  </si>
  <si>
    <t>국민 20241202 01 0007</t>
    <phoneticPr fontId="3" type="noConversion"/>
  </si>
  <si>
    <t>롯데 20241202 01 0008</t>
    <phoneticPr fontId="3" type="noConversion"/>
  </si>
  <si>
    <t>11월 15회 미납금</t>
    <phoneticPr fontId="3" type="noConversion"/>
  </si>
  <si>
    <t>11월 피겨심화 12회 미납금</t>
    <phoneticPr fontId="3" type="noConversion"/>
  </si>
  <si>
    <t>현대 20241202 01 0009</t>
    <phoneticPr fontId="3" type="noConversion"/>
  </si>
  <si>
    <t>12월 심화반 11회 등록</t>
    <phoneticPr fontId="3" type="noConversion"/>
  </si>
  <si>
    <t>12월 5회 등록(55000원 금액 이월)</t>
    <phoneticPr fontId="3" type="noConversion"/>
  </si>
  <si>
    <t>성동구 우학로 33</t>
    <phoneticPr fontId="3" type="noConversion"/>
  </si>
  <si>
    <t>정시안</t>
    <phoneticPr fontId="3" type="noConversion"/>
  </si>
  <si>
    <t>010-2811-6911</t>
    <phoneticPr fontId="3" type="noConversion"/>
  </si>
  <si>
    <t>비씨 20241202 01 0006</t>
    <phoneticPr fontId="3" type="noConversion"/>
  </si>
  <si>
    <t>11월 4회 미납금
왕복셔틀이용</t>
    <phoneticPr fontId="3" type="noConversion"/>
  </si>
  <si>
    <t>11월 피겨심화 3회 등록</t>
    <phoneticPr fontId="3" type="noConversion"/>
  </si>
  <si>
    <t>11월 1회 등록 9월 (할인 미적용 10000원 차감)
수영종목할인</t>
    <phoneticPr fontId="3" type="noConversion"/>
  </si>
  <si>
    <t>신한 20241203 01 0001</t>
    <phoneticPr fontId="3" type="noConversion"/>
  </si>
  <si>
    <t>12월 4회 추가(주2회 단가 적용)</t>
    <phoneticPr fontId="3" type="noConversion"/>
  </si>
  <si>
    <t>수15,16,토11,12</t>
    <phoneticPr fontId="3" type="noConversion"/>
  </si>
  <si>
    <t>수15,16토11,12</t>
    <phoneticPr fontId="3" type="noConversion"/>
  </si>
  <si>
    <t>현영 095042228</t>
    <phoneticPr fontId="3" type="noConversion"/>
  </si>
  <si>
    <t>12월 11회 등록</t>
    <phoneticPr fontId="3" type="noConversion"/>
  </si>
  <si>
    <t>수16토12,13</t>
    <phoneticPr fontId="3" type="noConversion"/>
  </si>
  <si>
    <t>씨티 20241204 01 0001</t>
    <phoneticPr fontId="3" type="noConversion"/>
  </si>
  <si>
    <t>12월 7회 등록(21일,28일 결석)</t>
    <phoneticPr fontId="3" type="noConversion"/>
  </si>
  <si>
    <t>하나 20241204 01 0004</t>
    <phoneticPr fontId="3" type="noConversion"/>
  </si>
  <si>
    <t>현대 20241204 01 0003</t>
    <phoneticPr fontId="3" type="noConversion"/>
  </si>
  <si>
    <t>12월 3회 등록
왕복셔틀이용</t>
    <phoneticPr fontId="3" type="noConversion"/>
  </si>
  <si>
    <t>우리 20241204 01 0005</t>
    <phoneticPr fontId="3" type="noConversion"/>
  </si>
  <si>
    <t>12월 활주반 2회 등록</t>
    <phoneticPr fontId="3" type="noConversion"/>
  </si>
  <si>
    <t>카카오 20241204 01 0006</t>
    <phoneticPr fontId="3" type="noConversion"/>
  </si>
  <si>
    <t>12월 활주반 1회 등록</t>
    <phoneticPr fontId="3" type="noConversion"/>
  </si>
  <si>
    <t>하나 20241204 01 0007</t>
    <phoneticPr fontId="3" type="noConversion"/>
  </si>
  <si>
    <t>12월 4회 등록(11월 결제 확인후 재결제 예정)</t>
    <phoneticPr fontId="3" type="noConversion"/>
  </si>
  <si>
    <t>정은혜</t>
    <phoneticPr fontId="3" type="noConversion"/>
  </si>
  <si>
    <t>010-7444-3620</t>
    <phoneticPr fontId="3" type="noConversion"/>
  </si>
  <si>
    <t>12/9 스피드 체험</t>
    <phoneticPr fontId="3" type="noConversion"/>
  </si>
  <si>
    <t>이예나</t>
    <phoneticPr fontId="3" type="noConversion"/>
  </si>
  <si>
    <t>현대 20241205 01 0001</t>
    <phoneticPr fontId="3" type="noConversion"/>
  </si>
  <si>
    <t>현대 20241205 01 0002</t>
    <phoneticPr fontId="3" type="noConversion"/>
  </si>
  <si>
    <t>12월 피겨심화 4회 등록</t>
    <phoneticPr fontId="3" type="noConversion"/>
  </si>
  <si>
    <t>현대 20241205 01 0004</t>
    <phoneticPr fontId="3" type="noConversion"/>
  </si>
  <si>
    <t>현대 20241205 01 0005</t>
    <phoneticPr fontId="3" type="noConversion"/>
  </si>
  <si>
    <t>12월 4회 등록 / 수영연속?</t>
    <phoneticPr fontId="3" type="noConversion"/>
  </si>
  <si>
    <t>현대 20241205 01 0008</t>
    <phoneticPr fontId="3" type="noConversion"/>
  </si>
  <si>
    <t>12월 4회 등록 / 셔틀?</t>
    <phoneticPr fontId="3" type="noConversion"/>
  </si>
  <si>
    <t>하나 20241205 01 0009</t>
    <phoneticPr fontId="3" type="noConversion"/>
  </si>
  <si>
    <t>현대 97191187</t>
    <phoneticPr fontId="3" type="noConversion"/>
  </si>
  <si>
    <t>IBK 20241205 01 0007</t>
    <phoneticPr fontId="3" type="noConversion"/>
  </si>
  <si>
    <t>IBK 20241205 01 0006</t>
    <phoneticPr fontId="3" type="noConversion"/>
  </si>
  <si>
    <t>위약금</t>
  </si>
  <si>
    <t>12월 환불 위약금</t>
    <phoneticPr fontId="3" type="noConversion"/>
  </si>
  <si>
    <t>스피드</t>
  </si>
  <si>
    <t>방연하</t>
  </si>
  <si>
    <t>이서호(1차/3차)</t>
  </si>
  <si>
    <t>신승범 겨울특강</t>
  </si>
  <si>
    <t>신소윤 겨울특강</t>
  </si>
  <si>
    <t>신소민 겨울특강</t>
  </si>
  <si>
    <t>장유진</t>
  </si>
  <si>
    <t>라수빈 3차</t>
  </si>
  <si>
    <t>라규빈 3차</t>
  </si>
  <si>
    <t>정이든 (방학특강)</t>
  </si>
  <si>
    <t>강윤</t>
  </si>
  <si>
    <t>010-7359-5070</t>
  </si>
  <si>
    <t>여자</t>
  </si>
  <si>
    <t>남자</t>
  </si>
  <si>
    <t>1차 9시</t>
  </si>
  <si>
    <t>010-9973-8780</t>
  </si>
  <si>
    <t>010-4703-8757</t>
  </si>
  <si>
    <t>3차 10시</t>
  </si>
  <si>
    <t>010-9933-5910(엄마)</t>
  </si>
  <si>
    <t>1차 10시</t>
  </si>
  <si>
    <t>010-8871-5712</t>
  </si>
  <si>
    <t>2차 10시</t>
  </si>
  <si>
    <t>010-4116-7916</t>
  </si>
  <si>
    <t>010-9957-1729</t>
  </si>
  <si>
    <t>2차 9시</t>
  </si>
  <si>
    <t>3차 9시</t>
  </si>
  <si>
    <t>2차 10시 셔틀</t>
  </si>
  <si>
    <t>25년특강셔틀비</t>
    <phoneticPr fontId="3" type="noConversion"/>
  </si>
  <si>
    <t>특강셔틀비</t>
    <phoneticPr fontId="3" type="noConversion"/>
  </si>
  <si>
    <t>11월 1회 등록</t>
    <phoneticPr fontId="3" type="noConversion"/>
  </si>
  <si>
    <t>010-4151-5420</t>
    <phoneticPr fontId="3" type="noConversion"/>
  </si>
  <si>
    <t>현대 20241206 01 0001</t>
    <phoneticPr fontId="3" type="noConversion"/>
  </si>
  <si>
    <t>신한 20241206 01 0002</t>
    <phoneticPr fontId="3" type="noConversion"/>
  </si>
  <si>
    <t>12월 피겨심화 3회 등록</t>
    <phoneticPr fontId="3" type="noConversion"/>
  </si>
  <si>
    <t>우리 20241206 01 0003</t>
    <phoneticPr fontId="3" type="noConversion"/>
  </si>
  <si>
    <t>신한 20241206 01 0004</t>
    <phoneticPr fontId="3" type="noConversion"/>
  </si>
  <si>
    <t>하나 20241206 01 0005</t>
    <phoneticPr fontId="3" type="noConversion"/>
  </si>
  <si>
    <t>11월 2회 미납금</t>
    <phoneticPr fontId="3" type="noConversion"/>
  </si>
  <si>
    <t>현대 20241206 01 0006</t>
    <phoneticPr fontId="3" type="noConversion"/>
  </si>
  <si>
    <t>현대 97892383</t>
    <phoneticPr fontId="3" type="noConversion"/>
  </si>
  <si>
    <t>고요아</t>
    <phoneticPr fontId="3" type="noConversion"/>
  </si>
  <si>
    <t>010-6353-6660</t>
    <phoneticPr fontId="3" type="noConversion"/>
  </si>
  <si>
    <t>현대 20241206 01 0007</t>
    <phoneticPr fontId="3" type="noConversion"/>
  </si>
  <si>
    <t>12/6 피겨 체험</t>
    <phoneticPr fontId="3" type="noConversion"/>
  </si>
  <si>
    <t>국민 20241206 01 0008</t>
    <phoneticPr fontId="3" type="noConversion"/>
  </si>
  <si>
    <t>12월 피겨심화 1회 추가</t>
    <phoneticPr fontId="3" type="noConversion"/>
  </si>
  <si>
    <t>현대 20241206 01 0009</t>
    <phoneticPr fontId="3" type="noConversion"/>
  </si>
  <si>
    <t>12월 신규 3회 등록(체험비 차액결제)</t>
    <phoneticPr fontId="3" type="noConversion"/>
  </si>
  <si>
    <t>11/18 피겨 체험 수업 (대여료 환불)</t>
    <phoneticPr fontId="3" type="noConversion"/>
  </si>
  <si>
    <t>보관료 오입금분 환불</t>
    <phoneticPr fontId="3" type="noConversion"/>
  </si>
  <si>
    <t>이다연1차</t>
    <phoneticPr fontId="3" type="noConversion"/>
  </si>
  <si>
    <t>여자</t>
    <phoneticPr fontId="3" type="noConversion"/>
  </si>
  <si>
    <t>1차9시 방특</t>
    <phoneticPr fontId="3" type="noConversion"/>
  </si>
  <si>
    <t>신한 20241207 01 0001</t>
    <phoneticPr fontId="3" type="noConversion"/>
  </si>
  <si>
    <t>현대 20241207 01 0002</t>
    <phoneticPr fontId="3" type="noConversion"/>
  </si>
  <si>
    <t>삼성 20241207 01 0003</t>
    <phoneticPr fontId="3" type="noConversion"/>
  </si>
  <si>
    <t>12/7 스피드 체험(기존피겨 회원 스피드 체험)</t>
    <phoneticPr fontId="3" type="noConversion"/>
  </si>
  <si>
    <t>우리 20241207 01 0004</t>
    <phoneticPr fontId="3" type="noConversion"/>
  </si>
  <si>
    <t>삼성 20241207 01 0005</t>
    <phoneticPr fontId="3" type="noConversion"/>
  </si>
  <si>
    <t>10월 4회 미납금
왕복셔틀이용</t>
    <phoneticPr fontId="3" type="noConversion"/>
  </si>
  <si>
    <t>9월 2회 미납금
왕복셔틀이용</t>
    <phoneticPr fontId="3" type="noConversion"/>
  </si>
  <si>
    <t>8월 2회 미납금
왕복셔틀이용</t>
    <phoneticPr fontId="3" type="noConversion"/>
  </si>
  <si>
    <t>7월 8회 미납금
왕복셔틀이용</t>
    <phoneticPr fontId="3" type="noConversion"/>
  </si>
  <si>
    <t>농협 62286550</t>
    <phoneticPr fontId="3" type="noConversion"/>
  </si>
  <si>
    <t>현대 20241207 01 0008</t>
    <phoneticPr fontId="3" type="noConversion"/>
  </si>
  <si>
    <t>삼성 20241207 01 0009</t>
    <phoneticPr fontId="3" type="noConversion"/>
  </si>
  <si>
    <t>삼성 20241207 01 0012</t>
    <phoneticPr fontId="3" type="noConversion"/>
  </si>
  <si>
    <t>12월 3회 등록(체험비 차액 결제)
피겨 기존신규 종목 변경</t>
    <phoneticPr fontId="3" type="noConversion"/>
  </si>
  <si>
    <t>신한 20241207 01 0010</t>
    <phoneticPr fontId="3" type="noConversion"/>
  </si>
  <si>
    <t>11월 4회 미납금</t>
    <phoneticPr fontId="3" type="noConversion"/>
  </si>
  <si>
    <t>국민 20241207 01 0011</t>
    <phoneticPr fontId="3" type="noConversion"/>
  </si>
  <si>
    <t>토11,12,13</t>
    <phoneticPr fontId="3" type="noConversion"/>
  </si>
  <si>
    <t>신한 20241207 01 0013</t>
    <phoneticPr fontId="3" type="noConversion"/>
  </si>
  <si>
    <t>12월 12회 등록</t>
    <phoneticPr fontId="3" type="noConversion"/>
  </si>
  <si>
    <t>신한 20241207 01 0014</t>
    <phoneticPr fontId="3" type="noConversion"/>
  </si>
  <si>
    <t>하나 20241207 01 0015</t>
    <phoneticPr fontId="3" type="noConversion"/>
  </si>
  <si>
    <t>현대 20241207 01 0016</t>
    <phoneticPr fontId="3" type="noConversion"/>
  </si>
  <si>
    <t>현대 20241207 01 0017</t>
    <phoneticPr fontId="3" type="noConversion"/>
  </si>
  <si>
    <t>국민 20241207 01 0018</t>
    <phoneticPr fontId="3" type="noConversion"/>
  </si>
  <si>
    <t>한해리</t>
    <phoneticPr fontId="3" type="noConversion"/>
  </si>
  <si>
    <t>010-8916-9121</t>
    <phoneticPr fontId="3" type="noConversion"/>
  </si>
  <si>
    <t>12/7 피겨 체험</t>
    <phoneticPr fontId="3" type="noConversion"/>
  </si>
  <si>
    <t>한설아</t>
    <phoneticPr fontId="3" type="noConversion"/>
  </si>
  <si>
    <t>최지안1차</t>
    <phoneticPr fontId="3" type="noConversion"/>
  </si>
  <si>
    <t>010-5155-6257</t>
    <phoneticPr fontId="3" type="noConversion"/>
  </si>
  <si>
    <t>1차10시 방특</t>
    <phoneticPr fontId="3" type="noConversion"/>
  </si>
  <si>
    <t>10월 2회 미납</t>
    <phoneticPr fontId="3" type="noConversion"/>
  </si>
  <si>
    <t>11월 4회 미납</t>
    <phoneticPr fontId="3" type="noConversion"/>
  </si>
  <si>
    <t>12월 3회 추가(7,11,18일)</t>
    <phoneticPr fontId="3" type="noConversion"/>
  </si>
  <si>
    <t>우리 20241209 01 0001</t>
    <phoneticPr fontId="3" type="noConversion"/>
  </si>
  <si>
    <t>최서우</t>
    <phoneticPr fontId="3" type="noConversion"/>
  </si>
  <si>
    <t>010-9707-6505</t>
    <phoneticPr fontId="3" type="noConversion"/>
  </si>
  <si>
    <t>12/11 피겨 체험</t>
    <phoneticPr fontId="3" type="noConversion"/>
  </si>
  <si>
    <t>11월 8회 미납금</t>
    <phoneticPr fontId="3" type="noConversion"/>
  </si>
  <si>
    <t>롯데 20241209 01 0002</t>
    <phoneticPr fontId="3" type="noConversion"/>
  </si>
  <si>
    <t>12월 신규 2회 등록(체험비 차액 결제)</t>
    <phoneticPr fontId="3" type="noConversion"/>
  </si>
  <si>
    <t>010-5851-8830</t>
    <phoneticPr fontId="3" type="noConversion"/>
  </si>
  <si>
    <t>동현아파트</t>
    <phoneticPr fontId="3" type="noConversion"/>
  </si>
  <si>
    <t>10월 피겨심화 1회 미납금</t>
    <phoneticPr fontId="3" type="noConversion"/>
  </si>
  <si>
    <t>10월 3회 미납금</t>
    <phoneticPr fontId="3" type="noConversion"/>
  </si>
  <si>
    <t>신한 20241209 01 0001</t>
    <phoneticPr fontId="3" type="noConversion"/>
  </si>
  <si>
    <t>현대 20241210 01 0002</t>
    <phoneticPr fontId="3" type="noConversion"/>
  </si>
  <si>
    <t>12월 신규 3회 등록(체험비 차액결제)
수영 종목 할인</t>
    <phoneticPr fontId="3" type="noConversion"/>
  </si>
  <si>
    <t>삼성 20241211 01 0001</t>
    <phoneticPr fontId="3" type="noConversion"/>
  </si>
  <si>
    <t>12월 신규 1회 등록(체험비 차액 결제)</t>
    <phoneticPr fontId="3" type="noConversion"/>
  </si>
  <si>
    <t>김지섭1차</t>
    <phoneticPr fontId="3" type="noConversion"/>
  </si>
  <si>
    <t>010-8904-8645</t>
    <phoneticPr fontId="3" type="noConversion"/>
  </si>
  <si>
    <t>남자</t>
    <phoneticPr fontId="3" type="noConversion"/>
  </si>
  <si>
    <t>25년특강셔틀비</t>
  </si>
  <si>
    <t>1차11시 방특
왕복셔틀이용</t>
    <phoneticPr fontId="3" type="noConversion"/>
  </si>
  <si>
    <t>이담희2차</t>
    <phoneticPr fontId="3" type="noConversion"/>
  </si>
  <si>
    <t>010-8869-0862</t>
    <phoneticPr fontId="3" type="noConversion"/>
  </si>
  <si>
    <t>2차9시 방특
왕복셔틀이용</t>
    <phoneticPr fontId="3" type="noConversion"/>
  </si>
  <si>
    <t>3차10시</t>
    <phoneticPr fontId="3" type="noConversion"/>
  </si>
  <si>
    <t>최준서3차</t>
    <phoneticPr fontId="3" type="noConversion"/>
  </si>
  <si>
    <t>010-7341-9526</t>
    <phoneticPr fontId="3" type="noConversion"/>
  </si>
  <si>
    <t>3차10시 방특
왕복셔틀이용</t>
    <phoneticPr fontId="3" type="noConversion"/>
  </si>
  <si>
    <t>김하진1차</t>
    <phoneticPr fontId="3" type="noConversion"/>
  </si>
  <si>
    <t>010-2191-0207</t>
    <phoneticPr fontId="3" type="noConversion"/>
  </si>
  <si>
    <t>1차11시 방특</t>
    <phoneticPr fontId="3" type="noConversion"/>
  </si>
  <si>
    <t>12월 신규 4회 등록(2회 권지은)</t>
    <phoneticPr fontId="3" type="noConversion"/>
  </si>
  <si>
    <t>12월 신규 4회 등록(2회 박소연)</t>
    <phoneticPr fontId="3" type="noConversion"/>
  </si>
  <si>
    <t>현영 095046708</t>
    <phoneticPr fontId="3" type="noConversion"/>
  </si>
  <si>
    <t>12월 3회 추가 등록</t>
    <phoneticPr fontId="3" type="noConversion"/>
  </si>
  <si>
    <t>현대 20241212 01 0002</t>
    <phoneticPr fontId="3" type="noConversion"/>
  </si>
  <si>
    <t>010-4895-4925</t>
  </si>
  <si>
    <t>신한 20241212 01 0001</t>
    <phoneticPr fontId="3" type="noConversion"/>
  </si>
  <si>
    <t>유시현</t>
  </si>
  <si>
    <t>비씨 71001485</t>
    <phoneticPr fontId="3" type="noConversion"/>
  </si>
  <si>
    <t>1차 11시 방특</t>
    <phoneticPr fontId="3" type="noConversion"/>
  </si>
  <si>
    <t>3차11시</t>
    <phoneticPr fontId="3" type="noConversion"/>
  </si>
  <si>
    <t>박소민</t>
  </si>
  <si>
    <t>010-4168-2048</t>
  </si>
  <si>
    <t>3차 11시 방특</t>
    <phoneticPr fontId="3" type="noConversion"/>
  </si>
  <si>
    <t>정영서</t>
  </si>
  <si>
    <t>010-4160-4609</t>
  </si>
  <si>
    <t>1차 9시 방특</t>
    <phoneticPr fontId="3" type="noConversion"/>
  </si>
  <si>
    <t>2차 9시 방특</t>
    <phoneticPr fontId="3" type="noConversion"/>
  </si>
  <si>
    <t>3차 9시 방특</t>
    <phoneticPr fontId="3" type="noConversion"/>
  </si>
  <si>
    <t>25년(1차)방특</t>
  </si>
  <si>
    <t>25년(1차)방특</t>
    <phoneticPr fontId="3" type="noConversion"/>
  </si>
  <si>
    <t>25년(2차)방특</t>
  </si>
  <si>
    <t>25년(2차)방특</t>
    <phoneticPr fontId="3" type="noConversion"/>
  </si>
  <si>
    <t>25년(3차)방특</t>
  </si>
  <si>
    <t>25년(3차)방특</t>
    <phoneticPr fontId="3" type="noConversion"/>
  </si>
  <si>
    <t>25년방특(1st week)</t>
    <phoneticPr fontId="3" type="noConversion"/>
  </si>
  <si>
    <t>25년방특(2nd week)</t>
    <phoneticPr fontId="3" type="noConversion"/>
  </si>
  <si>
    <t>25년방특(3rd week)</t>
    <phoneticPr fontId="3" type="noConversion"/>
  </si>
  <si>
    <t>25년방특(4th week)</t>
    <phoneticPr fontId="3" type="noConversion"/>
  </si>
  <si>
    <t>25년방특(5th week)</t>
  </si>
  <si>
    <t>25년방특(6th week)</t>
  </si>
  <si>
    <t>비씨 20241213 01 0001</t>
    <phoneticPr fontId="3" type="noConversion"/>
  </si>
  <si>
    <t>12월 오전 대관</t>
    <phoneticPr fontId="3" type="noConversion"/>
  </si>
  <si>
    <t>신한 20241213 01 0002</t>
    <phoneticPr fontId="3" type="noConversion"/>
  </si>
  <si>
    <t>국민 20241213 01 0003</t>
    <phoneticPr fontId="3" type="noConversion"/>
  </si>
  <si>
    <t>신한 20241213 01 0004</t>
    <phoneticPr fontId="3" type="noConversion"/>
  </si>
  <si>
    <t>11월 1회 미납</t>
    <phoneticPr fontId="3" type="noConversion"/>
  </si>
  <si>
    <t>우리 20241213 01 0005</t>
    <phoneticPr fontId="3" type="noConversion"/>
  </si>
  <si>
    <t>11월 1회 미납금
형제할인</t>
    <phoneticPr fontId="3" type="noConversion"/>
  </si>
  <si>
    <t>12월 8회 등록
편도 셔틀 이용</t>
    <phoneticPr fontId="3" type="noConversion"/>
  </si>
  <si>
    <t>강하오1차</t>
    <phoneticPr fontId="3" type="noConversion"/>
  </si>
  <si>
    <t>010-9915-2412</t>
    <phoneticPr fontId="3" type="noConversion"/>
  </si>
  <si>
    <t>신한 20241213 01 0007</t>
    <phoneticPr fontId="3" type="noConversion"/>
  </si>
  <si>
    <t>국민 20241213 01 0008</t>
    <phoneticPr fontId="3" type="noConversion"/>
  </si>
  <si>
    <t>12월 심화반 1회 추가</t>
    <phoneticPr fontId="3" type="noConversion"/>
  </si>
  <si>
    <t>신한 20241213 01 0009</t>
    <phoneticPr fontId="3" type="noConversion"/>
  </si>
  <si>
    <t>권지유2차</t>
    <phoneticPr fontId="3" type="noConversion"/>
  </si>
  <si>
    <t>농협 46339116</t>
    <phoneticPr fontId="3" type="noConversion"/>
  </si>
  <si>
    <t>2차 10시 방특</t>
    <phoneticPr fontId="3" type="noConversion"/>
  </si>
  <si>
    <t>권지유3차</t>
    <phoneticPr fontId="3" type="noConversion"/>
  </si>
  <si>
    <t>3차 10시 방특(단말기 승인)</t>
    <phoneticPr fontId="3" type="noConversion"/>
  </si>
  <si>
    <t>이하린1차</t>
    <phoneticPr fontId="3" type="noConversion"/>
  </si>
  <si>
    <t>010-2906-2126</t>
    <phoneticPr fontId="3" type="noConversion"/>
  </si>
  <si>
    <t>비씨 72524213</t>
    <phoneticPr fontId="3" type="noConversion"/>
  </si>
  <si>
    <t>1차9시 방특(단말기 승인)</t>
    <phoneticPr fontId="3" type="noConversion"/>
  </si>
  <si>
    <t>최준호3차</t>
    <phoneticPr fontId="3" type="noConversion"/>
  </si>
  <si>
    <t>1차 9시</t>
    <phoneticPr fontId="3" type="noConversion"/>
  </si>
  <si>
    <t>김연우1차</t>
    <phoneticPr fontId="3" type="noConversion"/>
  </si>
  <si>
    <t>이태규1차</t>
    <phoneticPr fontId="3" type="noConversion"/>
  </si>
  <si>
    <t>송은준1차</t>
    <phoneticPr fontId="3" type="noConversion"/>
  </si>
  <si>
    <t>010-6305-8610</t>
    <phoneticPr fontId="3" type="noConversion"/>
  </si>
  <si>
    <t>1차 11시 방특
왕복셔틀이용</t>
    <phoneticPr fontId="3" type="noConversion"/>
  </si>
  <si>
    <t>010-9859-3859</t>
    <phoneticPr fontId="3" type="noConversion"/>
  </si>
  <si>
    <t>12/14 피겨체험</t>
    <phoneticPr fontId="3" type="noConversion"/>
  </si>
  <si>
    <t>12/14 스피드 체험</t>
    <phoneticPr fontId="3" type="noConversion"/>
  </si>
  <si>
    <t>010-2492-9767</t>
    <phoneticPr fontId="3" type="noConversion"/>
  </si>
  <si>
    <t>국민 20241214 01 0001</t>
    <phoneticPr fontId="3" type="noConversion"/>
  </si>
  <si>
    <t>신한 20241214 01 0002</t>
    <phoneticPr fontId="3" type="noConversion"/>
  </si>
  <si>
    <t>해외 20241214 01 0003</t>
    <phoneticPr fontId="3" type="noConversion"/>
  </si>
  <si>
    <t>12월 2회 등록(14,21 출석)</t>
    <phoneticPr fontId="3" type="noConversion"/>
  </si>
  <si>
    <t>월15,16토11</t>
    <phoneticPr fontId="3" type="noConversion"/>
  </si>
  <si>
    <t>하나 20241214 01 0004</t>
    <phoneticPr fontId="3" type="noConversion"/>
  </si>
  <si>
    <t>전재현</t>
    <phoneticPr fontId="3" type="noConversion"/>
  </si>
  <si>
    <t>삼성 20241214 01 0005</t>
    <phoneticPr fontId="3" type="noConversion"/>
  </si>
  <si>
    <t>12/21 스피드 체험</t>
    <phoneticPr fontId="3" type="noConversion"/>
  </si>
  <si>
    <t>12월 4회 등록
왕복셔틀이용(7일 왕복/14,21일 편도)</t>
    <phoneticPr fontId="3" type="noConversion"/>
  </si>
  <si>
    <t>현대 20241214 01 0006</t>
    <phoneticPr fontId="3" type="noConversion"/>
  </si>
  <si>
    <t>하나 20241214 01 0009</t>
    <phoneticPr fontId="3" type="noConversion"/>
  </si>
  <si>
    <t>이태호</t>
    <phoneticPr fontId="3" type="noConversion"/>
  </si>
  <si>
    <t>010-9979-1178</t>
    <phoneticPr fontId="3" type="noConversion"/>
  </si>
  <si>
    <t>하나 20241214 01 0010</t>
    <phoneticPr fontId="3" type="noConversion"/>
  </si>
  <si>
    <t>현영 095023864</t>
    <phoneticPr fontId="3" type="noConversion"/>
  </si>
  <si>
    <t>신한 20241214 01 0012</t>
    <phoneticPr fontId="3" type="noConversion"/>
  </si>
  <si>
    <t>9월 4회 미납
편도셔틀이용</t>
    <phoneticPr fontId="3" type="noConversion"/>
  </si>
  <si>
    <t>10월 4회 미납
편도셔틀이용</t>
    <phoneticPr fontId="3" type="noConversion"/>
  </si>
  <si>
    <t>11월 4회 미납
편도셔틀이용</t>
    <phoneticPr fontId="3" type="noConversion"/>
  </si>
  <si>
    <t>12월 2회 등록
편도셔틀이용</t>
    <phoneticPr fontId="3" type="noConversion"/>
  </si>
  <si>
    <t>우리 20241214 01 0013</t>
    <phoneticPr fontId="3" type="noConversion"/>
  </si>
  <si>
    <t>현대 20241214 01 0014</t>
    <phoneticPr fontId="3" type="noConversion"/>
  </si>
  <si>
    <t>1월 4회 등록</t>
    <phoneticPr fontId="3" type="noConversion"/>
  </si>
  <si>
    <t>신한 20241214 01 0015</t>
    <phoneticPr fontId="3" type="noConversion"/>
  </si>
  <si>
    <t>농협 20241214 01 0016</t>
    <phoneticPr fontId="3" type="noConversion"/>
  </si>
  <si>
    <t>12월 6회 등록(7일 결석</t>
    <phoneticPr fontId="3" type="noConversion"/>
  </si>
  <si>
    <t>11월 1회 미납금</t>
    <phoneticPr fontId="3" type="noConversion"/>
  </si>
  <si>
    <t>현대 20241216 01 0001</t>
    <phoneticPr fontId="3" type="noConversion"/>
  </si>
  <si>
    <t>삼성 20241216 01 0002</t>
    <phoneticPr fontId="3" type="noConversion"/>
  </si>
  <si>
    <t>12/16 스피드 체험</t>
    <phoneticPr fontId="3" type="noConversion"/>
  </si>
  <si>
    <t>1월 8회 등록</t>
    <phoneticPr fontId="3" type="noConversion"/>
  </si>
  <si>
    <t>우리 20241216 01 0004</t>
    <phoneticPr fontId="3" type="noConversion"/>
  </si>
  <si>
    <t>국민 20241216 01 0005</t>
    <phoneticPr fontId="3" type="noConversion"/>
  </si>
  <si>
    <t>1월 4회 등록
형제할인 왕복셔틀이용</t>
    <phoneticPr fontId="3" type="noConversion"/>
  </si>
  <si>
    <t>이루나</t>
    <phoneticPr fontId="3" type="noConversion"/>
  </si>
  <si>
    <t>1월 1회 등록(25일만 출석)</t>
    <phoneticPr fontId="3" type="noConversion"/>
  </si>
  <si>
    <t>신한 20241217 01 0001</t>
    <phoneticPr fontId="3" type="noConversion"/>
  </si>
  <si>
    <t>농협 20241217 01 0002</t>
    <phoneticPr fontId="3" type="noConversion"/>
  </si>
  <si>
    <t>1월 6회 등록</t>
    <phoneticPr fontId="3" type="noConversion"/>
  </si>
  <si>
    <t>롯데 20241217 01 0003</t>
    <phoneticPr fontId="3" type="noConversion"/>
  </si>
  <si>
    <t>1월 6회 등록
형제할인</t>
    <phoneticPr fontId="3" type="noConversion"/>
  </si>
  <si>
    <t>현대 20241218 01 0001</t>
    <phoneticPr fontId="3" type="noConversion"/>
  </si>
  <si>
    <t>1월 4회 등록
왕복셔틀 이용</t>
    <phoneticPr fontId="3" type="noConversion"/>
  </si>
  <si>
    <t>롯데 20241218 01 0002</t>
    <phoneticPr fontId="3" type="noConversion"/>
  </si>
  <si>
    <t>하나 20241218 01 0005</t>
    <phoneticPr fontId="3" type="noConversion"/>
  </si>
  <si>
    <t>1월 2회 등록(12월 1회 미차감분 차감결제)</t>
    <phoneticPr fontId="3" type="noConversion"/>
  </si>
  <si>
    <t>이윤서1차</t>
    <phoneticPr fontId="3" type="noConversion"/>
  </si>
  <si>
    <t>010-3575-9933</t>
    <phoneticPr fontId="3" type="noConversion"/>
  </si>
  <si>
    <t>롯데 20241218 01 0006</t>
    <phoneticPr fontId="3" type="noConversion"/>
  </si>
  <si>
    <t>1차 9시 방특
왕복셔틀이용</t>
    <phoneticPr fontId="3" type="noConversion"/>
  </si>
  <si>
    <t>현대 20241218 01 0008</t>
    <phoneticPr fontId="3" type="noConversion"/>
  </si>
  <si>
    <t>1월 1회 등록
왕복셔틀이용</t>
    <phoneticPr fontId="3" type="noConversion"/>
  </si>
  <si>
    <t>삼성 20241218 01 0010</t>
    <phoneticPr fontId="3" type="noConversion"/>
  </si>
  <si>
    <t>씨티 20241218 01 0011</t>
    <phoneticPr fontId="3" type="noConversion"/>
  </si>
  <si>
    <t>윤지아 1차</t>
    <phoneticPr fontId="3" type="noConversion"/>
  </si>
  <si>
    <t>홍지유1차</t>
    <phoneticPr fontId="3" type="noConversion"/>
  </si>
  <si>
    <t>010-7170-4950</t>
    <phoneticPr fontId="3" type="noConversion"/>
  </si>
  <si>
    <t>신한 20241219 01 0001</t>
    <phoneticPr fontId="3" type="noConversion"/>
  </si>
  <si>
    <t>1차 10시 방특
왕복셔틀이용</t>
    <phoneticPr fontId="3" type="noConversion"/>
  </si>
  <si>
    <t>문희재1차</t>
    <phoneticPr fontId="3" type="noConversion"/>
  </si>
  <si>
    <t>010-9390-0075</t>
    <phoneticPr fontId="3" type="noConversion"/>
  </si>
  <si>
    <t>하나 20241219 01 0002</t>
    <phoneticPr fontId="3" type="noConversion"/>
  </si>
  <si>
    <t>우리 20241219 01 0003</t>
    <phoneticPr fontId="3" type="noConversion"/>
  </si>
  <si>
    <t>1차 10시 방특(분할결제)</t>
    <phoneticPr fontId="3" type="noConversion"/>
  </si>
  <si>
    <t>현대 20241219 01 0004</t>
    <phoneticPr fontId="3" type="noConversion"/>
  </si>
  <si>
    <t>롯데 20241219 01 0005</t>
    <phoneticPr fontId="3" type="noConversion"/>
  </si>
  <si>
    <t>신한 20241219 01 0006</t>
    <phoneticPr fontId="3" type="noConversion"/>
  </si>
  <si>
    <t>1차 10시 방특</t>
    <phoneticPr fontId="3" type="noConversion"/>
  </si>
  <si>
    <t>010-9024-8075</t>
    <phoneticPr fontId="3" type="noConversion"/>
  </si>
  <si>
    <t>25년방특(1st week)</t>
  </si>
  <si>
    <t>1주차 10시 방특</t>
    <phoneticPr fontId="3" type="noConversion"/>
  </si>
  <si>
    <t>010-6229-4157</t>
    <phoneticPr fontId="3" type="noConversion"/>
  </si>
  <si>
    <t>백민균1차</t>
    <phoneticPr fontId="3" type="noConversion"/>
  </si>
  <si>
    <t>1차 9시 방특 셔틀비</t>
    <phoneticPr fontId="3" type="noConversion"/>
  </si>
  <si>
    <t>신승범 겨울특강</t>
    <phoneticPr fontId="3" type="noConversion"/>
  </si>
  <si>
    <t>신소민 겨울특강</t>
    <phoneticPr fontId="3" type="noConversion"/>
  </si>
  <si>
    <t>3차 9시</t>
    <phoneticPr fontId="3" type="noConversion"/>
  </si>
  <si>
    <t>1차 10시 방특 셔틀비(수,금만 이용)</t>
    <phoneticPr fontId="3" type="noConversion"/>
  </si>
  <si>
    <t>1월 3회 등록</t>
    <phoneticPr fontId="3" type="noConversion"/>
  </si>
  <si>
    <t>임정원1차</t>
    <phoneticPr fontId="3" type="noConversion"/>
  </si>
  <si>
    <t>010-9288-1871</t>
    <phoneticPr fontId="3" type="noConversion"/>
  </si>
  <si>
    <t>12월 3회 등록(단말기 결제)
픽업 셔틀이용</t>
    <phoneticPr fontId="3" type="noConversion"/>
  </si>
  <si>
    <t>조하진1차</t>
    <phoneticPr fontId="3" type="noConversion"/>
  </si>
  <si>
    <t>조하진2차</t>
    <phoneticPr fontId="3" type="noConversion"/>
  </si>
  <si>
    <t>신한 20241220 01 0001</t>
    <phoneticPr fontId="3" type="noConversion"/>
  </si>
  <si>
    <t>하나 20241220 01 0002</t>
    <phoneticPr fontId="3" type="noConversion"/>
  </si>
  <si>
    <t>우리 20241220 01 0003</t>
    <phoneticPr fontId="3" type="noConversion"/>
  </si>
  <si>
    <t>삼성 20241220 01 0004</t>
    <phoneticPr fontId="3" type="noConversion"/>
  </si>
  <si>
    <t>1월 4회 등록
종목할인</t>
    <phoneticPr fontId="3" type="noConversion"/>
  </si>
  <si>
    <t>현대 20241220 01 0005</t>
    <phoneticPr fontId="3" type="noConversion"/>
  </si>
  <si>
    <t>1월 4회 등록
수영연속셔틀비X 수영종목할인</t>
    <phoneticPr fontId="3" type="noConversion"/>
  </si>
  <si>
    <t>우리 20241220 01 0006</t>
    <phoneticPr fontId="3" type="noConversion"/>
  </si>
  <si>
    <t>1월 4회 등록
대표님지인 20%할인</t>
    <phoneticPr fontId="3" type="noConversion"/>
  </si>
  <si>
    <t>씨티 20241220 01 0007</t>
    <phoneticPr fontId="3" type="noConversion"/>
  </si>
  <si>
    <t>김주아</t>
    <phoneticPr fontId="3" type="noConversion"/>
  </si>
  <si>
    <t>010-9759-0021</t>
    <phoneticPr fontId="3" type="noConversion"/>
  </si>
  <si>
    <t>해외 20241220 01 0008</t>
    <phoneticPr fontId="3" type="noConversion"/>
  </si>
  <si>
    <t>삼성 20241220 01 0009</t>
    <phoneticPr fontId="3" type="noConversion"/>
  </si>
  <si>
    <t>신한 20241220 01 0010</t>
    <phoneticPr fontId="3" type="noConversion"/>
  </si>
  <si>
    <t>신한 20241220 01 0011</t>
    <phoneticPr fontId="3" type="noConversion"/>
  </si>
  <si>
    <t>신한 20241220 01 0013</t>
    <phoneticPr fontId="3" type="noConversion"/>
  </si>
  <si>
    <t>㈜이노바인코리아</t>
    <phoneticPr fontId="3" type="noConversion"/>
  </si>
  <si>
    <t>월08:30</t>
    <phoneticPr fontId="3" type="noConversion"/>
  </si>
  <si>
    <t>국민 20241220 01 0012</t>
    <phoneticPr fontId="3" type="noConversion"/>
  </si>
  <si>
    <t>12/31 촬영대관</t>
    <phoneticPr fontId="3" type="noConversion"/>
  </si>
  <si>
    <t>국민 20241220 01 0014</t>
    <phoneticPr fontId="3" type="noConversion"/>
  </si>
  <si>
    <t>롯데 20241221 01 0002</t>
    <phoneticPr fontId="3" type="noConversion"/>
  </si>
  <si>
    <t>010-6248-0310</t>
    <phoneticPr fontId="3" type="noConversion"/>
  </si>
  <si>
    <t>윤지우2</t>
    <phoneticPr fontId="3" type="noConversion"/>
  </si>
  <si>
    <t>신한 20241221 01 0001</t>
    <phoneticPr fontId="3" type="noConversion"/>
  </si>
  <si>
    <t>12/21 피겨 체험</t>
    <phoneticPr fontId="3" type="noConversion"/>
  </si>
  <si>
    <t>신한 20241221 01 0003</t>
    <phoneticPr fontId="3" type="noConversion"/>
  </si>
  <si>
    <t>1월 4회 등록
형제할인 종목할인</t>
    <phoneticPr fontId="3" type="noConversion"/>
  </si>
  <si>
    <t>신한 20241221 01 0004</t>
    <phoneticPr fontId="3" type="noConversion"/>
  </si>
  <si>
    <t>신한 20241221 01 0005</t>
    <phoneticPr fontId="3" type="noConversion"/>
  </si>
  <si>
    <t>하나 20241221 01 0006</t>
    <phoneticPr fontId="3" type="noConversion"/>
  </si>
  <si>
    <t>삼성 20241221 01 0007</t>
    <phoneticPr fontId="3" type="noConversion"/>
  </si>
  <si>
    <t>하나 20241221 01 0010</t>
    <phoneticPr fontId="3" type="noConversion"/>
  </si>
  <si>
    <t>우리 20241221 01 0011</t>
    <phoneticPr fontId="3" type="noConversion"/>
  </si>
  <si>
    <t>신한 20241221 01 0012</t>
    <phoneticPr fontId="3" type="noConversion"/>
  </si>
  <si>
    <t>롯데 20241221 01 0013</t>
    <phoneticPr fontId="3" type="noConversion"/>
  </si>
  <si>
    <t>신한 20241221 01 0014</t>
    <phoneticPr fontId="3" type="noConversion"/>
  </si>
  <si>
    <t>하나 20241221 01 0015</t>
    <phoneticPr fontId="3" type="noConversion"/>
  </si>
  <si>
    <t>신한 20241222 01 0001</t>
    <phoneticPr fontId="3" type="noConversion"/>
  </si>
  <si>
    <t>12/22 원포인트 레슨 1:2(2타임)</t>
    <phoneticPr fontId="3" type="noConversion"/>
  </si>
  <si>
    <t>백혜진</t>
    <phoneticPr fontId="3" type="noConversion"/>
  </si>
  <si>
    <t>신한 20241222 01 0002</t>
    <phoneticPr fontId="3" type="noConversion"/>
  </si>
  <si>
    <t>12/22 자유스케이팅 1부</t>
    <phoneticPr fontId="3" type="noConversion"/>
  </si>
  <si>
    <t>허윤</t>
    <phoneticPr fontId="3" type="noConversion"/>
  </si>
  <si>
    <t>농협 20241222 01 0003</t>
    <phoneticPr fontId="3" type="noConversion"/>
  </si>
  <si>
    <t>12/22 자유스케이팅 2부</t>
    <phoneticPr fontId="3" type="noConversion"/>
  </si>
  <si>
    <t>현대 20241222 01 0005</t>
    <phoneticPr fontId="3" type="noConversion"/>
  </si>
  <si>
    <t>고정용</t>
    <phoneticPr fontId="3" type="noConversion"/>
  </si>
  <si>
    <t>우리 20241222 01 0006</t>
    <phoneticPr fontId="3" type="noConversion"/>
  </si>
  <si>
    <t>김윤형,현하린</t>
    <phoneticPr fontId="3" type="noConversion"/>
  </si>
  <si>
    <t>김윤형,현아린</t>
    <phoneticPr fontId="3" type="noConversion"/>
  </si>
  <si>
    <t>해외 20241222 01 0007</t>
    <phoneticPr fontId="3" type="noConversion"/>
  </si>
  <si>
    <t>김하은1차</t>
    <phoneticPr fontId="3" type="noConversion"/>
  </si>
  <si>
    <t>010-6390-5038</t>
    <phoneticPr fontId="3" type="noConversion"/>
  </si>
  <si>
    <t>롯데 69201187</t>
    <phoneticPr fontId="3" type="noConversion"/>
  </si>
  <si>
    <t>1차 10시 방특(단말기 결제)
왕복셔틀이용</t>
    <phoneticPr fontId="3" type="noConversion"/>
  </si>
  <si>
    <t>현대 20241223 01 0001</t>
    <phoneticPr fontId="3" type="noConversion"/>
  </si>
  <si>
    <t>현영 090047661</t>
    <phoneticPr fontId="3" type="noConversion"/>
  </si>
  <si>
    <t>1월 7회 등록</t>
    <phoneticPr fontId="3" type="noConversion"/>
  </si>
  <si>
    <t>신한 20241223 01 0003</t>
    <phoneticPr fontId="3" type="noConversion"/>
  </si>
  <si>
    <t>현대 97080175</t>
    <phoneticPr fontId="3" type="noConversion"/>
  </si>
  <si>
    <t>1월 4회 등록(단말기 결제)
왕복셔틀이용</t>
    <phoneticPr fontId="3" type="noConversion"/>
  </si>
  <si>
    <t>수협 20241223 01 0004</t>
    <phoneticPr fontId="3" type="noConversion"/>
  </si>
  <si>
    <t>하나 20241223 01 0005</t>
    <phoneticPr fontId="3" type="noConversion"/>
  </si>
  <si>
    <t>우리 20241223 01 0006</t>
    <phoneticPr fontId="3" type="noConversion"/>
  </si>
  <si>
    <t>1월 피겨심화 4회 등록</t>
    <phoneticPr fontId="3" type="noConversion"/>
  </si>
  <si>
    <t>신한 20241223 01 0007</t>
    <phoneticPr fontId="3" type="noConversion"/>
  </si>
  <si>
    <t>유리아1차</t>
    <phoneticPr fontId="3" type="noConversion"/>
  </si>
  <si>
    <t>010-2231-3860</t>
    <phoneticPr fontId="3" type="noConversion"/>
  </si>
  <si>
    <t>현대 97618352</t>
    <phoneticPr fontId="3" type="noConversion"/>
  </si>
  <si>
    <t>화13:00</t>
    <phoneticPr fontId="3" type="noConversion"/>
  </si>
  <si>
    <t>삼성 20241224 01 0001</t>
    <phoneticPr fontId="3" type="noConversion"/>
  </si>
  <si>
    <t>12/24 대관</t>
    <phoneticPr fontId="3" type="noConversion"/>
  </si>
  <si>
    <t>신한 20241224 01 0002</t>
    <phoneticPr fontId="3" type="noConversion"/>
  </si>
  <si>
    <t>2월 4회 등록(1월 연기)</t>
    <phoneticPr fontId="3" type="noConversion"/>
  </si>
  <si>
    <t>롯데 20241224 01 0004</t>
    <phoneticPr fontId="3" type="noConversion"/>
  </si>
  <si>
    <t>1월 6회 등록(12월 1회 이월)</t>
    <phoneticPr fontId="3" type="noConversion"/>
  </si>
  <si>
    <t>현대 20241224 01 0005</t>
    <phoneticPr fontId="3" type="noConversion"/>
  </si>
  <si>
    <t>최인주</t>
    <phoneticPr fontId="3" type="noConversion"/>
  </si>
  <si>
    <t>010-4930-5310</t>
    <phoneticPr fontId="3" type="noConversion"/>
  </si>
  <si>
    <t>국민 20241224 01 0003</t>
    <phoneticPr fontId="3" type="noConversion"/>
  </si>
  <si>
    <t>12월 신규 2회 등록</t>
    <phoneticPr fontId="3" type="noConversion"/>
  </si>
  <si>
    <t>하재윤2차</t>
    <phoneticPr fontId="3" type="noConversion"/>
  </si>
  <si>
    <t>010-2084-5258</t>
    <phoneticPr fontId="3" type="noConversion"/>
  </si>
  <si>
    <t>2차 10시 방특
왕복셔틀이용</t>
    <phoneticPr fontId="3" type="noConversion"/>
  </si>
  <si>
    <t>홍지우1차</t>
    <phoneticPr fontId="3" type="noConversion"/>
  </si>
  <si>
    <t>1차 10시 왕복셔틀비</t>
    <phoneticPr fontId="3" type="noConversion"/>
  </si>
  <si>
    <t>12월 2회 추가</t>
    <phoneticPr fontId="3" type="noConversion"/>
  </si>
  <si>
    <t>롯데 20241226 01 0004</t>
    <phoneticPr fontId="3" type="noConversion"/>
  </si>
  <si>
    <t>현대 20241226 01 0005</t>
    <phoneticPr fontId="3" type="noConversion"/>
  </si>
  <si>
    <t>롯데 20241226 01 0003</t>
    <phoneticPr fontId="3" type="noConversion"/>
  </si>
  <si>
    <t>1월  4회 추가(주2회비용 차액 결제)</t>
    <phoneticPr fontId="3" type="noConversion"/>
  </si>
  <si>
    <t>삼성 92689241</t>
    <phoneticPr fontId="3" type="noConversion"/>
  </si>
  <si>
    <t>1월 2회 등록(단말기 결제)</t>
    <phoneticPr fontId="3" type="noConversion"/>
  </si>
  <si>
    <t>12월 5회 등록</t>
    <phoneticPr fontId="3" type="noConversion"/>
  </si>
  <si>
    <t>김성혜</t>
    <phoneticPr fontId="3" type="noConversion"/>
  </si>
  <si>
    <t>목10</t>
    <phoneticPr fontId="3" type="noConversion"/>
  </si>
  <si>
    <t>현대 20241226 01 0001</t>
    <phoneticPr fontId="3" type="noConversion"/>
  </si>
  <si>
    <t>12/19,26 대관</t>
    <phoneticPr fontId="3" type="noConversion"/>
  </si>
  <si>
    <t>정지오1차</t>
    <phoneticPr fontId="3" type="noConversion"/>
  </si>
  <si>
    <t>1차 10시 방특(셔틀비랑 따로결제)
왕복셔틀이용</t>
    <phoneticPr fontId="3" type="noConversion"/>
  </si>
  <si>
    <t>삼성 20241227 01 0001</t>
    <phoneticPr fontId="3" type="noConversion"/>
  </si>
  <si>
    <t>1월 2회 환불</t>
    <phoneticPr fontId="3" type="noConversion"/>
  </si>
  <si>
    <t>현대 20241227 01 0002</t>
    <phoneticPr fontId="3" type="noConversion"/>
  </si>
  <si>
    <t>신현성</t>
    <phoneticPr fontId="3" type="noConversion"/>
  </si>
  <si>
    <t>기업 20241227 01 0004</t>
    <phoneticPr fontId="3" type="noConversion"/>
  </si>
  <si>
    <t>1/8 스피드 체험</t>
    <phoneticPr fontId="3" type="noConversion"/>
  </si>
  <si>
    <t>기업 20241227 01 0003</t>
    <phoneticPr fontId="3" type="noConversion"/>
  </si>
  <si>
    <t>신한 20241227 01 0005</t>
    <phoneticPr fontId="3" type="noConversion"/>
  </si>
  <si>
    <t>이준영2차</t>
    <phoneticPr fontId="3" type="noConversion"/>
  </si>
  <si>
    <t>이도영2차</t>
    <phoneticPr fontId="3" type="noConversion"/>
  </si>
  <si>
    <t>010-8954-4599</t>
    <phoneticPr fontId="3" type="noConversion"/>
  </si>
  <si>
    <t>2차 11시 방특
왕복셔틀이용</t>
    <phoneticPr fontId="3" type="noConversion"/>
  </si>
  <si>
    <t>신한 20241228 01 0001</t>
    <phoneticPr fontId="3" type="noConversion"/>
  </si>
  <si>
    <t>기업 20241228 01 0002</t>
    <phoneticPr fontId="3" type="noConversion"/>
  </si>
  <si>
    <t>1월 회원제 등록</t>
    <phoneticPr fontId="3" type="noConversion"/>
  </si>
  <si>
    <t>신한 20241228 01 0003</t>
    <phoneticPr fontId="3" type="noConversion"/>
  </si>
  <si>
    <t>1월 4회 등록
형제할인</t>
    <phoneticPr fontId="3" type="noConversion"/>
  </si>
  <si>
    <t>신한 20241228 01 0005</t>
    <phoneticPr fontId="3" type="noConversion"/>
  </si>
  <si>
    <t>12월 1회 추가
수요일만 왕복셔틀이용</t>
    <phoneticPr fontId="3" type="noConversion"/>
  </si>
  <si>
    <t>신한 20241228 01 0006</t>
    <phoneticPr fontId="3" type="noConversion"/>
  </si>
  <si>
    <t>케이 20241228 01 0007</t>
    <phoneticPr fontId="3" type="noConversion"/>
  </si>
  <si>
    <t>1월 7회 등록
수요일만 왕복셔틀이용</t>
    <phoneticPr fontId="3" type="noConversion"/>
  </si>
  <si>
    <t>하나 20241228 01 0009</t>
    <phoneticPr fontId="3" type="noConversion"/>
  </si>
  <si>
    <t>삼성 20241228 01 0013</t>
    <phoneticPr fontId="3" type="noConversion"/>
  </si>
  <si>
    <t>삼성 20241228 01 0014</t>
    <phoneticPr fontId="3" type="noConversion"/>
  </si>
  <si>
    <t>신한 20241228 01 0015</t>
    <phoneticPr fontId="3" type="noConversion"/>
  </si>
  <si>
    <t>신한 20241228 01 0017</t>
    <phoneticPr fontId="3" type="noConversion"/>
  </si>
  <si>
    <t>우리 20241228 01 0016</t>
    <phoneticPr fontId="3" type="noConversion"/>
  </si>
  <si>
    <t>1월7회 등록
형제할인 편도셔틀이용</t>
    <phoneticPr fontId="3" type="noConversion"/>
  </si>
  <si>
    <t>국민 20241228 01 0018</t>
    <phoneticPr fontId="3" type="noConversion"/>
  </si>
  <si>
    <t>현대 20241228 01 0019</t>
    <phoneticPr fontId="3" type="noConversion"/>
  </si>
  <si>
    <t>롯데 20241228 01 0020</t>
    <phoneticPr fontId="3" type="noConversion"/>
  </si>
  <si>
    <t>1월 4회 등록
왕복셔틀이용</t>
    <phoneticPr fontId="3" type="noConversion"/>
  </si>
  <si>
    <t>신한 20241228 01 0021</t>
    <phoneticPr fontId="3" type="noConversion"/>
  </si>
  <si>
    <t>삼성 20241228 01 0024</t>
    <phoneticPr fontId="3" type="noConversion"/>
  </si>
  <si>
    <t>12월 심화 1회 추가</t>
    <phoneticPr fontId="3" type="noConversion"/>
  </si>
  <si>
    <t>현대 20241228 01 0022</t>
    <phoneticPr fontId="3" type="noConversion"/>
  </si>
  <si>
    <t>12월 9회 등록</t>
    <phoneticPr fontId="3" type="noConversion"/>
  </si>
  <si>
    <t>신한 20241228 01 0026</t>
    <phoneticPr fontId="3" type="noConversion"/>
  </si>
  <si>
    <t>1월 8회 환불</t>
    <phoneticPr fontId="3" type="noConversion"/>
  </si>
  <si>
    <t>신한 20241228 01 0025</t>
    <phoneticPr fontId="3" type="noConversion"/>
  </si>
  <si>
    <t>1월 6회 등록(환불후 재결제)</t>
    <phoneticPr fontId="3" type="noConversion"/>
  </si>
  <si>
    <t>현대 20241228 01 0027</t>
    <phoneticPr fontId="3" type="noConversion"/>
  </si>
  <si>
    <t>11월 심화반 3회 미납</t>
    <phoneticPr fontId="3" type="noConversion"/>
  </si>
  <si>
    <t>12월 심화반 5회 등록</t>
    <phoneticPr fontId="3" type="noConversion"/>
  </si>
  <si>
    <t>토06</t>
    <phoneticPr fontId="3" type="noConversion"/>
  </si>
  <si>
    <t>국민 20241228 01 0028</t>
    <phoneticPr fontId="3" type="noConversion"/>
  </si>
  <si>
    <t>삼성 20241228 01 0031</t>
    <phoneticPr fontId="3" type="noConversion"/>
  </si>
  <si>
    <t>12월 4회 추가(주3회 단가 적용)</t>
    <phoneticPr fontId="3" type="noConversion"/>
  </si>
  <si>
    <t>씨티 20241228 01 0008</t>
    <phoneticPr fontId="3" type="noConversion"/>
  </si>
  <si>
    <t>12월 신규 1회 등록</t>
    <phoneticPr fontId="3" type="noConversion"/>
  </si>
  <si>
    <t>신한 20241228 01 0010</t>
    <phoneticPr fontId="3" type="noConversion"/>
  </si>
  <si>
    <t>매봉길15</t>
    <phoneticPr fontId="3" type="noConversion"/>
  </si>
  <si>
    <t>yiss</t>
    <phoneticPr fontId="3" type="noConversion"/>
  </si>
  <si>
    <t>김세아</t>
    <phoneticPr fontId="3" type="noConversion"/>
  </si>
  <si>
    <t>토</t>
    <phoneticPr fontId="3" type="noConversion"/>
  </si>
  <si>
    <t>국민 20241228 01 0012</t>
    <phoneticPr fontId="3" type="noConversion"/>
  </si>
  <si>
    <t>반포자이101</t>
    <phoneticPr fontId="3" type="noConversion"/>
  </si>
  <si>
    <t>12월 1회 편도 셔틀비</t>
    <phoneticPr fontId="3" type="noConversion"/>
  </si>
  <si>
    <t>양시윤1주차</t>
    <phoneticPr fontId="3" type="noConversion"/>
  </si>
  <si>
    <t>010-2578-3394</t>
    <phoneticPr fontId="3" type="noConversion"/>
  </si>
  <si>
    <t>1주차9시</t>
    <phoneticPr fontId="3" type="noConversion"/>
  </si>
  <si>
    <t>우리 20241229 01 0010</t>
    <phoneticPr fontId="3" type="noConversion"/>
  </si>
  <si>
    <t>12/29 자유스케이팅 쿠폰 판매(10+1)</t>
    <phoneticPr fontId="3" type="noConversion"/>
  </si>
  <si>
    <t>현대 20241229 01 0009</t>
    <phoneticPr fontId="3" type="noConversion"/>
  </si>
  <si>
    <t>12월29일 자유스케이팅 2부</t>
    <phoneticPr fontId="3" type="noConversion"/>
  </si>
  <si>
    <t>현대 20241229 01 0008</t>
    <phoneticPr fontId="3" type="noConversion"/>
  </si>
  <si>
    <t>삼성 20241229 01 0005</t>
    <phoneticPr fontId="3" type="noConversion"/>
  </si>
  <si>
    <t>12월29일 원포인트 1:1</t>
    <phoneticPr fontId="3" type="noConversion"/>
  </si>
  <si>
    <t>신정원</t>
    <phoneticPr fontId="3" type="noConversion"/>
  </si>
  <si>
    <t>신한 20241229 01 0003</t>
    <phoneticPr fontId="3" type="noConversion"/>
  </si>
  <si>
    <t>신한 20241229 01 0004</t>
    <phoneticPr fontId="3" type="noConversion"/>
  </si>
  <si>
    <t>현대 20241229 01 0002</t>
    <phoneticPr fontId="3" type="noConversion"/>
  </si>
  <si>
    <t>1월 13회 등록
형제할인</t>
    <phoneticPr fontId="3" type="noConversion"/>
  </si>
  <si>
    <t>12월 1회 추가
형제할인</t>
    <phoneticPr fontId="3" type="noConversion"/>
  </si>
  <si>
    <t>25년 1월 4회 등록
왕복셔틀이용</t>
    <phoneticPr fontId="3" type="noConversion"/>
  </si>
  <si>
    <t xml:space="preserve">
왕복셔틀 이용</t>
    <phoneticPr fontId="3" type="noConversion"/>
  </si>
  <si>
    <t>김클로이</t>
    <phoneticPr fontId="3" type="noConversion"/>
  </si>
  <si>
    <t>010-8110-9999</t>
    <phoneticPr fontId="3" type="noConversion"/>
  </si>
  <si>
    <t>1/2 피겨 체험 2회</t>
    <phoneticPr fontId="3" type="noConversion"/>
  </si>
  <si>
    <t>1월 신규 6회 등록(체험비 차액 결제)</t>
    <phoneticPr fontId="3" type="noConversion"/>
  </si>
  <si>
    <t>신한 20250102 01 0002</t>
    <phoneticPr fontId="3" type="noConversion"/>
  </si>
  <si>
    <t>해외 20250102 01 0001</t>
    <phoneticPr fontId="3" type="noConversion"/>
  </si>
  <si>
    <t>농협 20250102 01 0003</t>
    <phoneticPr fontId="3" type="noConversion"/>
  </si>
  <si>
    <t>신한 20250102 01 0004</t>
    <phoneticPr fontId="3" type="noConversion"/>
  </si>
  <si>
    <t>현대 20250102 01 0006</t>
    <phoneticPr fontId="3" type="noConversion"/>
  </si>
  <si>
    <t>1월 심화반 9회 등록</t>
    <phoneticPr fontId="3" type="noConversion"/>
  </si>
  <si>
    <t>1월 5회 등록</t>
    <phoneticPr fontId="3" type="noConversion"/>
  </si>
  <si>
    <t>롯데 20250102 01 0007</t>
    <phoneticPr fontId="3" type="noConversion"/>
  </si>
  <si>
    <t>1월 심화반 8회 등록</t>
    <phoneticPr fontId="3" type="noConversion"/>
  </si>
  <si>
    <t>010-4550-0005</t>
    <phoneticPr fontId="3" type="noConversion"/>
  </si>
  <si>
    <t>화17토15</t>
    <phoneticPr fontId="3" type="noConversion"/>
  </si>
  <si>
    <t>김세라1차</t>
    <phoneticPr fontId="3" type="noConversion"/>
  </si>
  <si>
    <t>해외 20250102 01 0005</t>
    <phoneticPr fontId="3" type="noConversion"/>
  </si>
  <si>
    <t>1월 신규 8회 등록(체험비 차액결제)</t>
    <phoneticPr fontId="3" type="noConversion"/>
  </si>
  <si>
    <t>1월 1회 등록</t>
    <phoneticPr fontId="3" type="noConversion"/>
  </si>
  <si>
    <t>12/6 피겨 체험(1회만 지현t)</t>
    <phoneticPr fontId="3" type="noConversion"/>
  </si>
  <si>
    <t>12/6 피겨 체험(나머지 여진t)</t>
    <phoneticPr fontId="3" type="noConversion"/>
  </si>
  <si>
    <t>허윤 1차</t>
    <phoneticPr fontId="3" type="noConversion"/>
  </si>
  <si>
    <t>현대 97204322</t>
    <phoneticPr fontId="3" type="noConversion"/>
  </si>
  <si>
    <t>신한 20250103 01 0001</t>
    <phoneticPr fontId="3" type="noConversion"/>
  </si>
  <si>
    <t>롯데 20250103 01 0002</t>
    <phoneticPr fontId="3" type="noConversion"/>
  </si>
  <si>
    <t>신한 20250103 01 0003</t>
    <phoneticPr fontId="3" type="noConversion"/>
  </si>
  <si>
    <t>토10,금17</t>
    <phoneticPr fontId="3" type="noConversion"/>
  </si>
  <si>
    <t>신한 20250103 01 0004</t>
    <phoneticPr fontId="3" type="noConversion"/>
  </si>
  <si>
    <t>1월 4회 추가</t>
    <phoneticPr fontId="3" type="noConversion"/>
  </si>
  <si>
    <t>최다인</t>
    <phoneticPr fontId="3" type="noConversion"/>
  </si>
  <si>
    <t>최인후</t>
    <phoneticPr fontId="3" type="noConversion"/>
  </si>
  <si>
    <t>최인후,다인</t>
    <phoneticPr fontId="3" type="noConversion"/>
  </si>
  <si>
    <t>대여비 오입금</t>
    <phoneticPr fontId="3" type="noConversion"/>
  </si>
  <si>
    <t>이준수</t>
    <phoneticPr fontId="3" type="noConversion"/>
  </si>
  <si>
    <t>010-5397-6555</t>
    <phoneticPr fontId="3" type="noConversion"/>
  </si>
  <si>
    <t>1/4 스피드 체험</t>
    <phoneticPr fontId="3" type="noConversion"/>
  </si>
  <si>
    <t>1월 왕복 셔틀비</t>
    <phoneticPr fontId="3" type="noConversion"/>
  </si>
  <si>
    <t>1월 신규 4회 등록
형제할인/왕복셔틀 이용</t>
    <phoneticPr fontId="3" type="noConversion"/>
  </si>
  <si>
    <t>이채이1차</t>
    <phoneticPr fontId="3" type="noConversion"/>
  </si>
  <si>
    <t>010-4857-2413</t>
    <phoneticPr fontId="3" type="noConversion"/>
  </si>
  <si>
    <t>정지유1차</t>
    <phoneticPr fontId="3" type="noConversion"/>
  </si>
  <si>
    <t>010-9790-2646</t>
    <phoneticPr fontId="3" type="noConversion"/>
  </si>
  <si>
    <t>010-4235-5348</t>
    <phoneticPr fontId="3" type="noConversion"/>
  </si>
  <si>
    <t>해외 20250104 01 0001</t>
    <phoneticPr fontId="3" type="noConversion"/>
  </si>
  <si>
    <t>현대 20250104 01 0002</t>
    <phoneticPr fontId="3" type="noConversion"/>
  </si>
  <si>
    <t>12월 4회 미납금</t>
    <phoneticPr fontId="3" type="noConversion"/>
  </si>
  <si>
    <t>미납</t>
    <phoneticPr fontId="3" type="noConversion"/>
  </si>
  <si>
    <t>국민 20250104 01 0003</t>
    <phoneticPr fontId="3" type="noConversion"/>
  </si>
  <si>
    <t>롯데 20250104 01 0005</t>
    <phoneticPr fontId="3" type="noConversion"/>
  </si>
  <si>
    <t>1월 7회 등록(환불 후 재결제)</t>
    <phoneticPr fontId="3" type="noConversion"/>
  </si>
  <si>
    <t>하나 20250104 01 0006</t>
    <phoneticPr fontId="3" type="noConversion"/>
  </si>
  <si>
    <t>신한 20250104 01 0007</t>
    <phoneticPr fontId="3" type="noConversion"/>
  </si>
  <si>
    <t>씨티 20250104 01 0008</t>
    <phoneticPr fontId="3" type="noConversion"/>
  </si>
  <si>
    <t>2월 2회 등록</t>
    <phoneticPr fontId="3" type="noConversion"/>
  </si>
  <si>
    <t>씨티 20250104 01 0009</t>
    <phoneticPr fontId="3" type="noConversion"/>
  </si>
  <si>
    <t>1월 11회 등록(1/8결석)</t>
    <phoneticPr fontId="3" type="noConversion"/>
  </si>
  <si>
    <t>농협 57369120</t>
    <phoneticPr fontId="3" type="noConversion"/>
  </si>
  <si>
    <t>우리 20250104 01 0010</t>
    <phoneticPr fontId="3" type="noConversion"/>
  </si>
  <si>
    <t>1월 2회 등록(11,18결석)</t>
    <phoneticPr fontId="3" type="noConversion"/>
  </si>
  <si>
    <t>국민 20250104 01 0011</t>
    <phoneticPr fontId="3" type="noConversion"/>
  </si>
  <si>
    <t>우리 20250104 01 0012</t>
    <phoneticPr fontId="3" type="noConversion"/>
  </si>
  <si>
    <t>1월 1회 추가</t>
    <phoneticPr fontId="3" type="noConversion"/>
  </si>
  <si>
    <t>현영 090028698</t>
    <phoneticPr fontId="3" type="noConversion"/>
  </si>
  <si>
    <t>1월 13회 등록</t>
    <phoneticPr fontId="3" type="noConversion"/>
  </si>
  <si>
    <t>신한 20250104 01 0014</t>
    <phoneticPr fontId="3" type="noConversion"/>
  </si>
  <si>
    <t>국민 20250104 01 0016</t>
    <phoneticPr fontId="3" type="noConversion"/>
  </si>
  <si>
    <t>1월 2회 등록(단말기 결제)
픽업 셔틀이용</t>
    <phoneticPr fontId="3" type="noConversion"/>
  </si>
  <si>
    <t>1월5일 자유스케이팅 2부</t>
    <phoneticPr fontId="3" type="noConversion"/>
  </si>
  <si>
    <t>1월5일 자유스케이팅 1부</t>
    <phoneticPr fontId="3" type="noConversion"/>
  </si>
  <si>
    <t>공희민 외 1명</t>
    <phoneticPr fontId="3" type="noConversion"/>
  </si>
  <si>
    <t>공희민 외 2명</t>
    <phoneticPr fontId="3" type="noConversion"/>
  </si>
  <si>
    <t>토스 20250105 01 0003</t>
    <phoneticPr fontId="3" type="noConversion"/>
  </si>
  <si>
    <t>원포인트레슨1:2</t>
    <phoneticPr fontId="3" type="noConversion"/>
  </si>
  <si>
    <t>수협 20250105 01 0004</t>
    <phoneticPr fontId="3" type="noConversion"/>
  </si>
  <si>
    <t>1월5일 원포인트레슨 1:2</t>
    <phoneticPr fontId="3" type="noConversion"/>
  </si>
  <si>
    <t>신한 20250105 01 0005</t>
    <phoneticPr fontId="3" type="noConversion"/>
  </si>
  <si>
    <t>신한 20250105 01 0006</t>
    <phoneticPr fontId="3" type="noConversion"/>
  </si>
  <si>
    <t>원포인트레슨 1:1</t>
    <phoneticPr fontId="3" type="noConversion"/>
  </si>
  <si>
    <t>농협 20250105 01 0007</t>
    <phoneticPr fontId="3" type="noConversion"/>
  </si>
  <si>
    <t>1월5일 원포인트레슨 1:1</t>
    <phoneticPr fontId="3" type="noConversion"/>
  </si>
  <si>
    <t>정양미</t>
    <phoneticPr fontId="3" type="noConversion"/>
  </si>
  <si>
    <t>이지우3차</t>
    <phoneticPr fontId="3" type="noConversion"/>
  </si>
  <si>
    <t>이지원3차</t>
    <phoneticPr fontId="3" type="noConversion"/>
  </si>
  <si>
    <t>010-7420-2339</t>
    <phoneticPr fontId="3" type="noConversion"/>
  </si>
  <si>
    <t>미확인</t>
    <phoneticPr fontId="3" type="noConversion"/>
  </si>
  <si>
    <t>롯데 20250106 01 0002</t>
    <phoneticPr fontId="3" type="noConversion"/>
  </si>
  <si>
    <t>삼성 20250106 01 0003</t>
    <phoneticPr fontId="3" type="noConversion"/>
  </si>
  <si>
    <t>신한 20250106 01 0001</t>
    <phoneticPr fontId="3" type="noConversion"/>
  </si>
  <si>
    <t>11월 4회 환불
왕복 셔틀 이용</t>
    <phoneticPr fontId="3" type="noConversion"/>
  </si>
  <si>
    <t>12월 236000원 환불</t>
    <phoneticPr fontId="3" type="noConversion"/>
  </si>
  <si>
    <t>11월 4회 등록(12월로 연기)</t>
    <phoneticPr fontId="3" type="noConversion"/>
  </si>
  <si>
    <t>12월 2회 등록(정바라t)</t>
    <phoneticPr fontId="3" type="noConversion"/>
  </si>
  <si>
    <t>12월 2회 등록(김유진t)</t>
    <phoneticPr fontId="3" type="noConversion"/>
  </si>
  <si>
    <t>12월 3회 등록(정바라t)
수영종목할인</t>
    <phoneticPr fontId="3" type="noConversion"/>
  </si>
  <si>
    <t>12월 3회 등록(김유진t)
수영종목할인</t>
    <phoneticPr fontId="3" type="noConversion"/>
  </si>
  <si>
    <t>11월 신규 3회 등록</t>
    <phoneticPr fontId="3" type="noConversion"/>
  </si>
  <si>
    <t>12월 3회 추가</t>
    <phoneticPr fontId="3" type="noConversion"/>
  </si>
  <si>
    <t>현대 20250107 01 0001</t>
    <phoneticPr fontId="3" type="noConversion"/>
  </si>
  <si>
    <t>1월 2회 등록</t>
    <phoneticPr fontId="3" type="noConversion"/>
  </si>
  <si>
    <t>윤노아1차</t>
    <phoneticPr fontId="3" type="noConversion"/>
  </si>
  <si>
    <t>삼성 20250106 01 0002</t>
    <phoneticPr fontId="3" type="noConversion"/>
  </si>
  <si>
    <t>김서연1차</t>
    <phoneticPr fontId="3" type="noConversion"/>
  </si>
  <si>
    <t>010-9887-8047</t>
    <phoneticPr fontId="3" type="noConversion"/>
  </si>
  <si>
    <t>010-8954-8047</t>
    <phoneticPr fontId="3" type="noConversion"/>
  </si>
  <si>
    <t>농협 20250106 01 0003</t>
    <phoneticPr fontId="3" type="noConversion"/>
  </si>
  <si>
    <t>이서우1차</t>
    <phoneticPr fontId="3" type="noConversion"/>
  </si>
  <si>
    <t>010-8899-6009</t>
    <phoneticPr fontId="3" type="noConversion"/>
  </si>
  <si>
    <t>현대 20250107 01 0004</t>
    <phoneticPr fontId="3" type="noConversion"/>
  </si>
  <si>
    <t>현대 20250107 01 0005</t>
    <phoneticPr fontId="3" type="noConversion"/>
  </si>
  <si>
    <t>현대 20250107 01 0007</t>
    <phoneticPr fontId="3" type="noConversion"/>
  </si>
  <si>
    <t>하나 20250107 01 0006</t>
    <phoneticPr fontId="3" type="noConversion"/>
  </si>
  <si>
    <t>1월 8회 등록
형제할인</t>
    <phoneticPr fontId="3" type="noConversion"/>
  </si>
  <si>
    <t>1주차11시</t>
    <phoneticPr fontId="3" type="noConversion"/>
  </si>
  <si>
    <t>최서온1주차</t>
    <phoneticPr fontId="3" type="noConversion"/>
  </si>
  <si>
    <t>010-3024-2966</t>
    <phoneticPr fontId="3" type="noConversion"/>
  </si>
  <si>
    <t>1주차 11시 방특</t>
    <phoneticPr fontId="3" type="noConversion"/>
  </si>
  <si>
    <t>김소민3차</t>
    <phoneticPr fontId="3" type="noConversion"/>
  </si>
  <si>
    <t>010-7119-6392</t>
    <phoneticPr fontId="3" type="noConversion"/>
  </si>
  <si>
    <t>3차 10시 방특</t>
    <phoneticPr fontId="3" type="noConversion"/>
  </si>
  <si>
    <t>김리안</t>
    <phoneticPr fontId="3" type="noConversion"/>
  </si>
  <si>
    <t>유승희</t>
    <phoneticPr fontId="3" type="noConversion"/>
  </si>
  <si>
    <t>010-5247-3580</t>
    <phoneticPr fontId="3" type="noConversion"/>
  </si>
  <si>
    <t>1/8 피겨 체험</t>
    <phoneticPr fontId="3" type="noConversion"/>
  </si>
  <si>
    <t>5주차10시</t>
    <phoneticPr fontId="3" type="noConversion"/>
  </si>
  <si>
    <t>이은호5주차</t>
    <phoneticPr fontId="3" type="noConversion"/>
  </si>
  <si>
    <t>010-9702-5527</t>
    <phoneticPr fontId="3" type="noConversion"/>
  </si>
  <si>
    <t>5주차 10시 방특</t>
    <phoneticPr fontId="3" type="noConversion"/>
  </si>
  <si>
    <t>이채이2차</t>
    <phoneticPr fontId="3" type="noConversion"/>
  </si>
  <si>
    <t>김건호2차</t>
    <phoneticPr fontId="3" type="noConversion"/>
  </si>
  <si>
    <t>010-3309-4906</t>
    <phoneticPr fontId="3" type="noConversion"/>
  </si>
  <si>
    <t>2차 11시 방특</t>
    <phoneticPr fontId="3" type="noConversion"/>
  </si>
  <si>
    <t>장영서3차</t>
    <phoneticPr fontId="3" type="noConversion"/>
  </si>
  <si>
    <t>010-3948-2321</t>
    <phoneticPr fontId="3" type="noConversion"/>
  </si>
  <si>
    <t>수15,16</t>
    <phoneticPr fontId="3" type="noConversion"/>
  </si>
  <si>
    <t>우리 20250108 01 0001</t>
    <phoneticPr fontId="3" type="noConversion"/>
  </si>
  <si>
    <t>정호재2차</t>
    <phoneticPr fontId="3" type="noConversion"/>
  </si>
  <si>
    <t>010-5310-7297</t>
    <phoneticPr fontId="3" type="noConversion"/>
  </si>
  <si>
    <t>현대 97679026</t>
    <phoneticPr fontId="3" type="noConversion"/>
  </si>
  <si>
    <t>2차 9시 방특(단말기 결제)
픽업 스피드 드랍 수영</t>
    <phoneticPr fontId="3" type="noConversion"/>
  </si>
  <si>
    <t>이솔1차</t>
    <phoneticPr fontId="3" type="noConversion"/>
  </si>
  <si>
    <t>010-4562-3772</t>
    <phoneticPr fontId="3" type="noConversion"/>
  </si>
  <si>
    <t>현대 97243680</t>
    <phoneticPr fontId="3" type="noConversion"/>
  </si>
  <si>
    <t>국민 20250108 01 0003</t>
    <phoneticPr fontId="3" type="noConversion"/>
  </si>
  <si>
    <t>1월 2회 등록(체험비 차액결제)
형제할인(신정우 형제할인까지 할인)총 3만원 할인</t>
    <phoneticPr fontId="3" type="noConversion"/>
  </si>
  <si>
    <t>씨티 20250108 01 0005</t>
    <phoneticPr fontId="3" type="noConversion"/>
  </si>
  <si>
    <t>1월 활주반 1회 등록</t>
    <phoneticPr fontId="3" type="noConversion"/>
  </si>
  <si>
    <t>현대 20250108 01 0004</t>
    <phoneticPr fontId="3" type="noConversion"/>
  </si>
  <si>
    <t>1월 신규 2회 등록(체험비 차액결제)</t>
    <phoneticPr fontId="3" type="noConversion"/>
  </si>
  <si>
    <t>신반포로33길15</t>
    <phoneticPr fontId="3" type="noConversion"/>
  </si>
  <si>
    <t>SOT</t>
    <phoneticPr fontId="3" type="noConversion"/>
  </si>
  <si>
    <t>김윤채1차</t>
    <phoneticPr fontId="3" type="noConversion"/>
  </si>
  <si>
    <t>010-4622-5438</t>
    <phoneticPr fontId="3" type="noConversion"/>
  </si>
  <si>
    <t>이연우2차</t>
    <phoneticPr fontId="3" type="noConversion"/>
  </si>
  <si>
    <t>010-2715-1025</t>
    <phoneticPr fontId="3" type="noConversion"/>
  </si>
  <si>
    <t>이연우3차</t>
    <phoneticPr fontId="3" type="noConversion"/>
  </si>
  <si>
    <t>김민서1주차</t>
    <phoneticPr fontId="3" type="noConversion"/>
  </si>
  <si>
    <t>010-8962-9747</t>
    <phoneticPr fontId="3" type="noConversion"/>
  </si>
  <si>
    <t>1주차 9시 방특</t>
    <phoneticPr fontId="3" type="noConversion"/>
  </si>
  <si>
    <t>2주차10시</t>
    <phoneticPr fontId="3" type="noConversion"/>
  </si>
  <si>
    <t>이제인2주차</t>
    <phoneticPr fontId="3" type="noConversion"/>
  </si>
  <si>
    <t>25년방특(2nd week)</t>
  </si>
  <si>
    <t>2주차 10시 방특</t>
    <phoneticPr fontId="3" type="noConversion"/>
  </si>
  <si>
    <t>이동건2주차</t>
    <phoneticPr fontId="3" type="noConversion"/>
  </si>
  <si>
    <t>010-7220-4535</t>
    <phoneticPr fontId="3" type="noConversion"/>
  </si>
  <si>
    <t>하원셔틀18000원 미납</t>
    <phoneticPr fontId="3" type="noConversion"/>
  </si>
  <si>
    <t>목17토13</t>
    <phoneticPr fontId="3" type="noConversion"/>
  </si>
  <si>
    <t>1월 3회 등록
형제할인</t>
    <phoneticPr fontId="3" type="noConversion"/>
  </si>
  <si>
    <t>신현성,신정우 형제할인 할인금액
1/8에 신현성 신규 등록 인원t결제에서 제외함</t>
    <phoneticPr fontId="3" type="noConversion"/>
  </si>
  <si>
    <t>박준서2차</t>
    <phoneticPr fontId="3" type="noConversion"/>
  </si>
  <si>
    <t>010-5458-6476</t>
    <phoneticPr fontId="3" type="noConversion"/>
  </si>
  <si>
    <t>비씨 20250109 01 0004</t>
    <phoneticPr fontId="3" type="noConversion"/>
  </si>
  <si>
    <t>현대 20250109 01 0003</t>
    <phoneticPr fontId="3" type="noConversion"/>
  </si>
  <si>
    <t>1월 심화반 4회 등록</t>
    <phoneticPr fontId="3" type="noConversion"/>
  </si>
  <si>
    <t>우리 20250109 01 0002</t>
    <phoneticPr fontId="3" type="noConversion"/>
  </si>
  <si>
    <t>12월 2회 미납금</t>
    <phoneticPr fontId="3" type="noConversion"/>
  </si>
  <si>
    <t>김원중</t>
    <phoneticPr fontId="3" type="noConversion"/>
  </si>
  <si>
    <t>금11</t>
    <phoneticPr fontId="3" type="noConversion"/>
  </si>
  <si>
    <t>비씨 20250109 01 0001</t>
    <phoneticPr fontId="3" type="noConversion"/>
  </si>
  <si>
    <t>1월 오전 대관</t>
    <phoneticPr fontId="3" type="noConversion"/>
  </si>
  <si>
    <t>010-8983-6926</t>
    <phoneticPr fontId="3" type="noConversion"/>
  </si>
  <si>
    <t>김영준2차</t>
    <phoneticPr fontId="3" type="noConversion"/>
  </si>
  <si>
    <t>010-4743-4164</t>
    <phoneticPr fontId="3" type="noConversion"/>
  </si>
  <si>
    <t>김주헌2차</t>
    <phoneticPr fontId="3" type="noConversion"/>
  </si>
  <si>
    <t>2차 11시 방특(분할결제)</t>
    <phoneticPr fontId="3" type="noConversion"/>
  </si>
  <si>
    <t>홍세영</t>
    <phoneticPr fontId="3" type="noConversion"/>
  </si>
  <si>
    <t>010-9268-7747</t>
    <phoneticPr fontId="3" type="noConversion"/>
  </si>
  <si>
    <t>현대 20250110 0001</t>
    <phoneticPr fontId="3" type="noConversion"/>
  </si>
  <si>
    <t>1/11 스피드 체험</t>
    <phoneticPr fontId="3" type="noConversion"/>
  </si>
  <si>
    <t>김아윤</t>
    <phoneticPr fontId="3" type="noConversion"/>
  </si>
  <si>
    <t>010-5544-7083</t>
    <phoneticPr fontId="3" type="noConversion"/>
  </si>
  <si>
    <t xml:space="preserve"> </t>
    <phoneticPr fontId="3" type="noConversion"/>
  </si>
  <si>
    <t>현대 20250111 01 0001</t>
    <phoneticPr fontId="3" type="noConversion"/>
  </si>
  <si>
    <t>신한 20250111 01 0002</t>
    <phoneticPr fontId="3" type="noConversion"/>
  </si>
  <si>
    <t>1월 셔틀비</t>
    <phoneticPr fontId="3" type="noConversion"/>
  </si>
  <si>
    <t>하나 20250111 01 0003</t>
    <phoneticPr fontId="3" type="noConversion"/>
  </si>
  <si>
    <t>김규선</t>
    <phoneticPr fontId="3" type="noConversion"/>
  </si>
  <si>
    <t>010-9890-9008</t>
    <phoneticPr fontId="3" type="noConversion"/>
  </si>
  <si>
    <t>신한 20250111 01 0004</t>
    <phoneticPr fontId="3" type="noConversion"/>
  </si>
  <si>
    <t>우리 20250111 01 0005</t>
    <phoneticPr fontId="3" type="noConversion"/>
  </si>
  <si>
    <t>12월 셔틀비 미납금
형제할인</t>
    <phoneticPr fontId="3" type="noConversion"/>
  </si>
  <si>
    <t>1월 8회 등록
편도 셔틀 이용</t>
    <phoneticPr fontId="3" type="noConversion"/>
  </si>
  <si>
    <t>해외 20250111 01 0006</t>
    <phoneticPr fontId="3" type="noConversion"/>
  </si>
  <si>
    <t>비씨 20250111 01 0008</t>
    <phoneticPr fontId="3" type="noConversion"/>
  </si>
  <si>
    <t>현대2차아파트</t>
    <phoneticPr fontId="3" type="noConversion"/>
  </si>
  <si>
    <t>우리 20250111 01 0007</t>
    <phoneticPr fontId="3" type="noConversion"/>
  </si>
  <si>
    <t>미성 1차 2동</t>
    <phoneticPr fontId="3" type="noConversion"/>
  </si>
  <si>
    <t>김리아</t>
    <phoneticPr fontId="3" type="noConversion"/>
  </si>
  <si>
    <t>010-2238-3831</t>
    <phoneticPr fontId="3" type="noConversion"/>
  </si>
  <si>
    <t>롯데 20250111 01 0009</t>
    <phoneticPr fontId="3" type="noConversion"/>
  </si>
  <si>
    <t>1월 신규 3회 등록(체험비 차액결제)</t>
    <phoneticPr fontId="3" type="noConversion"/>
  </si>
  <si>
    <t>반포대로122</t>
    <phoneticPr fontId="3" type="noConversion"/>
  </si>
  <si>
    <t>회원 쿠폰판매</t>
    <phoneticPr fontId="3" type="noConversion"/>
  </si>
  <si>
    <t>현영 095023354</t>
    <phoneticPr fontId="3" type="noConversion"/>
  </si>
  <si>
    <t>1월12일 자유스케이팅 쿠폰판매</t>
    <phoneticPr fontId="3" type="noConversion"/>
  </si>
  <si>
    <t>현대 20250112 01 0005</t>
    <phoneticPr fontId="3" type="noConversion"/>
  </si>
  <si>
    <t>비회원</t>
    <phoneticPr fontId="3" type="noConversion"/>
  </si>
  <si>
    <t>1/12 자유스케이팅 2부</t>
    <phoneticPr fontId="3" type="noConversion"/>
  </si>
  <si>
    <t>1/12 자유스케이팅 1부</t>
    <phoneticPr fontId="3" type="noConversion"/>
  </si>
  <si>
    <t>롯데 20250112 01 0004</t>
    <phoneticPr fontId="3" type="noConversion"/>
  </si>
  <si>
    <t>롯데 20205112 01 0004</t>
    <phoneticPr fontId="3" type="noConversion"/>
  </si>
  <si>
    <t xml:space="preserve">국민 20250112 01 0001 </t>
    <phoneticPr fontId="3" type="noConversion"/>
  </si>
  <si>
    <t>박정찬</t>
    <phoneticPr fontId="3" type="noConversion"/>
  </si>
  <si>
    <t>010-6227-0775</t>
    <phoneticPr fontId="3" type="noConversion"/>
  </si>
  <si>
    <t>월06</t>
    <phoneticPr fontId="3" type="noConversion"/>
  </si>
  <si>
    <t>비씨 20250113 01 0001</t>
    <phoneticPr fontId="3" type="noConversion"/>
  </si>
  <si>
    <t>1월 오전대관</t>
    <phoneticPr fontId="3" type="noConversion"/>
  </si>
  <si>
    <t>최시연1차</t>
    <phoneticPr fontId="3" type="noConversion"/>
  </si>
  <si>
    <t>010-8408-0906</t>
    <phoneticPr fontId="3" type="noConversion"/>
  </si>
  <si>
    <t>현대 20250113 01 0002</t>
    <phoneticPr fontId="3" type="noConversion"/>
  </si>
  <si>
    <t>010-3126-5907</t>
    <phoneticPr fontId="3" type="noConversion"/>
  </si>
  <si>
    <t>현대 20250113 01 0003</t>
    <phoneticPr fontId="3" type="noConversion"/>
  </si>
  <si>
    <t>신한 20250113 01 0004</t>
    <phoneticPr fontId="3" type="noConversion"/>
  </si>
  <si>
    <t>1월 4회 등록
수영종목할인 수영연속셔틀비X</t>
    <phoneticPr fontId="3" type="noConversion"/>
  </si>
  <si>
    <t>김서헌</t>
    <phoneticPr fontId="3" type="noConversion"/>
  </si>
  <si>
    <t>김솔헌</t>
    <phoneticPr fontId="3" type="noConversion"/>
  </si>
  <si>
    <t>010-9069-9521</t>
    <phoneticPr fontId="3" type="noConversion"/>
  </si>
  <si>
    <t>현대 20250113 01 0005</t>
    <phoneticPr fontId="3" type="noConversion"/>
  </si>
  <si>
    <t>1월 신규 3회 등록</t>
    <phoneticPr fontId="3" type="noConversion"/>
  </si>
  <si>
    <t>학동초</t>
    <phoneticPr fontId="3" type="noConversion"/>
  </si>
  <si>
    <t>논현동</t>
    <phoneticPr fontId="3" type="noConversion"/>
  </si>
  <si>
    <t>11월 3회 등록
이사님 지인 20% 할인</t>
    <phoneticPr fontId="3" type="noConversion"/>
  </si>
  <si>
    <t>삼성 20250110 01 0005</t>
    <phoneticPr fontId="3" type="noConversion"/>
  </si>
  <si>
    <t>1월 1회 등록
이사님 지인 30% 할인</t>
    <phoneticPr fontId="3" type="noConversion"/>
  </si>
  <si>
    <t>서은우</t>
    <phoneticPr fontId="3" type="noConversion"/>
  </si>
  <si>
    <t>2월 4회 등록
이사님 지인 30% 할인</t>
    <phoneticPr fontId="3" type="noConversion"/>
  </si>
  <si>
    <t>황주하</t>
    <phoneticPr fontId="3" type="noConversion"/>
  </si>
  <si>
    <t>010-7181-0213</t>
    <phoneticPr fontId="3" type="noConversion"/>
  </si>
  <si>
    <t>현대 20250110 01 0004</t>
    <phoneticPr fontId="3" type="noConversion"/>
  </si>
  <si>
    <t>2월 4회 등록</t>
    <phoneticPr fontId="3" type="noConversion"/>
  </si>
  <si>
    <t>2월 4회 등록
형제할인 왕복셔틀이용</t>
    <phoneticPr fontId="3" type="noConversion"/>
  </si>
  <si>
    <t>현대 20250114 01 0005</t>
    <phoneticPr fontId="3" type="noConversion"/>
  </si>
  <si>
    <t>현대 20250114 01 0004</t>
    <phoneticPr fontId="3" type="noConversion"/>
  </si>
  <si>
    <t>신한 20250114 01 0001</t>
    <phoneticPr fontId="3" type="noConversion"/>
  </si>
  <si>
    <t>1월 3회 등록
왕복셔틀이용</t>
    <phoneticPr fontId="3" type="noConversion"/>
  </si>
  <si>
    <t>12월 12회 미납금</t>
    <phoneticPr fontId="3" type="noConversion"/>
  </si>
  <si>
    <t>김서우2차</t>
    <phoneticPr fontId="3" type="noConversion"/>
  </si>
  <si>
    <t>010-5918-8927</t>
    <phoneticPr fontId="3" type="noConversion"/>
  </si>
  <si>
    <t>우리 20250115 01 0001</t>
    <phoneticPr fontId="3" type="noConversion"/>
  </si>
  <si>
    <t>현대 20250115 01 0002</t>
    <phoneticPr fontId="3" type="noConversion"/>
  </si>
  <si>
    <t>현대 20250115 01 0003</t>
    <phoneticPr fontId="3" type="noConversion"/>
  </si>
  <si>
    <t>2월 4회 등록
왕복셔틀 이용</t>
    <phoneticPr fontId="3" type="noConversion"/>
  </si>
  <si>
    <t>현대 20250115 01 0004</t>
    <phoneticPr fontId="3" type="noConversion"/>
  </si>
  <si>
    <t>김한준1차</t>
    <phoneticPr fontId="3" type="noConversion"/>
  </si>
  <si>
    <t>010-5031-3039</t>
    <phoneticPr fontId="3" type="noConversion"/>
  </si>
  <si>
    <t>신한 20250116 01 0001</t>
    <phoneticPr fontId="3" type="noConversion"/>
  </si>
  <si>
    <t>김재인3차</t>
    <phoneticPr fontId="3" type="noConversion"/>
  </si>
  <si>
    <t>010-9957-7969</t>
    <phoneticPr fontId="3" type="noConversion"/>
  </si>
  <si>
    <t>허윤 2차</t>
    <phoneticPr fontId="3" type="noConversion"/>
  </si>
  <si>
    <t>현대 20250117 01 0001</t>
    <phoneticPr fontId="3" type="noConversion"/>
  </si>
  <si>
    <t>2주차11시</t>
    <phoneticPr fontId="3" type="noConversion"/>
  </si>
  <si>
    <t>삼성 20250117 01 0002</t>
    <phoneticPr fontId="3" type="noConversion"/>
  </si>
  <si>
    <t>2주차 11시 방특 (차단위 차액결제)</t>
    <phoneticPr fontId="3" type="noConversion"/>
  </si>
  <si>
    <t>국민 20250117 01 0003</t>
    <phoneticPr fontId="3" type="noConversion"/>
  </si>
  <si>
    <t>1/17 스피드 체험</t>
    <phoneticPr fontId="3" type="noConversion"/>
  </si>
  <si>
    <t>현아린,현우린,현지수</t>
    <phoneticPr fontId="3" type="noConversion"/>
  </si>
  <si>
    <t>삼성34347849</t>
    <phoneticPr fontId="3" type="noConversion"/>
  </si>
  <si>
    <t>롯데 20250117 01 0005</t>
    <phoneticPr fontId="3" type="noConversion"/>
  </si>
  <si>
    <t>12월 13회 미납금</t>
    <phoneticPr fontId="3" type="noConversion"/>
  </si>
  <si>
    <t>12월 심화반 6회 미납금</t>
    <phoneticPr fontId="3" type="noConversion"/>
  </si>
  <si>
    <t>하나 20250117 01 0006</t>
    <phoneticPr fontId="3" type="noConversion"/>
  </si>
  <si>
    <t>2월 4회 등록
종목할인</t>
    <phoneticPr fontId="3" type="noConversion"/>
  </si>
  <si>
    <t>현대 20250117 01 0004</t>
    <phoneticPr fontId="3" type="noConversion"/>
  </si>
  <si>
    <t>2월 8회 등록</t>
    <phoneticPr fontId="3" type="noConversion"/>
  </si>
  <si>
    <t>박건우2차</t>
    <phoneticPr fontId="3" type="noConversion"/>
  </si>
  <si>
    <t>010-8227-6927</t>
    <phoneticPr fontId="3" type="noConversion"/>
  </si>
  <si>
    <t>하나 15871906</t>
    <phoneticPr fontId="3" type="noConversion"/>
  </si>
  <si>
    <t>2차 9시 방특(단말기 결제)</t>
    <phoneticPr fontId="3" type="noConversion"/>
  </si>
  <si>
    <t>롯데 20250117 01 0007</t>
    <phoneticPr fontId="3" type="noConversion"/>
  </si>
  <si>
    <t>우리 20250117 01 0008</t>
    <phoneticPr fontId="3" type="noConversion"/>
  </si>
  <si>
    <t>1월 3회 등록(단말기 결제)</t>
    <phoneticPr fontId="3" type="noConversion"/>
  </si>
  <si>
    <t>배소율</t>
    <phoneticPr fontId="3" type="noConversion"/>
  </si>
  <si>
    <t>010-8528-2439</t>
    <phoneticPr fontId="3" type="noConversion"/>
  </si>
  <si>
    <t>1/18 피겨 체험</t>
    <phoneticPr fontId="3" type="noConversion"/>
  </si>
  <si>
    <t>12월 심화반 1회 미납금</t>
    <phoneticPr fontId="3" type="noConversion"/>
  </si>
  <si>
    <t>1월 심화반 2회 등록</t>
    <phoneticPr fontId="3" type="noConversion"/>
  </si>
  <si>
    <t>3주차10시</t>
    <phoneticPr fontId="3" type="noConversion"/>
  </si>
  <si>
    <t>노윤아3주차</t>
    <phoneticPr fontId="3" type="noConversion"/>
  </si>
  <si>
    <t>010-9035-5990</t>
    <phoneticPr fontId="3" type="noConversion"/>
  </si>
  <si>
    <t>25년방특(3rd week)</t>
  </si>
  <si>
    <t>3주차 10시 방특</t>
    <phoneticPr fontId="3" type="noConversion"/>
  </si>
  <si>
    <t>010-3151-9305</t>
    <phoneticPr fontId="3" type="noConversion"/>
  </si>
  <si>
    <t>신한 20250118 01 0001</t>
    <phoneticPr fontId="3" type="noConversion"/>
  </si>
  <si>
    <t>2월 6회 등록
수요일만 왕복셔틀이용</t>
    <phoneticPr fontId="3" type="noConversion"/>
  </si>
  <si>
    <t>수요일 왕복 셔틀비</t>
    <phoneticPr fontId="3" type="noConversion"/>
  </si>
  <si>
    <t>하나 20250118 01 0003</t>
    <phoneticPr fontId="3" type="noConversion"/>
  </si>
  <si>
    <t>신한 20250118 01 0004</t>
    <phoneticPr fontId="3" type="noConversion"/>
  </si>
  <si>
    <t>2월 4회 등록
형제할인</t>
    <phoneticPr fontId="3" type="noConversion"/>
  </si>
  <si>
    <t>비씨 20250118 01 0007</t>
    <phoneticPr fontId="3" type="noConversion"/>
  </si>
  <si>
    <t>비씨 20250118 01 0008</t>
    <phoneticPr fontId="3" type="noConversion"/>
  </si>
  <si>
    <t>하나 20250118 01 0009</t>
    <phoneticPr fontId="3" type="noConversion"/>
  </si>
  <si>
    <t>신한 20250118 01 0010</t>
    <phoneticPr fontId="3" type="noConversion"/>
  </si>
  <si>
    <t>삼성 20250118 01 0011</t>
    <phoneticPr fontId="3" type="noConversion"/>
  </si>
  <si>
    <t>하나 20250118 01 0012</t>
    <phoneticPr fontId="3" type="noConversion"/>
  </si>
  <si>
    <t>2월 12회 등록</t>
    <phoneticPr fontId="3" type="noConversion"/>
  </si>
  <si>
    <t>현영 095021773</t>
    <phoneticPr fontId="3" type="noConversion"/>
  </si>
  <si>
    <t>2월 6회 등록</t>
    <phoneticPr fontId="3" type="noConversion"/>
  </si>
  <si>
    <t>우리 20250118 01 0014</t>
    <phoneticPr fontId="3" type="noConversion"/>
  </si>
  <si>
    <t>현대 20250118 01 0015</t>
    <phoneticPr fontId="3" type="noConversion"/>
  </si>
  <si>
    <t>신한 20250118 01 0019</t>
    <phoneticPr fontId="3" type="noConversion"/>
  </si>
  <si>
    <t>신한 20250118 01 0020</t>
    <phoneticPr fontId="3" type="noConversion"/>
  </si>
  <si>
    <t>롯데 20250118 01 0024</t>
    <phoneticPr fontId="3" type="noConversion"/>
  </si>
  <si>
    <t>1월 4회 등록
왕복셔틀이용 / 형제할인</t>
    <phoneticPr fontId="3" type="noConversion"/>
  </si>
  <si>
    <t>2월 3회 등록
왕복셔틀이용 / 형제할인</t>
    <phoneticPr fontId="3" type="noConversion"/>
  </si>
  <si>
    <t>농협 20250118 01 0025</t>
    <phoneticPr fontId="3" type="noConversion"/>
  </si>
  <si>
    <t>신한 20250118 01 0026</t>
    <phoneticPr fontId="3" type="noConversion"/>
  </si>
  <si>
    <t>박재호</t>
    <phoneticPr fontId="3" type="noConversion"/>
  </si>
  <si>
    <t>하나 20250119 01 0012</t>
    <phoneticPr fontId="3" type="noConversion"/>
  </si>
  <si>
    <t>12/19 자유스케이팅 2부</t>
    <phoneticPr fontId="3" type="noConversion"/>
  </si>
  <si>
    <t>이재원</t>
    <phoneticPr fontId="3" type="noConversion"/>
  </si>
  <si>
    <t>홍지우</t>
    <phoneticPr fontId="3" type="noConversion"/>
  </si>
  <si>
    <t>국민 20250119 01 0011</t>
    <phoneticPr fontId="3" type="noConversion"/>
  </si>
  <si>
    <t>국민 20250119 01 0010</t>
    <phoneticPr fontId="3" type="noConversion"/>
  </si>
  <si>
    <t>국민 20250119 01 0009</t>
    <phoneticPr fontId="3" type="noConversion"/>
  </si>
  <si>
    <t>홍주아</t>
    <phoneticPr fontId="3" type="noConversion"/>
  </si>
  <si>
    <t>카카오 20250119 01 0008</t>
    <phoneticPr fontId="3" type="noConversion"/>
  </si>
  <si>
    <t>김하진</t>
    <phoneticPr fontId="3" type="noConversion"/>
  </si>
  <si>
    <t>롯데 20250119 01 0007</t>
    <phoneticPr fontId="3" type="noConversion"/>
  </si>
  <si>
    <t>신한 20250119 01 0006</t>
    <phoneticPr fontId="3" type="noConversion"/>
  </si>
  <si>
    <t>류지명</t>
    <phoneticPr fontId="3" type="noConversion"/>
  </si>
  <si>
    <t>국민 20250119 01 0005</t>
    <phoneticPr fontId="3" type="noConversion"/>
  </si>
  <si>
    <t>구아윤</t>
    <phoneticPr fontId="3" type="noConversion"/>
  </si>
  <si>
    <t>현대 20250119 01 0004</t>
    <phoneticPr fontId="3" type="noConversion"/>
  </si>
  <si>
    <t>이진아,이윤아</t>
    <phoneticPr fontId="3" type="noConversion"/>
  </si>
  <si>
    <t>국민 20250119 01 0003</t>
    <phoneticPr fontId="3" type="noConversion"/>
  </si>
  <si>
    <t>현대 20250119 01 0002</t>
    <phoneticPr fontId="3" type="noConversion"/>
  </si>
  <si>
    <t>2주차9시</t>
    <phoneticPr fontId="3" type="noConversion"/>
  </si>
  <si>
    <t>송지유2주차</t>
    <phoneticPr fontId="3" type="noConversion"/>
  </si>
  <si>
    <t>010-3389-9464</t>
    <phoneticPr fontId="3" type="noConversion"/>
  </si>
  <si>
    <t>비씨 20250119 01 0001</t>
    <phoneticPr fontId="3" type="noConversion"/>
  </si>
  <si>
    <t>2주차 9시 방특</t>
    <phoneticPr fontId="3" type="noConversion"/>
  </si>
  <si>
    <t>송지유2차</t>
    <phoneticPr fontId="3" type="noConversion"/>
  </si>
  <si>
    <t>김소율3주차</t>
    <phoneticPr fontId="3" type="noConversion"/>
  </si>
  <si>
    <t>010-9972-6143</t>
    <phoneticPr fontId="3" type="noConversion"/>
  </si>
  <si>
    <t>윤지우3</t>
    <phoneticPr fontId="3" type="noConversion"/>
  </si>
  <si>
    <t>2/3 피겨 체험</t>
    <phoneticPr fontId="3" type="noConversion"/>
  </si>
  <si>
    <t>김세라2차</t>
    <phoneticPr fontId="3" type="noConversion"/>
  </si>
  <si>
    <t>2차 9시</t>
    <phoneticPr fontId="3" type="noConversion"/>
  </si>
  <si>
    <t>현대 20250120 01 0001</t>
    <phoneticPr fontId="3" type="noConversion"/>
  </si>
  <si>
    <t>임재준2주차</t>
    <phoneticPr fontId="3" type="noConversion"/>
  </si>
  <si>
    <t>010-7474-1201</t>
    <phoneticPr fontId="3" type="noConversion"/>
  </si>
  <si>
    <t>현대 20250120 01 0002</t>
    <phoneticPr fontId="3" type="noConversion"/>
  </si>
  <si>
    <t>2주차 11시 방특</t>
    <phoneticPr fontId="3" type="noConversion"/>
  </si>
  <si>
    <t>삼성 46452938</t>
    <phoneticPr fontId="3" type="noConversion"/>
  </si>
  <si>
    <t>현대 20250120 01 0003</t>
    <phoneticPr fontId="3" type="noConversion"/>
  </si>
  <si>
    <t>2월 3회 등록(1월 1회 이월 차감결제)</t>
    <phoneticPr fontId="3" type="noConversion"/>
  </si>
  <si>
    <t>현대 20250120 01 0004</t>
    <phoneticPr fontId="3" type="noConversion"/>
  </si>
  <si>
    <t>신한 20250120 01 0005</t>
    <phoneticPr fontId="3" type="noConversion"/>
  </si>
  <si>
    <t>2월 8회 등록(지은-&gt;여진)</t>
    <phoneticPr fontId="3" type="noConversion"/>
  </si>
  <si>
    <t>우리 20250120 01 0007</t>
    <phoneticPr fontId="3" type="noConversion"/>
  </si>
  <si>
    <t>심화반</t>
    <phoneticPr fontId="3" type="noConversion"/>
  </si>
  <si>
    <t>국민 20250120 01 0008</t>
    <phoneticPr fontId="3" type="noConversion"/>
  </si>
  <si>
    <t>1월 심화반 1회 추가</t>
    <phoneticPr fontId="3" type="noConversion"/>
  </si>
  <si>
    <t>2월 4회 등록(단말기 결제)
종목할인</t>
    <phoneticPr fontId="3" type="noConversion"/>
  </si>
  <si>
    <t>임재준2차</t>
    <phoneticPr fontId="3" type="noConversion"/>
  </si>
  <si>
    <t>신유나</t>
    <phoneticPr fontId="3" type="noConversion"/>
  </si>
  <si>
    <t>010-8225-5644</t>
    <phoneticPr fontId="3" type="noConversion"/>
  </si>
  <si>
    <t>1/27 피겨 체험</t>
    <phoneticPr fontId="3" type="noConversion"/>
  </si>
  <si>
    <t>홍지유3차</t>
    <phoneticPr fontId="3" type="noConversion"/>
  </si>
  <si>
    <t>3차 10시 방특
왕복셔틀이용</t>
    <phoneticPr fontId="3" type="noConversion"/>
  </si>
  <si>
    <t>현대 97721401</t>
    <phoneticPr fontId="3" type="noConversion"/>
  </si>
  <si>
    <t>농협 20250121 01 0001</t>
    <phoneticPr fontId="3" type="noConversion"/>
  </si>
  <si>
    <t>화15목16토10</t>
    <phoneticPr fontId="3" type="noConversion"/>
  </si>
  <si>
    <t>신한 20250121 01 0002</t>
    <phoneticPr fontId="3" type="noConversion"/>
  </si>
  <si>
    <t>현대 20250121 01 0003</t>
    <phoneticPr fontId="3" type="noConversion"/>
  </si>
  <si>
    <t>2월 4회 등록
왕복셔틀이용</t>
    <phoneticPr fontId="3" type="noConversion"/>
  </si>
  <si>
    <t>롯데 20250121 01 0004</t>
    <phoneticPr fontId="3" type="noConversion"/>
  </si>
  <si>
    <t>2월 심화반 14회 등록</t>
    <phoneticPr fontId="3" type="noConversion"/>
  </si>
  <si>
    <t>현대 20250121 01 0005</t>
    <phoneticPr fontId="3" type="noConversion"/>
  </si>
  <si>
    <t>2월 8회 등록
형제할인</t>
    <phoneticPr fontId="3" type="noConversion"/>
  </si>
  <si>
    <t>2월 4회 등록(단말기 결제)
수영연속셔틀비X 수영종목할인</t>
    <phoneticPr fontId="3" type="noConversion"/>
  </si>
  <si>
    <t>현영 090049106</t>
    <phoneticPr fontId="3" type="noConversion"/>
  </si>
  <si>
    <t>2월 8회 등록(분할결제)</t>
    <phoneticPr fontId="3" type="noConversion"/>
  </si>
  <si>
    <t>현대 20250122 01 0002</t>
    <phoneticPr fontId="3" type="noConversion"/>
  </si>
  <si>
    <t>2월 3회 등록</t>
    <phoneticPr fontId="3" type="noConversion"/>
  </si>
  <si>
    <t>국민 20250122 01 0004</t>
    <phoneticPr fontId="3" type="noConversion"/>
  </si>
  <si>
    <t>활주반</t>
    <phoneticPr fontId="3" type="noConversion"/>
  </si>
  <si>
    <t>씨티 20250122 01 0005</t>
    <phoneticPr fontId="3" type="noConversion"/>
  </si>
  <si>
    <t>1월 활주반 1회 추가</t>
    <phoneticPr fontId="3" type="noConversion"/>
  </si>
  <si>
    <t>강민서</t>
    <phoneticPr fontId="3" type="noConversion"/>
  </si>
  <si>
    <t>010-2320-1432</t>
    <phoneticPr fontId="3" type="noConversion"/>
  </si>
  <si>
    <t>1/25 피겨 체험</t>
    <phoneticPr fontId="3" type="noConversion"/>
  </si>
  <si>
    <t>김아린</t>
    <phoneticPr fontId="3" type="noConversion"/>
  </si>
  <si>
    <t>010-2910-3229</t>
    <phoneticPr fontId="3" type="noConversion"/>
  </si>
  <si>
    <t>2/8 피겨체험</t>
    <phoneticPr fontId="3" type="noConversion"/>
  </si>
  <si>
    <t>김령아</t>
    <phoneticPr fontId="3" type="noConversion"/>
  </si>
  <si>
    <t>010-5898-5520</t>
    <phoneticPr fontId="3" type="noConversion"/>
  </si>
  <si>
    <t>류시아</t>
    <phoneticPr fontId="3" type="noConversion"/>
  </si>
  <si>
    <t>010-5641-8500</t>
    <phoneticPr fontId="3" type="noConversion"/>
  </si>
  <si>
    <t>1/24 피겨체험</t>
    <phoneticPr fontId="3" type="noConversion"/>
  </si>
  <si>
    <t>2/7 스피드 체험</t>
    <phoneticPr fontId="3" type="noConversion"/>
  </si>
  <si>
    <t>현대 20250123 01 0005</t>
    <phoneticPr fontId="3" type="noConversion"/>
  </si>
  <si>
    <t>1월 피겨 심화반 1회 등록</t>
    <phoneticPr fontId="3" type="noConversion"/>
  </si>
  <si>
    <t>롯데 20250123 01 0004</t>
    <phoneticPr fontId="3" type="noConversion"/>
  </si>
  <si>
    <t>롯데 20250123 01 0002</t>
    <phoneticPr fontId="3" type="noConversion"/>
  </si>
  <si>
    <t>한정호</t>
    <phoneticPr fontId="3" type="noConversion"/>
  </si>
  <si>
    <t>010-4464-1292</t>
    <phoneticPr fontId="3" type="noConversion"/>
  </si>
  <si>
    <t>2월 신규 4회 등록</t>
    <phoneticPr fontId="3" type="noConversion"/>
  </si>
  <si>
    <t>현대아파트84동</t>
    <phoneticPr fontId="3" type="noConversion"/>
  </si>
  <si>
    <t>한지호</t>
    <phoneticPr fontId="3" type="noConversion"/>
  </si>
  <si>
    <t>최시연3차</t>
    <phoneticPr fontId="3" type="noConversion"/>
  </si>
  <si>
    <t>신한 20250123 01 0003</t>
    <phoneticPr fontId="3" type="noConversion"/>
  </si>
  <si>
    <t>현대 20250123 01 0001</t>
    <phoneticPr fontId="3" type="noConversion"/>
  </si>
  <si>
    <t>현대 202501224 01 0001</t>
    <phoneticPr fontId="3" type="noConversion"/>
  </si>
  <si>
    <t>삼성 20250124 01 0002</t>
    <phoneticPr fontId="3" type="noConversion"/>
  </si>
  <si>
    <t>2월 1회 등록</t>
    <phoneticPr fontId="3" type="noConversion"/>
  </si>
  <si>
    <t>2월 1회 추가</t>
    <phoneticPr fontId="3" type="noConversion"/>
  </si>
  <si>
    <t>신한 20250124 01 0003</t>
    <phoneticPr fontId="3" type="noConversion"/>
  </si>
  <si>
    <t>2월 4회 등록(7,14결석)</t>
    <phoneticPr fontId="3" type="noConversion"/>
  </si>
  <si>
    <t>롯데 20250124 01 0004</t>
    <phoneticPr fontId="3" type="noConversion"/>
  </si>
  <si>
    <t>현대 20250124 01 0005</t>
    <phoneticPr fontId="3" type="noConversion"/>
  </si>
  <si>
    <t>2월 16회 등록
형제할인</t>
    <phoneticPr fontId="3" type="noConversion"/>
  </si>
  <si>
    <t>2월 7회 등록
형제할인 편도셔틀이용</t>
    <phoneticPr fontId="3" type="noConversion"/>
  </si>
  <si>
    <t>신한 20250124 01 0006</t>
    <phoneticPr fontId="3" type="noConversion"/>
  </si>
  <si>
    <t>삼성 26233059</t>
    <phoneticPr fontId="3" type="noConversion"/>
  </si>
  <si>
    <t>2월 3회 등록(단말기 결제)</t>
    <phoneticPr fontId="3" type="noConversion"/>
  </si>
  <si>
    <t>삼성 20250124 01 0008</t>
    <phoneticPr fontId="3" type="noConversion"/>
  </si>
  <si>
    <t>롯데 20250124 01 0009</t>
    <phoneticPr fontId="3" type="noConversion"/>
  </si>
  <si>
    <t>신한 20250124 01 0010</t>
    <phoneticPr fontId="3" type="noConversion"/>
  </si>
  <si>
    <t>2월 2회 등록
형제할인</t>
    <phoneticPr fontId="3" type="noConversion"/>
  </si>
  <si>
    <t>현대 20250124 01 00011</t>
    <phoneticPr fontId="3" type="noConversion"/>
  </si>
  <si>
    <t>현대 20250124 01 0012</t>
    <phoneticPr fontId="3" type="noConversion"/>
  </si>
  <si>
    <t>우리 20250124 01 0013</t>
    <phoneticPr fontId="3" type="noConversion"/>
  </si>
  <si>
    <t>우리 20250124 01 0014</t>
    <phoneticPr fontId="3" type="noConversion"/>
  </si>
  <si>
    <t>1월 1회 결제 (환불 후 재결제)</t>
    <phoneticPr fontId="3" type="noConversion"/>
  </si>
  <si>
    <t>삼성 20250124 01 0007</t>
    <phoneticPr fontId="3" type="noConversion"/>
  </si>
  <si>
    <t>동산초</t>
    <phoneticPr fontId="3" type="noConversion"/>
  </si>
  <si>
    <t>금호대우아파트</t>
    <phoneticPr fontId="3" type="noConversion"/>
  </si>
  <si>
    <t>2월 신규 4회 등록(체험비 차액결제_</t>
    <phoneticPr fontId="3" type="noConversion"/>
  </si>
  <si>
    <t>씨티 20250125 01 0001</t>
    <phoneticPr fontId="3" type="noConversion"/>
  </si>
  <si>
    <t>삼성 20250125 01 0002</t>
    <phoneticPr fontId="3" type="noConversion"/>
  </si>
  <si>
    <t>국민 20250125 01 0003</t>
    <phoneticPr fontId="3" type="noConversion"/>
  </si>
  <si>
    <t>롯데 20250125 01 0004</t>
    <phoneticPr fontId="3" type="noConversion"/>
  </si>
  <si>
    <t>신한 20250125 01 0005</t>
    <phoneticPr fontId="3" type="noConversion"/>
  </si>
  <si>
    <t>2월 3회 등록
종목할인</t>
    <phoneticPr fontId="3" type="noConversion"/>
  </si>
  <si>
    <t>신한 20250125 01 0006</t>
    <phoneticPr fontId="3" type="noConversion"/>
  </si>
  <si>
    <t>2월 2회 등록
종목할인</t>
    <phoneticPr fontId="3" type="noConversion"/>
  </si>
  <si>
    <t>하나 20250125 01 0007</t>
    <phoneticPr fontId="3" type="noConversion"/>
  </si>
  <si>
    <t>현대 20250125 01 0008</t>
    <phoneticPr fontId="3" type="noConversion"/>
  </si>
  <si>
    <t>삼성 20250125 01 0009</t>
    <phoneticPr fontId="3" type="noConversion"/>
  </si>
  <si>
    <t>11월 6회 미납금
왕복셔틀이용</t>
    <phoneticPr fontId="3" type="noConversion"/>
  </si>
  <si>
    <t>12월 8회 미납금
왕복셔틀이용</t>
    <phoneticPr fontId="3" type="noConversion"/>
  </si>
  <si>
    <t>25년 1월 종료</t>
    <phoneticPr fontId="3" type="noConversion"/>
  </si>
  <si>
    <t>신한 20250125 01 0010</t>
    <phoneticPr fontId="3" type="noConversion"/>
  </si>
  <si>
    <t>2월 6회 등록(토12,미정)</t>
    <phoneticPr fontId="3" type="noConversion"/>
  </si>
  <si>
    <t>현대 20250125 01 0011</t>
    <phoneticPr fontId="3" type="noConversion"/>
  </si>
  <si>
    <t>현대 20250125 01 0013</t>
    <phoneticPr fontId="3" type="noConversion"/>
  </si>
  <si>
    <t>현대 20250125 01 0014</t>
    <phoneticPr fontId="3" type="noConversion"/>
  </si>
  <si>
    <t>2월 4회 등록(지은t-&gt;지현t)</t>
    <phoneticPr fontId="3" type="noConversion"/>
  </si>
  <si>
    <t>롯데 20250125 01 0015</t>
    <phoneticPr fontId="3" type="noConversion"/>
  </si>
  <si>
    <t>화15토14</t>
    <phoneticPr fontId="3" type="noConversion"/>
  </si>
  <si>
    <t>신한 20250125 01 0016</t>
    <phoneticPr fontId="3" type="noConversion"/>
  </si>
  <si>
    <t>2월 2회 추가</t>
    <phoneticPr fontId="3" type="noConversion"/>
  </si>
  <si>
    <t>삼성 20250125 01 0017</t>
    <phoneticPr fontId="3" type="noConversion"/>
  </si>
  <si>
    <t>2월 4회 등록
대표님지인 20%할인</t>
    <phoneticPr fontId="3" type="noConversion"/>
  </si>
  <si>
    <t>해외 20250125 01 0018</t>
    <phoneticPr fontId="3" type="noConversion"/>
  </si>
  <si>
    <t>황유진</t>
    <phoneticPr fontId="3" type="noConversion"/>
  </si>
  <si>
    <t>농협 20250125 01 0019</t>
    <phoneticPr fontId="3" type="noConversion"/>
  </si>
  <si>
    <t>1월26일 원포인트레슨 1:2</t>
    <phoneticPr fontId="3" type="noConversion"/>
  </si>
  <si>
    <t>현대 20250125 01 0012</t>
    <phoneticPr fontId="3" type="noConversion"/>
  </si>
  <si>
    <t>1월 신규 1회 등록(체험수업료 차액 결제)</t>
    <phoneticPr fontId="3" type="noConversion"/>
  </si>
  <si>
    <t>논현아펠비움102동</t>
    <phoneticPr fontId="3" type="noConversion"/>
  </si>
  <si>
    <t>이태규2차</t>
    <phoneticPr fontId="3" type="noConversion"/>
  </si>
  <si>
    <t>김하진2차</t>
    <phoneticPr fontId="3" type="noConversion"/>
  </si>
  <si>
    <t>2차11시 방특</t>
    <phoneticPr fontId="3" type="noConversion"/>
  </si>
  <si>
    <t>송은준2차</t>
    <phoneticPr fontId="3" type="noConversion"/>
  </si>
  <si>
    <t>2차 10시 방특 셔틀비</t>
    <phoneticPr fontId="3" type="noConversion"/>
  </si>
  <si>
    <t>백민아1차</t>
    <phoneticPr fontId="3" type="noConversion"/>
  </si>
  <si>
    <t>3차 9시 방특
왕복셔틀이용</t>
    <phoneticPr fontId="3" type="noConversion"/>
  </si>
  <si>
    <t>3차9시</t>
    <phoneticPr fontId="3" type="noConversion"/>
  </si>
  <si>
    <t>백민균3차</t>
    <phoneticPr fontId="3" type="noConversion"/>
  </si>
  <si>
    <t>백민아3차</t>
    <phoneticPr fontId="3" type="noConversion"/>
  </si>
  <si>
    <t>010-9177-6901</t>
    <phoneticPr fontId="3" type="noConversion"/>
  </si>
  <si>
    <t>1/25 스피드 체험</t>
    <phoneticPr fontId="3" type="noConversion"/>
  </si>
  <si>
    <t>신한 20250126 01 0001</t>
    <phoneticPr fontId="3" type="noConversion"/>
  </si>
  <si>
    <t>12/26 자유스케이팅 1부</t>
    <phoneticPr fontId="3" type="noConversion"/>
  </si>
  <si>
    <t>이지혜,하영</t>
    <phoneticPr fontId="3" type="noConversion"/>
  </si>
  <si>
    <t>최선영(김클로이)</t>
    <phoneticPr fontId="3" type="noConversion"/>
  </si>
  <si>
    <t>원포인트레슨1:1</t>
    <phoneticPr fontId="3" type="noConversion"/>
  </si>
  <si>
    <t>국민 20250126 01 0003</t>
    <phoneticPr fontId="3" type="noConversion"/>
  </si>
  <si>
    <t>1월26일 원포인트레슨 1:1</t>
    <phoneticPr fontId="3" type="noConversion"/>
  </si>
  <si>
    <t>삼성 20250126 01 0004</t>
    <phoneticPr fontId="3" type="noConversion"/>
  </si>
  <si>
    <t>12/26 자유스케이팅 2부</t>
    <phoneticPr fontId="3" type="noConversion"/>
  </si>
  <si>
    <t>이준민</t>
    <phoneticPr fontId="3" type="noConversion"/>
  </si>
  <si>
    <t>비씨 20250126 01 0005</t>
    <phoneticPr fontId="3" type="noConversion"/>
  </si>
  <si>
    <t>윤정</t>
    <phoneticPr fontId="3" type="noConversion"/>
  </si>
  <si>
    <t>신한 20250126 01 0006</t>
    <phoneticPr fontId="3" type="noConversion"/>
  </si>
  <si>
    <t>이솔2차</t>
    <phoneticPr fontId="3" type="noConversion"/>
  </si>
  <si>
    <t>신한 20250126 01 0009</t>
    <phoneticPr fontId="3" type="noConversion"/>
  </si>
  <si>
    <t>1월26일 원포인트레슨 1:1
자유스케이팅 2부</t>
    <phoneticPr fontId="3" type="noConversion"/>
  </si>
  <si>
    <t>안유준</t>
    <phoneticPr fontId="3" type="noConversion"/>
  </si>
  <si>
    <t>010-6378-3070</t>
    <phoneticPr fontId="3" type="noConversion"/>
  </si>
  <si>
    <t>하나 20250126 01 0010</t>
    <phoneticPr fontId="3" type="noConversion"/>
  </si>
  <si>
    <t>1/27 스피드 체험</t>
    <phoneticPr fontId="3" type="noConversion"/>
  </si>
  <si>
    <t>기업 20250127 01 0001</t>
    <phoneticPr fontId="3" type="noConversion"/>
  </si>
  <si>
    <t>2월 피겨회원제 등록</t>
    <phoneticPr fontId="3" type="noConversion"/>
  </si>
  <si>
    <t>현대 20250127 01 0002</t>
    <phoneticPr fontId="3" type="noConversion"/>
  </si>
  <si>
    <t>이소희2차</t>
    <phoneticPr fontId="3" type="noConversion"/>
  </si>
  <si>
    <t>이소희1주차</t>
    <phoneticPr fontId="3" type="noConversion"/>
  </si>
  <si>
    <t>이소희2주차</t>
    <phoneticPr fontId="3" type="noConversion"/>
  </si>
  <si>
    <t>윤지아2차</t>
    <phoneticPr fontId="3" type="noConversion"/>
  </si>
  <si>
    <t>010-4895-4925</t>
    <phoneticPr fontId="3" type="noConversion"/>
  </si>
  <si>
    <t>2차 9시 방특
왕복셔틀이용</t>
    <phoneticPr fontId="3" type="noConversion"/>
  </si>
  <si>
    <t>손은지2차</t>
    <phoneticPr fontId="3" type="noConversion"/>
  </si>
  <si>
    <t>010-3379-2365</t>
    <phoneticPr fontId="3" type="noConversion"/>
  </si>
  <si>
    <t>국민 30158026</t>
    <phoneticPr fontId="3" type="noConversion"/>
  </si>
  <si>
    <t>국민 20250131 01 0001</t>
    <phoneticPr fontId="3" type="noConversion"/>
  </si>
  <si>
    <t>정이든 (방학특강)</t>
    <phoneticPr fontId="3" type="noConversion"/>
  </si>
  <si>
    <t>김지섭2차</t>
    <phoneticPr fontId="3" type="noConversion"/>
  </si>
  <si>
    <t>2차 11시</t>
    <phoneticPr fontId="3" type="noConversion"/>
  </si>
  <si>
    <t>2차11시 방특
왕복셔틀이용</t>
    <phoneticPr fontId="3" type="noConversion"/>
  </si>
  <si>
    <t>홍지우2차</t>
    <phoneticPr fontId="3" type="noConversion"/>
  </si>
  <si>
    <t>2차10시 방특
왕복셔틀이용</t>
    <phoneticPr fontId="3" type="noConversion"/>
  </si>
  <si>
    <t>김한준2차</t>
    <phoneticPr fontId="3" type="noConversion"/>
  </si>
  <si>
    <t>2차 9시 방특(단말기 결제)
왕복셔틀이용</t>
    <phoneticPr fontId="3" type="noConversion"/>
  </si>
  <si>
    <t>3월 2회 등록
형제할인</t>
    <phoneticPr fontId="3" type="noConversion"/>
  </si>
  <si>
    <t>신한 20250201 01 0001</t>
    <phoneticPr fontId="3" type="noConversion"/>
  </si>
  <si>
    <t>2월 4회 등록
형제할인 /수영이용</t>
    <phoneticPr fontId="3" type="noConversion"/>
  </si>
  <si>
    <t>국민 20250201 01 0002</t>
    <phoneticPr fontId="3" type="noConversion"/>
  </si>
  <si>
    <t>신한 20250201 01 0003</t>
    <phoneticPr fontId="3" type="noConversion"/>
  </si>
  <si>
    <t>1월2일 원포인트레슨 1:2</t>
    <phoneticPr fontId="3" type="noConversion"/>
  </si>
  <si>
    <t>목금</t>
    <phoneticPr fontId="3" type="noConversion"/>
  </si>
  <si>
    <t>현대 20250201 01 0004</t>
    <phoneticPr fontId="3" type="noConversion"/>
  </si>
  <si>
    <t>2월 4회 등록(2/8 결석)</t>
    <phoneticPr fontId="3" type="noConversion"/>
  </si>
  <si>
    <t>씨티 20250201 01 0005</t>
    <phoneticPr fontId="3" type="noConversion"/>
  </si>
  <si>
    <t>2월 9회 등록(1회 이월보강 진행예정)</t>
    <phoneticPr fontId="3" type="noConversion"/>
  </si>
  <si>
    <t>국민 20250201 01 0006</t>
    <phoneticPr fontId="3" type="noConversion"/>
  </si>
  <si>
    <t>현영 20250201 01 0007</t>
    <phoneticPr fontId="3" type="noConversion"/>
  </si>
  <si>
    <t>국민 20250201 01 0008</t>
    <phoneticPr fontId="3" type="noConversion"/>
  </si>
  <si>
    <t>현대 20250201 01 0009</t>
    <phoneticPr fontId="3" type="noConversion"/>
  </si>
  <si>
    <t>2월 심화반 10회 등록</t>
    <phoneticPr fontId="3" type="noConversion"/>
  </si>
  <si>
    <t>2월 회원제 등록</t>
    <phoneticPr fontId="3" type="noConversion"/>
  </si>
  <si>
    <t>국민 20250201 01 0010</t>
    <phoneticPr fontId="3" type="noConversion"/>
  </si>
  <si>
    <t>기업 20250201 01 0011</t>
    <phoneticPr fontId="3" type="noConversion"/>
  </si>
  <si>
    <t>현대 20250202 01 0001</t>
    <phoneticPr fontId="3" type="noConversion"/>
  </si>
  <si>
    <t>2/2 자유스케이팅 1부</t>
    <phoneticPr fontId="3" type="noConversion"/>
  </si>
  <si>
    <t>김하은</t>
    <phoneticPr fontId="3" type="noConversion"/>
  </si>
  <si>
    <t>삼성 20250202 01 0002</t>
    <phoneticPr fontId="3" type="noConversion"/>
  </si>
  <si>
    <t>강하오</t>
    <phoneticPr fontId="3" type="noConversion"/>
  </si>
  <si>
    <t>우리 20250202 01 0003</t>
    <phoneticPr fontId="3" type="noConversion"/>
  </si>
  <si>
    <t>신한 20250202 01 0004</t>
    <phoneticPr fontId="3" type="noConversion"/>
  </si>
  <si>
    <t>정주영</t>
    <phoneticPr fontId="3" type="noConversion"/>
  </si>
  <si>
    <t>롯데 20250202 01 0005</t>
    <phoneticPr fontId="3" type="noConversion"/>
  </si>
  <si>
    <t>강하오2차</t>
    <phoneticPr fontId="3" type="noConversion"/>
  </si>
  <si>
    <t>한서연,서진</t>
    <phoneticPr fontId="3" type="noConversion"/>
  </si>
  <si>
    <t>우리 20250202 01 0007</t>
    <phoneticPr fontId="3" type="noConversion"/>
  </si>
  <si>
    <t>2/2 자유스케이팅 2부</t>
    <phoneticPr fontId="3" type="noConversion"/>
  </si>
  <si>
    <t>주효진</t>
    <phoneticPr fontId="3" type="noConversion"/>
  </si>
  <si>
    <t>우리 20250202 01 0008</t>
    <phoneticPr fontId="3" type="noConversion"/>
  </si>
  <si>
    <t>우리 20250202 01 0009</t>
    <phoneticPr fontId="3" type="noConversion"/>
  </si>
  <si>
    <t>김나윤</t>
    <phoneticPr fontId="3" type="noConversion"/>
  </si>
  <si>
    <t>010-3240-5880</t>
    <phoneticPr fontId="3" type="noConversion"/>
  </si>
  <si>
    <t>2/5 스피드 체험</t>
    <phoneticPr fontId="3" type="noConversion"/>
  </si>
  <si>
    <t>홍지유</t>
    <phoneticPr fontId="3" type="noConversion"/>
  </si>
  <si>
    <t>신한 20250202 01 0012</t>
    <phoneticPr fontId="3" type="noConversion"/>
  </si>
  <si>
    <t>씨티 20250202 01 0011</t>
    <phoneticPr fontId="3" type="noConversion"/>
  </si>
  <si>
    <t>씨티 20250202 01 0010</t>
    <phoneticPr fontId="3" type="noConversion"/>
  </si>
  <si>
    <t>최다인2차</t>
    <phoneticPr fontId="3" type="noConversion"/>
  </si>
  <si>
    <t>2차9시 방특</t>
    <phoneticPr fontId="3" type="noConversion"/>
  </si>
  <si>
    <t>정서안</t>
    <phoneticPr fontId="3" type="noConversion"/>
  </si>
  <si>
    <t>010-8875-5440</t>
    <phoneticPr fontId="3" type="noConversion"/>
  </si>
  <si>
    <t>신한 20250202 01 0013</t>
    <phoneticPr fontId="3" type="noConversion"/>
  </si>
  <si>
    <t>5주차9시</t>
    <phoneticPr fontId="3" type="noConversion"/>
  </si>
  <si>
    <t>최다인5주차</t>
    <phoneticPr fontId="3" type="noConversion"/>
  </si>
  <si>
    <t>현대 20250203 01 0002</t>
    <phoneticPr fontId="3" type="noConversion"/>
  </si>
  <si>
    <t>삼성 20250203 01 0005</t>
    <phoneticPr fontId="3" type="noConversion"/>
  </si>
  <si>
    <t>롯데 20250203 01 0004</t>
    <phoneticPr fontId="3" type="noConversion"/>
  </si>
  <si>
    <t>삼성 20250203 01 0001</t>
    <phoneticPr fontId="3" type="noConversion"/>
  </si>
  <si>
    <t>2월 오전대관</t>
    <phoneticPr fontId="3" type="noConversion"/>
  </si>
  <si>
    <t>허성건</t>
    <phoneticPr fontId="3" type="noConversion"/>
  </si>
  <si>
    <t>허은서</t>
    <phoneticPr fontId="3" type="noConversion"/>
  </si>
  <si>
    <t>송지호</t>
    <phoneticPr fontId="3" type="noConversion"/>
  </si>
  <si>
    <t>010-2024-8643</t>
    <phoneticPr fontId="3" type="noConversion"/>
  </si>
  <si>
    <t>010-8921-4814</t>
    <phoneticPr fontId="3" type="noConversion"/>
  </si>
  <si>
    <t>2/6 피겨 체험</t>
    <phoneticPr fontId="3" type="noConversion"/>
  </si>
  <si>
    <t>2/6 스피드 체험</t>
    <phoneticPr fontId="3" type="noConversion"/>
  </si>
  <si>
    <t>010-4930-5310
010-4584-9311</t>
    <phoneticPr fontId="3" type="noConversion"/>
  </si>
  <si>
    <t>방학특강</t>
  </si>
  <si>
    <t>정진철</t>
  </si>
  <si>
    <t>박소연</t>
  </si>
  <si>
    <t>정호경</t>
  </si>
  <si>
    <t>3월 4회 등록 예정</t>
    <phoneticPr fontId="3" type="noConversion"/>
  </si>
  <si>
    <t>1월 종료</t>
    <phoneticPr fontId="3" type="noConversion"/>
  </si>
  <si>
    <t>1월부터 종료</t>
    <phoneticPr fontId="3" type="noConversion"/>
  </si>
  <si>
    <t>미납</t>
  </si>
  <si>
    <t>12월 4회 환불
왕복 셔틀 이용</t>
    <phoneticPr fontId="3" type="noConversion"/>
  </si>
  <si>
    <t>25년 1월 4회 환불
왕복 셔틀 이용</t>
    <phoneticPr fontId="3" type="noConversion"/>
  </si>
  <si>
    <t>25년 2월 4회 환불
왕복 셔틀 이용</t>
    <phoneticPr fontId="3" type="noConversion"/>
  </si>
  <si>
    <t>12월 4회 등록(환불 후 재결제)
왕복 셔틀 이용</t>
    <phoneticPr fontId="3" type="noConversion"/>
  </si>
  <si>
    <t>25년 1월 4회 등록(환불 후 재결제)
왕복 셔틀 이용</t>
    <phoneticPr fontId="3" type="noConversion"/>
  </si>
  <si>
    <t>현영 090058859</t>
    <phoneticPr fontId="3" type="noConversion"/>
  </si>
  <si>
    <t>12월 피겨심화 8회 등록</t>
    <phoneticPr fontId="3" type="noConversion"/>
  </si>
  <si>
    <t>12월 3회 등록
수영연속셔틀비X 수영종목할인</t>
    <phoneticPr fontId="3" type="noConversion"/>
  </si>
  <si>
    <t>12월 3회 등록
형제할인</t>
    <phoneticPr fontId="3" type="noConversion"/>
  </si>
  <si>
    <t>11월 심화반 1회 추가</t>
    <phoneticPr fontId="3" type="noConversion"/>
  </si>
  <si>
    <t>11월 1회 추가 등록
하원셔틀이용???</t>
    <phoneticPr fontId="3" type="noConversion"/>
  </si>
  <si>
    <t>12월 8회 등록
하원셔틀이용???</t>
    <phoneticPr fontId="3" type="noConversion"/>
  </si>
  <si>
    <t>25년 1월 4회 등록
왕복 셔틀 이용</t>
    <phoneticPr fontId="3" type="noConversion"/>
  </si>
  <si>
    <t>25년 2월 4회 등록
왕복 셔틀 이용</t>
    <phoneticPr fontId="3" type="noConversion"/>
  </si>
  <si>
    <t>11월 1회 추가 등록</t>
    <phoneticPr fontId="3" type="noConversion"/>
  </si>
  <si>
    <t>11월 1회 추가금 결제 -&gt; 결제 확인 필요
(서혜정 7만원 선입금 완료)</t>
    <phoneticPr fontId="3" type="noConversion"/>
  </si>
  <si>
    <t>11월 
입금자:서혜정</t>
    <phoneticPr fontId="3" type="noConversion"/>
  </si>
  <si>
    <t>화17목17</t>
    <phoneticPr fontId="3" type="noConversion"/>
  </si>
  <si>
    <t>10/27 자유스케이팅 1부</t>
    <phoneticPr fontId="3" type="noConversion"/>
  </si>
  <si>
    <t>10/27 자유스케이팅 2부</t>
    <phoneticPr fontId="3" type="noConversion"/>
  </si>
  <si>
    <t>10/27 원포인트레슨 1대2</t>
    <phoneticPr fontId="3" type="noConversion"/>
  </si>
  <si>
    <t>수16토11,12</t>
    <phoneticPr fontId="3" type="noConversion"/>
  </si>
  <si>
    <t>지인할인</t>
    <phoneticPr fontId="3" type="noConversion"/>
  </si>
  <si>
    <t>1월에 셔틀불가로 2월 결제시 3회만 결제</t>
    <phoneticPr fontId="3" type="noConversion"/>
  </si>
  <si>
    <t>송여진t로 변경</t>
    <phoneticPr fontId="3" type="noConversion"/>
  </si>
  <si>
    <t>이벤트</t>
  </si>
  <si>
    <t>이벤트</t>
    <phoneticPr fontId="3" type="noConversion"/>
  </si>
  <si>
    <t>자유스케이팅</t>
  </si>
  <si>
    <t>대제목</t>
    <phoneticPr fontId="3" type="noConversion"/>
  </si>
  <si>
    <t>단체프로그램</t>
  </si>
  <si>
    <t>단체프로그램</t>
    <phoneticPr fontId="3" type="noConversion"/>
  </si>
  <si>
    <t>대관프로그램</t>
  </si>
  <si>
    <t>대관프로그램</t>
    <phoneticPr fontId="3" type="noConversion"/>
  </si>
  <si>
    <t>기타프로그램</t>
  </si>
  <si>
    <t>기타프로그램</t>
    <phoneticPr fontId="3" type="noConversion"/>
  </si>
  <si>
    <t>정규프로그램</t>
  </si>
  <si>
    <t>정규프로그램</t>
    <phoneticPr fontId="3" type="noConversion"/>
  </si>
  <si>
    <t>기타프로그램</t>
    <phoneticPr fontId="3" type="noConversion"/>
  </si>
  <si>
    <t>피겨대회</t>
  </si>
  <si>
    <t>피겨대회</t>
    <phoneticPr fontId="3" type="noConversion"/>
  </si>
  <si>
    <t>정규프로그램</t>
    <phoneticPr fontId="3" type="noConversion"/>
  </si>
  <si>
    <t>대관</t>
  </si>
  <si>
    <t>심화반</t>
  </si>
  <si>
    <t>심화반</t>
    <phoneticPr fontId="3" type="noConversion"/>
  </si>
  <si>
    <t>중제목</t>
    <phoneticPr fontId="3" type="noConversion"/>
  </si>
  <si>
    <t>행 레이블</t>
  </si>
  <si>
    <t>미확인</t>
  </si>
  <si>
    <t>(비어 있음)</t>
  </si>
  <si>
    <t>총합계</t>
  </si>
  <si>
    <t>어린이대관2</t>
  </si>
  <si>
    <t>추가대관</t>
  </si>
  <si>
    <t>합계 : 매출</t>
  </si>
  <si>
    <t>기존신규</t>
  </si>
  <si>
    <t>신규</t>
  </si>
  <si>
    <t>재등록</t>
  </si>
  <si>
    <t>추가</t>
  </si>
  <si>
    <t>환불</t>
  </si>
  <si>
    <t>활주반</t>
  </si>
  <si>
    <t>종료</t>
  </si>
  <si>
    <t>회원제</t>
  </si>
  <si>
    <t>특강셔틀비</t>
  </si>
  <si>
    <t>김유진</t>
  </si>
  <si>
    <t>유승희</t>
  </si>
  <si>
    <t>정민규</t>
  </si>
  <si>
    <t>개수 : 매출</t>
  </si>
  <si>
    <t>한리암</t>
    <phoneticPr fontId="3" type="noConversion"/>
  </si>
  <si>
    <t>김준기(썬더스)</t>
  </si>
  <si>
    <t>최정식(와이번즈)</t>
  </si>
  <si>
    <t>김동현(유니콘즈)</t>
  </si>
  <si>
    <t>타이거즈</t>
  </si>
  <si>
    <t>방준호(투비독스)</t>
  </si>
  <si>
    <t>오전대관웅진</t>
    <phoneticPr fontId="3" type="noConversion"/>
  </si>
  <si>
    <t>피날레(피겨성인)</t>
  </si>
  <si>
    <t>피날레(피겨성인)</t>
    <phoneticPr fontId="3" type="noConversion"/>
  </si>
  <si>
    <t>원포인트레슨</t>
  </si>
  <si>
    <t>피겨</t>
    <phoneticPr fontId="3" type="noConversion"/>
  </si>
  <si>
    <t>계좌이체</t>
    <phoneticPr fontId="3" type="noConversion"/>
  </si>
  <si>
    <t>입회비</t>
    <phoneticPr fontId="3" type="noConversion"/>
  </si>
  <si>
    <t>삼성 20250204 01 0001</t>
    <phoneticPr fontId="3" type="noConversion"/>
  </si>
  <si>
    <t>재등록</t>
    <phoneticPr fontId="3" type="noConversion"/>
  </si>
  <si>
    <t>주1회</t>
    <phoneticPr fontId="3" type="noConversion"/>
  </si>
  <si>
    <t>카드</t>
    <phoneticPr fontId="3" type="noConversion"/>
  </si>
  <si>
    <t>롯데 30609115</t>
    <phoneticPr fontId="3" type="noConversion"/>
  </si>
  <si>
    <t>현대 20250204 01 0003</t>
    <phoneticPr fontId="3" type="noConversion"/>
  </si>
  <si>
    <t>2월 4회 등록(단말기 승인)
왕복셔틀이용</t>
    <phoneticPr fontId="3" type="noConversion"/>
  </si>
  <si>
    <t>신규</t>
    <phoneticPr fontId="3" type="noConversion"/>
  </si>
  <si>
    <t>김나윤</t>
    <phoneticPr fontId="3" type="noConversion"/>
  </si>
  <si>
    <t>김유진</t>
    <phoneticPr fontId="3" type="noConversion"/>
  </si>
  <si>
    <t>010-3240-5880</t>
    <phoneticPr fontId="3" type="noConversion"/>
  </si>
  <si>
    <t>여</t>
    <phoneticPr fontId="3" type="noConversion"/>
  </si>
  <si>
    <t>화15</t>
    <phoneticPr fontId="3" type="noConversion"/>
  </si>
  <si>
    <t>여</t>
    <phoneticPr fontId="3" type="noConversion"/>
  </si>
  <si>
    <t>주1회</t>
    <phoneticPr fontId="3" type="noConversion"/>
  </si>
  <si>
    <t>씨티 20250204 01 0002</t>
    <phoneticPr fontId="3" type="noConversion"/>
  </si>
  <si>
    <t>2월 신규 3회 등록(체험비 차액 결제)</t>
    <phoneticPr fontId="3" type="noConversion"/>
  </si>
  <si>
    <t>입회비</t>
    <phoneticPr fontId="3" type="noConversion"/>
  </si>
  <si>
    <t>카드</t>
    <phoneticPr fontId="3" type="noConversion"/>
  </si>
  <si>
    <t>신한 20250205 01 0001</t>
    <phoneticPr fontId="3" type="noConversion"/>
  </si>
  <si>
    <t>12월 대관 미납금</t>
    <phoneticPr fontId="3" type="noConversion"/>
  </si>
  <si>
    <t>1월 대관</t>
    <phoneticPr fontId="3" type="noConversion"/>
  </si>
  <si>
    <t>수목14</t>
    <phoneticPr fontId="3" type="noConversion"/>
  </si>
  <si>
    <t>카드</t>
    <phoneticPr fontId="3" type="noConversion"/>
  </si>
  <si>
    <t>비씨 20250205 01 0004</t>
    <phoneticPr fontId="3" type="noConversion"/>
  </si>
  <si>
    <t>2월 오전대관</t>
    <phoneticPr fontId="3" type="noConversion"/>
  </si>
  <si>
    <t>수목16</t>
    <phoneticPr fontId="3" type="noConversion"/>
  </si>
  <si>
    <t>왕복1</t>
    <phoneticPr fontId="3" type="noConversion"/>
  </si>
  <si>
    <t>카드</t>
    <phoneticPr fontId="3" type="noConversion"/>
  </si>
  <si>
    <t>하나 20250205 01 0006</t>
    <phoneticPr fontId="3" type="noConversion"/>
  </si>
  <si>
    <t>활주반</t>
    <phoneticPr fontId="3" type="noConversion"/>
  </si>
  <si>
    <t>활주반</t>
    <phoneticPr fontId="3" type="noConversion"/>
  </si>
  <si>
    <t>씨티 20250205 01 0007</t>
    <phoneticPr fontId="3" type="noConversion"/>
  </si>
  <si>
    <t>2월 활주반 1회 등록</t>
    <phoneticPr fontId="3" type="noConversion"/>
  </si>
  <si>
    <t>스피드</t>
    <phoneticPr fontId="3" type="noConversion"/>
  </si>
  <si>
    <t>송지호</t>
    <phoneticPr fontId="3" type="noConversion"/>
  </si>
  <si>
    <t>정호경</t>
    <phoneticPr fontId="3" type="noConversion"/>
  </si>
  <si>
    <t>010-8921-4814</t>
    <phoneticPr fontId="3" type="noConversion"/>
  </si>
  <si>
    <t>남</t>
    <phoneticPr fontId="3" type="noConversion"/>
  </si>
  <si>
    <t>수15</t>
    <phoneticPr fontId="3" type="noConversion"/>
  </si>
  <si>
    <t>남</t>
    <phoneticPr fontId="3" type="noConversion"/>
  </si>
  <si>
    <t>주1회</t>
    <phoneticPr fontId="3" type="noConversion"/>
  </si>
  <si>
    <t>스피드</t>
    <phoneticPr fontId="3" type="noConversion"/>
  </si>
  <si>
    <t>우리 20250205 01 0005</t>
    <phoneticPr fontId="3" type="noConversion"/>
  </si>
  <si>
    <t>2월 신규 3회 등록(체험비 차액 결제)
왕복셔틀이용</t>
    <phoneticPr fontId="3" type="noConversion"/>
  </si>
  <si>
    <t>정규프로그램</t>
    <phoneticPr fontId="3" type="noConversion"/>
  </si>
  <si>
    <t>체험</t>
    <phoneticPr fontId="3" type="noConversion"/>
  </si>
  <si>
    <t>강주원</t>
    <phoneticPr fontId="3" type="noConversion"/>
  </si>
  <si>
    <t>정호경</t>
    <phoneticPr fontId="3" type="noConversion"/>
  </si>
  <si>
    <t>010-9069-1591</t>
    <phoneticPr fontId="3" type="noConversion"/>
  </si>
  <si>
    <t>토15</t>
    <phoneticPr fontId="3" type="noConversion"/>
  </si>
  <si>
    <t>체험</t>
    <phoneticPr fontId="3" type="noConversion"/>
  </si>
  <si>
    <t>계좌이체</t>
    <phoneticPr fontId="3" type="noConversion"/>
  </si>
  <si>
    <t>현영발급무</t>
    <phoneticPr fontId="3" type="noConversion"/>
  </si>
  <si>
    <t>2/8 스피드 체험</t>
    <phoneticPr fontId="3" type="noConversion"/>
  </si>
  <si>
    <t>현영발급무</t>
    <phoneticPr fontId="3" type="noConversion"/>
  </si>
  <si>
    <t>2월 8회 등록</t>
    <phoneticPr fontId="3" type="noConversion"/>
  </si>
  <si>
    <t>강한율4주차</t>
    <phoneticPr fontId="3" type="noConversion"/>
  </si>
  <si>
    <t>강이솔4주차</t>
    <phoneticPr fontId="3" type="noConversion"/>
  </si>
  <si>
    <t>010-2777-9040</t>
    <phoneticPr fontId="3" type="noConversion"/>
  </si>
  <si>
    <t>4주차10시</t>
    <phoneticPr fontId="3" type="noConversion"/>
  </si>
  <si>
    <t>4주차10시</t>
    <phoneticPr fontId="3" type="noConversion"/>
  </si>
  <si>
    <t>25년방특(4th week)</t>
  </si>
  <si>
    <t>4주차 방특 10시</t>
    <phoneticPr fontId="3" type="noConversion"/>
  </si>
  <si>
    <t>대관</t>
    <phoneticPr fontId="3" type="noConversion"/>
  </si>
  <si>
    <t>피겨</t>
    <phoneticPr fontId="3" type="noConversion"/>
  </si>
  <si>
    <t>김제인</t>
    <phoneticPr fontId="3" type="noConversion"/>
  </si>
  <si>
    <t>대관</t>
    <phoneticPr fontId="3" type="noConversion"/>
  </si>
  <si>
    <t>유승희</t>
    <phoneticPr fontId="3" type="noConversion"/>
  </si>
  <si>
    <t>010-7117-9721</t>
    <phoneticPr fontId="3" type="noConversion"/>
  </si>
  <si>
    <t>목16</t>
    <phoneticPr fontId="3" type="noConversion"/>
  </si>
  <si>
    <t>체험</t>
    <phoneticPr fontId="3" type="noConversion"/>
  </si>
  <si>
    <t>2/6 피겨 체험</t>
    <phoneticPr fontId="3" type="noConversion"/>
  </si>
  <si>
    <t>대관</t>
    <phoneticPr fontId="3" type="noConversion"/>
  </si>
  <si>
    <t>대관</t>
    <phoneticPr fontId="3" type="noConversion"/>
  </si>
  <si>
    <t>입회비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</si>
</sst>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&quot;/&quot;m&quot;/&quot;d;@"/>
    <numFmt numFmtId="177" formatCode="m&quot;월&quot;\ d&quot;일&quot;;@"/>
    <numFmt numFmtId="178" formatCode="mm&quot;월&quot;\ dd&quot;일&quot;"/>
    <numFmt numFmtId="179" formatCode="0_ "/>
    <numFmt numFmtId="180" formatCode="[&lt;=9999999]###\-####;\(0##\)\ ###\-####"/>
    <numFmt numFmtId="181" formatCode="yy&quot;년&quot;mm&quot;월&quot;"/>
    <numFmt numFmtId="182" formatCode="yyyy&quot;년&quot;\ mm&quot;월&quot;\ &quot;와&quot;&quot;이&quot;&quot;키&quot;&quot;키&quot;&quot;신&quot;&quot;사&quot;\ &quot;등&quot;&quot;록&quot;&quot;현&quot;&quot;황&quot;\ \■\■\■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b/>
      <sz val="8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rgb="FF000000"/>
      <name val="맑은 고딕"/>
      <family val="3"/>
      <charset val="129"/>
    </font>
    <font>
      <sz val="8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프리젠테이션 5 Medium"/>
      <family val="3"/>
      <charset val="129"/>
    </font>
    <font>
      <sz val="8"/>
      <color theme="1"/>
      <name val="바탕"/>
      <family val="1"/>
      <charset val="129"/>
    </font>
    <font>
      <b/>
      <sz val="8"/>
      <color rgb="FFFF0000"/>
      <name val="바탕"/>
      <family val="1"/>
      <charset val="129"/>
    </font>
    <font>
      <b/>
      <sz val="8"/>
      <name val="바탕"/>
      <family val="1"/>
      <charset val="129"/>
    </font>
    <font>
      <b/>
      <sz val="8"/>
      <color theme="3" tint="-0.249977111117893"/>
      <name val="바탕"/>
      <family val="1"/>
      <charset val="129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4B4B4B"/>
      <name val="맑은 고딕"/>
      <family val="3"/>
      <charset val="129"/>
      <scheme val="minor"/>
    </font>
    <font>
      <sz val="8"/>
      <color theme="3" tint="-0.249977111117893"/>
      <name val="맑은 고딕"/>
      <family val="3"/>
      <charset val="129"/>
      <scheme val="minor"/>
    </font>
    <font>
      <sz val="8"/>
      <color theme="1" tint="4.9989318521683403E-2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1" tint="0.14999847407452621"/>
      <name val="맑은 고딕"/>
      <family val="3"/>
      <charset val="129"/>
      <scheme val="minor"/>
    </font>
    <font>
      <sz val="8"/>
      <color rgb="FF9C0006"/>
      <name val="맑은 고딕"/>
      <family val="3"/>
      <charset val="129"/>
      <scheme val="minor"/>
    </font>
    <font>
      <b/>
      <sz val="8"/>
      <color indexed="30"/>
      <name val="바탕"/>
      <family val="1"/>
      <charset val="129"/>
    </font>
    <font>
      <sz val="8"/>
      <color theme="1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A74CE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7" tint="0.39994506668294322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99CC"/>
        <bgColor rgb="FFFF99FF"/>
      </patternFill>
    </fill>
    <fill>
      <patternFill patternType="solid">
        <fgColor rgb="FFFF0000"/>
        <bgColor indexed="64"/>
      </patternFill>
    </fill>
    <fill>
      <patternFill patternType="solid">
        <fgColor theme="6" tint="0.5999633777886288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6" borderId="13">
      <alignment horizontal="center" vertical="center"/>
    </xf>
    <xf numFmtId="0" fontId="1" fillId="15" borderId="0" applyNumberFormat="0" applyBorder="0" applyAlignment="0" applyProtection="0">
      <alignment vertical="center"/>
    </xf>
    <xf numFmtId="0" fontId="7" fillId="17" borderId="0" applyFont="0" applyBorder="0" applyAlignment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8" borderId="0" applyFont="0" applyBorder="0" applyAlignment="0">
      <alignment vertical="center"/>
    </xf>
    <xf numFmtId="0" fontId="6" fillId="0" borderId="0" applyNumberFormat="0" applyFont="0" applyBorder="0" applyAlignment="0" applyProtection="0">
      <alignment vertical="center"/>
    </xf>
    <xf numFmtId="0" fontId="7" fillId="18" borderId="0" applyFont="0" applyBorder="0" applyAlignment="0">
      <alignment vertical="center"/>
    </xf>
    <xf numFmtId="0" fontId="6" fillId="19" borderId="0" applyFont="0" applyBorder="0" applyAlignment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20" borderId="1" applyFont="0" applyBorder="0" applyAlignment="0" applyProtection="0">
      <alignment vertical="center"/>
    </xf>
    <xf numFmtId="0" fontId="6" fillId="0" borderId="0" applyNumberFormat="0" applyFont="0" applyBorder="0" applyAlignment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/>
    <xf numFmtId="0" fontId="7" fillId="18" borderId="0" applyFont="0" applyBorder="0" applyAlignment="0">
      <alignment vertical="center"/>
    </xf>
    <xf numFmtId="0" fontId="10" fillId="0" borderId="14" applyNumberFormat="0" applyFont="0" applyBorder="0" applyAlignment="0" applyProtection="0">
      <alignment horizontal="center" vertical="center"/>
    </xf>
    <xf numFmtId="42" fontId="11" fillId="22" borderId="14">
      <alignment horizontal="center" vertical="center"/>
    </xf>
    <xf numFmtId="0" fontId="7" fillId="23" borderId="1" applyNumberFormat="0" applyFont="0" applyBorder="0" applyAlignment="0" applyProtection="0">
      <alignment vertical="center"/>
    </xf>
    <xf numFmtId="0" fontId="1" fillId="0" borderId="0">
      <alignment vertical="center"/>
    </xf>
    <xf numFmtId="0" fontId="7" fillId="18" borderId="0" applyFont="0" applyBorder="0" applyAlignment="0">
      <alignment vertical="center"/>
    </xf>
    <xf numFmtId="0" fontId="1" fillId="0" borderId="0">
      <alignment vertical="center"/>
    </xf>
    <xf numFmtId="0" fontId="12" fillId="24" borderId="5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2" fontId="0" fillId="5" borderId="4" xfId="2" applyFont="1" applyFill="1" applyBorder="1" applyAlignment="1">
      <alignment horizontal="center" vertical="center"/>
    </xf>
    <xf numFmtId="42" fontId="0" fillId="4" borderId="6" xfId="2" applyFont="1" applyFill="1" applyBorder="1" applyAlignment="1">
      <alignment horizontal="center" vertical="center"/>
    </xf>
    <xf numFmtId="42" fontId="0" fillId="5" borderId="6" xfId="2" applyFont="1" applyFill="1" applyBorder="1" applyAlignment="1">
      <alignment horizontal="center" vertical="center"/>
    </xf>
    <xf numFmtId="9" fontId="0" fillId="5" borderId="6" xfId="2" applyNumberFormat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2" fontId="0" fillId="0" borderId="8" xfId="2" applyFont="1" applyBorder="1" applyAlignment="1">
      <alignment horizontal="center" vertical="center"/>
    </xf>
    <xf numFmtId="42" fontId="0" fillId="8" borderId="6" xfId="2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42" fontId="0" fillId="0" borderId="6" xfId="2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17" fillId="10" borderId="16" xfId="4" applyNumberFormat="1" applyFont="1" applyFill="1" applyBorder="1" applyAlignment="1">
      <alignment horizontal="center" vertical="center"/>
    </xf>
    <xf numFmtId="0" fontId="17" fillId="26" borderId="17" xfId="4" applyFont="1" applyFill="1" applyBorder="1" applyAlignment="1">
      <alignment horizontal="center" vertical="center"/>
    </xf>
    <xf numFmtId="0" fontId="18" fillId="10" borderId="17" xfId="4" applyFont="1" applyFill="1" applyBorder="1" applyAlignment="1">
      <alignment horizontal="center" vertical="center"/>
    </xf>
    <xf numFmtId="0" fontId="17" fillId="10" borderId="17" xfId="4" applyFont="1" applyFill="1" applyBorder="1" applyAlignment="1">
      <alignment horizontal="center" vertical="center"/>
    </xf>
    <xf numFmtId="41" fontId="17" fillId="10" borderId="17" xfId="1" applyFont="1" applyFill="1" applyBorder="1" applyAlignment="1">
      <alignment horizontal="center" vertical="center"/>
    </xf>
    <xf numFmtId="41" fontId="17" fillId="26" borderId="18" xfId="1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41" fontId="17" fillId="10" borderId="17" xfId="1" applyFont="1" applyFill="1" applyBorder="1" applyAlignment="1">
      <alignment horizontal="center" vertical="center" wrapText="1"/>
    </xf>
    <xf numFmtId="41" fontId="17" fillId="26" borderId="18" xfId="1" applyFont="1" applyFill="1" applyBorder="1" applyAlignment="1">
      <alignment horizontal="center" vertical="center" wrapText="1"/>
    </xf>
    <xf numFmtId="0" fontId="17" fillId="26" borderId="15" xfId="4" applyFont="1" applyFill="1" applyBorder="1" applyAlignment="1">
      <alignment horizontal="center" vertical="center"/>
    </xf>
    <xf numFmtId="0" fontId="17" fillId="25" borderId="17" xfId="4" applyFont="1" applyFill="1" applyBorder="1" applyAlignment="1">
      <alignment horizontal="center" vertical="center"/>
    </xf>
    <xf numFmtId="0" fontId="17" fillId="10" borderId="17" xfId="4" applyFont="1" applyFill="1" applyBorder="1" applyAlignment="1">
      <alignment horizontal="center" vertical="center" wrapText="1"/>
    </xf>
    <xf numFmtId="0" fontId="17" fillId="10" borderId="19" xfId="4" applyFont="1" applyFill="1" applyBorder="1" applyAlignment="1">
      <alignment horizontal="center" vertical="center" wrapText="1"/>
    </xf>
    <xf numFmtId="177" fontId="19" fillId="8" borderId="5" xfId="4" applyNumberFormat="1" applyFont="1" applyFill="1" applyBorder="1" applyAlignment="1">
      <alignment horizontal="center" vertical="center"/>
    </xf>
    <xf numFmtId="0" fontId="19" fillId="5" borderId="5" xfId="4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178" fontId="19" fillId="5" borderId="5" xfId="4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41" fontId="20" fillId="0" borderId="5" xfId="1" applyFont="1" applyFill="1" applyBorder="1" applyAlignment="1">
      <alignment horizontal="center" vertical="center" wrapText="1"/>
    </xf>
    <xf numFmtId="41" fontId="20" fillId="5" borderId="5" xfId="1" applyFont="1" applyFill="1" applyBorder="1" applyAlignment="1">
      <alignment horizontal="center" vertical="center" wrapText="1"/>
    </xf>
    <xf numFmtId="181" fontId="20" fillId="0" borderId="5" xfId="4" applyNumberFormat="1" applyFont="1" applyBorder="1" applyAlignment="1">
      <alignment horizontal="center" vertical="center" wrapText="1"/>
    </xf>
    <xf numFmtId="0" fontId="19" fillId="5" borderId="5" xfId="4" applyFont="1" applyFill="1" applyBorder="1" applyAlignment="1">
      <alignment horizontal="center" vertical="center" wrapText="1"/>
    </xf>
    <xf numFmtId="14" fontId="19" fillId="5" borderId="5" xfId="4" applyNumberFormat="1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19" fillId="0" borderId="5" xfId="4" applyFont="1" applyBorder="1" applyAlignment="1">
      <alignment horizontal="center" vertical="center"/>
    </xf>
    <xf numFmtId="178" fontId="19" fillId="0" borderId="5" xfId="4" applyNumberFormat="1" applyFont="1" applyBorder="1" applyAlignment="1">
      <alignment horizontal="center" vertical="center"/>
    </xf>
    <xf numFmtId="0" fontId="19" fillId="0" borderId="5" xfId="4" applyFont="1" applyBorder="1" applyAlignment="1">
      <alignment horizontal="center" vertical="center" wrapText="1"/>
    </xf>
    <xf numFmtId="177" fontId="20" fillId="8" borderId="5" xfId="3" applyNumberFormat="1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14" fontId="19" fillId="0" borderId="5" xfId="4" applyNumberFormat="1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19" fillId="6" borderId="5" xfId="4" applyFont="1" applyFill="1" applyBorder="1" applyAlignment="1">
      <alignment horizontal="center" vertical="center"/>
    </xf>
    <xf numFmtId="177" fontId="20" fillId="8" borderId="5" xfId="4" applyNumberFormat="1" applyFont="1" applyFill="1" applyBorder="1" applyAlignment="1">
      <alignment horizontal="center" vertical="center"/>
    </xf>
    <xf numFmtId="0" fontId="20" fillId="5" borderId="5" xfId="4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0" fillId="5" borderId="5" xfId="4" quotePrefix="1" applyFont="1" applyFill="1" applyBorder="1" applyAlignment="1">
      <alignment horizontal="center" vertical="center"/>
    </xf>
    <xf numFmtId="181" fontId="19" fillId="0" borderId="5" xfId="4" applyNumberFormat="1" applyFont="1" applyBorder="1" applyAlignment="1">
      <alignment horizontal="center" vertical="center" wrapText="1"/>
    </xf>
    <xf numFmtId="181" fontId="21" fillId="0" borderId="5" xfId="0" applyNumberFormat="1" applyFont="1" applyBorder="1" applyAlignment="1">
      <alignment horizontal="center" vertical="center"/>
    </xf>
    <xf numFmtId="178" fontId="20" fillId="0" borderId="5" xfId="0" applyNumberFormat="1" applyFont="1" applyBorder="1" applyAlignment="1">
      <alignment horizontal="center" vertical="center"/>
    </xf>
    <xf numFmtId="41" fontId="20" fillId="0" borderId="5" xfId="1" applyFont="1" applyFill="1" applyBorder="1" applyAlignment="1">
      <alignment horizontal="right" vertical="center" wrapText="1"/>
    </xf>
    <xf numFmtId="181" fontId="19" fillId="5" borderId="5" xfId="4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78" fontId="20" fillId="0" borderId="5" xfId="4" applyNumberFormat="1" applyFont="1" applyBorder="1" applyAlignment="1">
      <alignment horizontal="center" vertical="center"/>
    </xf>
    <xf numFmtId="0" fontId="24" fillId="5" borderId="5" xfId="4" quotePrefix="1" applyFont="1" applyFill="1" applyBorder="1" applyAlignment="1">
      <alignment horizontal="center" vertical="center"/>
    </xf>
    <xf numFmtId="41" fontId="24" fillId="0" borderId="5" xfId="1" applyFont="1" applyFill="1" applyBorder="1" applyAlignment="1">
      <alignment horizontal="center" vertical="center" wrapText="1"/>
    </xf>
    <xf numFmtId="0" fontId="24" fillId="0" borderId="5" xfId="4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181" fontId="20" fillId="5" borderId="5" xfId="0" applyNumberFormat="1" applyFont="1" applyFill="1" applyBorder="1" applyAlignment="1">
      <alignment horizontal="center" vertical="center"/>
    </xf>
    <xf numFmtId="181" fontId="20" fillId="0" borderId="5" xfId="4" applyNumberFormat="1" applyFont="1" applyBorder="1" applyAlignment="1">
      <alignment horizontal="center" vertical="center"/>
    </xf>
    <xf numFmtId="41" fontId="19" fillId="0" borderId="5" xfId="1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9" fillId="5" borderId="5" xfId="4" quotePrefix="1" applyFont="1" applyFill="1" applyBorder="1" applyAlignment="1">
      <alignment horizontal="center" vertical="center"/>
    </xf>
    <xf numFmtId="179" fontId="19" fillId="0" borderId="5" xfId="4" applyNumberFormat="1" applyFont="1" applyBorder="1" applyAlignment="1">
      <alignment horizontal="center" vertical="center"/>
    </xf>
    <xf numFmtId="0" fontId="20" fillId="8" borderId="5" xfId="3" applyNumberFormat="1" applyFont="1" applyFill="1" applyBorder="1" applyAlignment="1">
      <alignment horizontal="center" vertical="center"/>
    </xf>
    <xf numFmtId="43" fontId="20" fillId="0" borderId="5" xfId="47" applyFont="1" applyBorder="1" applyAlignment="1">
      <alignment horizontal="center" vertical="center" wrapText="1"/>
    </xf>
    <xf numFmtId="43" fontId="20" fillId="5" borderId="5" xfId="47" applyFont="1" applyFill="1" applyBorder="1" applyAlignment="1">
      <alignment horizontal="center" vertical="center" wrapText="1"/>
    </xf>
    <xf numFmtId="181" fontId="21" fillId="5" borderId="5" xfId="0" applyNumberFormat="1" applyFont="1" applyFill="1" applyBorder="1" applyAlignment="1">
      <alignment horizontal="center" vertical="center"/>
    </xf>
    <xf numFmtId="0" fontId="20" fillId="0" borderId="5" xfId="4" quotePrefix="1" applyFont="1" applyBorder="1" applyAlignment="1">
      <alignment horizontal="center" vertical="center"/>
    </xf>
    <xf numFmtId="180" fontId="19" fillId="0" borderId="5" xfId="25" applyNumberFormat="1" applyFont="1" applyFill="1" applyBorder="1" applyAlignment="1">
      <alignment horizontal="center" vertical="center"/>
    </xf>
    <xf numFmtId="0" fontId="24" fillId="5" borderId="5" xfId="4" applyFont="1" applyFill="1" applyBorder="1" applyAlignment="1">
      <alignment horizontal="center" vertical="center"/>
    </xf>
    <xf numFmtId="177" fontId="25" fillId="8" borderId="5" xfId="4" applyNumberFormat="1" applyFont="1" applyFill="1" applyBorder="1" applyAlignment="1">
      <alignment horizontal="center" vertical="center"/>
    </xf>
    <xf numFmtId="181" fontId="20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41" fontId="24" fillId="5" borderId="5" xfId="1" applyFont="1" applyFill="1" applyBorder="1" applyAlignment="1">
      <alignment horizontal="center" vertical="center" wrapText="1"/>
    </xf>
    <xf numFmtId="181" fontId="19" fillId="0" borderId="5" xfId="4" applyNumberFormat="1" applyFont="1" applyBorder="1" applyAlignment="1">
      <alignment horizontal="center" vertical="center"/>
    </xf>
    <xf numFmtId="41" fontId="20" fillId="5" borderId="5" xfId="1" applyFont="1" applyFill="1" applyBorder="1" applyAlignment="1">
      <alignment horizontal="right" vertical="center" wrapText="1"/>
    </xf>
    <xf numFmtId="0" fontId="20" fillId="9" borderId="5" xfId="0" applyFont="1" applyFill="1" applyBorder="1" applyAlignment="1">
      <alignment horizontal="center" vertical="center"/>
    </xf>
    <xf numFmtId="41" fontId="19" fillId="5" borderId="5" xfId="1" applyFont="1" applyFill="1" applyBorder="1" applyAlignment="1">
      <alignment horizontal="center" vertical="center" wrapText="1"/>
    </xf>
    <xf numFmtId="177" fontId="20" fillId="5" borderId="5" xfId="4" applyNumberFormat="1" applyFont="1" applyFill="1" applyBorder="1" applyAlignment="1">
      <alignment horizontal="center" vertical="center"/>
    </xf>
    <xf numFmtId="177" fontId="19" fillId="5" borderId="5" xfId="4" applyNumberFormat="1" applyFont="1" applyFill="1" applyBorder="1" applyAlignment="1">
      <alignment horizontal="center" vertical="center"/>
    </xf>
    <xf numFmtId="0" fontId="20" fillId="5" borderId="5" xfId="3" applyNumberFormat="1" applyFont="1" applyFill="1" applyBorder="1" applyAlignment="1">
      <alignment horizontal="center" vertical="center"/>
    </xf>
    <xf numFmtId="0" fontId="19" fillId="8" borderId="5" xfId="4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78" fontId="19" fillId="8" borderId="5" xfId="4" applyNumberFormat="1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41" fontId="20" fillId="8" borderId="5" xfId="1" applyFont="1" applyFill="1" applyBorder="1" applyAlignment="1">
      <alignment horizontal="center" vertical="center" wrapText="1"/>
    </xf>
    <xf numFmtId="181" fontId="20" fillId="8" borderId="5" xfId="4" applyNumberFormat="1" applyFont="1" applyFill="1" applyBorder="1" applyAlignment="1">
      <alignment horizontal="center" vertical="center" wrapText="1"/>
    </xf>
    <xf numFmtId="0" fontId="19" fillId="8" borderId="5" xfId="4" applyFont="1" applyFill="1" applyBorder="1" applyAlignment="1">
      <alignment horizontal="center" vertical="center" wrapText="1"/>
    </xf>
    <xf numFmtId="177" fontId="25" fillId="5" borderId="5" xfId="4" applyNumberFormat="1" applyFont="1" applyFill="1" applyBorder="1" applyAlignment="1">
      <alignment horizontal="center" vertical="center"/>
    </xf>
    <xf numFmtId="0" fontId="20" fillId="6" borderId="5" xfId="4" applyFont="1" applyFill="1" applyBorder="1" applyAlignment="1">
      <alignment horizontal="center" vertical="center"/>
    </xf>
    <xf numFmtId="0" fontId="26" fillId="2" borderId="5" xfId="3" applyNumberFormat="1" applyFont="1" applyBorder="1" applyAlignment="1">
      <alignment horizontal="center" vertical="center"/>
    </xf>
    <xf numFmtId="0" fontId="19" fillId="9" borderId="5" xfId="4" applyFont="1" applyFill="1" applyBorder="1" applyAlignment="1">
      <alignment horizontal="center" vertical="center"/>
    </xf>
    <xf numFmtId="0" fontId="26" fillId="2" borderId="5" xfId="3" applyFont="1" applyBorder="1" applyAlignment="1">
      <alignment horizontal="center" vertical="center"/>
    </xf>
    <xf numFmtId="0" fontId="26" fillId="8" borderId="5" xfId="3" applyNumberFormat="1" applyFont="1" applyFill="1" applyBorder="1" applyAlignment="1">
      <alignment horizontal="center" vertical="center"/>
    </xf>
    <xf numFmtId="0" fontId="20" fillId="0" borderId="5" xfId="0" applyFont="1" applyBorder="1">
      <alignment vertical="center"/>
    </xf>
    <xf numFmtId="41" fontId="20" fillId="0" borderId="5" xfId="1" applyFont="1" applyBorder="1">
      <alignment vertical="center"/>
    </xf>
    <xf numFmtId="181" fontId="20" fillId="0" borderId="5" xfId="0" applyNumberFormat="1" applyFont="1" applyBorder="1">
      <alignment vertical="center"/>
    </xf>
    <xf numFmtId="177" fontId="17" fillId="10" borderId="20" xfId="4" applyNumberFormat="1" applyFont="1" applyFill="1" applyBorder="1" applyAlignment="1">
      <alignment horizontal="center" vertical="center"/>
    </xf>
    <xf numFmtId="177" fontId="19" fillId="27" borderId="5" xfId="4" applyNumberFormat="1" applyFont="1" applyFill="1" applyBorder="1" applyAlignment="1">
      <alignment horizontal="center" vertical="center"/>
    </xf>
    <xf numFmtId="177" fontId="20" fillId="27" borderId="5" xfId="4" applyNumberFormat="1" applyFont="1" applyFill="1" applyBorder="1" applyAlignment="1">
      <alignment horizontal="center" vertical="center"/>
    </xf>
    <xf numFmtId="41" fontId="0" fillId="0" borderId="0" xfId="0" pivotButton="1" applyNumberForma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left" vertical="center"/>
    </xf>
    <xf numFmtId="0" fontId="14" fillId="7" borderId="0" xfId="0" applyFont="1" applyFill="1">
      <alignment vertical="center"/>
    </xf>
    <xf numFmtId="0" fontId="28" fillId="0" borderId="0" xfId="0" applyFont="1">
      <alignment vertical="center"/>
    </xf>
    <xf numFmtId="182" fontId="27" fillId="5" borderId="0" xfId="0" applyNumberFormat="1" applyFont="1" applyFill="1" applyAlignment="1">
      <alignment vertical="center" wrapText="1"/>
    </xf>
    <xf numFmtId="41" fontId="0" fillId="0" borderId="0" xfId="1" applyFont="1">
      <alignment vertical="center"/>
    </xf>
    <xf numFmtId="0" fontId="19" fillId="0" borderId="5" xfId="4" applyFont="1" applyFill="1" applyBorder="1" applyAlignment="1">
      <alignment horizontal="center" vertical="center"/>
    </xf>
    <xf numFmtId="178" fontId="19" fillId="0" borderId="5" xfId="4" applyNumberFormat="1" applyFont="1" applyFill="1" applyBorder="1" applyAlignment="1">
      <alignment horizontal="center" vertical="center"/>
    </xf>
    <xf numFmtId="0" fontId="19" fillId="0" borderId="5" xfId="4" applyFont="1" applyFill="1" applyBorder="1" applyAlignment="1">
      <alignment horizontal="center" vertical="center" wrapText="1"/>
    </xf>
    <xf numFmtId="176" fontId="19" fillId="0" borderId="5" xfId="4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0" borderId="21" xfId="0" applyFont="1" applyBorder="1">
      <alignment vertical="center"/>
    </xf>
    <xf numFmtId="0" fontId="20" fillId="0" borderId="22" xfId="0" applyFont="1" applyBorder="1">
      <alignment vertical="center"/>
    </xf>
    <xf numFmtId="41" fontId="20" fillId="0" borderId="2" xfId="1" applyFont="1" applyFill="1" applyBorder="1" applyAlignment="1">
      <alignment horizontal="center" vertical="center" wrapText="1"/>
    </xf>
    <xf numFmtId="41" fontId="20" fillId="0" borderId="3" xfId="1" applyFont="1" applyFill="1" applyBorder="1" applyAlignment="1">
      <alignment horizontal="center" vertical="center" wrapText="1"/>
    </xf>
    <xf numFmtId="41" fontId="19" fillId="0" borderId="4" xfId="1" applyFont="1" applyFill="1" applyBorder="1" applyAlignment="1">
      <alignment horizontal="center" vertical="center"/>
    </xf>
    <xf numFmtId="41" fontId="20" fillId="0" borderId="23" xfId="1" applyFont="1" applyFill="1" applyBorder="1" applyAlignment="1">
      <alignment horizontal="center" vertical="center" wrapText="1"/>
    </xf>
    <xf numFmtId="41" fontId="19" fillId="0" borderId="6" xfId="1" applyFont="1" applyFill="1" applyBorder="1" applyAlignment="1">
      <alignment horizontal="center" vertical="center"/>
    </xf>
    <xf numFmtId="41" fontId="24" fillId="0" borderId="6" xfId="1" applyFont="1" applyFill="1" applyBorder="1" applyAlignment="1">
      <alignment horizontal="center" vertical="center"/>
    </xf>
    <xf numFmtId="41" fontId="20" fillId="0" borderId="6" xfId="1" applyFont="1" applyFill="1" applyBorder="1" applyAlignment="1">
      <alignment horizontal="center" vertical="center"/>
    </xf>
    <xf numFmtId="41" fontId="19" fillId="5" borderId="6" xfId="1" applyFont="1" applyFill="1" applyBorder="1" applyAlignment="1">
      <alignment horizontal="center" vertical="center"/>
    </xf>
    <xf numFmtId="41" fontId="19" fillId="0" borderId="6" xfId="1" applyFont="1" applyBorder="1" applyAlignment="1">
      <alignment horizontal="center" vertical="center"/>
    </xf>
    <xf numFmtId="41" fontId="20" fillId="5" borderId="6" xfId="1" applyFont="1" applyFill="1" applyBorder="1" applyAlignment="1">
      <alignment horizontal="center" vertical="center"/>
    </xf>
    <xf numFmtId="41" fontId="20" fillId="0" borderId="23" xfId="1" applyFont="1" applyFill="1" applyBorder="1" applyAlignment="1">
      <alignment horizontal="center" vertical="center"/>
    </xf>
    <xf numFmtId="41" fontId="24" fillId="0" borderId="23" xfId="1" applyFont="1" applyFill="1" applyBorder="1" applyAlignment="1">
      <alignment horizontal="center" vertical="center" wrapText="1"/>
    </xf>
    <xf numFmtId="41" fontId="19" fillId="0" borderId="23" xfId="1" applyFont="1" applyFill="1" applyBorder="1" applyAlignment="1">
      <alignment horizontal="center" vertical="center" wrapText="1"/>
    </xf>
    <xf numFmtId="41" fontId="19" fillId="0" borderId="23" xfId="1" applyFont="1" applyBorder="1" applyAlignment="1">
      <alignment horizontal="center" vertical="center"/>
    </xf>
    <xf numFmtId="41" fontId="19" fillId="0" borderId="23" xfId="1" applyFont="1" applyFill="1" applyBorder="1" applyAlignment="1">
      <alignment horizontal="center" vertical="center"/>
    </xf>
    <xf numFmtId="41" fontId="20" fillId="5" borderId="23" xfId="1" applyFont="1" applyFill="1" applyBorder="1" applyAlignment="1">
      <alignment horizontal="center" vertical="center" wrapText="1"/>
    </xf>
    <xf numFmtId="41" fontId="20" fillId="8" borderId="23" xfId="1" applyFont="1" applyFill="1" applyBorder="1" applyAlignment="1">
      <alignment horizontal="center" vertical="center" wrapText="1"/>
    </xf>
    <xf numFmtId="41" fontId="19" fillId="8" borderId="6" xfId="1" applyFont="1" applyFill="1" applyBorder="1" applyAlignment="1">
      <alignment horizontal="center" vertical="center"/>
    </xf>
    <xf numFmtId="0" fontId="20" fillId="0" borderId="23" xfId="0" applyFont="1" applyBorder="1">
      <alignment vertical="center"/>
    </xf>
    <xf numFmtId="41" fontId="20" fillId="0" borderId="6" xfId="1" applyFont="1" applyBorder="1">
      <alignment vertical="center"/>
    </xf>
    <xf numFmtId="0" fontId="20" fillId="0" borderId="24" xfId="0" applyFont="1" applyBorder="1">
      <alignment vertical="center"/>
    </xf>
    <xf numFmtId="41" fontId="20" fillId="0" borderId="7" xfId="1" applyFont="1" applyBorder="1">
      <alignment vertical="center"/>
    </xf>
    <xf numFmtId="41" fontId="20" fillId="0" borderId="8" xfId="1" applyFont="1" applyBorder="1">
      <alignment vertical="center"/>
    </xf>
    <xf numFmtId="0" fontId="19" fillId="0" borderId="22" xfId="4" applyFont="1" applyBorder="1" applyAlignment="1">
      <alignment horizontal="center" vertical="center" wrapText="1"/>
    </xf>
    <xf numFmtId="0" fontId="19" fillId="0" borderId="22" xfId="4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41" fontId="28" fillId="0" borderId="29" xfId="0" applyNumberFormat="1" applyFont="1" applyBorder="1">
      <alignment vertical="center"/>
    </xf>
    <xf numFmtId="0" fontId="28" fillId="0" borderId="0" xfId="0" applyFont="1" applyBorder="1">
      <alignment vertical="center"/>
    </xf>
    <xf numFmtId="0" fontId="28" fillId="0" borderId="30" xfId="0" applyFont="1" applyBorder="1">
      <alignment vertical="center"/>
    </xf>
    <xf numFmtId="0" fontId="20" fillId="0" borderId="23" xfId="0" applyFont="1" applyBorder="1" applyAlignment="1">
      <alignment horizontal="center" vertical="center"/>
    </xf>
    <xf numFmtId="41" fontId="20" fillId="0" borderId="6" xfId="1" applyFont="1" applyFill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/>
    </xf>
    <xf numFmtId="41" fontId="20" fillId="5" borderId="6" xfId="1" applyFont="1" applyFill="1" applyBorder="1" applyAlignment="1">
      <alignment horizontal="center" vertical="center" wrapText="1"/>
    </xf>
    <xf numFmtId="41" fontId="24" fillId="0" borderId="6" xfId="1" applyFont="1" applyFill="1" applyBorder="1" applyAlignment="1">
      <alignment horizontal="center" vertical="center" wrapText="1"/>
    </xf>
    <xf numFmtId="41" fontId="19" fillId="0" borderId="6" xfId="1" applyFont="1" applyFill="1" applyBorder="1" applyAlignment="1">
      <alignment horizontal="center" vertical="center" wrapText="1"/>
    </xf>
    <xf numFmtId="41" fontId="20" fillId="0" borderId="6" xfId="1" applyFont="1" applyFill="1" applyBorder="1" applyAlignment="1">
      <alignment horizontal="right" vertical="center" wrapText="1"/>
    </xf>
    <xf numFmtId="43" fontId="20" fillId="0" borderId="6" xfId="47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/>
    </xf>
    <xf numFmtId="41" fontId="20" fillId="8" borderId="6" xfId="1" applyFont="1" applyFill="1" applyBorder="1" applyAlignment="1">
      <alignment horizontal="center" vertical="center" wrapText="1"/>
    </xf>
    <xf numFmtId="41" fontId="20" fillId="21" borderId="6" xfId="1" applyFont="1" applyFill="1" applyBorder="1" applyAlignment="1">
      <alignment horizontal="center" vertical="center" wrapText="1"/>
    </xf>
    <xf numFmtId="0" fontId="20" fillId="0" borderId="6" xfId="0" applyFont="1" applyBorder="1">
      <alignment vertical="center"/>
    </xf>
    <xf numFmtId="0" fontId="17" fillId="10" borderId="25" xfId="4" applyFont="1" applyFill="1" applyBorder="1" applyAlignment="1">
      <alignment horizontal="center" vertical="center"/>
    </xf>
    <xf numFmtId="41" fontId="15" fillId="0" borderId="26" xfId="1" applyFont="1" applyBorder="1">
      <alignment vertical="center"/>
    </xf>
    <xf numFmtId="41" fontId="15" fillId="0" borderId="27" xfId="1" applyFont="1" applyBorder="1">
      <alignment vertical="center"/>
    </xf>
    <xf numFmtId="41" fontId="15" fillId="0" borderId="28" xfId="1" applyFont="1" applyBorder="1">
      <alignment vertical="center"/>
    </xf>
    <xf numFmtId="0" fontId="28" fillId="0" borderId="29" xfId="0" applyFont="1" applyBorder="1">
      <alignment vertical="center"/>
    </xf>
    <xf numFmtId="41" fontId="28" fillId="0" borderId="0" xfId="0" applyNumberFormat="1" applyFont="1" applyBorder="1">
      <alignment vertical="center"/>
    </xf>
    <xf numFmtId="41" fontId="28" fillId="0" borderId="30" xfId="0" applyNumberFormat="1" applyFont="1" applyBorder="1">
      <alignment vertical="center"/>
    </xf>
    <xf numFmtId="0" fontId="17" fillId="10" borderId="15" xfId="4" applyFont="1" applyFill="1" applyBorder="1" applyAlignment="1">
      <alignment horizontal="center" vertical="center"/>
    </xf>
    <xf numFmtId="176" fontId="17" fillId="10" borderId="20" xfId="4" applyNumberFormat="1" applyFont="1" applyFill="1" applyBorder="1" applyAlignment="1">
      <alignment horizontal="center" vertical="center"/>
    </xf>
    <xf numFmtId="176" fontId="19" fillId="0" borderId="22" xfId="4" applyNumberFormat="1" applyFont="1" applyBorder="1" applyAlignment="1">
      <alignment horizontal="center" vertical="center"/>
    </xf>
    <xf numFmtId="176" fontId="19" fillId="5" borderId="22" xfId="4" applyNumberFormat="1" applyFont="1" applyFill="1" applyBorder="1" applyAlignment="1">
      <alignment horizontal="center" vertical="center"/>
    </xf>
    <xf numFmtId="14" fontId="19" fillId="0" borderId="22" xfId="4" applyNumberFormat="1" applyFont="1" applyBorder="1" applyAlignment="1">
      <alignment horizontal="center" vertical="center"/>
    </xf>
    <xf numFmtId="176" fontId="20" fillId="0" borderId="22" xfId="4" applyNumberFormat="1" applyFont="1" applyBorder="1" applyAlignment="1">
      <alignment horizontal="center" vertical="center"/>
    </xf>
    <xf numFmtId="14" fontId="19" fillId="5" borderId="22" xfId="4" applyNumberFormat="1" applyFont="1" applyFill="1" applyBorder="1" applyAlignment="1">
      <alignment horizontal="center" vertical="center"/>
    </xf>
    <xf numFmtId="176" fontId="19" fillId="0" borderId="22" xfId="4" applyNumberFormat="1" applyFont="1" applyFill="1" applyBorder="1" applyAlignment="1">
      <alignment horizontal="center" vertical="center"/>
    </xf>
    <xf numFmtId="0" fontId="17" fillId="10" borderId="18" xfId="4" applyFont="1" applyFill="1" applyBorder="1" applyAlignment="1">
      <alignment horizontal="center" vertical="center"/>
    </xf>
    <xf numFmtId="0" fontId="19" fillId="0" borderId="23" xfId="4" applyFont="1" applyBorder="1" applyAlignment="1">
      <alignment horizontal="center" vertical="center" wrapText="1"/>
    </xf>
    <xf numFmtId="0" fontId="19" fillId="0" borderId="6" xfId="4" applyFont="1" applyBorder="1" applyAlignment="1">
      <alignment horizontal="center" vertical="center" wrapText="1"/>
    </xf>
    <xf numFmtId="0" fontId="19" fillId="0" borderId="23" xfId="4" applyFont="1" applyBorder="1" applyAlignment="1">
      <alignment horizontal="center" vertical="center"/>
    </xf>
    <xf numFmtId="0" fontId="20" fillId="0" borderId="6" xfId="4" applyFont="1" applyBorder="1" applyAlignment="1">
      <alignment horizontal="center" vertical="center" wrapText="1"/>
    </xf>
    <xf numFmtId="0" fontId="19" fillId="0" borderId="6" xfId="4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9" fillId="5" borderId="6" xfId="4" applyFont="1" applyFill="1" applyBorder="1" applyAlignment="1">
      <alignment horizontal="center" vertical="center" wrapText="1"/>
    </xf>
    <xf numFmtId="0" fontId="19" fillId="5" borderId="23" xfId="4" applyFont="1" applyFill="1" applyBorder="1" applyAlignment="1">
      <alignment horizontal="center" vertical="center"/>
    </xf>
    <xf numFmtId="0" fontId="22" fillId="0" borderId="23" xfId="4" applyFont="1" applyBorder="1" applyAlignment="1">
      <alignment horizontal="center" vertical="center"/>
    </xf>
    <xf numFmtId="0" fontId="23" fillId="0" borderId="6" xfId="4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23" xfId="4" applyFont="1" applyBorder="1" applyAlignment="1">
      <alignment horizontal="center" vertical="center"/>
    </xf>
    <xf numFmtId="178" fontId="19" fillId="0" borderId="6" xfId="4" applyNumberFormat="1" applyFont="1" applyBorder="1" applyAlignment="1">
      <alignment horizontal="center" vertical="center" wrapText="1"/>
    </xf>
    <xf numFmtId="0" fontId="20" fillId="5" borderId="6" xfId="4" applyFont="1" applyFill="1" applyBorder="1" applyAlignment="1">
      <alignment horizontal="center" vertical="center" wrapText="1"/>
    </xf>
    <xf numFmtId="0" fontId="19" fillId="5" borderId="23" xfId="4" applyFont="1" applyFill="1" applyBorder="1" applyAlignment="1">
      <alignment horizontal="center" vertical="center" wrapText="1"/>
    </xf>
    <xf numFmtId="0" fontId="24" fillId="0" borderId="6" xfId="4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19" fillId="0" borderId="23" xfId="4" applyFont="1" applyFill="1" applyBorder="1" applyAlignment="1">
      <alignment horizontal="center" vertical="center"/>
    </xf>
    <xf numFmtId="0" fontId="19" fillId="0" borderId="6" xfId="4" applyFont="1" applyFill="1" applyBorder="1" applyAlignment="1">
      <alignment horizontal="center" vertical="center" wrapText="1"/>
    </xf>
    <xf numFmtId="0" fontId="19" fillId="8" borderId="6" xfId="4" applyFont="1" applyFill="1" applyBorder="1" applyAlignment="1">
      <alignment horizontal="center" vertical="center" wrapText="1"/>
    </xf>
    <xf numFmtId="0" fontId="19" fillId="8" borderId="23" xfId="4" applyFont="1" applyFill="1" applyBorder="1" applyAlignment="1">
      <alignment horizontal="center" vertical="center"/>
    </xf>
    <xf numFmtId="0" fontId="20" fillId="8" borderId="6" xfId="4" applyFont="1" applyFill="1" applyBorder="1" applyAlignment="1">
      <alignment horizontal="center" vertical="center" wrapText="1"/>
    </xf>
    <xf numFmtId="0" fontId="19" fillId="8" borderId="23" xfId="4" applyFont="1" applyFill="1" applyBorder="1" applyAlignment="1">
      <alignment horizontal="center" vertical="center" wrapText="1"/>
    </xf>
    <xf numFmtId="181" fontId="20" fillId="0" borderId="6" xfId="4" applyNumberFormat="1" applyFont="1" applyBorder="1" applyAlignment="1">
      <alignment horizontal="center" vertical="center" wrapText="1"/>
    </xf>
    <xf numFmtId="14" fontId="19" fillId="0" borderId="6" xfId="4" applyNumberFormat="1" applyFont="1" applyBorder="1" applyAlignment="1">
      <alignment horizontal="center" vertical="center" wrapText="1"/>
    </xf>
    <xf numFmtId="182" fontId="27" fillId="5" borderId="0" xfId="0" applyNumberFormat="1" applyFont="1" applyFill="1" applyAlignment="1">
      <alignment horizontal="center" vertical="center" wrapText="1"/>
    </xf>
    <xf numFmtId="182" fontId="27" fillId="5" borderId="12" xfId="0" applyNumberFormat="1" applyFont="1" applyFill="1" applyBorder="1" applyAlignment="1">
      <alignment horizontal="center" vertical="center" wrapText="1"/>
    </xf>
    <xf numFmtId="0" fontId="19" fillId="0" borderId="30" xfId="4" applyFont="1" applyFill="1" applyBorder="1" applyAlignment="1">
      <alignment horizontal="center" vertical="center" wrapText="1"/>
    </xf>
  </cellXfs>
  <cellStyles count="48">
    <cellStyle name="20% - 강조색3 2 2 3" xfId="13"/>
    <cellStyle name="20% - 강조색3 2 2 3 2" xfId="43"/>
    <cellStyle name="20% - 강조색5 13 2 2 2 2" xfId="25"/>
    <cellStyle name="20% - 강조색5 2 2 2 4" xfId="14"/>
    <cellStyle name="20% - 강조색5 2 2 2 4 2" xfId="42"/>
    <cellStyle name="20% - 강조색6 2 2 3" xfId="11"/>
    <cellStyle name="20% - 강조색6 2 2 3 2" xfId="44"/>
    <cellStyle name="2시간" xfId="35"/>
    <cellStyle name="40% - 강조색1 3 4 8" xfId="8"/>
    <cellStyle name="40% - 강조색1 5 8" xfId="16"/>
    <cellStyle name="40% - 강조색2 2 2 2 3 2 8" xfId="9"/>
    <cellStyle name="개인래슨" xfId="10"/>
    <cellStyle name="나쁨" xfId="3" builtinId="27"/>
    <cellStyle name="백분율 2" xfId="46"/>
    <cellStyle name="선수화활주반" xfId="23"/>
    <cellStyle name="쉼표" xfId="47" builtinId="3"/>
    <cellStyle name="쉼표 [0]" xfId="1" builtinId="6"/>
    <cellStyle name="쉼표 [0] 2" xfId="45"/>
    <cellStyle name="쉼표 [0] 2 4 2 2 2 2" xfId="22"/>
    <cellStyle name="신규회원" xfId="18"/>
    <cellStyle name="신규회원 2" xfId="20"/>
    <cellStyle name="신규회원 2 2" xfId="32"/>
    <cellStyle name="신규회원 2 2 2" xfId="37"/>
    <cellStyle name="신규회원 3" xfId="39"/>
    <cellStyle name="이월" xfId="21"/>
    <cellStyle name="입금완료" xfId="34"/>
    <cellStyle name="종료 2" xfId="12"/>
    <cellStyle name="통화 [0]" xfId="2" builtinId="7"/>
    <cellStyle name="통화 [0] 2" xfId="30"/>
    <cellStyle name="표준" xfId="0" builtinId="0"/>
    <cellStyle name="표준 2" xfId="19"/>
    <cellStyle name="표준 3" xfId="4"/>
    <cellStyle name="표준 3 2" xfId="24"/>
    <cellStyle name="표준 3 3" xfId="31"/>
    <cellStyle name="표준 4" xfId="33"/>
    <cellStyle name="표준 4 2 2 2 2 2 2 4" xfId="15"/>
    <cellStyle name="표준 4 2 2 2 2 2 2 4 14 3 14" xfId="38"/>
    <cellStyle name="표준 4 2 2 2 2 2 3 2 2 2 2 2 2 2 2 2 2" xfId="6"/>
    <cellStyle name="표준 4 4 2 2 2 2 9" xfId="7"/>
    <cellStyle name="표준 4 4 2 2 2 2 9 8 2 2 2 2 2 2 3 2 2" xfId="27"/>
    <cellStyle name="표준 4 4 2 2 3" xfId="26"/>
    <cellStyle name="표준 4 4 2 2 3 10 4 2 2 2 2 2 2 2 2 2" xfId="41"/>
    <cellStyle name="표준 5 2 2 2 2 2" xfId="5"/>
    <cellStyle name="표준 5 2 2 2 2 2 12 2 2 2 2 2 2 2 2 2 2 2 2 2" xfId="36"/>
    <cellStyle name="표준 5 2 2 2 2 2 2 2 2 2 2 2 2 2 2" xfId="17"/>
    <cellStyle name="표준 5 2 2 2 2 2 2 2 2 2 2 2 2 2 2 15 2" xfId="28"/>
    <cellStyle name="표준 5 2 2 2 2 2 2 2 2 2 2 2 2 2 2 15 2 15" xfId="40"/>
    <cellStyle name="표준 5 2 2 2 2 2 2 2 2 2 2 2 2 2 2 16" xfId="29"/>
  </cellStyles>
  <dxfs count="27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바탕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176" formatCode="yy&quot;/&quot;m&quot;/&quot;d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181" formatCode="yy&quot;년&quot;mm&quot;월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178" formatCode="mm&quot;월&quot;\ dd&quot;일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맑은 고딕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border outline="0">
        <top style="double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07/relationships/slicerCache" Target="slicerCaches/slicerCache1.xml"/><Relationship Id="rId5" Type="http://schemas.openxmlformats.org/officeDocument/2006/relationships/externalLink" Target="externalLinks/externalLink1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[★와이키키 등록 현황(25년).xlsx]피벗!피벗 테이블2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요약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피벗!$A$4:$A$11</c:f>
              <c:strCache>
                <c:ptCount val="7"/>
                <c:pt idx="0">
                  <c:v>기타프로그램</c:v>
                </c:pt>
                <c:pt idx="1">
                  <c:v>대관프로그램</c:v>
                </c:pt>
                <c:pt idx="2">
                  <c:v>미확인</c:v>
                </c:pt>
                <c:pt idx="3">
                  <c:v>이벤트</c:v>
                </c:pt>
                <c:pt idx="4">
                  <c:v>정규프로그램</c:v>
                </c:pt>
                <c:pt idx="5">
                  <c:v>(비어 있음)</c:v>
                </c:pt>
                <c:pt idx="6">
                  <c:v>단체프로그램</c:v>
                </c:pt>
              </c:strCache>
            </c:strRef>
          </c:cat>
          <c:val>
            <c:numRef>
              <c:f>피벗!$B$4:$B$11</c:f>
              <c:numCache>
                <c:formatCode>_(* #,##0_);_(* \(#,##0\);_(* "-"_);_(@_)</c:formatCode>
                <c:ptCount val="7"/>
                <c:pt idx="0">
                  <c:v>3095000</c:v>
                </c:pt>
                <c:pt idx="1">
                  <c:v>150556200</c:v>
                </c:pt>
                <c:pt idx="3">
                  <c:v>6150000</c:v>
                </c:pt>
                <c:pt idx="4">
                  <c:v>196389500</c:v>
                </c:pt>
                <c:pt idx="6">
                  <c:v>16494000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3-430D-8EC7-54536239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093391"/>
        <c:axId val="1040094351"/>
      </c:barChart>
      <c:catAx>
        <c:axId val="10400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0094351"/>
        <c:crosses val="autoZero"/>
        <c:auto val="1"/>
        <c:lblAlgn val="ctr"/>
        <c:lblOffset val="100"/>
        <c:noMultiLvlLbl val="0"/>
      </c:catAx>
      <c:valAx>
        <c:axId val="1040094351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040093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[★와이키키 등록 현황(25년).xlsx]피벗!피벗 테이블6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5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6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7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8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9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10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11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  <c:pivotFmt>
        <c:idx val="12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gradFill>
              <a:gsLst>
                <a:gs pos="31000">
                  <a:schemeClr val="accent1">
                    <a:lumMod val="45000"/>
                    <a:lumOff val="55000"/>
                  </a:schemeClr>
                </a:gs>
                <a:gs pos="65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8212478332037525E-2"/>
          <c:y val="9.5542854507892575E-3"/>
          <c:w val="0.97178752166796245"/>
          <c:h val="0.78872687891099869"/>
        </c:manualLayout>
      </c:layout>
      <c:lineChart>
        <c:grouping val="standard"/>
        <c:varyColors val="1"/>
        <c:ser>
          <c:idx val="0"/>
          <c:order val="0"/>
          <c:tx>
            <c:strRef>
              <c:f>피벗!$N$3</c:f>
              <c:strCache>
                <c:ptCount val="1"/>
                <c:pt idx="0">
                  <c:v>요약</c:v>
                </c:pt>
              </c:strCache>
            </c:strRef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circle"/>
            <c:size val="5"/>
            <c:spPr>
              <a:gradFill>
                <a:gsLst>
                  <a:gs pos="31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0-494E-8451-8FD8ADFA47DF}"/>
              </c:ext>
            </c:extLst>
          </c:dPt>
          <c:dPt>
            <c:idx val="1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0-494E-8451-8FD8ADFA47DF}"/>
              </c:ext>
            </c:extLst>
          </c:dPt>
          <c:dPt>
            <c:idx val="2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0-494E-8451-8FD8ADFA47DF}"/>
              </c:ext>
            </c:extLst>
          </c:dPt>
          <c:dPt>
            <c:idx val="3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0-494E-8451-8FD8ADFA47DF}"/>
              </c:ext>
            </c:extLst>
          </c:dPt>
          <c:dPt>
            <c:idx val="4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0-494E-8451-8FD8ADFA47DF}"/>
              </c:ext>
            </c:extLst>
          </c:dPt>
          <c:dPt>
            <c:idx val="5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0-494E-8451-8FD8ADFA47DF}"/>
              </c:ext>
            </c:extLst>
          </c:dPt>
          <c:dPt>
            <c:idx val="6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0-494E-8451-8FD8ADFA47DF}"/>
              </c:ext>
            </c:extLst>
          </c:dPt>
          <c:dPt>
            <c:idx val="7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10-494E-8451-8FD8ADFA47DF}"/>
              </c:ext>
            </c:extLst>
          </c:dPt>
          <c:dPt>
            <c:idx val="8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10-494E-8451-8FD8ADFA47DF}"/>
              </c:ext>
            </c:extLst>
          </c:dPt>
          <c:dPt>
            <c:idx val="9"/>
            <c:marker>
              <c:symbol val="circle"/>
              <c:size val="5"/>
              <c:spPr>
                <a:gradFill>
                  <a:gsLst>
                    <a:gs pos="31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10-494E-8451-8FD8ADFA47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피벗!$M$4:$M$14</c:f>
              <c:strCache>
                <c:ptCount val="10"/>
                <c:pt idx="0">
                  <c:v>2024-07-01</c:v>
                </c:pt>
                <c:pt idx="1">
                  <c:v>2024-08-01</c:v>
                </c:pt>
                <c:pt idx="2">
                  <c:v>2024-09-01</c:v>
                </c:pt>
                <c:pt idx="3">
                  <c:v>2024-10-01</c:v>
                </c:pt>
                <c:pt idx="4">
                  <c:v>2024-11-01</c:v>
                </c:pt>
                <c:pt idx="5">
                  <c:v>2024-12-01</c:v>
                </c:pt>
                <c:pt idx="6">
                  <c:v>2025-01-01</c:v>
                </c:pt>
                <c:pt idx="7">
                  <c:v>2025-02-01</c:v>
                </c:pt>
                <c:pt idx="8">
                  <c:v>2025-03-01</c:v>
                </c:pt>
                <c:pt idx="9">
                  <c:v>(비어 있음)</c:v>
                </c:pt>
              </c:strCache>
            </c:strRef>
          </c:cat>
          <c:val>
            <c:numRef>
              <c:f>피벗!$N$4:$N$14</c:f>
              <c:numCache>
                <c:formatCode>_(* #,##0_);_(* \(#,##0\);_(* "-"_);_(@_)</c:formatCode>
                <c:ptCount val="10"/>
                <c:pt idx="0">
                  <c:v>440000</c:v>
                </c:pt>
                <c:pt idx="1">
                  <c:v>525000</c:v>
                </c:pt>
                <c:pt idx="2">
                  <c:v>1665000</c:v>
                </c:pt>
                <c:pt idx="3">
                  <c:v>30563700</c:v>
                </c:pt>
                <c:pt idx="4">
                  <c:v>178086300</c:v>
                </c:pt>
                <c:pt idx="5">
                  <c:v>73522300</c:v>
                </c:pt>
                <c:pt idx="6">
                  <c:v>50750400</c:v>
                </c:pt>
                <c:pt idx="7">
                  <c:v>36852000</c:v>
                </c:pt>
                <c:pt idx="8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CAE-85CF-6992D8E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01408"/>
        <c:axId val="389003328"/>
      </c:lineChart>
      <c:catAx>
        <c:axId val="3890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003328"/>
        <c:crosses val="autoZero"/>
        <c:auto val="1"/>
        <c:lblAlgn val="ctr"/>
        <c:lblOffset val="100"/>
        <c:noMultiLvlLbl val="0"/>
      </c:catAx>
      <c:valAx>
        <c:axId val="38900332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389001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[★와이키키 등록 현황(25년).xlsx]피벗!피벗 테이블5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912813187723563"/>
          <c:y val="1.5794869753943744E-2"/>
          <c:w val="0.69565976699407928"/>
          <c:h val="0.968410260492112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피벗!$K$3</c:f>
              <c:strCache>
                <c:ptCount val="1"/>
                <c:pt idx="0">
                  <c:v>요약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피벗!$J$4:$J$31</c:f>
              <c:strCache>
                <c:ptCount val="27"/>
                <c:pt idx="0">
                  <c:v>권지은</c:v>
                </c:pt>
                <c:pt idx="1">
                  <c:v>김유진</c:v>
                </c:pt>
                <c:pt idx="2">
                  <c:v>김지현</c:v>
                </c:pt>
                <c:pt idx="3">
                  <c:v>박소연</c:v>
                </c:pt>
                <c:pt idx="4">
                  <c:v>송여진</c:v>
                </c:pt>
                <c:pt idx="5">
                  <c:v>유승희</c:v>
                </c:pt>
                <c:pt idx="6">
                  <c:v>이인원</c:v>
                </c:pt>
                <c:pt idx="7">
                  <c:v>정민규</c:v>
                </c:pt>
                <c:pt idx="8">
                  <c:v>정바라</c:v>
                </c:pt>
                <c:pt idx="9">
                  <c:v>정진철</c:v>
                </c:pt>
                <c:pt idx="10">
                  <c:v>정호경</c:v>
                </c:pt>
                <c:pt idx="11">
                  <c:v>(비어 있음)</c:v>
                </c:pt>
                <c:pt idx="12">
                  <c:v>자유스케이팅</c:v>
                </c:pt>
                <c:pt idx="13">
                  <c:v>방학특강</c:v>
                </c:pt>
                <c:pt idx="14">
                  <c:v>하키대회</c:v>
                </c:pt>
                <c:pt idx="15">
                  <c:v>최정식(와이번즈)</c:v>
                </c:pt>
                <c:pt idx="16">
                  <c:v>김동현(유니콘즈)</c:v>
                </c:pt>
                <c:pt idx="17">
                  <c:v>김준기(썬더스)</c:v>
                </c:pt>
                <c:pt idx="18">
                  <c:v>타이거즈</c:v>
                </c:pt>
                <c:pt idx="19">
                  <c:v>이경우(호크스)</c:v>
                </c:pt>
                <c:pt idx="20">
                  <c:v>방준호(투비독스)</c:v>
                </c:pt>
                <c:pt idx="21">
                  <c:v>원포인트레슨</c:v>
                </c:pt>
                <c:pt idx="22">
                  <c:v>주중오전대관</c:v>
                </c:pt>
                <c:pt idx="23">
                  <c:v>어린이대관1</c:v>
                </c:pt>
                <c:pt idx="24">
                  <c:v>추가대관</c:v>
                </c:pt>
                <c:pt idx="25">
                  <c:v>일반대관</c:v>
                </c:pt>
                <c:pt idx="26">
                  <c:v>어린이대관2</c:v>
                </c:pt>
              </c:strCache>
            </c:strRef>
          </c:cat>
          <c:val>
            <c:numRef>
              <c:f>피벗!$K$4:$K$31</c:f>
              <c:numCache>
                <c:formatCode>_(* #,##0_);_(* \(#,##0\);_(* "-"_);_(@_)</c:formatCode>
                <c:ptCount val="27"/>
                <c:pt idx="0">
                  <c:v>16319000</c:v>
                </c:pt>
                <c:pt idx="1">
                  <c:v>1587500</c:v>
                </c:pt>
                <c:pt idx="2">
                  <c:v>36570000</c:v>
                </c:pt>
                <c:pt idx="3">
                  <c:v>46111000</c:v>
                </c:pt>
                <c:pt idx="4">
                  <c:v>29572500</c:v>
                </c:pt>
                <c:pt idx="5">
                  <c:v>1985000</c:v>
                </c:pt>
                <c:pt idx="6">
                  <c:v>18457000</c:v>
                </c:pt>
                <c:pt idx="7">
                  <c:v>2720000</c:v>
                </c:pt>
                <c:pt idx="8">
                  <c:v>16432500</c:v>
                </c:pt>
                <c:pt idx="9">
                  <c:v>12300000</c:v>
                </c:pt>
                <c:pt idx="10">
                  <c:v>16085000</c:v>
                </c:pt>
                <c:pt idx="12">
                  <c:v>2440000</c:v>
                </c:pt>
                <c:pt idx="13">
                  <c:v>16494000</c:v>
                </c:pt>
                <c:pt idx="15">
                  <c:v>1100000</c:v>
                </c:pt>
                <c:pt idx="16">
                  <c:v>550000</c:v>
                </c:pt>
                <c:pt idx="17">
                  <c:v>1100000</c:v>
                </c:pt>
                <c:pt idx="18">
                  <c:v>550000</c:v>
                </c:pt>
                <c:pt idx="19">
                  <c:v>550000</c:v>
                </c:pt>
                <c:pt idx="20">
                  <c:v>550000</c:v>
                </c:pt>
                <c:pt idx="21">
                  <c:v>655000</c:v>
                </c:pt>
                <c:pt idx="22">
                  <c:v>16062300</c:v>
                </c:pt>
                <c:pt idx="23">
                  <c:v>70976800</c:v>
                </c:pt>
                <c:pt idx="24">
                  <c:v>484000</c:v>
                </c:pt>
                <c:pt idx="25">
                  <c:v>8401600</c:v>
                </c:pt>
                <c:pt idx="26">
                  <c:v>54631500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4-4220-B34D-6C5CA44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37216831"/>
        <c:axId val="1037213951"/>
      </c:barChart>
      <c:catAx>
        <c:axId val="103721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213951"/>
        <c:crosses val="autoZero"/>
        <c:auto val="1"/>
        <c:lblAlgn val="ctr"/>
        <c:lblOffset val="100"/>
        <c:noMultiLvlLbl val="0"/>
      </c:catAx>
      <c:valAx>
        <c:axId val="1037213951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10372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[★와이키키 등록 현황(25년).xlsx]피벗!피벗 테이블8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1000">
                <a:schemeClr val="bg1">
                  <a:lumMod val="65000"/>
                </a:schemeClr>
              </a:gs>
              <a:gs pos="65000">
                <a:schemeClr val="bg1">
                  <a:lumMod val="95000"/>
                </a:schemeClr>
              </a:gs>
            </a:gsLst>
            <a:lin ang="5400000" scaled="1"/>
          </a:gradFill>
          <a:ln w="2540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260901998338081E-2"/>
          <c:y val="3.0843793912940842E-2"/>
          <c:w val="0.89548498942374388"/>
          <c:h val="0.77669238925742234"/>
        </c:manualLayout>
      </c:layout>
      <c:areaChart>
        <c:grouping val="stacked"/>
        <c:varyColors val="0"/>
        <c:ser>
          <c:idx val="0"/>
          <c:order val="0"/>
          <c:tx>
            <c:strRef>
              <c:f>피벗!$Q$3</c:f>
              <c:strCache>
                <c:ptCount val="1"/>
                <c:pt idx="0">
                  <c:v>요약</c:v>
                </c:pt>
              </c:strCache>
            </c:strRef>
          </c:tx>
          <c:spPr>
            <a:gradFill>
              <a:gsLst>
                <a:gs pos="31000">
                  <a:schemeClr val="bg1">
                    <a:lumMod val="65000"/>
                  </a:schemeClr>
                </a:gs>
                <a:gs pos="65000">
                  <a:schemeClr val="bg1">
                    <a:lumMod val="95000"/>
                  </a:schemeClr>
                </a:gs>
              </a:gsLst>
              <a:lin ang="5400000" scaled="1"/>
            </a:gra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피벗!$P$4:$P$31</c:f>
              <c:strCache>
                <c:ptCount val="27"/>
                <c:pt idx="0">
                  <c:v>권지은</c:v>
                </c:pt>
                <c:pt idx="1">
                  <c:v>김유진</c:v>
                </c:pt>
                <c:pt idx="2">
                  <c:v>김지현</c:v>
                </c:pt>
                <c:pt idx="3">
                  <c:v>박소연</c:v>
                </c:pt>
                <c:pt idx="4">
                  <c:v>송여진</c:v>
                </c:pt>
                <c:pt idx="5">
                  <c:v>유승희</c:v>
                </c:pt>
                <c:pt idx="6">
                  <c:v>이인원</c:v>
                </c:pt>
                <c:pt idx="7">
                  <c:v>정민규</c:v>
                </c:pt>
                <c:pt idx="8">
                  <c:v>정바라</c:v>
                </c:pt>
                <c:pt idx="9">
                  <c:v>정진철</c:v>
                </c:pt>
                <c:pt idx="10">
                  <c:v>정호경</c:v>
                </c:pt>
                <c:pt idx="11">
                  <c:v>(비어 있음)</c:v>
                </c:pt>
                <c:pt idx="12">
                  <c:v>자유스케이팅</c:v>
                </c:pt>
                <c:pt idx="13">
                  <c:v>방학특강</c:v>
                </c:pt>
                <c:pt idx="14">
                  <c:v>하키대회</c:v>
                </c:pt>
                <c:pt idx="15">
                  <c:v>최정식(와이번즈)</c:v>
                </c:pt>
                <c:pt idx="16">
                  <c:v>김동현(유니콘즈)</c:v>
                </c:pt>
                <c:pt idx="17">
                  <c:v>김준기(썬더스)</c:v>
                </c:pt>
                <c:pt idx="18">
                  <c:v>타이거즈</c:v>
                </c:pt>
                <c:pt idx="19">
                  <c:v>이경우(호크스)</c:v>
                </c:pt>
                <c:pt idx="20">
                  <c:v>방준호(투비독스)</c:v>
                </c:pt>
                <c:pt idx="21">
                  <c:v>원포인트레슨</c:v>
                </c:pt>
                <c:pt idx="22">
                  <c:v>주중오전대관</c:v>
                </c:pt>
                <c:pt idx="23">
                  <c:v>어린이대관1</c:v>
                </c:pt>
                <c:pt idx="24">
                  <c:v>추가대관</c:v>
                </c:pt>
                <c:pt idx="25">
                  <c:v>일반대관</c:v>
                </c:pt>
                <c:pt idx="26">
                  <c:v>어린이대관2</c:v>
                </c:pt>
              </c:strCache>
            </c:strRef>
          </c:cat>
          <c:val>
            <c:numRef>
              <c:f>피벗!$Q$4:$Q$31</c:f>
              <c:numCache>
                <c:formatCode>_(* #,##0_);_(* \(#,##0\);_(* "-"_);_(@_)</c:formatCode>
                <c:ptCount val="27"/>
                <c:pt idx="0">
                  <c:v>80</c:v>
                </c:pt>
                <c:pt idx="1">
                  <c:v>14</c:v>
                </c:pt>
                <c:pt idx="2">
                  <c:v>147</c:v>
                </c:pt>
                <c:pt idx="3">
                  <c:v>209</c:v>
                </c:pt>
                <c:pt idx="4">
                  <c:v>139</c:v>
                </c:pt>
                <c:pt idx="5">
                  <c:v>15</c:v>
                </c:pt>
                <c:pt idx="6">
                  <c:v>111</c:v>
                </c:pt>
                <c:pt idx="7">
                  <c:v>12</c:v>
                </c:pt>
                <c:pt idx="8">
                  <c:v>92</c:v>
                </c:pt>
                <c:pt idx="9">
                  <c:v>64</c:v>
                </c:pt>
                <c:pt idx="10">
                  <c:v>82</c:v>
                </c:pt>
                <c:pt idx="12">
                  <c:v>138</c:v>
                </c:pt>
                <c:pt idx="13">
                  <c:v>118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10</c:v>
                </c:pt>
                <c:pt idx="22">
                  <c:v>18</c:v>
                </c:pt>
                <c:pt idx="23">
                  <c:v>11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B-4DF7-984C-275353D2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6016"/>
        <c:axId val="817045536"/>
      </c:areaChart>
      <c:catAx>
        <c:axId val="8170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045536"/>
        <c:crosses val="autoZero"/>
        <c:auto val="1"/>
        <c:lblAlgn val="ctr"/>
        <c:lblOffset val="100"/>
        <c:noMultiLvlLbl val="0"/>
      </c:catAx>
      <c:valAx>
        <c:axId val="817045536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817046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1.svg"/><Relationship Id="rId3" Type="http://schemas.openxmlformats.org/officeDocument/2006/relationships/chart" Target="../charts/chart3.xml"/><Relationship Id="rId7" Type="http://schemas.openxmlformats.org/officeDocument/2006/relationships/image" Target="../media/image5.svg"/><Relationship Id="rId12" Type="http://schemas.openxmlformats.org/officeDocument/2006/relationships/image" Target="../media/image7.png"/><Relationship Id="rId17" Type="http://schemas.openxmlformats.org/officeDocument/2006/relationships/image" Target="../media/image15.sv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image" Target="../media/image13.sv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7.sv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68036</xdr:colOff>
      <xdr:row>1</xdr:row>
      <xdr:rowOff>40821</xdr:rowOff>
    </xdr:from>
    <xdr:to>
      <xdr:col>38</xdr:col>
      <xdr:colOff>108857</xdr:colOff>
      <xdr:row>27</xdr:row>
      <xdr:rowOff>106396</xdr:rowOff>
    </xdr:to>
    <xdr:sp macro="" textlink="">
      <xdr:nvSpPr>
        <xdr:cNvPr id="37" name="사각형: 둥근 모서리 36">
          <a:extLst>
            <a:ext uri="{FF2B5EF4-FFF2-40B4-BE49-F238E27FC236}">
              <a16:creationId xmlns:a16="http://schemas.microsoft.com/office/drawing/2014/main" id="{53A753A3-04BE-86A7-669D-2766BCB108F0}"/>
            </a:ext>
          </a:extLst>
        </xdr:cNvPr>
        <xdr:cNvSpPr/>
      </xdr:nvSpPr>
      <xdr:spPr>
        <a:xfrm>
          <a:off x="10082893" y="217714"/>
          <a:ext cx="6572250" cy="466478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231321</xdr:colOff>
      <xdr:row>1</xdr:row>
      <xdr:rowOff>0</xdr:rowOff>
    </xdr:from>
    <xdr:to>
      <xdr:col>57</xdr:col>
      <xdr:colOff>0</xdr:colOff>
      <xdr:row>54</xdr:row>
      <xdr:rowOff>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4F6A3658-7883-3992-FD6A-B53868928AA4}"/>
            </a:ext>
          </a:extLst>
        </xdr:cNvPr>
        <xdr:cNvSpPr/>
      </xdr:nvSpPr>
      <xdr:spPr>
        <a:xfrm>
          <a:off x="16777607" y="176893"/>
          <a:ext cx="8041822" cy="937532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148997</xdr:colOff>
      <xdr:row>0</xdr:row>
      <xdr:rowOff>123824</xdr:rowOff>
    </xdr:from>
    <xdr:to>
      <xdr:col>13</xdr:col>
      <xdr:colOff>0</xdr:colOff>
      <xdr:row>9</xdr:row>
      <xdr:rowOff>-1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B327FAD6-3EA0-620B-EF29-032CCDC02528}"/>
            </a:ext>
          </a:extLst>
        </xdr:cNvPr>
        <xdr:cNvSpPr/>
      </xdr:nvSpPr>
      <xdr:spPr>
        <a:xfrm>
          <a:off x="3632426" y="123824"/>
          <a:ext cx="2028145" cy="14682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81643</xdr:colOff>
      <xdr:row>9</xdr:row>
      <xdr:rowOff>54430</xdr:rowOff>
    </xdr:from>
    <xdr:to>
      <xdr:col>8</xdr:col>
      <xdr:colOff>0</xdr:colOff>
      <xdr:row>17</xdr:row>
      <xdr:rowOff>-1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대제목">
              <a:extLst>
                <a:ext uri="{FF2B5EF4-FFF2-40B4-BE49-F238E27FC236}">
                  <a16:creationId xmlns:a16="http://schemas.microsoft.com/office/drawing/2014/main" id="{19C72028-15D3-4DE4-A45D-76848A4E5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제목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3" y="1646466"/>
              <a:ext cx="3401786" cy="1360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17</xdr:row>
      <xdr:rowOff>13607</xdr:rowOff>
    </xdr:from>
    <xdr:to>
      <xdr:col>8</xdr:col>
      <xdr:colOff>0</xdr:colOff>
      <xdr:row>23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중제목">
              <a:extLst>
                <a:ext uri="{FF2B5EF4-FFF2-40B4-BE49-F238E27FC236}">
                  <a16:creationId xmlns:a16="http://schemas.microsoft.com/office/drawing/2014/main" id="{F05DE290-5047-427E-8C9F-36A69973E9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중제목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020786"/>
              <a:ext cx="3388179" cy="1061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108857</xdr:colOff>
      <xdr:row>23</xdr:row>
      <xdr:rowOff>40821</xdr:rowOff>
    </xdr:from>
    <xdr:to>
      <xdr:col>8</xdr:col>
      <xdr:colOff>0</xdr:colOff>
      <xdr:row>37</xdr:row>
      <xdr:rowOff>40821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등록유형">
              <a:extLst>
                <a:ext uri="{FF2B5EF4-FFF2-40B4-BE49-F238E27FC236}">
                  <a16:creationId xmlns:a16="http://schemas.microsoft.com/office/drawing/2014/main" id="{83C169D4-86DA-4E21-A138-C3CB54E5D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등록유형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4109357"/>
              <a:ext cx="3374572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37</xdr:row>
      <xdr:rowOff>56109</xdr:rowOff>
    </xdr:from>
    <xdr:to>
      <xdr:col>8</xdr:col>
      <xdr:colOff>0</xdr:colOff>
      <xdr:row>54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담당자">
              <a:extLst>
                <a:ext uri="{FF2B5EF4-FFF2-40B4-BE49-F238E27FC236}">
                  <a16:creationId xmlns:a16="http://schemas.microsoft.com/office/drawing/2014/main" id="{63033C9E-BD00-4CF3-B797-89A4D855C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담당자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6601145"/>
              <a:ext cx="3388179" cy="2951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81644</xdr:colOff>
      <xdr:row>0</xdr:row>
      <xdr:rowOff>40822</xdr:rowOff>
    </xdr:from>
    <xdr:to>
      <xdr:col>8</xdr:col>
      <xdr:colOff>0</xdr:colOff>
      <xdr:row>9</xdr:row>
      <xdr:rowOff>40822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등록월">
              <a:extLst>
                <a:ext uri="{FF2B5EF4-FFF2-40B4-BE49-F238E27FC236}">
                  <a16:creationId xmlns:a16="http://schemas.microsoft.com/office/drawing/2014/main" id="{6053BC71-8231-45CC-B7EC-08B59D646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등록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4" y="40822"/>
              <a:ext cx="3401785" cy="1592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8</xdr:col>
      <xdr:colOff>178809</xdr:colOff>
      <xdr:row>9</xdr:row>
      <xdr:rowOff>78304</xdr:rowOff>
    </xdr:from>
    <xdr:to>
      <xdr:col>22</xdr:col>
      <xdr:colOff>421821</xdr:colOff>
      <xdr:row>28</xdr:row>
      <xdr:rowOff>38341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969182E-C433-3B2E-F974-D3BC738049A2}"/>
            </a:ext>
          </a:extLst>
        </xdr:cNvPr>
        <xdr:cNvGrpSpPr/>
      </xdr:nvGrpSpPr>
      <xdr:grpSpPr>
        <a:xfrm>
          <a:off x="3662238" y="1670340"/>
          <a:ext cx="6339012" cy="3321001"/>
          <a:chOff x="4724832" y="1812434"/>
          <a:chExt cx="5666077" cy="1857848"/>
        </a:xfrm>
      </xdr:grpSpPr>
      <xdr:sp macro="" textlink="">
        <xdr:nvSpPr>
          <xdr:cNvPr id="21" name="사각형: 둥근 모서리 20">
            <a:extLst>
              <a:ext uri="{FF2B5EF4-FFF2-40B4-BE49-F238E27FC236}">
                <a16:creationId xmlns:a16="http://schemas.microsoft.com/office/drawing/2014/main" id="{4B87A9C8-894E-4A1C-19B3-648DE46B904D}"/>
              </a:ext>
            </a:extLst>
          </xdr:cNvPr>
          <xdr:cNvSpPr/>
        </xdr:nvSpPr>
        <xdr:spPr>
          <a:xfrm>
            <a:off x="4724832" y="1812434"/>
            <a:ext cx="5666077" cy="181841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bg1"/>
              </a:solidFill>
            </a:endParaRPr>
          </a:p>
        </xdr:txBody>
      </xdr:sp>
      <xdr:graphicFrame macro="">
        <xdr:nvGraphicFramePr>
          <xdr:cNvPr id="9" name="차트 8">
            <a:extLst>
              <a:ext uri="{FF2B5EF4-FFF2-40B4-BE49-F238E27FC236}">
                <a16:creationId xmlns:a16="http://schemas.microsoft.com/office/drawing/2014/main" id="{B3E8CE9B-85FE-42D9-B7D2-73DDD7EB1E79}"/>
              </a:ext>
            </a:extLst>
          </xdr:cNvPr>
          <xdr:cNvGraphicFramePr>
            <a:graphicFrameLocks/>
          </xdr:cNvGraphicFramePr>
        </xdr:nvGraphicFramePr>
        <xdr:xfrm>
          <a:off x="5017177" y="1981770"/>
          <a:ext cx="5257089" cy="1688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9</xdr:col>
      <xdr:colOff>153761</xdr:colOff>
      <xdr:row>1</xdr:row>
      <xdr:rowOff>43542</xdr:rowOff>
    </xdr:from>
    <xdr:to>
      <xdr:col>11</xdr:col>
      <xdr:colOff>339947</xdr:colOff>
      <xdr:row>3</xdr:row>
      <xdr:rowOff>176891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872FF5F-361A-73CB-054B-940585A1AC06}"/>
            </a:ext>
          </a:extLst>
        </xdr:cNvPr>
        <xdr:cNvSpPr txBox="1"/>
      </xdr:nvSpPr>
      <xdr:spPr>
        <a:xfrm>
          <a:off x="4072618" y="220435"/>
          <a:ext cx="1057043" cy="48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ko-KR" altLang="en-US" sz="1800" b="1">
              <a:solidFill>
                <a:schemeClr val="bg1">
                  <a:lumMod val="50000"/>
                </a:schemeClr>
              </a:solidFill>
            </a:rPr>
            <a:t>전체 매출</a:t>
          </a:r>
        </a:p>
      </xdr:txBody>
    </xdr:sp>
    <xdr:clientData/>
  </xdr:twoCellAnchor>
  <xdr:twoCellAnchor>
    <xdr:from>
      <xdr:col>12</xdr:col>
      <xdr:colOff>147638</xdr:colOff>
      <xdr:row>2</xdr:row>
      <xdr:rowOff>114300</xdr:rowOff>
    </xdr:from>
    <xdr:to>
      <xdr:col>12</xdr:col>
      <xdr:colOff>332369</xdr:colOff>
      <xdr:row>4</xdr:row>
      <xdr:rowOff>25075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7D8C9B-33EE-4A14-BCBE-9597FF5E6935}"/>
            </a:ext>
          </a:extLst>
        </xdr:cNvPr>
        <xdr:cNvSpPr txBox="1"/>
      </xdr:nvSpPr>
      <xdr:spPr>
        <a:xfrm>
          <a:off x="5291138" y="47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ko-KR" altLang="en-US" sz="1100"/>
        </a:p>
      </xdr:txBody>
    </xdr:sp>
    <xdr:clientData/>
  </xdr:twoCellAnchor>
  <xdr:twoCellAnchor>
    <xdr:from>
      <xdr:col>8</xdr:col>
      <xdr:colOff>122464</xdr:colOff>
      <xdr:row>2</xdr:row>
      <xdr:rowOff>170636</xdr:rowOff>
    </xdr:from>
    <xdr:to>
      <xdr:col>13</xdr:col>
      <xdr:colOff>0</xdr:colOff>
      <xdr:row>8</xdr:row>
      <xdr:rowOff>0</xdr:rowOff>
    </xdr:to>
    <xdr:sp macro="" textlink="피벗!B2">
      <xdr:nvSpPr>
        <xdr:cNvPr id="22" name="TextBox 21">
          <a:extLst>
            <a:ext uri="{FF2B5EF4-FFF2-40B4-BE49-F238E27FC236}">
              <a16:creationId xmlns:a16="http://schemas.microsoft.com/office/drawing/2014/main" id="{27A234DF-7659-0E5B-33E8-47C81ECFA478}"/>
            </a:ext>
          </a:extLst>
        </xdr:cNvPr>
        <xdr:cNvSpPr txBox="1"/>
      </xdr:nvSpPr>
      <xdr:spPr>
        <a:xfrm>
          <a:off x="3605893" y="524422"/>
          <a:ext cx="2054678" cy="890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E111DF8-2904-4F57-9FD7-6ECABAF2C66F}" type="TxLink">
            <a:rPr lang="en-US" altLang="en-US" sz="2400" b="1" i="0" u="none" strike="noStrike">
              <a:solidFill>
                <a:schemeClr val="bg1">
                  <a:lumMod val="50000"/>
                </a:schemeClr>
              </a:solidFill>
              <a:latin typeface="맑은 고딕"/>
              <a:ea typeface="맑은 고딕"/>
            </a:rPr>
            <a:pPr algn="ctr"/>
            <a:t> 372,684,700 </a:t>
          </a:fld>
          <a:endParaRPr lang="ko-KR" altLang="en-US" sz="48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244928</xdr:colOff>
      <xdr:row>10</xdr:row>
      <xdr:rowOff>41043</xdr:rowOff>
    </xdr:from>
    <xdr:to>
      <xdr:col>13</xdr:col>
      <xdr:colOff>272143</xdr:colOff>
      <xdr:row>12</xdr:row>
      <xdr:rowOff>23504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B64306-89D9-4E42-857A-4AD9A42C0C5E}"/>
            </a:ext>
          </a:extLst>
        </xdr:cNvPr>
        <xdr:cNvSpPr txBox="1"/>
      </xdr:nvSpPr>
      <xdr:spPr>
        <a:xfrm>
          <a:off x="4163785" y="1809972"/>
          <a:ext cx="176892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대제목별 매출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(</a:t>
          </a:r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원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)</a:t>
          </a:r>
          <a:endParaRPr lang="ko-KR" altLang="en-US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178809</xdr:colOff>
      <xdr:row>29</xdr:row>
      <xdr:rowOff>39963</xdr:rowOff>
    </xdr:from>
    <xdr:to>
      <xdr:col>38</xdr:col>
      <xdr:colOff>27214</xdr:colOff>
      <xdr:row>54</xdr:row>
      <xdr:rowOff>0</xdr:rowOff>
    </xdr:to>
    <xdr:sp macro="" textlink="">
      <xdr:nvSpPr>
        <xdr:cNvPr id="28" name="사각형: 둥근 모서리 27">
          <a:extLst>
            <a:ext uri="{FF2B5EF4-FFF2-40B4-BE49-F238E27FC236}">
              <a16:creationId xmlns:a16="http://schemas.microsoft.com/office/drawing/2014/main" id="{E385C485-6FCD-B5B5-CEE6-F72FA1061CD7}"/>
            </a:ext>
          </a:extLst>
        </xdr:cNvPr>
        <xdr:cNvSpPr/>
      </xdr:nvSpPr>
      <xdr:spPr>
        <a:xfrm>
          <a:off x="3662238" y="5169856"/>
          <a:ext cx="12911262" cy="438235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244928</xdr:colOff>
      <xdr:row>30</xdr:row>
      <xdr:rowOff>2702</xdr:rowOff>
    </xdr:from>
    <xdr:to>
      <xdr:col>13</xdr:col>
      <xdr:colOff>40821</xdr:colOff>
      <xdr:row>31</xdr:row>
      <xdr:rowOff>162055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D60171-762D-25F2-403C-F9CD0E2B4C7A}"/>
            </a:ext>
          </a:extLst>
        </xdr:cNvPr>
        <xdr:cNvSpPr txBox="1"/>
      </xdr:nvSpPr>
      <xdr:spPr>
        <a:xfrm>
          <a:off x="4163785" y="5309488"/>
          <a:ext cx="153760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월단위 매출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(</a:t>
          </a:r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원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)</a:t>
          </a:r>
          <a:endParaRPr lang="ko-KR" altLang="en-US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340178</xdr:colOff>
      <xdr:row>30</xdr:row>
      <xdr:rowOff>54428</xdr:rowOff>
    </xdr:from>
    <xdr:to>
      <xdr:col>37</xdr:col>
      <xdr:colOff>258536</xdr:colOff>
      <xdr:row>53</xdr:row>
      <xdr:rowOff>149679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16B50666-A36E-4CB5-B7A0-1B26CFC8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380999</xdr:colOff>
      <xdr:row>3</xdr:row>
      <xdr:rowOff>68034</xdr:rowOff>
    </xdr:from>
    <xdr:to>
      <xdr:col>57</xdr:col>
      <xdr:colOff>27214</xdr:colOff>
      <xdr:row>53</xdr:row>
      <xdr:rowOff>68036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9C0A6FEF-B4B0-496E-80B8-41DA37D4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394607</xdr:colOff>
      <xdr:row>1</xdr:row>
      <xdr:rowOff>27436</xdr:rowOff>
    </xdr:from>
    <xdr:to>
      <xdr:col>46</xdr:col>
      <xdr:colOff>149679</xdr:colOff>
      <xdr:row>3</xdr:row>
      <xdr:rowOff>9896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80C5D1-A58A-7F9D-3233-6D99EA6FBB49}"/>
            </a:ext>
          </a:extLst>
        </xdr:cNvPr>
        <xdr:cNvSpPr txBox="1"/>
      </xdr:nvSpPr>
      <xdr:spPr>
        <a:xfrm>
          <a:off x="18247178" y="204329"/>
          <a:ext cx="193221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담당자별 매출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(</a:t>
          </a:r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원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)</a:t>
          </a:r>
          <a:endParaRPr lang="ko-KR" altLang="en-US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421821</xdr:colOff>
      <xdr:row>2</xdr:row>
      <xdr:rowOff>108857</xdr:rowOff>
    </xdr:from>
    <xdr:to>
      <xdr:col>38</xdr:col>
      <xdr:colOff>149677</xdr:colOff>
      <xdr:row>25</xdr:row>
      <xdr:rowOff>157844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2A5C7122-518C-4371-AF5C-AF0D890ED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312963</xdr:colOff>
      <xdr:row>2</xdr:row>
      <xdr:rowOff>41043</xdr:rowOff>
    </xdr:from>
    <xdr:to>
      <xdr:col>31</xdr:col>
      <xdr:colOff>13607</xdr:colOff>
      <xdr:row>4</xdr:row>
      <xdr:rowOff>23504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57190CF-0A33-46E8-80D9-D128D98A014D}"/>
            </a:ext>
          </a:extLst>
        </xdr:cNvPr>
        <xdr:cNvSpPr txBox="1"/>
      </xdr:nvSpPr>
      <xdr:spPr>
        <a:xfrm>
          <a:off x="10763249" y="394829"/>
          <a:ext cx="27486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담당자별 보유회원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(</a:t>
          </a:r>
          <a:r>
            <a:rPr lang="ko-KR" altLang="en-US" sz="1600" b="1">
              <a:solidFill>
                <a:schemeClr val="bg1">
                  <a:lumMod val="50000"/>
                </a:schemeClr>
              </a:solidFill>
            </a:rPr>
            <a:t>명</a:t>
          </a:r>
          <a:r>
            <a:rPr lang="en-US" altLang="ko-KR" sz="1600" b="1">
              <a:solidFill>
                <a:schemeClr val="bg1">
                  <a:lumMod val="50000"/>
                </a:schemeClr>
              </a:solidFill>
            </a:rPr>
            <a:t>)</a:t>
          </a:r>
          <a:endParaRPr lang="ko-KR" altLang="en-US" sz="16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56</xdr:col>
      <xdr:colOff>244930</xdr:colOff>
      <xdr:row>0</xdr:row>
      <xdr:rowOff>163286</xdr:rowOff>
    </xdr:from>
    <xdr:to>
      <xdr:col>58</xdr:col>
      <xdr:colOff>190500</xdr:colOff>
      <xdr:row>3</xdr:row>
      <xdr:rowOff>137684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13643A2-1F3B-CB5E-6FB8-292F705BE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8930" y="163286"/>
          <a:ext cx="816427" cy="505077"/>
        </a:xfrm>
        <a:prstGeom prst="rect">
          <a:avLst/>
        </a:prstGeom>
      </xdr:spPr>
    </xdr:pic>
    <xdr:clientData/>
  </xdr:twoCellAnchor>
  <xdr:twoCellAnchor>
    <xdr:from>
      <xdr:col>13</xdr:col>
      <xdr:colOff>81643</xdr:colOff>
      <xdr:row>0</xdr:row>
      <xdr:rowOff>123825</xdr:rowOff>
    </xdr:from>
    <xdr:to>
      <xdr:col>22</xdr:col>
      <xdr:colOff>272142</xdr:colOff>
      <xdr:row>9</xdr:row>
      <xdr:rowOff>0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F9B2CCD1-8E05-F3D8-0E52-82BB8923D444}"/>
            </a:ext>
          </a:extLst>
        </xdr:cNvPr>
        <xdr:cNvSpPr/>
      </xdr:nvSpPr>
      <xdr:spPr>
        <a:xfrm>
          <a:off x="5742214" y="123825"/>
          <a:ext cx="4109357" cy="14682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95250</xdr:colOff>
      <xdr:row>0</xdr:row>
      <xdr:rowOff>122464</xdr:rowOff>
    </xdr:from>
    <xdr:to>
      <xdr:col>20</xdr:col>
      <xdr:colOff>108857</xdr:colOff>
      <xdr:row>3</xdr:row>
      <xdr:rowOff>78920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E7E1FF2-E550-D6A5-893B-6AD996EB478C}"/>
            </a:ext>
          </a:extLst>
        </xdr:cNvPr>
        <xdr:cNvSpPr txBox="1"/>
      </xdr:nvSpPr>
      <xdr:spPr>
        <a:xfrm>
          <a:off x="6626679" y="122464"/>
          <a:ext cx="2190749" cy="48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ko-KR" altLang="en-US" sz="1800" b="1">
              <a:solidFill>
                <a:schemeClr val="bg1">
                  <a:lumMod val="50000"/>
                </a:schemeClr>
              </a:solidFill>
            </a:rPr>
            <a:t>담당자 매출 </a:t>
          </a:r>
          <a:r>
            <a:rPr lang="en-US" altLang="ko-KR" sz="1800" b="1">
              <a:solidFill>
                <a:schemeClr val="bg1">
                  <a:lumMod val="50000"/>
                </a:schemeClr>
              </a:solidFill>
            </a:rPr>
            <a:t>TOP</a:t>
          </a:r>
          <a:r>
            <a:rPr lang="en-US" altLang="ko-KR" sz="1800" b="1" baseline="0">
              <a:solidFill>
                <a:schemeClr val="bg1">
                  <a:lumMod val="50000"/>
                </a:schemeClr>
              </a:solidFill>
            </a:rPr>
            <a:t> 3</a:t>
          </a:r>
          <a:endParaRPr lang="ko-KR" altLang="en-US" sz="18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95252</xdr:colOff>
      <xdr:row>3</xdr:row>
      <xdr:rowOff>43542</xdr:rowOff>
    </xdr:from>
    <xdr:to>
      <xdr:col>15</xdr:col>
      <xdr:colOff>304394</xdr:colOff>
      <xdr:row>5</xdr:row>
      <xdr:rowOff>49757</xdr:rowOff>
    </xdr:to>
    <xdr:sp macro="" textlink="피벗!S4">
      <xdr:nvSpPr>
        <xdr:cNvPr id="45" name="TextBox 44">
          <a:extLst>
            <a:ext uri="{FF2B5EF4-FFF2-40B4-BE49-F238E27FC236}">
              <a16:creationId xmlns:a16="http://schemas.microsoft.com/office/drawing/2014/main" id="{598E0FEB-3EEC-4BA1-AC04-ECE0AF710ACA}"/>
            </a:ext>
          </a:extLst>
        </xdr:cNvPr>
        <xdr:cNvSpPr txBox="1"/>
      </xdr:nvSpPr>
      <xdr:spPr>
        <a:xfrm>
          <a:off x="5755823" y="574221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E818D56A-97D9-494C-B6F9-209C72D06DA2}" type="TxLink">
            <a:rPr lang="ko-KR" altLang="en-US" sz="1200" b="0" i="0" u="none" strike="noStrike">
              <a:solidFill>
                <a:schemeClr val="bg1">
                  <a:lumMod val="50000"/>
                </a:schemeClr>
              </a:solidFill>
              <a:latin typeface="맑은 고딕"/>
              <a:ea typeface="맑은 고딕"/>
            </a:rPr>
            <a:pPr algn="ctr"/>
            <a:t>박소연</a:t>
          </a:fld>
          <a:endParaRPr lang="ko-KR" altLang="en-US" sz="20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272145</xdr:colOff>
      <xdr:row>3</xdr:row>
      <xdr:rowOff>43542</xdr:rowOff>
    </xdr:from>
    <xdr:to>
      <xdr:col>19</xdr:col>
      <xdr:colOff>45859</xdr:colOff>
      <xdr:row>5</xdr:row>
      <xdr:rowOff>49757</xdr:rowOff>
    </xdr:to>
    <xdr:sp macro="" textlink="피벗!S5">
      <xdr:nvSpPr>
        <xdr:cNvPr id="46" name="TextBox 45">
          <a:extLst>
            <a:ext uri="{FF2B5EF4-FFF2-40B4-BE49-F238E27FC236}">
              <a16:creationId xmlns:a16="http://schemas.microsoft.com/office/drawing/2014/main" id="{E7042040-9130-840B-25BA-AFCB2F4915CD}"/>
            </a:ext>
          </a:extLst>
        </xdr:cNvPr>
        <xdr:cNvSpPr txBox="1"/>
      </xdr:nvSpPr>
      <xdr:spPr>
        <a:xfrm>
          <a:off x="7239002" y="574221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4CFBD2A7-52CF-4D94-A3BE-ED0E38CC2E80}" type="TxLink">
            <a:rPr lang="ko-KR" altLang="en-US" sz="1200" b="0" i="0" u="none" strike="noStrike">
              <a:solidFill>
                <a:schemeClr val="bg1">
                  <a:lumMod val="50000"/>
                </a:schemeClr>
              </a:solidFill>
              <a:latin typeface="맑은 고딕"/>
              <a:ea typeface="맑은 고딕"/>
            </a:rPr>
            <a:pPr algn="ctr"/>
            <a:t>어린이대관1</a:t>
          </a:fld>
          <a:endParaRPr lang="ko-KR" altLang="en-US" sz="20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13609</xdr:colOff>
      <xdr:row>3</xdr:row>
      <xdr:rowOff>70757</xdr:rowOff>
    </xdr:from>
    <xdr:to>
      <xdr:col>22</xdr:col>
      <xdr:colOff>222751</xdr:colOff>
      <xdr:row>5</xdr:row>
      <xdr:rowOff>76972</xdr:rowOff>
    </xdr:to>
    <xdr:sp macro="" textlink="피벗!S6">
      <xdr:nvSpPr>
        <xdr:cNvPr id="47" name="TextBox 46">
          <a:extLst>
            <a:ext uri="{FF2B5EF4-FFF2-40B4-BE49-F238E27FC236}">
              <a16:creationId xmlns:a16="http://schemas.microsoft.com/office/drawing/2014/main" id="{F87A5D70-7642-C443-0933-A2BB0A7A3C3C}"/>
            </a:ext>
          </a:extLst>
        </xdr:cNvPr>
        <xdr:cNvSpPr txBox="1"/>
      </xdr:nvSpPr>
      <xdr:spPr>
        <a:xfrm>
          <a:off x="8722180" y="601436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A52BF46D-34A2-4B58-9EE1-92F787BFC61D}" type="TxLink">
            <a:rPr lang="ko-KR" altLang="en-US" sz="1200" b="0" i="0" u="none" strike="noStrike">
              <a:solidFill>
                <a:schemeClr val="bg1">
                  <a:lumMod val="50000"/>
                </a:schemeClr>
              </a:solidFill>
              <a:latin typeface="맑은 고딕"/>
              <a:ea typeface="맑은 고딕"/>
            </a:rPr>
            <a:pPr algn="ctr"/>
            <a:t>어린이대관2</a:t>
          </a:fld>
          <a:endParaRPr lang="ko-KR" altLang="en-US" sz="20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95251</xdr:colOff>
      <xdr:row>5</xdr:row>
      <xdr:rowOff>138794</xdr:rowOff>
    </xdr:from>
    <xdr:to>
      <xdr:col>15</xdr:col>
      <xdr:colOff>304393</xdr:colOff>
      <xdr:row>7</xdr:row>
      <xdr:rowOff>145008</xdr:rowOff>
    </xdr:to>
    <xdr:sp macro="" textlink="피벗!T4">
      <xdr:nvSpPr>
        <xdr:cNvPr id="48" name="TextBox 47">
          <a:extLst>
            <a:ext uri="{FF2B5EF4-FFF2-40B4-BE49-F238E27FC236}">
              <a16:creationId xmlns:a16="http://schemas.microsoft.com/office/drawing/2014/main" id="{882EB3A4-BFC3-5C47-7190-1673BC149326}"/>
            </a:ext>
          </a:extLst>
        </xdr:cNvPr>
        <xdr:cNvSpPr txBox="1"/>
      </xdr:nvSpPr>
      <xdr:spPr>
        <a:xfrm>
          <a:off x="5755822" y="1023258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C23E858B-2E47-46D8-B316-7E5872701E77}" type="TxLink">
            <a:rPr lang="en-US" altLang="en-US" sz="1400" b="1" i="0" u="none" strike="noStrike">
              <a:solidFill>
                <a:schemeClr val="accent4">
                  <a:lumMod val="75000"/>
                </a:schemeClr>
              </a:solidFill>
              <a:latin typeface="맑은 고딕"/>
              <a:ea typeface="맑은 고딕"/>
            </a:rPr>
            <a:pPr algn="ctr"/>
            <a:t> 46,111,000 </a:t>
          </a:fld>
          <a:endParaRPr lang="ko-KR" altLang="en-US" sz="24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285751</xdr:colOff>
      <xdr:row>5</xdr:row>
      <xdr:rowOff>138794</xdr:rowOff>
    </xdr:from>
    <xdr:to>
      <xdr:col>19</xdr:col>
      <xdr:colOff>59465</xdr:colOff>
      <xdr:row>7</xdr:row>
      <xdr:rowOff>145008</xdr:rowOff>
    </xdr:to>
    <xdr:sp macro="" textlink="피벗!T5">
      <xdr:nvSpPr>
        <xdr:cNvPr id="49" name="TextBox 48">
          <a:extLst>
            <a:ext uri="{FF2B5EF4-FFF2-40B4-BE49-F238E27FC236}">
              <a16:creationId xmlns:a16="http://schemas.microsoft.com/office/drawing/2014/main" id="{A23CA8AC-94F9-6D9B-19A9-1A7DEB99EB2C}"/>
            </a:ext>
          </a:extLst>
        </xdr:cNvPr>
        <xdr:cNvSpPr txBox="1"/>
      </xdr:nvSpPr>
      <xdr:spPr>
        <a:xfrm>
          <a:off x="7252608" y="1023258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28765D80-378E-4207-9F2B-AD0979735CFD}" type="TxLink">
            <a:rPr lang="en-US" altLang="en-US" sz="1400" b="1" i="0" u="none" strike="noStrike">
              <a:solidFill>
                <a:schemeClr val="bg1">
                  <a:lumMod val="50000"/>
                </a:schemeClr>
              </a:solidFill>
              <a:latin typeface="맑은 고딕"/>
              <a:ea typeface="맑은 고딕"/>
            </a:rPr>
            <a:pPr algn="ctr"/>
            <a:t> 70,976,800 </a:t>
          </a:fld>
          <a:endParaRPr lang="ko-KR" altLang="en-US" sz="2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40823</xdr:colOff>
      <xdr:row>5</xdr:row>
      <xdr:rowOff>138794</xdr:rowOff>
    </xdr:from>
    <xdr:to>
      <xdr:col>22</xdr:col>
      <xdr:colOff>249965</xdr:colOff>
      <xdr:row>7</xdr:row>
      <xdr:rowOff>145008</xdr:rowOff>
    </xdr:to>
    <xdr:sp macro="" textlink="피벗!T6">
      <xdr:nvSpPr>
        <xdr:cNvPr id="50" name="TextBox 49">
          <a:extLst>
            <a:ext uri="{FF2B5EF4-FFF2-40B4-BE49-F238E27FC236}">
              <a16:creationId xmlns:a16="http://schemas.microsoft.com/office/drawing/2014/main" id="{DC692945-42B9-BD29-27E8-1948CC4ED44B}"/>
            </a:ext>
          </a:extLst>
        </xdr:cNvPr>
        <xdr:cNvSpPr txBox="1"/>
      </xdr:nvSpPr>
      <xdr:spPr>
        <a:xfrm>
          <a:off x="8749394" y="1023258"/>
          <a:ext cx="1080000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8951EE29-1E0B-47DC-8F0F-9D680FB34F7A}" type="TxLink">
            <a:rPr lang="en-US" altLang="en-US" sz="1400" b="1" i="0" u="none" strike="noStrike">
              <a:solidFill>
                <a:schemeClr val="accent2">
                  <a:lumMod val="75000"/>
                </a:schemeClr>
              </a:solidFill>
              <a:latin typeface="맑은 고딕"/>
              <a:ea typeface="맑은 고딕"/>
            </a:rPr>
            <a:pPr algn="ctr"/>
            <a:t> 54,631,500 </a:t>
          </a:fld>
          <a:endParaRPr lang="ko-KR" altLang="en-US" sz="2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285750</xdr:colOff>
      <xdr:row>1</xdr:row>
      <xdr:rowOff>122464</xdr:rowOff>
    </xdr:from>
    <xdr:to>
      <xdr:col>9</xdr:col>
      <xdr:colOff>210322</xdr:colOff>
      <xdr:row>3</xdr:row>
      <xdr:rowOff>128678</xdr:rowOff>
    </xdr:to>
    <xdr:pic>
      <xdr:nvPicPr>
        <xdr:cNvPr id="52" name="그래픽 51" descr="지구본: 아메리카 단색으로 채워진">
          <a:extLst>
            <a:ext uri="{FF2B5EF4-FFF2-40B4-BE49-F238E27FC236}">
              <a16:creationId xmlns:a16="http://schemas.microsoft.com/office/drawing/2014/main" id="{BBC3135A-22E7-6AFE-515A-E5C01A90F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769179" y="299357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0</xdr:row>
      <xdr:rowOff>136072</xdr:rowOff>
    </xdr:from>
    <xdr:to>
      <xdr:col>14</xdr:col>
      <xdr:colOff>387214</xdr:colOff>
      <xdr:row>2</xdr:row>
      <xdr:rowOff>142286</xdr:rowOff>
    </xdr:to>
    <xdr:pic>
      <xdr:nvPicPr>
        <xdr:cNvPr id="54" name="그래픽 53" descr="계기 단색으로 채워진">
          <a:extLst>
            <a:ext uri="{FF2B5EF4-FFF2-40B4-BE49-F238E27FC236}">
              <a16:creationId xmlns:a16="http://schemas.microsoft.com/office/drawing/2014/main" id="{08B7DCF3-C072-4FDA-C542-FDF50049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6123214" y="136072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-1</xdr:colOff>
      <xdr:row>2</xdr:row>
      <xdr:rowOff>122465</xdr:rowOff>
    </xdr:from>
    <xdr:to>
      <xdr:col>24</xdr:col>
      <xdr:colOff>359999</xdr:colOff>
      <xdr:row>4</xdr:row>
      <xdr:rowOff>128680</xdr:rowOff>
    </xdr:to>
    <xdr:pic>
      <xdr:nvPicPr>
        <xdr:cNvPr id="56" name="그래픽 55" descr="자녀 단색으로 채워진">
          <a:extLst>
            <a:ext uri="{FF2B5EF4-FFF2-40B4-BE49-F238E27FC236}">
              <a16:creationId xmlns:a16="http://schemas.microsoft.com/office/drawing/2014/main" id="{871BB3F6-353C-E91D-89D2-C9051909A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0450285" y="476251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340505</xdr:colOff>
      <xdr:row>10</xdr:row>
      <xdr:rowOff>81963</xdr:rowOff>
    </xdr:from>
    <xdr:to>
      <xdr:col>9</xdr:col>
      <xdr:colOff>265077</xdr:colOff>
      <xdr:row>12</xdr:row>
      <xdr:rowOff>88178</xdr:rowOff>
    </xdr:to>
    <xdr:pic>
      <xdr:nvPicPr>
        <xdr:cNvPr id="58" name="그래픽 57" descr="수학 단색으로 채워진">
          <a:extLst>
            <a:ext uri="{FF2B5EF4-FFF2-40B4-BE49-F238E27FC236}">
              <a16:creationId xmlns:a16="http://schemas.microsoft.com/office/drawing/2014/main" id="{EE084D9B-8976-DBCB-1A3C-EB6E37B8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3823934" y="1850892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</xdr:colOff>
      <xdr:row>30</xdr:row>
      <xdr:rowOff>54429</xdr:rowOff>
    </xdr:from>
    <xdr:to>
      <xdr:col>9</xdr:col>
      <xdr:colOff>373607</xdr:colOff>
      <xdr:row>32</xdr:row>
      <xdr:rowOff>60644</xdr:rowOff>
    </xdr:to>
    <xdr:pic>
      <xdr:nvPicPr>
        <xdr:cNvPr id="60" name="그래픽 59" descr="일일 일정표 단색으로 채워진">
          <a:extLst>
            <a:ext uri="{FF2B5EF4-FFF2-40B4-BE49-F238E27FC236}">
              <a16:creationId xmlns:a16="http://schemas.microsoft.com/office/drawing/2014/main" id="{50C711CF-7572-EF2E-45F7-99960DA5C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3932464" y="536121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41</xdr:col>
      <xdr:colOff>40822</xdr:colOff>
      <xdr:row>1</xdr:row>
      <xdr:rowOff>40822</xdr:rowOff>
    </xdr:from>
    <xdr:to>
      <xdr:col>41</xdr:col>
      <xdr:colOff>400822</xdr:colOff>
      <xdr:row>3</xdr:row>
      <xdr:rowOff>47036</xdr:rowOff>
    </xdr:to>
    <xdr:pic>
      <xdr:nvPicPr>
        <xdr:cNvPr id="62" name="그래픽 61" descr="동전 단색으로 채워진">
          <a:extLst>
            <a:ext uri="{FF2B5EF4-FFF2-40B4-BE49-F238E27FC236}">
              <a16:creationId xmlns:a16="http://schemas.microsoft.com/office/drawing/2014/main" id="{BFDF7513-FF67-693C-B2D4-19E63C4B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17893393" y="217715"/>
          <a:ext cx="360000" cy="3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02\&#44277;&#50976;&#54260;&#45908;\1.&#50868;&#50689;&#48512;&#54260;&#45908;\&#51648;&#45212;&#51088;&#47308;\&#9733;&#50752;&#51060;&#53412;&#53412;%20&#46321;&#47197;%20&#54788;&#54889;(23&#4538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K\Downloads\&#48373;&#49324;&#48376;%20&#9733;&#50752;&#51060;&#53412;&#53412;%20&#46321;&#47197;%20&#54788;&#54889;(24&#45380;)1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-admin\Documents\(20&#45380;&#46020;~&#54788;&#51116;)&#46321;&#47197;&#54788;&#54889;\&#50752;&#51060;&#53412;&#53412;%20&#46321;&#47197;%20&#54788;&#54889;(20&#45380;%208&#50900;~12&#50900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02\&#44277;&#50976;&#54260;&#45908;\20&#45380;%202&#50900;%204&#51068;\&#50752;&#51060;&#53412;&#53412;%20&#49828;&#52992;&#51460;%20&#44277;&#50857;\8&#50900;%2012&#51068;%20&#45936;&#49828;&#53356;%20&#54260;&#45908;\&#50752;&#51060;&#53412;&#53412;%20&#46321;&#47197;%20&#54788;&#548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7588;&#45768;&#51200;&#9733;\&#47588;&#52636;%20&#44288;&#47144;\&#47588;&#52636;\&#50752;&#51060;&#53412;&#53412;%2025&#45380;&#46020;%202&#50900;%20&#51068;&#44228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표"/>
      <sheetName val="22년11월"/>
      <sheetName val="22년12월"/>
      <sheetName val="23년1월"/>
      <sheetName val="23년2월"/>
      <sheetName val="23년3월"/>
      <sheetName val="23년4월"/>
      <sheetName val="23년5월"/>
      <sheetName val="23년6월"/>
      <sheetName val="23년7월"/>
      <sheetName val="23년8월"/>
      <sheetName val="23년9월"/>
      <sheetName val="23년10월"/>
      <sheetName val="23년11월"/>
      <sheetName val="23년12월"/>
    </sheetNames>
    <sheetDataSet>
      <sheetData sheetId="0">
        <row r="2">
          <cell r="B2" t="str">
            <v>주1회미만</v>
          </cell>
          <cell r="C2">
            <v>70000</v>
          </cell>
        </row>
        <row r="3">
          <cell r="B3" t="str">
            <v>주1회</v>
          </cell>
          <cell r="C3">
            <v>60000</v>
          </cell>
        </row>
        <row r="4">
          <cell r="B4" t="str">
            <v>주1회할인</v>
          </cell>
          <cell r="C4">
            <v>57500</v>
          </cell>
        </row>
        <row r="5">
          <cell r="B5" t="str">
            <v>주2회</v>
          </cell>
          <cell r="C5">
            <v>55000</v>
          </cell>
        </row>
        <row r="6">
          <cell r="B6" t="str">
            <v>주2회할인</v>
          </cell>
          <cell r="C6">
            <v>53750</v>
          </cell>
        </row>
        <row r="7">
          <cell r="B7" t="str">
            <v>주3회</v>
          </cell>
          <cell r="C7">
            <v>50000</v>
          </cell>
        </row>
        <row r="8">
          <cell r="B8" t="str">
            <v>주3회할인</v>
          </cell>
          <cell r="C8">
            <v>49166</v>
          </cell>
        </row>
        <row r="9">
          <cell r="B9" t="str">
            <v>주4회</v>
          </cell>
          <cell r="C9">
            <v>47500</v>
          </cell>
        </row>
        <row r="10">
          <cell r="B10" t="str">
            <v>주4회할인</v>
          </cell>
          <cell r="C10">
            <v>46875</v>
          </cell>
        </row>
        <row r="11">
          <cell r="B11" t="str">
            <v>주5회</v>
          </cell>
          <cell r="C11">
            <v>47500</v>
          </cell>
        </row>
        <row r="12">
          <cell r="B12" t="str">
            <v>주5회할인</v>
          </cell>
          <cell r="C12">
            <v>46875</v>
          </cell>
        </row>
        <row r="13">
          <cell r="B13" t="str">
            <v>주1회(구버전22.04.30)</v>
          </cell>
          <cell r="C13">
            <v>57500</v>
          </cell>
        </row>
        <row r="14">
          <cell r="B14" t="str">
            <v>주1회할인(구버전22.04.30)</v>
          </cell>
          <cell r="C14">
            <v>55000</v>
          </cell>
        </row>
        <row r="15">
          <cell r="B15" t="str">
            <v>주2회(구버전22.04.30)</v>
          </cell>
          <cell r="C15">
            <v>52500</v>
          </cell>
        </row>
        <row r="16">
          <cell r="B16" t="str">
            <v>주2회할인(구버전22.04.30)</v>
          </cell>
          <cell r="C16">
            <v>51250</v>
          </cell>
        </row>
        <row r="17">
          <cell r="B17" t="str">
            <v>주3회(구버전22.04.30)</v>
          </cell>
          <cell r="C17">
            <v>47500</v>
          </cell>
        </row>
        <row r="18">
          <cell r="B18" t="str">
            <v>주3회할인(구버전22.04.30)</v>
          </cell>
          <cell r="C18">
            <v>46667</v>
          </cell>
        </row>
        <row r="19">
          <cell r="B19" t="str">
            <v>주4회(구버전22.04.30)</v>
          </cell>
          <cell r="C19">
            <v>45000</v>
          </cell>
        </row>
        <row r="20">
          <cell r="B20" t="str">
            <v>주4회할인(구버전22.04.30)</v>
          </cell>
          <cell r="C20">
            <v>44375</v>
          </cell>
        </row>
        <row r="21">
          <cell r="B21" t="str">
            <v>스피드활주(구버전22.04.30)</v>
          </cell>
          <cell r="C21">
            <v>30000</v>
          </cell>
        </row>
        <row r="22">
          <cell r="B22" t="str">
            <v>입회비(구버전22.04.30)</v>
          </cell>
          <cell r="C22">
            <v>30000</v>
          </cell>
        </row>
        <row r="23">
          <cell r="B23" t="str">
            <v>왕복1</v>
          </cell>
          <cell r="C23">
            <v>6000</v>
          </cell>
        </row>
        <row r="24">
          <cell r="B24" t="str">
            <v>편도1</v>
          </cell>
          <cell r="C24">
            <v>3000</v>
          </cell>
        </row>
        <row r="25">
          <cell r="B25" t="str">
            <v>왕복2</v>
          </cell>
          <cell r="C25">
            <v>5500</v>
          </cell>
        </row>
        <row r="26">
          <cell r="B26" t="str">
            <v>편도2</v>
          </cell>
          <cell r="C26">
            <v>2750</v>
          </cell>
        </row>
        <row r="27">
          <cell r="B27" t="str">
            <v>왕복3</v>
          </cell>
          <cell r="C27">
            <v>5000</v>
          </cell>
        </row>
        <row r="28">
          <cell r="B28" t="str">
            <v>편도3</v>
          </cell>
          <cell r="C28">
            <v>2500</v>
          </cell>
        </row>
        <row r="29">
          <cell r="B29" t="str">
            <v>왕복4</v>
          </cell>
          <cell r="C29">
            <v>5000</v>
          </cell>
        </row>
        <row r="30">
          <cell r="B30" t="str">
            <v>편도4</v>
          </cell>
          <cell r="C30">
            <v>2500</v>
          </cell>
        </row>
        <row r="31">
          <cell r="B31" t="str">
            <v>왕복5</v>
          </cell>
          <cell r="C31">
            <v>5000</v>
          </cell>
        </row>
        <row r="32">
          <cell r="B32" t="str">
            <v>편도5</v>
          </cell>
          <cell r="C32">
            <v>2500</v>
          </cell>
        </row>
        <row r="33">
          <cell r="B33" t="str">
            <v>왕복1(구버전22.04.30)</v>
          </cell>
          <cell r="C33">
            <v>5000</v>
          </cell>
        </row>
        <row r="34">
          <cell r="B34" t="str">
            <v>편도1(구버전22.04.30)</v>
          </cell>
          <cell r="C34">
            <v>2500</v>
          </cell>
        </row>
        <row r="35">
          <cell r="B35" t="str">
            <v>왕복2(구버전22.04.30)</v>
          </cell>
          <cell r="C35">
            <v>4500</v>
          </cell>
        </row>
        <row r="36">
          <cell r="B36" t="str">
            <v>편도2(구버전22.04.30)</v>
          </cell>
          <cell r="C36">
            <v>2250</v>
          </cell>
        </row>
        <row r="37">
          <cell r="B37" t="str">
            <v>왕복3(구버전22.04.30)</v>
          </cell>
          <cell r="C37">
            <v>4200</v>
          </cell>
        </row>
        <row r="38">
          <cell r="B38" t="str">
            <v>편도3(구버전22.04.30)</v>
          </cell>
          <cell r="C38">
            <v>2100</v>
          </cell>
        </row>
        <row r="39">
          <cell r="B39" t="str">
            <v>왕복4(구버전22.04.30)</v>
          </cell>
          <cell r="C39">
            <v>4000</v>
          </cell>
        </row>
        <row r="40">
          <cell r="B40" t="str">
            <v>편도4(구버전22.04.30)</v>
          </cell>
          <cell r="C40">
            <v>2000</v>
          </cell>
        </row>
        <row r="41">
          <cell r="B41" t="str">
            <v>왕복5(구버전22.04.30)</v>
          </cell>
          <cell r="C41">
            <v>4000</v>
          </cell>
        </row>
        <row r="42">
          <cell r="B42" t="str">
            <v>편도5(구버전22.04.30)</v>
          </cell>
          <cell r="C42">
            <v>2000</v>
          </cell>
        </row>
        <row r="43">
          <cell r="B43" t="str">
            <v>입회비</v>
          </cell>
          <cell r="C43">
            <v>30000</v>
          </cell>
        </row>
        <row r="44">
          <cell r="B44" t="str">
            <v>피겨심화</v>
          </cell>
          <cell r="C44">
            <v>30000</v>
          </cell>
        </row>
        <row r="45">
          <cell r="B45" t="str">
            <v>스피드활주</v>
          </cell>
          <cell r="C45">
            <v>30000</v>
          </cell>
        </row>
        <row r="46">
          <cell r="B46" t="str">
            <v>단체반</v>
          </cell>
          <cell r="C46">
            <v>24750</v>
          </cell>
        </row>
        <row r="47">
          <cell r="B47" t="str">
            <v>어린이대관1</v>
          </cell>
          <cell r="C47">
            <v>330000</v>
          </cell>
        </row>
        <row r="48">
          <cell r="B48" t="str">
            <v>어린이대관2</v>
          </cell>
          <cell r="C48">
            <v>319000</v>
          </cell>
        </row>
        <row r="49">
          <cell r="B49" t="str">
            <v>일반대관</v>
          </cell>
          <cell r="C49">
            <v>250000</v>
          </cell>
        </row>
        <row r="50">
          <cell r="B50" t="str">
            <v>심야대관</v>
          </cell>
          <cell r="C50">
            <v>130000</v>
          </cell>
        </row>
        <row r="51">
          <cell r="B51" t="str">
            <v>주중오전대관</v>
          </cell>
          <cell r="C51">
            <v>130000</v>
          </cell>
        </row>
        <row r="52">
          <cell r="B52" t="str">
            <v>주말오전대관</v>
          </cell>
          <cell r="C52">
            <v>200000</v>
          </cell>
        </row>
        <row r="53">
          <cell r="B53" t="str">
            <v>직접</v>
          </cell>
          <cell r="C53">
            <v>0</v>
          </cell>
        </row>
        <row r="54">
          <cell r="B54" t="str">
            <v>위약금</v>
          </cell>
          <cell r="C54">
            <v>-0.1</v>
          </cell>
        </row>
        <row r="55">
          <cell r="B55" t="str">
            <v>체험</v>
          </cell>
          <cell r="C55">
            <v>70000</v>
          </cell>
        </row>
        <row r="56">
          <cell r="B56" t="str">
            <v>1시간쿠폰</v>
          </cell>
          <cell r="C56">
            <v>0</v>
          </cell>
        </row>
        <row r="57">
          <cell r="B57" t="str">
            <v>방학특강</v>
          </cell>
          <cell r="C57">
            <v>110000</v>
          </cell>
        </row>
        <row r="58">
          <cell r="B58" t="str">
            <v>피겨중급반</v>
          </cell>
          <cell r="C58">
            <v>129000</v>
          </cell>
        </row>
        <row r="59">
          <cell r="B59" t="str">
            <v>스피드중급반</v>
          </cell>
          <cell r="C59">
            <v>129000</v>
          </cell>
        </row>
        <row r="60">
          <cell r="B60" t="str">
            <v>쿠폰</v>
          </cell>
          <cell r="C60">
            <v>0</v>
          </cell>
        </row>
        <row r="61">
          <cell r="B61" t="str">
            <v>대여화</v>
          </cell>
          <cell r="C61">
            <v>5000</v>
          </cell>
        </row>
        <row r="62">
          <cell r="B62" t="str">
            <v>없음</v>
          </cell>
          <cell r="C62">
            <v>0</v>
          </cell>
        </row>
        <row r="63">
          <cell r="B63" t="str">
            <v>스피드활주+정규1회</v>
          </cell>
          <cell r="C63">
            <v>380000</v>
          </cell>
        </row>
        <row r="64">
          <cell r="B64" t="str">
            <v>토요단체</v>
          </cell>
          <cell r="C64">
            <v>99000</v>
          </cell>
        </row>
        <row r="65">
          <cell r="B65" t="str">
            <v>정기대관</v>
          </cell>
          <cell r="C65">
            <v>0</v>
          </cell>
        </row>
        <row r="66">
          <cell r="B66" t="str">
            <v>추가대관</v>
          </cell>
          <cell r="C66">
            <v>60000</v>
          </cell>
        </row>
        <row r="67">
          <cell r="B67" t="str">
            <v>성인피겨</v>
          </cell>
          <cell r="C67">
            <v>31250</v>
          </cell>
        </row>
        <row r="68">
          <cell r="B68" t="str">
            <v>대회참가비</v>
          </cell>
          <cell r="C68">
            <v>60000</v>
          </cell>
        </row>
        <row r="69">
          <cell r="B69" t="str">
            <v>개인레슨(1:1)</v>
          </cell>
          <cell r="C69">
            <v>125000</v>
          </cell>
        </row>
        <row r="70">
          <cell r="B70" t="str">
            <v>개인레슨(1:2)</v>
          </cell>
          <cell r="C70">
            <v>87500</v>
          </cell>
        </row>
        <row r="71">
          <cell r="B71" t="str">
            <v>개인레슨</v>
          </cell>
          <cell r="C71">
            <v>400000</v>
          </cell>
        </row>
        <row r="72">
          <cell r="B72" t="str">
            <v>피겨회원제</v>
          </cell>
          <cell r="C72">
            <v>500000</v>
          </cell>
        </row>
        <row r="73">
          <cell r="B73" t="str">
            <v>친선경기비용</v>
          </cell>
          <cell r="C73">
            <v>30000</v>
          </cell>
        </row>
        <row r="74">
          <cell r="B74" t="str">
            <v>사물함</v>
          </cell>
          <cell r="C74">
            <v>20000</v>
          </cell>
        </row>
        <row r="75">
          <cell r="B75" t="str">
            <v>하키대회</v>
          </cell>
          <cell r="C75">
            <v>500000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표"/>
      <sheetName val="23년11월"/>
      <sheetName val="23년12월"/>
      <sheetName val="24년1월"/>
      <sheetName val="24년2월"/>
      <sheetName val="24년3월"/>
      <sheetName val="24년4월"/>
      <sheetName val="24년5월"/>
      <sheetName val="24년6월"/>
      <sheetName val="24년7월"/>
      <sheetName val="24년8월"/>
      <sheetName val="24년9월"/>
    </sheetNames>
    <sheetDataSet>
      <sheetData sheetId="0" refreshError="1">
        <row r="2">
          <cell r="B2" t="str">
            <v>주1회미만</v>
          </cell>
          <cell r="C2">
            <v>70000</v>
          </cell>
        </row>
        <row r="3">
          <cell r="B3" t="str">
            <v>주1회</v>
          </cell>
          <cell r="C3">
            <v>60000</v>
          </cell>
        </row>
        <row r="4">
          <cell r="B4" t="str">
            <v>주1회할인</v>
          </cell>
          <cell r="C4">
            <v>57500</v>
          </cell>
        </row>
        <row r="5">
          <cell r="B5" t="str">
            <v>주2회</v>
          </cell>
          <cell r="C5">
            <v>55000</v>
          </cell>
        </row>
        <row r="6">
          <cell r="B6" t="str">
            <v>주2회할인</v>
          </cell>
          <cell r="C6">
            <v>53750</v>
          </cell>
        </row>
        <row r="7">
          <cell r="B7" t="str">
            <v>주3회</v>
          </cell>
          <cell r="C7">
            <v>50000</v>
          </cell>
        </row>
        <row r="8">
          <cell r="B8" t="str">
            <v>주3회할인</v>
          </cell>
          <cell r="C8">
            <v>49166</v>
          </cell>
        </row>
        <row r="9">
          <cell r="B9" t="str">
            <v>주4회</v>
          </cell>
          <cell r="C9">
            <v>47500</v>
          </cell>
        </row>
        <row r="10">
          <cell r="B10" t="str">
            <v>주4회할인</v>
          </cell>
          <cell r="C10">
            <v>46875</v>
          </cell>
        </row>
        <row r="11">
          <cell r="B11" t="str">
            <v>주5회</v>
          </cell>
          <cell r="C11">
            <v>47500</v>
          </cell>
        </row>
        <row r="12">
          <cell r="B12" t="str">
            <v>주5회할인</v>
          </cell>
          <cell r="C12">
            <v>46875</v>
          </cell>
        </row>
        <row r="13">
          <cell r="B13" t="str">
            <v>주1회(구버전22.04.30)</v>
          </cell>
          <cell r="C13">
            <v>57500</v>
          </cell>
        </row>
        <row r="14">
          <cell r="B14" t="str">
            <v>주1회할인(구버전22.04.30)</v>
          </cell>
          <cell r="C14">
            <v>55000</v>
          </cell>
        </row>
        <row r="15">
          <cell r="B15" t="str">
            <v>주2회(구버전22.04.30)</v>
          </cell>
          <cell r="C15">
            <v>52500</v>
          </cell>
        </row>
        <row r="16">
          <cell r="B16" t="str">
            <v>주2회할인(구버전22.04.30)</v>
          </cell>
          <cell r="C16">
            <v>51250</v>
          </cell>
        </row>
        <row r="17">
          <cell r="B17" t="str">
            <v>주3회(구버전22.04.30)</v>
          </cell>
          <cell r="C17">
            <v>47500</v>
          </cell>
        </row>
        <row r="18">
          <cell r="B18" t="str">
            <v>주3회할인(구버전22.04.30)</v>
          </cell>
          <cell r="C18">
            <v>46667</v>
          </cell>
        </row>
        <row r="19">
          <cell r="B19" t="str">
            <v>주4회(구버전22.04.30)</v>
          </cell>
          <cell r="C19">
            <v>45000</v>
          </cell>
        </row>
        <row r="20">
          <cell r="B20" t="str">
            <v>주4회할인(구버전22.04.30)</v>
          </cell>
          <cell r="C20">
            <v>44375</v>
          </cell>
        </row>
        <row r="21">
          <cell r="B21" t="str">
            <v>스피드활주(구버전22.04.30)</v>
          </cell>
          <cell r="C21">
            <v>30000</v>
          </cell>
        </row>
        <row r="22">
          <cell r="B22" t="str">
            <v>입회비(구버전22.04.30)</v>
          </cell>
          <cell r="C22">
            <v>30000</v>
          </cell>
        </row>
        <row r="23">
          <cell r="B23" t="str">
            <v>왕복1</v>
          </cell>
          <cell r="C23">
            <v>6000</v>
          </cell>
        </row>
        <row r="24">
          <cell r="B24" t="str">
            <v>편도1</v>
          </cell>
          <cell r="C24">
            <v>3000</v>
          </cell>
        </row>
        <row r="25">
          <cell r="B25" t="str">
            <v>왕복2</v>
          </cell>
          <cell r="C25">
            <v>5500</v>
          </cell>
        </row>
        <row r="26">
          <cell r="B26" t="str">
            <v>편도2</v>
          </cell>
          <cell r="C26">
            <v>2750</v>
          </cell>
        </row>
        <row r="27">
          <cell r="B27" t="str">
            <v>왕복3</v>
          </cell>
          <cell r="C27">
            <v>5000</v>
          </cell>
        </row>
        <row r="28">
          <cell r="B28" t="str">
            <v>편도3</v>
          </cell>
          <cell r="C28">
            <v>2500</v>
          </cell>
        </row>
        <row r="29">
          <cell r="B29" t="str">
            <v>왕복4</v>
          </cell>
          <cell r="C29">
            <v>5000</v>
          </cell>
        </row>
        <row r="30">
          <cell r="B30" t="str">
            <v>편도4</v>
          </cell>
          <cell r="C30">
            <v>2500</v>
          </cell>
        </row>
        <row r="31">
          <cell r="B31" t="str">
            <v>왕복5</v>
          </cell>
          <cell r="C31">
            <v>5000</v>
          </cell>
        </row>
        <row r="32">
          <cell r="B32" t="str">
            <v>편도5</v>
          </cell>
          <cell r="C32">
            <v>2500</v>
          </cell>
        </row>
        <row r="33">
          <cell r="B33" t="str">
            <v>왕복1(구버전22.04.30)</v>
          </cell>
          <cell r="C33">
            <v>5000</v>
          </cell>
        </row>
        <row r="34">
          <cell r="B34" t="str">
            <v>편도1(구버전22.04.30)</v>
          </cell>
          <cell r="C34">
            <v>2500</v>
          </cell>
        </row>
        <row r="35">
          <cell r="B35" t="str">
            <v>왕복2(구버전22.04.30)</v>
          </cell>
          <cell r="C35">
            <v>4500</v>
          </cell>
        </row>
        <row r="36">
          <cell r="B36" t="str">
            <v>편도2(구버전22.04.30)</v>
          </cell>
          <cell r="C36">
            <v>2250</v>
          </cell>
        </row>
        <row r="37">
          <cell r="B37" t="str">
            <v>왕복3(구버전22.04.30)</v>
          </cell>
          <cell r="C37">
            <v>4200</v>
          </cell>
        </row>
        <row r="38">
          <cell r="B38" t="str">
            <v>편도3(구버전22.04.30)</v>
          </cell>
          <cell r="C38">
            <v>2100</v>
          </cell>
        </row>
        <row r="39">
          <cell r="B39" t="str">
            <v>왕복4(구버전22.04.30)</v>
          </cell>
          <cell r="C39">
            <v>4000</v>
          </cell>
        </row>
        <row r="40">
          <cell r="B40" t="str">
            <v>편도4(구버전22.04.30)</v>
          </cell>
          <cell r="C40">
            <v>2000</v>
          </cell>
        </row>
        <row r="41">
          <cell r="B41" t="str">
            <v>왕복5(구버전22.04.30)</v>
          </cell>
          <cell r="C41">
            <v>4000</v>
          </cell>
        </row>
        <row r="42">
          <cell r="B42" t="str">
            <v>편도5(구버전22.04.30)</v>
          </cell>
          <cell r="C42">
            <v>2000</v>
          </cell>
        </row>
        <row r="43">
          <cell r="B43" t="str">
            <v>입회비</v>
          </cell>
          <cell r="C43">
            <v>30000</v>
          </cell>
        </row>
        <row r="44">
          <cell r="B44" t="str">
            <v>피겨심화</v>
          </cell>
          <cell r="C44">
            <v>30000</v>
          </cell>
        </row>
        <row r="45">
          <cell r="B45" t="str">
            <v>스피드활주</v>
          </cell>
          <cell r="C45">
            <v>30000</v>
          </cell>
        </row>
        <row r="46">
          <cell r="B46" t="str">
            <v>단체반</v>
          </cell>
          <cell r="C46">
            <v>24750</v>
          </cell>
        </row>
        <row r="47">
          <cell r="B47" t="str">
            <v>어린이대관1</v>
          </cell>
          <cell r="C47">
            <v>330000</v>
          </cell>
        </row>
        <row r="48">
          <cell r="B48" t="str">
            <v>어린이대관2</v>
          </cell>
          <cell r="C48">
            <v>319000</v>
          </cell>
        </row>
        <row r="49">
          <cell r="B49" t="str">
            <v>일반대관</v>
          </cell>
          <cell r="C49">
            <v>250000</v>
          </cell>
        </row>
        <row r="50">
          <cell r="B50" t="str">
            <v>심야대관</v>
          </cell>
          <cell r="C50">
            <v>130000</v>
          </cell>
        </row>
        <row r="51">
          <cell r="B51" t="str">
            <v>주중오전대관</v>
          </cell>
          <cell r="C51">
            <v>130000</v>
          </cell>
        </row>
        <row r="52">
          <cell r="B52" t="str">
            <v>주말오전대관</v>
          </cell>
          <cell r="C52">
            <v>200000</v>
          </cell>
        </row>
        <row r="53">
          <cell r="B53" t="str">
            <v>직접</v>
          </cell>
          <cell r="C53">
            <v>0</v>
          </cell>
        </row>
        <row r="54">
          <cell r="B54" t="str">
            <v>위약금</v>
          </cell>
          <cell r="C54">
            <v>-0.1</v>
          </cell>
        </row>
        <row r="55">
          <cell r="B55" t="str">
            <v>체험</v>
          </cell>
          <cell r="C55">
            <v>70000</v>
          </cell>
        </row>
        <row r="56">
          <cell r="B56" t="str">
            <v>1시간쿠폰</v>
          </cell>
          <cell r="C56">
            <v>0</v>
          </cell>
        </row>
        <row r="57">
          <cell r="B57" t="str">
            <v>방학특강</v>
          </cell>
          <cell r="C57">
            <v>99000</v>
          </cell>
        </row>
        <row r="58">
          <cell r="B58" t="str">
            <v>피겨중급반</v>
          </cell>
          <cell r="C58">
            <v>129000</v>
          </cell>
        </row>
        <row r="59">
          <cell r="B59" t="str">
            <v>스피드중급반</v>
          </cell>
          <cell r="C59">
            <v>129000</v>
          </cell>
        </row>
        <row r="60">
          <cell r="B60" t="str">
            <v>쿠폰</v>
          </cell>
          <cell r="C60">
            <v>0</v>
          </cell>
        </row>
        <row r="61">
          <cell r="B61" t="str">
            <v>대여화</v>
          </cell>
          <cell r="C61">
            <v>5000</v>
          </cell>
        </row>
        <row r="62">
          <cell r="B62" t="str">
            <v>없음</v>
          </cell>
          <cell r="C62">
            <v>0</v>
          </cell>
        </row>
        <row r="63">
          <cell r="B63" t="str">
            <v>스피드활주+정규1회</v>
          </cell>
          <cell r="C63">
            <v>380000</v>
          </cell>
        </row>
        <row r="64">
          <cell r="B64" t="str">
            <v>토요단체</v>
          </cell>
          <cell r="C64">
            <v>99000</v>
          </cell>
        </row>
        <row r="65">
          <cell r="B65" t="str">
            <v>정기대관</v>
          </cell>
          <cell r="C65">
            <v>0</v>
          </cell>
        </row>
        <row r="66">
          <cell r="B66" t="str">
            <v>추가대관</v>
          </cell>
          <cell r="C66">
            <v>60000</v>
          </cell>
        </row>
        <row r="67">
          <cell r="B67" t="str">
            <v>성인피겨</v>
          </cell>
          <cell r="C67">
            <v>31250</v>
          </cell>
        </row>
        <row r="68">
          <cell r="B68" t="str">
            <v>대회참가비</v>
          </cell>
          <cell r="C68">
            <v>70000</v>
          </cell>
        </row>
        <row r="69">
          <cell r="B69" t="str">
            <v>개인레슨(1:1)</v>
          </cell>
          <cell r="C69">
            <v>125000</v>
          </cell>
        </row>
        <row r="70">
          <cell r="B70" t="str">
            <v>개인레슨(1:2)</v>
          </cell>
          <cell r="C70">
            <v>87500</v>
          </cell>
        </row>
        <row r="71">
          <cell r="B71" t="str">
            <v>개인레슨</v>
          </cell>
          <cell r="C71">
            <v>400000</v>
          </cell>
        </row>
        <row r="72">
          <cell r="B72" t="str">
            <v>피겨회원제</v>
          </cell>
          <cell r="C72">
            <v>500000</v>
          </cell>
        </row>
        <row r="73">
          <cell r="B73" t="str">
            <v>친선경기비용</v>
          </cell>
          <cell r="C73">
            <v>30000</v>
          </cell>
        </row>
        <row r="74">
          <cell r="B74" t="str">
            <v>사물함</v>
          </cell>
          <cell r="C74">
            <v>20000</v>
          </cell>
        </row>
        <row r="75">
          <cell r="B75" t="str">
            <v>하키대회</v>
          </cell>
          <cell r="C75">
            <v>500000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IKIKI 8월 등록 현황"/>
      <sheetName val="WAIKIKI 9월 등록 현황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표"/>
      <sheetName val="WAIKIKI 8월 등록 현황"/>
      <sheetName val="WAIKIKI 9월 등록 현황"/>
      <sheetName val="WAIKIKI 10월 등록현황"/>
      <sheetName val="WAIKIKI 11월 등록 현황"/>
      <sheetName val="WAIKIKI 12월 등록 현황"/>
      <sheetName val="WAIKIKI 11월 등록예정 현황"/>
      <sheetName val="WAIKIKI 12월 등록예정 현황"/>
      <sheetName val="WAIKIKI 8월 등록예정 현황"/>
      <sheetName val="WAIKIKI 9월 등록예정 현황"/>
      <sheetName val="WAIKIKI 10월 등록예정 현황"/>
    </sheetNames>
    <sheetDataSet>
      <sheetData sheetId="0">
        <row r="2">
          <cell r="B2" t="str">
            <v>주1회미만</v>
          </cell>
        </row>
      </sheetData>
      <sheetData sheetId="1"/>
      <sheetData sheetId="2">
        <row r="11">
          <cell r="E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매출합계"/>
      <sheetName val="1일"/>
      <sheetName val="2일"/>
      <sheetName val="3일"/>
      <sheetName val="4일"/>
      <sheetName val="5일"/>
      <sheetName val="6일"/>
      <sheetName val="7일"/>
      <sheetName val="8일"/>
      <sheetName val="9일"/>
      <sheetName val="11일"/>
      <sheetName val="10일"/>
      <sheetName val="12일"/>
      <sheetName val="13일"/>
      <sheetName val="14일"/>
      <sheetName val="15일"/>
      <sheetName val="16일"/>
      <sheetName val="17일"/>
      <sheetName val="18일"/>
      <sheetName val="19일"/>
      <sheetName val="20일"/>
      <sheetName val="21일"/>
      <sheetName val="22일"/>
      <sheetName val="23일"/>
      <sheetName val="24일"/>
      <sheetName val="25일"/>
      <sheetName val="26일"/>
      <sheetName val="27일"/>
      <sheetName val="28일"/>
      <sheetName val="29일"/>
      <sheetName val="30일"/>
      <sheetName val="31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9733;&#50752;&#51060;&#53412;&#53412;%20&#46321;&#47197;%20&#54788;&#54889;(25&#45380;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693.731898032405" createdVersion="8" refreshedVersion="8" minRefreshableVersion="3" recordCount="1854">
  <cacheSource type="worksheet">
    <worksheetSource name="표1" r:id="rId2"/>
  </cacheSource>
  <cacheFields count="29">
    <cacheField name="대제목" numFmtId="0">
      <sharedItems containsBlank="1" count="9">
        <s v="정규프로그램"/>
        <s v="기타프로그램"/>
        <s v="단체프로그램"/>
        <s v="대관프로그램"/>
        <s v="이벤트"/>
        <s v="미확인"/>
        <m/>
        <s v="방학특강" u="1"/>
        <s v="자유스케이팅" u="1"/>
      </sharedItems>
    </cacheField>
    <cacheField name="중제목" numFmtId="0">
      <sharedItems containsBlank="1" count="8">
        <s v="피겨"/>
        <s v="스피드"/>
        <s v="자유스케이팅"/>
        <s v="방학특강"/>
        <m/>
        <s v="하키대회"/>
        <s v="대관"/>
        <s v="피겨대회"/>
      </sharedItems>
    </cacheField>
    <cacheField name="등록유형" numFmtId="0">
      <sharedItems containsBlank="1" count="21">
        <s v="재등록"/>
        <m/>
        <s v="체험"/>
        <s v="스피드"/>
        <s v="회원제"/>
        <s v="환불"/>
        <s v="신규"/>
        <s v="미납"/>
        <s v="종료"/>
        <s v="피겨"/>
        <s v="특강셔틀비"/>
        <s v="미확인"/>
        <s v="대관"/>
        <s v="심화반"/>
        <s v="활주반"/>
        <s v="기존신규"/>
        <s v="추가"/>
        <s v="위약금"/>
        <s v="자유스케이팅"/>
        <s v="하키대회"/>
        <s v="피겨대회"/>
      </sharedItems>
    </cacheField>
    <cacheField name="이름" numFmtId="0">
      <sharedItems containsBlank="1"/>
    </cacheField>
    <cacheField name="담당자" numFmtId="0">
      <sharedItems containsBlank="1" count="148">
        <s v="박소연"/>
        <s v="이인원"/>
        <s v="유승희"/>
        <s v="김지현"/>
        <s v="송여진"/>
        <s v="정호경"/>
        <s v="정진철"/>
        <s v="권지은"/>
        <s v="정바라"/>
        <s v="김유진"/>
        <s v="자유스케이팅"/>
        <s v="원포인트레슨"/>
        <s v="방학특강"/>
        <s v="정민규"/>
        <s v="주중오전대관"/>
        <s v="최정식(와이번즈)"/>
        <s v="김동현(유니콘즈)"/>
        <s v="김준기(썬더스)"/>
        <s v="타이거즈"/>
        <s v="이경우(호크스)"/>
        <s v="방준호(투비독스)"/>
        <s v="어린이대관1"/>
        <s v="추가대관"/>
        <s v="일반대관"/>
        <s v="어린이대관2"/>
        <m/>
        <s v="하키대회"/>
        <s v="임준기" u="1"/>
        <s v="김원중" u="1"/>
        <s v="안근영(퍼핀스)" u="1"/>
        <s v="김성혜" u="1"/>
        <s v="트리걸스" u="1"/>
        <s v="㈜이노바인코리아" u="1"/>
        <s v="박상민(크러쉬)" u="1"/>
        <s v="이태경" u="1"/>
        <s v="피날레(피겨성인)" u="1"/>
        <s v="황두현(로켓츠)" u="1"/>
        <s v="오전대관웅진" u="1"/>
        <s v="채경식(워리어)" u="1"/>
        <s v="이동기" u="1"/>
        <s v="피날레" u="1"/>
        <s v="웅진" u="1"/>
        <s v="대관" u="1"/>
        <s v="피겨대회" u="1"/>
        <s v="황수아" u="1"/>
        <s v="최다인5주차" u="1"/>
        <s v="강하오2차" u="1"/>
        <s v="최다인2차" u="1"/>
        <s v="손은지2차" u="1"/>
        <s v="정이든 (방학특강)" u="1"/>
        <s v="김지섭2차" u="1"/>
        <s v="홍지우2차" u="1"/>
        <s v="김한준2차" u="1"/>
        <s v="이솔2차" u="1"/>
        <s v="이태규2차" u="1"/>
        <s v="김하진2차" u="1"/>
        <s v="송은준2차" u="1"/>
        <s v="권지유2차" u="1"/>
        <s v="백민균3차" u="1"/>
        <s v="백민아3차" u="1"/>
        <s v="최시연3차" u="1"/>
        <s v="이소희2차" u="1"/>
        <s v="김세라2차" u="1"/>
        <s v="임재준2주차" u="1"/>
        <s v="임재준2차" u="1"/>
        <s v="송지유2주차" u="1"/>
        <s v="송지유2차" u="1"/>
        <s v="김소율3주차" u="1"/>
        <s v="허윤 2차" u="1"/>
        <s v="이소희2주차" u="1"/>
        <s v="박건우2차" u="1"/>
        <s v="노윤아3주차" u="1"/>
        <s v="홍지유3차" u="1"/>
        <s v="김재인3차" u="1"/>
        <s v="김한준1차" u="1"/>
        <s v="김서우2차" u="1"/>
        <s v="최시연1차" u="1"/>
        <s v="이소희1주차" u="1"/>
        <s v="박준서2차" u="1"/>
        <s v="김영준2차" u="1"/>
        <s v="김지윤" u="1"/>
        <s v="김주헌2차" u="1"/>
        <s v="정호재2차" u="1"/>
        <s v="이솔1차" u="1"/>
        <s v="김윤채1차" u="1"/>
        <s v="이연우2차" u="1"/>
        <s v="이연우3차" u="1"/>
        <s v="김민서1주차" u="1"/>
        <s v="이제인2주차" u="1"/>
        <s v="이동건2주차" u="1"/>
        <s v="윤노아1차" u="1"/>
        <s v="김서연1차" u="1"/>
        <s v="이서우1차" u="1"/>
        <s v="최서온1주차" u="1"/>
        <s v="김소민3차" u="1"/>
        <s v="이은호5주차" u="1"/>
        <s v="이채이2차" u="1"/>
        <s v="김건호2차" u="1"/>
        <s v="장영서3차" u="1"/>
        <s v="이지우3차" u="1"/>
        <s v="이지원3차" u="1"/>
        <s v="허윤 1차" u="1"/>
        <s v="이채이1차" u="1"/>
        <s v="정지유1차" u="1"/>
        <s v="김세라1차" u="1"/>
        <s v="양시윤1주차" u="1"/>
        <s v="이준영2차" u="1"/>
        <s v="이도영2차" u="1"/>
        <s v="정지오1차" u="1"/>
        <s v="홍지우1차" u="1"/>
        <s v="유리아1차" u="1"/>
        <s v="하재윤2차" u="1"/>
        <s v="김하은1차" u="1"/>
        <s v="윤지아2차" u="1"/>
        <s v="홍지유1차" u="1"/>
        <s v="문희재1차" u="1"/>
        <s v="조하진1차" u="1"/>
        <s v="조하진2차" u="1"/>
        <s v="백민아1차" u="1"/>
        <s v="백민균1차" u="1"/>
        <s v="이서호(1차/3차)" u="1"/>
        <s v="임정원1차" u="1"/>
        <s v="이윤서1차" u="1"/>
        <s v="강하오1차" u="1"/>
        <s v="권지유3차" u="1"/>
        <s v="이하린1차" u="1"/>
        <s v="김연우1차" u="1"/>
        <s v="이태규1차" u="1"/>
        <s v="송은준1차" u="1"/>
        <s v="윤지아 1차" u="1"/>
        <s v="유시현" u="1"/>
        <s v="박소민" u="1"/>
        <s v="정영서" u="1"/>
        <s v="김지섭1차" u="1"/>
        <s v="이담희2차" u="1"/>
        <s v="최준서3차" u="1"/>
        <s v="최준호3차" u="1"/>
        <s v="김하진1차" u="1"/>
        <s v="최지안1차" u="1"/>
        <s v="이다연1차" u="1"/>
        <s v="방연하" u="1"/>
        <s v="신승범 겨울특강" u="1"/>
        <s v="신소윤 겨울특강" u="1"/>
        <s v="신소민 겨울특강" u="1"/>
        <s v="장유진" u="1"/>
        <s v="라수빈 3차" u="1"/>
        <s v="라규빈 3차" u="1"/>
        <s v="강윤" u="1"/>
      </sharedItems>
    </cacheField>
    <cacheField name="전화번호" numFmtId="0">
      <sharedItems containsBlank="1" containsMixedTypes="1" containsNumber="1" containsInteger="1" minValue="1045092281" maxValue="1045092281"/>
    </cacheField>
    <cacheField name="성별" numFmtId="0">
      <sharedItems containsBlank="1"/>
    </cacheField>
    <cacheField name="나이" numFmtId="0">
      <sharedItems containsBlank="1" containsMixedTypes="1" containsNumber="1" containsInteger="1" minValue="5" maxValue="15"/>
    </cacheField>
    <cacheField name="수업일" numFmtId="0">
      <sharedItems containsBlank="1"/>
    </cacheField>
    <cacheField name="결제일" numFmtId="0">
      <sharedItems containsNonDate="0" containsDate="1" containsString="0" containsBlank="1" minDate="2024-10-01T00:00:00" maxDate="2025-02-04T00:00:00"/>
    </cacheField>
    <cacheField name="등록월" numFmtId="181">
      <sharedItems containsNonDate="0" containsDate="1" containsString="0" containsBlank="1" minDate="2024-07-01T00:00:00" maxDate="2025-03-02T00:00:00" count="11">
        <d v="2025-03-01T00:00:00"/>
        <d v="2025-02-01T00:00:00"/>
        <d v="2025-01-01T00:00:00"/>
        <d v="2024-12-01T00:00:00"/>
        <d v="2024-11-01T00:00:00"/>
        <d v="2024-10-01T00:00:00"/>
        <d v="2024-09-01T00:00:00"/>
        <d v="2024-08-01T00:00:00"/>
        <d v="2024-07-01T00:00:00"/>
        <m/>
        <d v="2025-02-25T00:00:00" u="1"/>
      </sharedItems>
    </cacheField>
    <cacheField name="품목" numFmtId="0">
      <sharedItems containsBlank="1"/>
    </cacheField>
    <cacheField name="횟수" numFmtId="0">
      <sharedItems containsString="0" containsBlank="1" containsNumber="1" containsInteger="1" minValue="-4" maxValue="91"/>
    </cacheField>
    <cacheField name="회비단가" numFmtId="0">
      <sharedItems containsBlank="1" containsMixedTypes="1" containsNumber="1" minValue="-0.1" maxValue="1518400"/>
    </cacheField>
    <cacheField name="예상매출" numFmtId="41">
      <sharedItems containsBlank="1" containsMixedTypes="1" containsNumber="1" minValue="-240000" maxValue="30030000"/>
    </cacheField>
    <cacheField name="매출" numFmtId="41">
      <sharedItems containsString="0" containsBlank="1" containsNumber="1" containsInteger="1" minValue="-600000" maxValue="18150000"/>
    </cacheField>
    <cacheField name="티켓유형" numFmtId="0">
      <sharedItems containsBlank="1"/>
    </cacheField>
    <cacheField name="티켓횟수" numFmtId="0">
      <sharedItems containsString="0" containsBlank="1" containsNumber="1" containsInteger="1" minValue="-4" maxValue="8"/>
    </cacheField>
    <cacheField name="티켓예상매출" numFmtId="0">
      <sharedItems containsBlank="1" containsMixedTypes="1" containsNumber="1" containsInteger="1" minValue="-11000" maxValue="30000"/>
    </cacheField>
    <cacheField name="티켓매출" numFmtId="0">
      <sharedItems containsBlank="1" containsMixedTypes="1" containsNumber="1" containsInteger="1" minValue="-30000" maxValue="60000"/>
    </cacheField>
    <cacheField name="결제방법" numFmtId="0">
      <sharedItems containsBlank="1"/>
    </cacheField>
    <cacheField name="승인번호" numFmtId="0">
      <sharedItems containsBlank="1"/>
    </cacheField>
    <cacheField name="메모" numFmtId="0">
      <sharedItems containsBlank="1"/>
    </cacheField>
    <cacheField name="가입일" numFmtId="0">
      <sharedItems containsDate="1" containsBlank="1" containsMixedTypes="1" minDate="2018-11-03T00:00:00" maxDate="2025-02-08T00:00:00"/>
    </cacheField>
    <cacheField name="횟수_x000a_(데이타용)" numFmtId="0">
      <sharedItems containsBlank="1"/>
    </cacheField>
    <cacheField name="학교" numFmtId="0">
      <sharedItems containsBlank="1"/>
    </cacheField>
    <cacheField name="주소" numFmtId="0">
      <sharedItems containsBlank="1"/>
    </cacheField>
    <cacheField name="픽업주소" numFmtId="0">
      <sharedItems containsBlank="1"/>
    </cacheField>
    <cacheField name="드랍주소" numFmtId="0">
      <sharedItems containsBlank="1"/>
    </cacheField>
  </cacheFields>
  <extLst>
    <ext xmlns:x14="http://schemas.microsoft.com/office/spreadsheetml/2009/9/main" uri="{725AE2AE-9491-48be-B2B4-4EB974FC3084}">
      <x14:pivotCacheDefinition pivotCacheId="1848671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4">
  <r>
    <x v="0"/>
    <x v="0"/>
    <x v="0"/>
    <s v="정서윤"/>
    <x v="0"/>
    <s v="010-6249-3511"/>
    <s v="여"/>
    <n v="7"/>
    <s v="금17"/>
    <d v="2024-12-19T00:00:00"/>
    <x v="0"/>
    <s v="주1회미만"/>
    <n v="2"/>
    <n v="70000"/>
    <n v="140000"/>
    <n v="140000"/>
    <s v="직접"/>
    <m/>
    <n v="0"/>
    <m/>
    <s v="카드"/>
    <s v="현대 20241219 01 0004"/>
    <s v="3월 2회 등록_x000a_형제할인"/>
    <d v="2022-01-11T00:00:00"/>
    <s v="주1회"/>
    <m/>
    <m/>
    <m/>
    <m/>
  </r>
  <r>
    <x v="0"/>
    <x v="0"/>
    <x v="0"/>
    <s v="정하린"/>
    <x v="0"/>
    <s v="010-6249-3511"/>
    <s v="여"/>
    <n v="7"/>
    <s v="금17"/>
    <d v="2024-12-19T00:00:00"/>
    <x v="0"/>
    <s v="주1회미만"/>
    <n v="2"/>
    <n v="70000"/>
    <n v="140000"/>
    <n v="140000"/>
    <s v="직접"/>
    <m/>
    <n v="0"/>
    <m/>
    <s v="카드"/>
    <s v="현대 20241219 01 0004"/>
    <s v="3월 2회 등록_x000a_형제할인"/>
    <d v="2022-01-11T00:00:00"/>
    <s v="주1회"/>
    <m/>
    <m/>
    <m/>
    <m/>
  </r>
  <r>
    <x v="0"/>
    <x v="1"/>
    <x v="1"/>
    <s v="정은혜"/>
    <x v="1"/>
    <s v="010-7444-3620"/>
    <s v="여"/>
    <n v="7"/>
    <s v="월16"/>
    <m/>
    <x v="0"/>
    <s v="주1회"/>
    <n v="4"/>
    <n v="60000"/>
    <n v="240000"/>
    <m/>
    <s v="직접"/>
    <m/>
    <n v="0"/>
    <m/>
    <m/>
    <m/>
    <s v="3월 4회 등록 예정"/>
    <m/>
    <m/>
    <m/>
    <m/>
    <m/>
    <m/>
  </r>
  <r>
    <x v="0"/>
    <x v="0"/>
    <x v="1"/>
    <s v="김클로이"/>
    <x v="2"/>
    <s v="010-8110-9999"/>
    <s v="여"/>
    <n v="8"/>
    <s v="목15"/>
    <m/>
    <x v="0"/>
    <s v="주2회"/>
    <n v="8"/>
    <n v="55000"/>
    <n v="440000"/>
    <m/>
    <s v="직접"/>
    <m/>
    <n v="0"/>
    <m/>
    <m/>
    <m/>
    <s v="1월 신규 6회 등록(체험비 차액 결제)"/>
    <d v="2025-01-02T00:00:00"/>
    <s v="주2회"/>
    <m/>
    <m/>
    <m/>
    <m/>
  </r>
  <r>
    <x v="0"/>
    <x v="0"/>
    <x v="1"/>
    <s v="류연서"/>
    <x v="3"/>
    <s v="010-4874-1268"/>
    <s v="여"/>
    <n v="7"/>
    <s v="목16"/>
    <m/>
    <x v="0"/>
    <s v="주1회"/>
    <n v="4"/>
    <n v="60000"/>
    <n v="240000"/>
    <m/>
    <s v="직접"/>
    <m/>
    <n v="0"/>
    <m/>
    <m/>
    <m/>
    <s v="1월 4회 등록"/>
    <d v="2023-12-05T00:00:00"/>
    <s v="주1회"/>
    <m/>
    <s v="청담동 134"/>
    <m/>
    <m/>
  </r>
  <r>
    <x v="0"/>
    <x v="0"/>
    <x v="1"/>
    <s v="유이안"/>
    <x v="0"/>
    <s v="010-4615-1912"/>
    <s v="여"/>
    <n v="5"/>
    <s v="목16"/>
    <m/>
    <x v="0"/>
    <s v="주1회"/>
    <n v="4"/>
    <n v="60000"/>
    <n v="240000"/>
    <m/>
    <s v="직접"/>
    <m/>
    <n v="0"/>
    <m/>
    <m/>
    <m/>
    <s v="1월 4회 등록"/>
    <d v="2023-03-13T00:00:00"/>
    <s v="주1회"/>
    <m/>
    <s v="용산구 한남대로 91"/>
    <m/>
    <m/>
  </r>
  <r>
    <x v="0"/>
    <x v="0"/>
    <x v="1"/>
    <s v="한유나"/>
    <x v="4"/>
    <s v="010-9364-1694"/>
    <s v="여"/>
    <n v="9"/>
    <s v="회원제"/>
    <m/>
    <x v="0"/>
    <s v="피겨회원제"/>
    <n v="1"/>
    <n v="500000"/>
    <n v="500000"/>
    <m/>
    <s v="직접"/>
    <m/>
    <n v="0"/>
    <m/>
    <m/>
    <m/>
    <s v="1월 회원제 등록"/>
    <d v="2024-02-06T00:00:00"/>
    <s v="주2회"/>
    <m/>
    <s v="용산구 유엔빌리지길 80-38"/>
    <m/>
    <m/>
  </r>
  <r>
    <x v="0"/>
    <x v="0"/>
    <x v="1"/>
    <s v="한유나"/>
    <x v="4"/>
    <s v="010-9364-1694"/>
    <s v="여"/>
    <n v="9"/>
    <s v="월금18"/>
    <m/>
    <x v="0"/>
    <s v="심화반"/>
    <n v="8"/>
    <n v="30000"/>
    <n v="240000"/>
    <m/>
    <s v="직접"/>
    <m/>
    <n v="0"/>
    <m/>
    <m/>
    <m/>
    <s v="1월 심화반 8회 등록"/>
    <d v="2024-02-06T00:00:00"/>
    <s v="주2회"/>
    <m/>
    <s v="용산구 유엔빌리지길 80-38"/>
    <m/>
    <m/>
  </r>
  <r>
    <x v="0"/>
    <x v="1"/>
    <x v="1"/>
    <s v="이태호"/>
    <x v="5"/>
    <s v="010-9979-1178"/>
    <s v="여"/>
    <n v="6"/>
    <s v="화17토15"/>
    <m/>
    <x v="0"/>
    <s v="주2회"/>
    <n v="8"/>
    <n v="55000"/>
    <n v="440000"/>
    <m/>
    <s v="직접"/>
    <m/>
    <n v="0"/>
    <m/>
    <m/>
    <m/>
    <s v="1월 신규 8회 등록(체험비 차액결제)"/>
    <m/>
    <m/>
    <m/>
    <m/>
    <m/>
    <m/>
  </r>
  <r>
    <x v="0"/>
    <x v="0"/>
    <x v="1"/>
    <s v="최지안"/>
    <x v="4"/>
    <s v="010-9041-5456"/>
    <s v="여"/>
    <n v="8"/>
    <s v="금16"/>
    <m/>
    <x v="0"/>
    <s v="주1회"/>
    <n v="4"/>
    <n v="60000"/>
    <n v="240000"/>
    <m/>
    <s v="직접"/>
    <m/>
    <n v="0"/>
    <m/>
    <m/>
    <m/>
    <s v="1월 3회 등록"/>
    <d v="2024-01-05T00:00:00"/>
    <s v="주1회"/>
    <m/>
    <s v="신반포로 15길 19"/>
    <m/>
    <m/>
  </r>
  <r>
    <x v="0"/>
    <x v="1"/>
    <x v="1"/>
    <s v="현진우"/>
    <x v="1"/>
    <s v="010-5208-9699"/>
    <s v="남"/>
    <n v="6"/>
    <s v="금14"/>
    <m/>
    <x v="0"/>
    <s v="주1회"/>
    <n v="4"/>
    <n v="60000"/>
    <n v="240000"/>
    <m/>
    <s v="직접"/>
    <m/>
    <n v="0"/>
    <m/>
    <m/>
    <m/>
    <s v="1월 4회 등록"/>
    <d v="2022-11-19T00:00:00"/>
    <s v="주1회"/>
    <m/>
    <s v="한남더횔 119-104"/>
    <m/>
    <s v="압구정동"/>
  </r>
  <r>
    <x v="0"/>
    <x v="0"/>
    <x v="1"/>
    <s v="방서현"/>
    <x v="0"/>
    <s v="010-3438-4604"/>
    <s v="여"/>
    <n v="6"/>
    <s v="금17"/>
    <m/>
    <x v="0"/>
    <s v="주1회할인"/>
    <n v="4"/>
    <n v="57500"/>
    <n v="230000"/>
    <m/>
    <s v="직접"/>
    <m/>
    <n v="0"/>
    <m/>
    <m/>
    <m/>
    <s v="1월 4회 등록"/>
    <m/>
    <m/>
    <m/>
    <m/>
    <m/>
    <m/>
  </r>
  <r>
    <x v="0"/>
    <x v="0"/>
    <x v="1"/>
    <s v="장연수"/>
    <x v="0"/>
    <s v="010-2020-2436"/>
    <s v="여"/>
    <n v="8"/>
    <s v="화15목16토10"/>
    <m/>
    <x v="0"/>
    <s v="주3회"/>
    <n v="12"/>
    <n v="50000"/>
    <n v="600000"/>
    <m/>
    <s v="직접"/>
    <m/>
    <n v="0"/>
    <m/>
    <m/>
    <m/>
    <s v="2월 12회 등록"/>
    <d v="2023-07-15T00:00:00"/>
    <s v="주1회"/>
    <m/>
    <s v="동대문 장안벚꽃로 1길 7"/>
    <m/>
    <m/>
  </r>
  <r>
    <x v="0"/>
    <x v="1"/>
    <x v="1"/>
    <s v="한해리"/>
    <x v="5"/>
    <s v="010-8916-9121"/>
    <s v="여"/>
    <n v="7"/>
    <s v="토15"/>
    <m/>
    <x v="0"/>
    <s v="주1회할인"/>
    <n v="4"/>
    <n v="57500"/>
    <n v="230000"/>
    <m/>
    <s v="왕복1"/>
    <n v="4"/>
    <n v="24000"/>
    <m/>
    <m/>
    <m/>
    <s v="1월 신규 4회 등록_x000a_형제할인/왕복셔틀 이용"/>
    <m/>
    <m/>
    <m/>
    <m/>
    <m/>
    <m/>
  </r>
  <r>
    <x v="0"/>
    <x v="1"/>
    <x v="1"/>
    <s v="한설아"/>
    <x v="5"/>
    <s v="010-8916-9121"/>
    <s v="여"/>
    <n v="7"/>
    <s v="토15"/>
    <m/>
    <x v="0"/>
    <s v="주1회할인"/>
    <n v="4"/>
    <n v="57500"/>
    <n v="230000"/>
    <m/>
    <s v="왕복1"/>
    <n v="4"/>
    <n v="24000"/>
    <m/>
    <m/>
    <m/>
    <s v="1월 신규 4회 등록_x000a_형제할인/왕복셔틀 이용"/>
    <m/>
    <m/>
    <m/>
    <m/>
    <m/>
    <m/>
  </r>
  <r>
    <x v="0"/>
    <x v="0"/>
    <x v="1"/>
    <s v="김예림"/>
    <x v="6"/>
    <s v="010-3888-9150"/>
    <s v="여"/>
    <n v="8"/>
    <s v="토11"/>
    <m/>
    <x v="0"/>
    <s v="주1회"/>
    <n v="4"/>
    <n v="60000"/>
    <n v="240000"/>
    <m/>
    <s v="직접"/>
    <m/>
    <n v="0"/>
    <m/>
    <m/>
    <m/>
    <s v="1월 4회 등록"/>
    <d v="2024-07-26T00:00:00"/>
    <s v="주2회"/>
    <m/>
    <m/>
    <m/>
    <m/>
  </r>
  <r>
    <x v="0"/>
    <x v="0"/>
    <x v="1"/>
    <s v="정세연"/>
    <x v="3"/>
    <s v="010-9432-6379"/>
    <s v="여"/>
    <n v="8"/>
    <s v="수15토11"/>
    <m/>
    <x v="0"/>
    <s v="주2회"/>
    <n v="8"/>
    <n v="55000"/>
    <n v="440000"/>
    <m/>
    <s v="직접"/>
    <m/>
    <n v="0"/>
    <m/>
    <m/>
    <m/>
    <s v="1월 8회 환불"/>
    <d v="2024-05-17T00:00:00"/>
    <s v="주1회"/>
    <m/>
    <s v="구현대 201동"/>
    <m/>
    <m/>
  </r>
  <r>
    <x v="0"/>
    <x v="0"/>
    <x v="1"/>
    <s v="조예나"/>
    <x v="6"/>
    <s v="010-5313-0097"/>
    <s v="여"/>
    <n v="8"/>
    <s v="토12"/>
    <m/>
    <x v="0"/>
    <s v="주1회"/>
    <n v="4"/>
    <n v="60000"/>
    <n v="240000"/>
    <m/>
    <s v="직접"/>
    <m/>
    <n v="0"/>
    <m/>
    <m/>
    <m/>
    <s v="1월 4회 등록"/>
    <d v="2024-08-24T00:00:00"/>
    <s v="주1회"/>
    <m/>
    <m/>
    <m/>
    <m/>
  </r>
  <r>
    <x v="0"/>
    <x v="0"/>
    <x v="1"/>
    <s v="임서민"/>
    <x v="3"/>
    <s v="010-5303-0874"/>
    <s v="여"/>
    <n v="10"/>
    <s v="토13"/>
    <m/>
    <x v="0"/>
    <s v="주1회"/>
    <n v="4"/>
    <n v="60000"/>
    <n v="240000"/>
    <m/>
    <s v="직접"/>
    <m/>
    <n v="0"/>
    <m/>
    <m/>
    <m/>
    <s v="1월 3회 등록"/>
    <d v="2022-01-08T00:00:00"/>
    <s v="주1회"/>
    <m/>
    <m/>
    <m/>
    <m/>
  </r>
  <r>
    <x v="0"/>
    <x v="0"/>
    <x v="1"/>
    <s v="정재이"/>
    <x v="0"/>
    <s v="010-9778-7698"/>
    <s v="여"/>
    <n v="6"/>
    <s v="토12"/>
    <m/>
    <x v="0"/>
    <s v="주1회"/>
    <n v="2"/>
    <n v="60000"/>
    <n v="120000"/>
    <m/>
    <s v="직접"/>
    <m/>
    <n v="0"/>
    <m/>
    <m/>
    <m/>
    <s v="2월 2회 등록"/>
    <m/>
    <m/>
    <m/>
    <m/>
    <m/>
    <m/>
  </r>
  <r>
    <x v="0"/>
    <x v="1"/>
    <x v="1"/>
    <s v="황준헌"/>
    <x v="5"/>
    <s v="010-5021-1605"/>
    <s v="남"/>
    <n v="8"/>
    <s v="토14"/>
    <m/>
    <x v="0"/>
    <s v="주1회"/>
    <n v="4"/>
    <n v="60000"/>
    <n v="240000"/>
    <m/>
    <s v="편도1"/>
    <n v="4"/>
    <n v="12000"/>
    <m/>
    <m/>
    <m/>
    <s v="1월 2회 등록(단말기 결제)_x000a_픽업 셔틀이용"/>
    <d v="2023-01-07T00:00:00"/>
    <s v="주1회"/>
    <m/>
    <s v="반포자이 128동"/>
    <m/>
    <s v="압구정동"/>
  </r>
  <r>
    <x v="0"/>
    <x v="0"/>
    <x v="1"/>
    <s v="민서현"/>
    <x v="3"/>
    <s v="010-7709-5975"/>
    <s v="여"/>
    <n v="9"/>
    <s v="토14,15"/>
    <m/>
    <x v="0"/>
    <s v="주1회"/>
    <n v="4"/>
    <n v="60000"/>
    <n v="240000"/>
    <m/>
    <s v="직접"/>
    <m/>
    <n v="0"/>
    <m/>
    <m/>
    <m/>
    <s v="1월 4회 등록"/>
    <d v="2024-03-23T00:00:00"/>
    <s v="주2회"/>
    <m/>
    <s v="논현로 154길 7"/>
    <m/>
    <s v="잠원동"/>
  </r>
  <r>
    <x v="0"/>
    <x v="0"/>
    <x v="1"/>
    <s v="이재빈"/>
    <x v="6"/>
    <s v="010-8556-4778"/>
    <s v="여"/>
    <n v="8"/>
    <s v="토12"/>
    <m/>
    <x v="0"/>
    <s v="주1회"/>
    <n v="4"/>
    <n v="60000"/>
    <n v="240000"/>
    <m/>
    <s v="직접"/>
    <m/>
    <n v="0"/>
    <m/>
    <m/>
    <m/>
    <s v="1월 1회 추가"/>
    <d v="2024-04-20T00:00:00"/>
    <s v="주1회"/>
    <m/>
    <s v="학동로 405"/>
    <m/>
    <m/>
  </r>
  <r>
    <x v="0"/>
    <x v="0"/>
    <x v="1"/>
    <s v="이주희"/>
    <x v="3"/>
    <s v="010-9285-5640"/>
    <s v="여"/>
    <n v="6"/>
    <s v="수16토11,12"/>
    <m/>
    <x v="0"/>
    <s v="주3회"/>
    <n v="12"/>
    <n v="50000"/>
    <n v="600000"/>
    <m/>
    <s v="직접"/>
    <m/>
    <n v="0"/>
    <m/>
    <m/>
    <m/>
    <s v="1월 13회 등록"/>
    <d v="2022-12-20T00:00:00"/>
    <s v="주1회"/>
    <m/>
    <s v="압구정로 113"/>
    <m/>
    <m/>
  </r>
  <r>
    <x v="0"/>
    <x v="1"/>
    <x v="1"/>
    <s v="고도원"/>
    <x v="5"/>
    <s v="010-3679-9069"/>
    <s v="남"/>
    <n v="7"/>
    <s v="토14"/>
    <m/>
    <x v="0"/>
    <s v="주1회"/>
    <n v="4"/>
    <n v="60000"/>
    <n v="240000"/>
    <m/>
    <s v="직접"/>
    <m/>
    <n v="0"/>
    <m/>
    <m/>
    <m/>
    <s v="2월 3회 등록"/>
    <d v="2023-01-07T00:00:00"/>
    <s v="주1회"/>
    <m/>
    <s v="반포훼미리아파트"/>
    <m/>
    <s v="압구정동"/>
  </r>
  <r>
    <x v="0"/>
    <x v="0"/>
    <x v="1"/>
    <s v="한정원"/>
    <x v="7"/>
    <s v="010-2292-1935"/>
    <s v="여"/>
    <n v="8"/>
    <s v="토13"/>
    <m/>
    <x v="0"/>
    <s v="주1회"/>
    <n v="4"/>
    <n v="60000"/>
    <n v="240000"/>
    <m/>
    <s v="왕복1"/>
    <n v="4"/>
    <n v="24000"/>
    <m/>
    <m/>
    <m/>
    <s v="1월 4회 등록_x000a_왕복셔틀이용"/>
    <d v="2022-10-22T00:00:00"/>
    <s v="주1회"/>
    <m/>
    <s v="잠원로 60 신반포자이 101-602"/>
    <m/>
    <m/>
  </r>
  <r>
    <x v="0"/>
    <x v="0"/>
    <x v="1"/>
    <s v="양지유"/>
    <x v="0"/>
    <s v="010-7277-2090"/>
    <s v="여"/>
    <n v="9"/>
    <s v="화16목16,17"/>
    <m/>
    <x v="0"/>
    <s v="주1회"/>
    <n v="4"/>
    <n v="60000"/>
    <n v="240000"/>
    <m/>
    <s v="직접"/>
    <m/>
    <n v="0"/>
    <m/>
    <m/>
    <m/>
    <s v="1월 2회 등록"/>
    <d v="2024-03-05T00:00:00"/>
    <s v="주1회"/>
    <s v="압구정초"/>
    <s v="압구정동"/>
    <m/>
    <m/>
  </r>
  <r>
    <x v="0"/>
    <x v="1"/>
    <x v="1"/>
    <s v="장이준"/>
    <x v="8"/>
    <s v="010-9311-8042"/>
    <s v="남"/>
    <n v="6"/>
    <s v="토15"/>
    <m/>
    <x v="0"/>
    <s v="주1회"/>
    <n v="4"/>
    <n v="60000"/>
    <n v="240000"/>
    <m/>
    <s v="직접"/>
    <m/>
    <n v="0"/>
    <m/>
    <m/>
    <m/>
    <s v="1월 3회 등록"/>
    <d v="2022-04-09T00:00:00"/>
    <m/>
    <m/>
    <s v="성동구 매봉길 50 옥수파크힐스 119-201"/>
    <m/>
    <m/>
  </r>
  <r>
    <x v="0"/>
    <x v="1"/>
    <x v="1"/>
    <s v="최이안"/>
    <x v="8"/>
    <s v="010-9929-0427"/>
    <s v="남"/>
    <n v="8"/>
    <s v="토15"/>
    <m/>
    <x v="0"/>
    <s v="주1회"/>
    <n v="4"/>
    <n v="60000"/>
    <n v="240000"/>
    <m/>
    <s v="직접"/>
    <m/>
    <n v="0"/>
    <m/>
    <m/>
    <m/>
    <s v="1월 4회 등록"/>
    <d v="2023-12-09T00:00:00"/>
    <s v="주1회"/>
    <m/>
    <s v="압구정동 464 현대3차"/>
    <m/>
    <m/>
  </r>
  <r>
    <x v="0"/>
    <x v="1"/>
    <x v="1"/>
    <s v="한다인"/>
    <x v="8"/>
    <s v="010-9276-1104"/>
    <s v="여"/>
    <n v="9"/>
    <s v="월16"/>
    <m/>
    <x v="0"/>
    <s v="주2회할인"/>
    <n v="8"/>
    <n v="53750"/>
    <n v="430000"/>
    <m/>
    <s v="직접"/>
    <m/>
    <n v="0"/>
    <m/>
    <m/>
    <m/>
    <s v="2월 8회 등록_x000a_형제할인"/>
    <d v="2023-07-07T00:00:00"/>
    <s v="주1회"/>
    <m/>
    <s v="구현대 72동"/>
    <m/>
    <m/>
  </r>
  <r>
    <x v="0"/>
    <x v="1"/>
    <x v="1"/>
    <s v="한규민"/>
    <x v="8"/>
    <s v="010-9276-1104"/>
    <s v="남"/>
    <n v="6"/>
    <s v="월16"/>
    <m/>
    <x v="0"/>
    <s v="주1회할인"/>
    <n v="4"/>
    <n v="57500"/>
    <n v="230000"/>
    <m/>
    <s v="직접"/>
    <m/>
    <n v="0"/>
    <m/>
    <m/>
    <m/>
    <s v="2월 4회 등록_x000a_형제할인"/>
    <d v="2023-07-24T00:00:00"/>
    <s v="주1회"/>
    <m/>
    <m/>
    <m/>
    <m/>
  </r>
  <r>
    <x v="0"/>
    <x v="0"/>
    <x v="1"/>
    <s v="김리안"/>
    <x v="2"/>
    <s v="010-5247-3580"/>
    <s v="여"/>
    <n v="7"/>
    <s v="수15"/>
    <m/>
    <x v="0"/>
    <s v="주1회"/>
    <n v="4"/>
    <n v="60000"/>
    <n v="240000"/>
    <m/>
    <s v="직접"/>
    <m/>
    <n v="0"/>
    <m/>
    <m/>
    <m/>
    <s v="2월 4회 등록"/>
    <d v="2025-01-08T00:00:00"/>
    <s v="주1회"/>
    <s v="SOT"/>
    <s v="신반포로33길15"/>
    <m/>
    <m/>
  </r>
  <r>
    <x v="0"/>
    <x v="1"/>
    <x v="1"/>
    <s v="김주원"/>
    <x v="1"/>
    <s v="010-8916-7310"/>
    <s v="남"/>
    <n v="8"/>
    <s v="수15,16"/>
    <m/>
    <x v="0"/>
    <s v="주2회"/>
    <n v="8"/>
    <n v="55000"/>
    <n v="440000"/>
    <m/>
    <s v="직접"/>
    <m/>
    <n v="0"/>
    <m/>
    <m/>
    <m/>
    <s v="1월 6회 등록"/>
    <d v="2023-02-03T00:00:00"/>
    <s v="주1회"/>
    <m/>
    <s v="잠원로 8길 35"/>
    <m/>
    <m/>
  </r>
  <r>
    <x v="0"/>
    <x v="1"/>
    <x v="1"/>
    <s v="이준상"/>
    <x v="5"/>
    <s v="010-3353-5968"/>
    <s v="남"/>
    <n v="8"/>
    <s v="목15"/>
    <m/>
    <x v="0"/>
    <s v="주1회"/>
    <n v="4"/>
    <n v="60000"/>
    <n v="240000"/>
    <m/>
    <s v="왕복1"/>
    <n v="4"/>
    <n v="24000"/>
    <m/>
    <m/>
    <m/>
    <s v="1월 4회 등록(단말기 결제)_x000a_왕복셔틀이용"/>
    <d v="2024-09-05T00:00:00"/>
    <s v="주2회"/>
    <s v="반원초"/>
    <s v="한신7차 302동"/>
    <s v="목:반원초 앞, 토:한신7차 쪽문"/>
    <m/>
  </r>
  <r>
    <x v="0"/>
    <x v="1"/>
    <x v="1"/>
    <s v="신현성"/>
    <x v="5"/>
    <s v="010-5343-6448"/>
    <s v="남"/>
    <n v="7"/>
    <s v="화17"/>
    <m/>
    <x v="0"/>
    <s v="주1회할인"/>
    <n v="4"/>
    <n v="57500"/>
    <n v="230000"/>
    <m/>
    <s v="왕복1"/>
    <n v="4"/>
    <n v="24000"/>
    <m/>
    <m/>
    <m/>
    <s v="_x000a_왕복셔틀이용"/>
    <d v="2024-03-06T00:00:00"/>
    <s v="주1회"/>
    <s v="서초사랑어린이집"/>
    <s v="잠원로14길32"/>
    <s v="리오센트(쪽문)"/>
    <s v="리오센트(쪽문)"/>
  </r>
  <r>
    <x v="0"/>
    <x v="1"/>
    <x v="1"/>
    <s v="전찬병"/>
    <x v="1"/>
    <s v="010-3087-0921"/>
    <s v="남"/>
    <n v="5"/>
    <s v="수18"/>
    <m/>
    <x v="0"/>
    <s v="심화반"/>
    <n v="4"/>
    <n v="30000"/>
    <n v="120000"/>
    <m/>
    <s v="직접"/>
    <m/>
    <n v="0"/>
    <m/>
    <m/>
    <m/>
    <s v="1월 활주반 1회 추가"/>
    <d v="2021-12-08T00:00:00"/>
    <s v="주1회"/>
    <m/>
    <s v="용산구 녹사평대로 남산대림 아파트"/>
    <m/>
    <m/>
  </r>
  <r>
    <x v="0"/>
    <x v="1"/>
    <x v="1"/>
    <s v="전준병"/>
    <x v="1"/>
    <s v="010-3087-0921"/>
    <s v="남"/>
    <n v="7"/>
    <s v="수18"/>
    <m/>
    <x v="0"/>
    <s v="심화반"/>
    <n v="4"/>
    <n v="30000"/>
    <n v="120000"/>
    <m/>
    <s v="직접"/>
    <m/>
    <n v="0"/>
    <m/>
    <m/>
    <m/>
    <s v="1월 활주반 1회 추가"/>
    <d v="2021-12-08T00:00:00"/>
    <s v="주1회"/>
    <m/>
    <s v="용산구 녹사평대로 남산대림 아파트"/>
    <m/>
    <m/>
  </r>
  <r>
    <x v="0"/>
    <x v="0"/>
    <x v="1"/>
    <s v="정윤비"/>
    <x v="4"/>
    <s v="010-3314-1916"/>
    <s v="여"/>
    <n v="10"/>
    <s v="목17"/>
    <m/>
    <x v="0"/>
    <s v="주1회"/>
    <n v="4"/>
    <n v="60000"/>
    <n v="240000"/>
    <m/>
    <s v="직접"/>
    <m/>
    <n v="0"/>
    <m/>
    <m/>
    <m/>
    <s v="1월 4회 등록"/>
    <d v="2023-07-27T00:00:00"/>
    <s v="주1회"/>
    <m/>
    <s v="신반포 4차 아파트"/>
    <m/>
    <m/>
  </r>
  <r>
    <x v="0"/>
    <x v="0"/>
    <x v="1"/>
    <s v="정윤비"/>
    <x v="4"/>
    <s v="010-3314-1916"/>
    <s v="여"/>
    <n v="10"/>
    <s v="목17"/>
    <m/>
    <x v="0"/>
    <s v="심화반"/>
    <n v="4"/>
    <n v="30000"/>
    <n v="120000"/>
    <m/>
    <s v="직접"/>
    <m/>
    <n v="0"/>
    <m/>
    <m/>
    <m/>
    <s v="1월 심화반 4회 등록"/>
    <d v="2023-07-27T00:00:00"/>
    <s v="주1회"/>
    <m/>
    <s v="신반포 4차 아파트"/>
    <m/>
    <m/>
  </r>
  <r>
    <x v="0"/>
    <x v="0"/>
    <x v="1"/>
    <s v="이리예"/>
    <x v="3"/>
    <s v="010-5250-4902"/>
    <s v="여"/>
    <n v="9"/>
    <s v="목15"/>
    <m/>
    <x v="0"/>
    <s v="주1회"/>
    <n v="4"/>
    <n v="60000"/>
    <n v="240000"/>
    <m/>
    <s v="직접"/>
    <m/>
    <n v="0"/>
    <m/>
    <m/>
    <m/>
    <s v="12월 2회 미납금"/>
    <d v="2022-03-10T00:00:00"/>
    <s v="주1회"/>
    <m/>
    <s v="성동구 독서당로 39길 22"/>
    <m/>
    <m/>
  </r>
  <r>
    <x v="0"/>
    <x v="1"/>
    <x v="1"/>
    <s v="홍세영"/>
    <x v="9"/>
    <s v="010-9268-7747"/>
    <s v="남"/>
    <n v="7"/>
    <s v="토14"/>
    <m/>
    <x v="0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1"/>
    <x v="1"/>
    <s v="김아윤"/>
    <x v="9"/>
    <s v="010-5544-7083"/>
    <s v="남"/>
    <n v="7"/>
    <s v="토14"/>
    <m/>
    <x v="0"/>
    <s v="주1회"/>
    <n v="4"/>
    <n v="60000"/>
    <n v="240000"/>
    <m/>
    <s v="입회비"/>
    <n v="1"/>
    <n v="30000"/>
    <m/>
    <m/>
    <m/>
    <s v="1월 신규 2회 등록(체험비 차액결제)"/>
    <d v="2025-01-11T00:00:00"/>
    <s v="주1회"/>
    <m/>
    <s v="미성 1차 2동"/>
    <m/>
    <m/>
  </r>
  <r>
    <x v="0"/>
    <x v="1"/>
    <x v="1"/>
    <s v="서우현"/>
    <x v="1"/>
    <s v="010-9488-2545"/>
    <s v="남"/>
    <n v="7"/>
    <s v="수15"/>
    <m/>
    <x v="0"/>
    <s v="지인할인"/>
    <n v="4"/>
    <n v="42000"/>
    <n v="168000"/>
    <m/>
    <s v="직접"/>
    <m/>
    <n v="0"/>
    <m/>
    <m/>
    <m/>
    <s v="1월 1회 등록_x000a_이사님 지인 30% 할인"/>
    <d v="2022-10-26T00:00:00"/>
    <s v="주2회"/>
    <m/>
    <s v="청구로 3길 80"/>
    <m/>
    <m/>
  </r>
  <r>
    <x v="0"/>
    <x v="1"/>
    <x v="1"/>
    <s v="서은우"/>
    <x v="1"/>
    <s v="010-9488-2545"/>
    <s v="남"/>
    <n v="6"/>
    <s v="수15"/>
    <m/>
    <x v="0"/>
    <s v="지인할인"/>
    <n v="4"/>
    <n v="42000"/>
    <n v="168000"/>
    <m/>
    <s v="직접"/>
    <m/>
    <n v="0"/>
    <m/>
    <m/>
    <m/>
    <s v="1월 1회 등록_x000a_이사님 지인 30% 할인"/>
    <d v="2025-01-10T00:00:00"/>
    <s v="주1회"/>
    <m/>
    <s v="청구로 3길 80"/>
    <m/>
    <m/>
  </r>
  <r>
    <x v="0"/>
    <x v="0"/>
    <x v="1"/>
    <s v="황주하"/>
    <x v="0"/>
    <s v="010-7181-0213"/>
    <s v="여"/>
    <n v="13"/>
    <s v="화15"/>
    <m/>
    <x v="0"/>
    <s v="주1회"/>
    <n v="4"/>
    <n v="60000"/>
    <n v="240000"/>
    <m/>
    <s v="왕복1"/>
    <n v="4"/>
    <n v="24000"/>
    <m/>
    <m/>
    <m/>
    <s v="2월 4회 등록"/>
    <d v="2025-01-10T00:00:00"/>
    <s v="주1회"/>
    <m/>
    <s v="래미안신반포팰리스"/>
    <m/>
    <m/>
  </r>
  <r>
    <x v="0"/>
    <x v="0"/>
    <x v="1"/>
    <s v="최지우"/>
    <x v="0"/>
    <s v="010-2040-7854"/>
    <s v="여"/>
    <n v="8"/>
    <s v="토10"/>
    <m/>
    <x v="0"/>
    <s v="주1회"/>
    <n v="4"/>
    <n v="60000"/>
    <n v="240000"/>
    <m/>
    <s v="직접"/>
    <m/>
    <n v="0"/>
    <m/>
    <m/>
    <m/>
    <s v="1월 4회 등록"/>
    <d v="2024-08-24T00:00:00"/>
    <s v="주1회"/>
    <m/>
    <m/>
    <m/>
    <m/>
  </r>
  <r>
    <x v="0"/>
    <x v="0"/>
    <x v="1"/>
    <s v="유현선"/>
    <x v="3"/>
    <s v="010-6420-8163"/>
    <s v="여"/>
    <n v="11"/>
    <s v="수15토11"/>
    <m/>
    <x v="0"/>
    <s v="주2회"/>
    <n v="8"/>
    <n v="55000"/>
    <n v="440000"/>
    <m/>
    <s v="왕복1"/>
    <n v="4"/>
    <n v="24000"/>
    <m/>
    <m/>
    <m/>
    <s v="_x000a_왕복셔틀이용"/>
    <d v="2024-01-26T00:00:00"/>
    <s v="주1회"/>
    <m/>
    <s v="잠원한신 5동"/>
    <m/>
    <s v="압구정동"/>
  </r>
  <r>
    <x v="0"/>
    <x v="0"/>
    <x v="1"/>
    <s v="박레나"/>
    <x v="0"/>
    <s v="010-2042-9969_x000a_010-2040-9969"/>
    <s v="여"/>
    <n v="13"/>
    <s v="토10"/>
    <m/>
    <x v="0"/>
    <s v="주1회"/>
    <n v="4"/>
    <n v="60000"/>
    <n v="240000"/>
    <m/>
    <s v="직접"/>
    <m/>
    <n v="0"/>
    <m/>
    <m/>
    <m/>
    <s v="1월 4회 등록"/>
    <d v="2024-02-24T00:00:00"/>
    <s v="주1회"/>
    <m/>
    <s v="옥수동"/>
    <m/>
    <m/>
  </r>
  <r>
    <x v="0"/>
    <x v="0"/>
    <x v="1"/>
    <s v="김규선"/>
    <x v="3"/>
    <s v="010-9890-9008"/>
    <s v="여"/>
    <n v="7"/>
    <s v="토12"/>
    <m/>
    <x v="0"/>
    <s v="주1회"/>
    <n v="4"/>
    <n v="60000"/>
    <n v="240000"/>
    <m/>
    <s v="직접"/>
    <m/>
    <n v="0"/>
    <m/>
    <m/>
    <m/>
    <s v="1월 4회 등록"/>
    <d v="2022-01-08T00:00:00"/>
    <s v="주1회"/>
    <m/>
    <m/>
    <m/>
    <m/>
  </r>
  <r>
    <x v="0"/>
    <x v="0"/>
    <x v="1"/>
    <s v="김다은"/>
    <x v="3"/>
    <s v="010-8991-0964"/>
    <s v="여"/>
    <n v="8"/>
    <s v="금14,15"/>
    <m/>
    <x v="0"/>
    <s v="주2회"/>
    <n v="8"/>
    <n v="55000"/>
    <n v="440000"/>
    <m/>
    <s v="편도1"/>
    <n v="4"/>
    <n v="12000"/>
    <m/>
    <m/>
    <m/>
    <s v="1월 8회 등록_x000a_편도 셔틀 이용"/>
    <d v="2024-01-20T00:00:00"/>
    <s v="주1회"/>
    <m/>
    <s v="래미안신반포팰리스"/>
    <m/>
    <m/>
  </r>
  <r>
    <x v="0"/>
    <x v="0"/>
    <x v="1"/>
    <s v="김리아"/>
    <x v="2"/>
    <s v="010-2238-3831"/>
    <s v="여"/>
    <n v="8"/>
    <s v="토15"/>
    <m/>
    <x v="0"/>
    <s v="주1회"/>
    <n v="4"/>
    <n v="60000"/>
    <n v="240000"/>
    <m/>
    <s v="직접"/>
    <m/>
    <n v="0"/>
    <m/>
    <m/>
    <m/>
    <s v="1월 신규 3회 등록(체험비 차액결제)"/>
    <d v="2025-01-11T00:00:00"/>
    <s v="주1회"/>
    <m/>
    <s v="반포대로122"/>
    <m/>
    <m/>
  </r>
  <r>
    <x v="0"/>
    <x v="0"/>
    <x v="1"/>
    <s v="양제인"/>
    <x v="4"/>
    <s v="010-5250-7765"/>
    <s v="여"/>
    <n v="6"/>
    <s v="월15"/>
    <m/>
    <x v="0"/>
    <s v="주2회"/>
    <n v="8"/>
    <n v="55000"/>
    <n v="440000"/>
    <m/>
    <s v="직접"/>
    <m/>
    <n v="0"/>
    <m/>
    <m/>
    <m/>
    <s v="2월 8회 등록(지은-&gt;여진)"/>
    <d v="2023-05-09T00:00:00"/>
    <s v="주1회"/>
    <m/>
    <s v="광진구 아차산로 637"/>
    <m/>
    <s v="용산구"/>
  </r>
  <r>
    <x v="0"/>
    <x v="1"/>
    <x v="1"/>
    <s v="한동윤"/>
    <x v="1"/>
    <s v="010-5201-2173"/>
    <s v="남"/>
    <n v="9"/>
    <s v="월17"/>
    <m/>
    <x v="0"/>
    <s v="주1회할인"/>
    <n v="4"/>
    <n v="57500"/>
    <n v="230000"/>
    <m/>
    <s v="직접"/>
    <m/>
    <n v="0"/>
    <m/>
    <m/>
    <m/>
    <s v="1월 4회 등록_x000a_수영종목할인 수영연속셔틀비X"/>
    <m/>
    <m/>
    <m/>
    <m/>
    <m/>
    <m/>
  </r>
  <r>
    <x v="0"/>
    <x v="0"/>
    <x v="1"/>
    <s v="김서헌"/>
    <x v="0"/>
    <s v="010-9069-9521"/>
    <s v="여"/>
    <n v="10"/>
    <s v="월17"/>
    <m/>
    <x v="0"/>
    <s v="주1회할인"/>
    <n v="4"/>
    <n v="57500"/>
    <n v="230000"/>
    <m/>
    <s v="직접"/>
    <m/>
    <n v="0"/>
    <m/>
    <m/>
    <m/>
    <s v="_x000a_형제할인"/>
    <d v="2025-01-13T00:00:00"/>
    <s v="주1회"/>
    <s v="학동초"/>
    <s v="논현동"/>
    <m/>
    <m/>
  </r>
  <r>
    <x v="0"/>
    <x v="0"/>
    <x v="1"/>
    <s v="김솔헌"/>
    <x v="0"/>
    <s v="010-9069-9521"/>
    <s v="여"/>
    <n v="8"/>
    <s v="월17"/>
    <m/>
    <x v="0"/>
    <s v="주1회할인"/>
    <n v="4"/>
    <n v="57500"/>
    <n v="230000"/>
    <m/>
    <s v="직접"/>
    <m/>
    <n v="0"/>
    <m/>
    <m/>
    <m/>
    <s v="_x000a_형제할인"/>
    <d v="2025-01-13T00:00:00"/>
    <s v="주1회"/>
    <s v="학동초"/>
    <s v="논현동"/>
    <m/>
    <m/>
  </r>
  <r>
    <x v="0"/>
    <x v="1"/>
    <x v="1"/>
    <s v="권태윤"/>
    <x v="5"/>
    <s v="010-8384-7300"/>
    <s v="남"/>
    <n v="7"/>
    <s v="화16"/>
    <m/>
    <x v="0"/>
    <s v="주1회"/>
    <n v="4"/>
    <n v="60000"/>
    <n v="240000"/>
    <m/>
    <s v="왕복1"/>
    <n v="4"/>
    <n v="24000"/>
    <m/>
    <m/>
    <m/>
    <s v="2월 4회 등록_x000a_왕복셔틀이용"/>
    <s v="23/4/1/"/>
    <s v="주1회"/>
    <m/>
    <s v="잠원동아 105"/>
    <m/>
    <m/>
  </r>
  <r>
    <x v="0"/>
    <x v="0"/>
    <x v="1"/>
    <s v="이예은"/>
    <x v="0"/>
    <s v="010-9278-4710"/>
    <s v="여"/>
    <n v="13"/>
    <s v="토12"/>
    <m/>
    <x v="0"/>
    <s v="주1회할인"/>
    <n v="4"/>
    <n v="57500"/>
    <n v="230000"/>
    <m/>
    <s v="왕복1"/>
    <n v="4"/>
    <n v="24000"/>
    <m/>
    <m/>
    <m/>
    <s v="2월 4회 등록_x000a_형제할인 왕복셔틀이용"/>
    <d v="2023-01-28T00:00:00"/>
    <s v="주1회"/>
    <m/>
    <s v="반포자이 137동"/>
    <m/>
    <m/>
  </r>
  <r>
    <x v="0"/>
    <x v="0"/>
    <x v="1"/>
    <s v="이예서"/>
    <x v="0"/>
    <s v="010-9278-4710"/>
    <s v="여"/>
    <n v="10"/>
    <s v="토12"/>
    <m/>
    <x v="0"/>
    <s v="주1회할인"/>
    <n v="4"/>
    <n v="57500"/>
    <n v="230000"/>
    <m/>
    <s v="왕복1"/>
    <n v="4"/>
    <n v="24000"/>
    <m/>
    <m/>
    <m/>
    <s v="2월 4회 등록_x000a_형제할인 왕복셔틀이용"/>
    <d v="2023-01-28T00:00:00"/>
    <s v="주1회"/>
    <m/>
    <s v="반포자이 137동"/>
    <m/>
    <m/>
  </r>
  <r>
    <x v="0"/>
    <x v="0"/>
    <x v="1"/>
    <s v="김지현2"/>
    <x v="4"/>
    <s v="010-7300-2861"/>
    <s v="여"/>
    <n v="8"/>
    <s v="화15,16목18"/>
    <m/>
    <x v="0"/>
    <s v="주3회"/>
    <n v="12"/>
    <n v="50000"/>
    <n v="600000"/>
    <m/>
    <s v="직접"/>
    <m/>
    <n v="0"/>
    <m/>
    <m/>
    <m/>
    <s v="1월 4회 등록"/>
    <m/>
    <m/>
    <m/>
    <m/>
    <m/>
    <m/>
  </r>
  <r>
    <x v="0"/>
    <x v="1"/>
    <x v="1"/>
    <s v="한예진"/>
    <x v="1"/>
    <s v="010-8639-8208"/>
    <s v="여"/>
    <n v="12"/>
    <s v="수16"/>
    <m/>
    <x v="0"/>
    <s v="주1회"/>
    <n v="4"/>
    <n v="60000"/>
    <n v="240000"/>
    <m/>
    <s v="왕복1"/>
    <n v="4"/>
    <n v="24000"/>
    <m/>
    <m/>
    <m/>
    <s v="2월 4회 등록_x000a_왕복셔틀 이용"/>
    <m/>
    <m/>
    <m/>
    <m/>
    <m/>
    <m/>
  </r>
  <r>
    <x v="0"/>
    <x v="0"/>
    <x v="1"/>
    <s v="김세아"/>
    <x v="6"/>
    <s v="010-6279-6152"/>
    <s v="여"/>
    <n v="10"/>
    <s v="토"/>
    <m/>
    <x v="0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0"/>
    <x v="1"/>
    <s v="최서우"/>
    <x v="6"/>
    <s v="010-9707-6505"/>
    <s v="여"/>
    <n v="6"/>
    <s v="수17"/>
    <m/>
    <x v="0"/>
    <s v="주1회"/>
    <n v="4"/>
    <n v="60000"/>
    <n v="240000"/>
    <m/>
    <s v="직접"/>
    <m/>
    <n v="0"/>
    <m/>
    <m/>
    <m/>
    <s v="1월 3회 등록(단말기 결제)"/>
    <m/>
    <m/>
    <m/>
    <m/>
    <m/>
    <m/>
  </r>
  <r>
    <x v="0"/>
    <x v="0"/>
    <x v="1"/>
    <s v="김리원"/>
    <x v="0"/>
    <s v="010-3124-3717"/>
    <s v="남"/>
    <n v="6"/>
    <s v="금17"/>
    <m/>
    <x v="0"/>
    <s v="주1회할인"/>
    <n v="4"/>
    <n v="57500"/>
    <n v="230000"/>
    <m/>
    <s v="직접"/>
    <m/>
    <n v="0"/>
    <m/>
    <m/>
    <m/>
    <s v="2월 4회 등록_x000a_종목할인"/>
    <d v="2024-06-14T00:00:00"/>
    <m/>
    <m/>
    <m/>
    <m/>
    <m/>
  </r>
  <r>
    <x v="0"/>
    <x v="0"/>
    <x v="1"/>
    <s v="주나율"/>
    <x v="4"/>
    <s v="010-8866-2773"/>
    <s v="여"/>
    <n v="8"/>
    <s v="화17금16"/>
    <m/>
    <x v="0"/>
    <s v="주2회"/>
    <n v="8"/>
    <n v="55000"/>
    <n v="440000"/>
    <m/>
    <s v="직접"/>
    <m/>
    <n v="0"/>
    <m/>
    <m/>
    <m/>
    <s v="2월 8회 등록"/>
    <d v="2023-01-30T00:00:00"/>
    <s v="주1회"/>
    <m/>
    <s v="압구정 미성 2동"/>
    <m/>
    <m/>
  </r>
  <r>
    <x v="0"/>
    <x v="1"/>
    <x v="1"/>
    <s v="장준혁"/>
    <x v="1"/>
    <s v="010-8252-5407"/>
    <s v="남"/>
    <n v="8"/>
    <s v="금16"/>
    <m/>
    <x v="0"/>
    <s v="주1회"/>
    <n v="4"/>
    <n v="60000"/>
    <n v="240000"/>
    <m/>
    <s v="직접"/>
    <m/>
    <n v="0"/>
    <m/>
    <m/>
    <m/>
    <s v="2월 4회 등록"/>
    <d v="2024-02-17T00:00:00"/>
    <s v="주1회"/>
    <m/>
    <s v="성동구 금호로 173"/>
    <m/>
    <m/>
  </r>
  <r>
    <x v="0"/>
    <x v="0"/>
    <x v="1"/>
    <s v="조서아"/>
    <x v="0"/>
    <s v="010-6411-0433"/>
    <s v="여"/>
    <n v="6"/>
    <s v="금17"/>
    <m/>
    <x v="0"/>
    <s v="주1회"/>
    <n v="4"/>
    <n v="60000"/>
    <n v="240000"/>
    <m/>
    <s v="직접"/>
    <m/>
    <n v="0"/>
    <m/>
    <m/>
    <m/>
    <s v="1월 2회 등록"/>
    <d v="2024-11-15T00:00:00"/>
    <s v="주1회"/>
    <s v="리틀스쿨"/>
    <s v="옥수파크힐즈"/>
    <m/>
    <m/>
  </r>
  <r>
    <x v="0"/>
    <x v="0"/>
    <x v="1"/>
    <s v="배소율"/>
    <x v="0"/>
    <s v="010-8528-2439"/>
    <s v="여"/>
    <n v="8"/>
    <s v="토14"/>
    <m/>
    <x v="0"/>
    <s v="주1회"/>
    <n v="4"/>
    <n v="60000"/>
    <n v="240000"/>
    <m/>
    <s v="직접"/>
    <m/>
    <n v="0"/>
    <m/>
    <m/>
    <m/>
    <s v="1/18 피겨 체험"/>
    <m/>
    <m/>
    <m/>
    <m/>
    <m/>
    <m/>
  </r>
  <r>
    <x v="0"/>
    <x v="0"/>
    <x v="1"/>
    <s v="김주아"/>
    <x v="4"/>
    <s v="010-9759-0021"/>
    <s v="여"/>
    <n v="8"/>
    <s v="금15"/>
    <m/>
    <x v="0"/>
    <s v="주1회"/>
    <n v="4"/>
    <n v="60000"/>
    <n v="240000"/>
    <m/>
    <s v="직접"/>
    <m/>
    <n v="0"/>
    <m/>
    <m/>
    <m/>
    <s v="1월 2회 등록"/>
    <d v="2021-06-18T00:00:00"/>
    <m/>
    <m/>
    <m/>
    <m/>
    <m/>
  </r>
  <r>
    <x v="0"/>
    <x v="0"/>
    <x v="1"/>
    <s v="윤지우2"/>
    <x v="0"/>
    <s v="010-6248-0310"/>
    <s v="여"/>
    <n v="7"/>
    <s v="토11"/>
    <m/>
    <x v="0"/>
    <s v="주1회"/>
    <n v="4"/>
    <n v="60000"/>
    <n v="240000"/>
    <m/>
    <s v="직접"/>
    <m/>
    <n v="0"/>
    <m/>
    <m/>
    <m/>
    <s v="2월 4회 등록"/>
    <d v="2024-12-28T00:00:00"/>
    <m/>
    <s v="리라초"/>
    <s v="매봉길15"/>
    <m/>
    <m/>
  </r>
  <r>
    <x v="0"/>
    <x v="0"/>
    <x v="1"/>
    <s v="문지현"/>
    <x v="6"/>
    <s v="010-9645-4533"/>
    <s v="여"/>
    <n v="11"/>
    <s v="토11"/>
    <m/>
    <x v="0"/>
    <s v="주1회할인"/>
    <n v="4"/>
    <n v="57500"/>
    <n v="230000"/>
    <m/>
    <s v="직접"/>
    <m/>
    <n v="0"/>
    <m/>
    <m/>
    <m/>
    <s v="2월 4회 등록_x000a_형제할인"/>
    <d v="2024-10-12T00:00:00"/>
    <s v="주1회"/>
    <s v="영훈초"/>
    <s v="동양파라곤"/>
    <m/>
    <m/>
  </r>
  <r>
    <x v="0"/>
    <x v="0"/>
    <x v="1"/>
    <s v="문서현"/>
    <x v="6"/>
    <s v="010-9645-4533"/>
    <s v="여"/>
    <n v="10"/>
    <s v="토11"/>
    <m/>
    <x v="0"/>
    <s v="주1회할인"/>
    <n v="4"/>
    <n v="57500"/>
    <n v="230000"/>
    <m/>
    <s v="직접"/>
    <m/>
    <n v="0"/>
    <m/>
    <m/>
    <m/>
    <s v="2월 4회 등록_x000a_형제할인"/>
    <d v="2024-11-23T00:00:00"/>
    <s v="주1회"/>
    <s v="영훈초"/>
    <s v="동양파라곤"/>
    <m/>
    <m/>
  </r>
  <r>
    <x v="0"/>
    <x v="1"/>
    <x v="1"/>
    <s v="차지유"/>
    <x v="9"/>
    <s v="010-7672-9016"/>
    <s v="여"/>
    <n v="8"/>
    <s v="토14"/>
    <m/>
    <x v="0"/>
    <s v="주1회"/>
    <n v="4"/>
    <n v="60000"/>
    <n v="240000"/>
    <m/>
    <s v="직접"/>
    <m/>
    <n v="0"/>
    <m/>
    <m/>
    <m/>
    <s v="2월 1회 등록"/>
    <d v="2024-08-14T00:00:00"/>
    <s v="주1회"/>
    <m/>
    <m/>
    <m/>
    <m/>
  </r>
  <r>
    <x v="0"/>
    <x v="0"/>
    <x v="1"/>
    <s v="전지유"/>
    <x v="0"/>
    <s v="010-9345-4864"/>
    <s v="여"/>
    <n v="7"/>
    <s v="토12"/>
    <m/>
    <x v="0"/>
    <s v="주1회"/>
    <n v="4"/>
    <n v="60000"/>
    <n v="240000"/>
    <m/>
    <s v="직접"/>
    <m/>
    <n v="0"/>
    <m/>
    <m/>
    <m/>
    <s v="1월 4회 등록"/>
    <d v="2024-01-08T00:00:00"/>
    <s v="주1회"/>
    <m/>
    <s v="구현대 58동"/>
    <m/>
    <m/>
  </r>
  <r>
    <x v="0"/>
    <x v="1"/>
    <x v="1"/>
    <s v="윤준영"/>
    <x v="5"/>
    <s v="010-6450-4517"/>
    <s v="남"/>
    <n v="9"/>
    <s v="토11"/>
    <m/>
    <x v="0"/>
    <s v="주1회"/>
    <n v="4"/>
    <n v="60000"/>
    <n v="240000"/>
    <m/>
    <s v="직접"/>
    <m/>
    <n v="0"/>
    <m/>
    <m/>
    <m/>
    <s v="2월 4회 등록"/>
    <d v="2021-04-17T00:00:00"/>
    <s v="주1회"/>
    <m/>
    <s v="반포힐스테이트 103-1502"/>
    <m/>
    <m/>
  </r>
  <r>
    <x v="0"/>
    <x v="0"/>
    <x v="1"/>
    <s v="김예은"/>
    <x v="6"/>
    <s v="010-5520-1031"/>
    <s v="여"/>
    <n v="8"/>
    <s v="토12"/>
    <m/>
    <x v="0"/>
    <s v="주1회"/>
    <n v="4"/>
    <n v="60000"/>
    <n v="240000"/>
    <m/>
    <s v="직접"/>
    <m/>
    <n v="0"/>
    <m/>
    <m/>
    <m/>
    <s v="2월 4회 등록"/>
    <d v="2024-06-01T00:00:00"/>
    <s v="주1회"/>
    <m/>
    <s v="반포르엘 2차"/>
    <m/>
    <m/>
  </r>
  <r>
    <x v="0"/>
    <x v="1"/>
    <x v="2"/>
    <s v="김나윤"/>
    <x v="9"/>
    <s v="010-3240-5880"/>
    <s v="여"/>
    <n v="8"/>
    <s v="화15"/>
    <d v="2025-02-02T00:00:00"/>
    <x v="1"/>
    <s v="체험"/>
    <n v="1"/>
    <n v="70000"/>
    <n v="70000"/>
    <n v="70000"/>
    <s v="직접"/>
    <m/>
    <n v="0"/>
    <m/>
    <s v="카드"/>
    <s v="씨티 20250202 01 0010"/>
    <s v="2/5 스피드 체험"/>
    <m/>
    <m/>
    <m/>
    <m/>
    <m/>
    <m/>
  </r>
  <r>
    <x v="0"/>
    <x v="0"/>
    <x v="0"/>
    <s v="이진아"/>
    <x v="0"/>
    <s v="010-7130-2073"/>
    <s v="여"/>
    <n v="8"/>
    <s v="토11"/>
    <d v="2025-02-01T00:00:00"/>
    <x v="1"/>
    <s v="주1회할인"/>
    <n v="4"/>
    <n v="57500"/>
    <n v="230000"/>
    <n v="230000"/>
    <s v="직접"/>
    <m/>
    <n v="0"/>
    <m/>
    <s v="카드"/>
    <s v="신한 20250201 01 0001"/>
    <s v="2월 4회 등록_x000a_형제할인 /수영이용"/>
    <d v="2024-01-27T00:00:00"/>
    <s v="주1회"/>
    <m/>
    <s v="중구 다산로 46길 17"/>
    <m/>
    <m/>
  </r>
  <r>
    <x v="0"/>
    <x v="0"/>
    <x v="0"/>
    <s v="이윤아"/>
    <x v="0"/>
    <s v="010-7130-2073"/>
    <s v="여"/>
    <n v="7"/>
    <s v="토11"/>
    <d v="2025-02-01T00:00:00"/>
    <x v="1"/>
    <s v="주1회할인"/>
    <n v="4"/>
    <n v="57500"/>
    <n v="230000"/>
    <n v="230000"/>
    <s v="직접"/>
    <m/>
    <n v="0"/>
    <m/>
    <s v="카드"/>
    <s v="신한 20250201 01 0001"/>
    <s v="2월 4회 등록_x000a_형제할인 /수영이용"/>
    <d v="2024-01-27T00:00:00"/>
    <s v="주1회"/>
    <m/>
    <s v="중구 다산로 46길 17"/>
    <m/>
    <m/>
  </r>
  <r>
    <x v="0"/>
    <x v="1"/>
    <x v="0"/>
    <s v="조수아"/>
    <x v="9"/>
    <s v="010-2059-9174"/>
    <s v="여"/>
    <n v="8"/>
    <s v="토11"/>
    <d v="2025-02-01T00:00:00"/>
    <x v="1"/>
    <s v="주1회"/>
    <n v="4"/>
    <n v="60000"/>
    <n v="240000"/>
    <n v="240000"/>
    <s v="직접"/>
    <m/>
    <n v="0"/>
    <m/>
    <s v="카드"/>
    <s v="국민 20250201 01 0002"/>
    <s v="2월 4회 등록"/>
    <m/>
    <m/>
    <m/>
    <m/>
    <m/>
    <m/>
  </r>
  <r>
    <x v="0"/>
    <x v="1"/>
    <x v="0"/>
    <s v="신성우"/>
    <x v="5"/>
    <s v="010-8691-0258"/>
    <s v="남"/>
    <n v="9"/>
    <s v="토12"/>
    <d v="2025-02-01T00:00:00"/>
    <x v="1"/>
    <s v="주1회"/>
    <n v="4"/>
    <n v="60000"/>
    <n v="240000"/>
    <n v="240000"/>
    <s v="직접"/>
    <m/>
    <n v="0"/>
    <m/>
    <s v="카드"/>
    <s v="현대 20250201 01 0004"/>
    <s v="2월 4회 등록(2/8 결석)"/>
    <m/>
    <m/>
    <m/>
    <m/>
    <m/>
    <s v="신사동"/>
  </r>
  <r>
    <x v="0"/>
    <x v="0"/>
    <x v="0"/>
    <s v="임아린"/>
    <x v="3"/>
    <s v="010-8826-1767"/>
    <s v="여"/>
    <n v="7"/>
    <s v="수16토12,13"/>
    <d v="2025-02-01T00:00:00"/>
    <x v="1"/>
    <s v="주3회"/>
    <n v="9"/>
    <n v="50000"/>
    <n v="450000"/>
    <n v="450000"/>
    <s v="직접"/>
    <m/>
    <n v="0"/>
    <m/>
    <s v="카드"/>
    <s v="씨티 20250201 01 0005"/>
    <s v="2월 9회 등록(1회 이월보강 진행예정)"/>
    <d v="2023-04-05T00:00:00"/>
    <s v="주1회"/>
    <m/>
    <s v="잠원동 50-1"/>
    <m/>
    <s v="압구정동"/>
  </r>
  <r>
    <x v="0"/>
    <x v="0"/>
    <x v="0"/>
    <s v="문하은"/>
    <x v="6"/>
    <s v="010-9111-8263"/>
    <s v="여"/>
    <n v="8"/>
    <s v="토12"/>
    <d v="2025-02-01T00:00:00"/>
    <x v="1"/>
    <s v="주1회"/>
    <n v="4"/>
    <n v="60000"/>
    <n v="240000"/>
    <n v="240000"/>
    <s v="직접"/>
    <m/>
    <n v="0"/>
    <m/>
    <s v="카드"/>
    <s v="국민 20250201 01 0006"/>
    <s v="2월 4회 등록"/>
    <d v="2024-04-20T00:00:00"/>
    <s v="주1회"/>
    <m/>
    <s v="학동로 405"/>
    <m/>
    <m/>
  </r>
  <r>
    <x v="0"/>
    <x v="1"/>
    <x v="0"/>
    <s v="홍세영"/>
    <x v="9"/>
    <s v="010-9268-7747"/>
    <s v="남"/>
    <n v="7"/>
    <s v="토14"/>
    <d v="2025-02-01T00:00:00"/>
    <x v="1"/>
    <s v="주1회"/>
    <n v="4"/>
    <n v="60000"/>
    <n v="240000"/>
    <n v="240000"/>
    <s v="직접"/>
    <m/>
    <n v="0"/>
    <m/>
    <s v="현금"/>
    <s v="현영 20250201 01 0007"/>
    <s v="2월 4회 등록"/>
    <d v="2025-01-11T00:00:00"/>
    <s v="주1회"/>
    <m/>
    <s v="현대2차아파트"/>
    <m/>
    <m/>
  </r>
  <r>
    <x v="0"/>
    <x v="1"/>
    <x v="0"/>
    <s v="김이안2"/>
    <x v="5"/>
    <s v="010-2034-2772"/>
    <s v="남"/>
    <n v="6"/>
    <s v="토15"/>
    <d v="2025-02-01T00:00:00"/>
    <x v="1"/>
    <s v="주1회"/>
    <n v="4"/>
    <n v="60000"/>
    <n v="240000"/>
    <n v="240000"/>
    <s v="직접"/>
    <m/>
    <n v="0"/>
    <m/>
    <s v="카드"/>
    <s v="국민 20250201 01 0008"/>
    <s v="2월 4회 등록"/>
    <d v="2024-08-17T00:00:00"/>
    <s v="주1회"/>
    <m/>
    <m/>
    <m/>
    <m/>
  </r>
  <r>
    <x v="0"/>
    <x v="0"/>
    <x v="0"/>
    <s v="김예송"/>
    <x v="0"/>
    <s v="010-6899-9874"/>
    <s v="여"/>
    <n v="6"/>
    <s v="피겨심화"/>
    <d v="2025-02-01T00:00:00"/>
    <x v="1"/>
    <s v="심화반"/>
    <n v="10"/>
    <n v="30000"/>
    <n v="300000"/>
    <n v="300000"/>
    <s v="직접"/>
    <m/>
    <n v="0"/>
    <m/>
    <s v="카드"/>
    <s v="현대 20250201 01 0009"/>
    <s v="2월 심화반 10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토12"/>
    <d v="2025-02-01T00:00:00"/>
    <x v="1"/>
    <s v="주2회"/>
    <n v="8"/>
    <n v="55000"/>
    <n v="440000"/>
    <n v="440000"/>
    <s v="직접"/>
    <m/>
    <n v="0"/>
    <m/>
    <s v="카드"/>
    <s v="현대 20250201 01 0009"/>
    <s v="2월 8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회원제"/>
    <d v="2025-02-01T00:00:00"/>
    <x v="1"/>
    <s v="피겨회원제"/>
    <n v="1"/>
    <n v="500000"/>
    <n v="500000"/>
    <n v="500000"/>
    <s v="직접"/>
    <m/>
    <n v="0"/>
    <m/>
    <s v="카드"/>
    <s v="현대 20250201 01 0009"/>
    <s v="2월 회원제 등록"/>
    <d v="2021-12-31T00:00:00"/>
    <s v="주1회"/>
    <m/>
    <s v="봉은사로 현대빌라 201호"/>
    <m/>
    <m/>
  </r>
  <r>
    <x v="0"/>
    <x v="0"/>
    <x v="0"/>
    <s v="공희민"/>
    <x v="3"/>
    <s v="010-5715-0483"/>
    <s v="여"/>
    <n v="11"/>
    <s v="수17토15"/>
    <d v="2025-02-01T00:00:00"/>
    <x v="1"/>
    <s v="주1회미만"/>
    <n v="2"/>
    <n v="70000"/>
    <n v="140000"/>
    <n v="140000"/>
    <s v="직접"/>
    <m/>
    <n v="0"/>
    <m/>
    <s v="카드"/>
    <s v="국민 20250201 01 0010"/>
    <s v="2월 2회 등록"/>
    <d v="2024-02-14T00:00:00"/>
    <s v="주1회"/>
    <m/>
    <s v="잠원 리오센트"/>
    <m/>
    <m/>
  </r>
  <r>
    <x v="0"/>
    <x v="1"/>
    <x v="0"/>
    <s v="신현성"/>
    <x v="1"/>
    <s v="010-5343-6448"/>
    <s v="남"/>
    <n v="7"/>
    <s v="화16"/>
    <d v="2025-02-01T00:00:00"/>
    <x v="1"/>
    <s v="주1회할인"/>
    <n v="4"/>
    <n v="57500"/>
    <n v="230000"/>
    <n v="230000"/>
    <s v="왕복1"/>
    <n v="4"/>
    <n v="24000"/>
    <n v="24000"/>
    <s v="카드"/>
    <s v="기업 20250201 01 0011"/>
    <s v="2월 4회 등록_x000a_형제할인"/>
    <d v="2024-03-06T00:00:00"/>
    <s v="주1회"/>
    <s v="서초사랑어린이집"/>
    <s v="잠원로14길32"/>
    <s v="리오센트(쪽문)"/>
    <s v="리오센트(쪽문)"/>
  </r>
  <r>
    <x v="0"/>
    <x v="1"/>
    <x v="0"/>
    <s v="신정우"/>
    <x v="5"/>
    <s v="010-5343-6448"/>
    <s v="남"/>
    <n v="7"/>
    <s v="화17"/>
    <d v="2025-02-01T00:00:00"/>
    <x v="1"/>
    <s v="주1회할인"/>
    <n v="4"/>
    <n v="57500"/>
    <n v="230000"/>
    <n v="230000"/>
    <s v="왕복1"/>
    <n v="4"/>
    <n v="24000"/>
    <n v="24000"/>
    <s v="카드"/>
    <s v="기업 20250201 01 0011"/>
    <s v="2월 4회 등록_x000a_형제할인"/>
    <d v="2024-03-06T00:00:00"/>
    <s v="주1회"/>
    <s v="서초사랑어린이집"/>
    <s v="잠원로14길32"/>
    <s v="리오센트(쪽문)"/>
    <s v="리오센트(쪽문)"/>
  </r>
  <r>
    <x v="0"/>
    <x v="1"/>
    <x v="2"/>
    <s v="정서안"/>
    <x v="5"/>
    <s v="010-8875-5440"/>
    <s v="남"/>
    <n v="13"/>
    <s v="수15"/>
    <d v="2025-02-01T00:00:00"/>
    <x v="1"/>
    <s v="체험"/>
    <n v="1"/>
    <n v="70000"/>
    <n v="70000"/>
    <n v="70000"/>
    <s v="직접"/>
    <m/>
    <n v="0"/>
    <m/>
    <s v="계좌이체"/>
    <s v="현영 발급 무"/>
    <s v="2/5 스피드 체험"/>
    <m/>
    <m/>
    <m/>
    <m/>
    <m/>
    <m/>
  </r>
  <r>
    <x v="1"/>
    <x v="2"/>
    <x v="1"/>
    <s v="김예림"/>
    <x v="10"/>
    <m/>
    <m/>
    <m/>
    <s v="자유스케이팅"/>
    <d v="2025-02-02T00:00:00"/>
    <x v="1"/>
    <s v="쿠폰"/>
    <n v="2"/>
    <n v="0"/>
    <n v="0"/>
    <n v="15000"/>
    <s v="직접"/>
    <m/>
    <n v="0"/>
    <m/>
    <s v="카드"/>
    <s v="현대 20250202 01 0001"/>
    <s v="2/2 자유스케이팅 1부"/>
    <m/>
    <m/>
    <m/>
    <m/>
    <m/>
    <m/>
  </r>
  <r>
    <x v="1"/>
    <x v="2"/>
    <x v="1"/>
    <s v="김하은"/>
    <x v="10"/>
    <m/>
    <m/>
    <m/>
    <s v="자유스케이팅"/>
    <d v="2025-02-02T00:00:00"/>
    <x v="1"/>
    <s v="쿠폰"/>
    <n v="1"/>
    <n v="0"/>
    <n v="0"/>
    <n v="10000"/>
    <s v="직접"/>
    <m/>
    <n v="0"/>
    <m/>
    <s v="카드"/>
    <s v="삼성 20250202 01 0002"/>
    <s v="2/2 자유스케이팅 1부"/>
    <m/>
    <m/>
    <m/>
    <m/>
    <m/>
    <m/>
  </r>
  <r>
    <x v="1"/>
    <x v="2"/>
    <x v="1"/>
    <s v="강하오"/>
    <x v="10"/>
    <m/>
    <m/>
    <m/>
    <s v="자유스케이팅"/>
    <d v="2025-02-02T00:00:00"/>
    <x v="1"/>
    <s v="쿠폰"/>
    <n v="2"/>
    <n v="0"/>
    <n v="0"/>
    <n v="20000"/>
    <s v="직접"/>
    <m/>
    <n v="0"/>
    <m/>
    <s v="카드"/>
    <s v="우리 20250202 01 0003"/>
    <s v="2/2 자유스케이팅 1부"/>
    <m/>
    <m/>
    <m/>
    <m/>
    <m/>
    <m/>
  </r>
  <r>
    <x v="1"/>
    <x v="2"/>
    <x v="1"/>
    <s v="이진아,윤아"/>
    <x v="10"/>
    <m/>
    <m/>
    <m/>
    <s v="자유스케이팅"/>
    <d v="2025-02-02T00:00:00"/>
    <x v="1"/>
    <s v="쿠폰"/>
    <n v="2"/>
    <n v="0"/>
    <n v="0"/>
    <n v="10000"/>
    <s v="직접"/>
    <m/>
    <n v="0"/>
    <m/>
    <s v="카드"/>
    <s v="신한 20250202 01 0004"/>
    <s v="2/2 자유스케이팅 1부"/>
    <m/>
    <m/>
    <m/>
    <m/>
    <m/>
    <m/>
  </r>
  <r>
    <x v="1"/>
    <x v="2"/>
    <x v="1"/>
    <s v="정주영"/>
    <x v="10"/>
    <m/>
    <m/>
    <m/>
    <s v="자유스케이팅"/>
    <d v="2025-02-02T00:00:00"/>
    <x v="1"/>
    <s v="쿠폰"/>
    <n v="1"/>
    <n v="0"/>
    <n v="0"/>
    <n v="10000"/>
    <s v="직접"/>
    <m/>
    <n v="0"/>
    <m/>
    <s v="카드"/>
    <s v="롯데 20250202 01 0005"/>
    <s v="2/2 자유스케이팅 1부"/>
    <m/>
    <m/>
    <m/>
    <m/>
    <m/>
    <m/>
  </r>
  <r>
    <x v="1"/>
    <x v="2"/>
    <x v="1"/>
    <s v="한서연,서진"/>
    <x v="10"/>
    <m/>
    <m/>
    <m/>
    <s v="자유스케이팅"/>
    <d v="2025-02-02T00:00:00"/>
    <x v="1"/>
    <s v="쿠폰"/>
    <n v="2"/>
    <n v="0"/>
    <n v="0"/>
    <n v="10000"/>
    <s v="직접"/>
    <m/>
    <n v="0"/>
    <m/>
    <s v="카드"/>
    <s v="우리 20250202 01 0007"/>
    <s v="2/2 자유스케이팅 2부"/>
    <m/>
    <m/>
    <m/>
    <m/>
    <m/>
    <m/>
  </r>
  <r>
    <x v="1"/>
    <x v="2"/>
    <x v="1"/>
    <s v="주효진"/>
    <x v="10"/>
    <m/>
    <m/>
    <m/>
    <s v="자유스케이팅"/>
    <d v="2025-02-02T00:00:00"/>
    <x v="1"/>
    <s v="쿠폰"/>
    <n v="2"/>
    <n v="0"/>
    <n v="0"/>
    <n v="15000"/>
    <s v="직접"/>
    <m/>
    <n v="0"/>
    <m/>
    <s v="카드"/>
    <s v="우리 20250202 01 0008"/>
    <s v="2/2 자유스케이팅 2부"/>
    <m/>
    <m/>
    <m/>
    <m/>
    <m/>
    <m/>
  </r>
  <r>
    <x v="1"/>
    <x v="2"/>
    <x v="1"/>
    <s v="신정욱"/>
    <x v="10"/>
    <m/>
    <m/>
    <m/>
    <s v="자유스케이팅"/>
    <d v="2025-02-02T00:00:00"/>
    <x v="1"/>
    <s v="쿠폰"/>
    <n v="1"/>
    <n v="0"/>
    <n v="0"/>
    <n v="5000"/>
    <s v="직접"/>
    <m/>
    <n v="0"/>
    <m/>
    <s v="카드"/>
    <s v="우리 20250202 01 0009"/>
    <s v="2/2 자유스케이팅 2부"/>
    <m/>
    <m/>
    <m/>
    <m/>
    <m/>
    <m/>
  </r>
  <r>
    <x v="1"/>
    <x v="2"/>
    <x v="1"/>
    <s v="신정욱"/>
    <x v="10"/>
    <m/>
    <m/>
    <m/>
    <s v="자유스케이팅"/>
    <d v="2025-02-02T00:00:00"/>
    <x v="1"/>
    <s v="쿠폰"/>
    <n v="2"/>
    <n v="0"/>
    <n v="0"/>
    <n v="20000"/>
    <s v="직접"/>
    <m/>
    <n v="0"/>
    <m/>
    <s v="카드"/>
    <s v="씨티 20250202 01 0011"/>
    <s v="2/2 자유스케이팅 2부"/>
    <m/>
    <m/>
    <m/>
    <m/>
    <m/>
    <m/>
  </r>
  <r>
    <x v="1"/>
    <x v="2"/>
    <x v="1"/>
    <s v="이진아,윤아"/>
    <x v="11"/>
    <m/>
    <m/>
    <m/>
    <s v="원포인트레슨1:2"/>
    <d v="2025-02-02T00:00:00"/>
    <x v="1"/>
    <s v="쿠폰"/>
    <n v="2"/>
    <n v="0"/>
    <n v="0"/>
    <n v="80000"/>
    <s v="직접"/>
    <m/>
    <n v="0"/>
    <m/>
    <s v="카드"/>
    <s v="신한 20250202 01 0012"/>
    <s v="1월2일 원포인트레슨 1:2"/>
    <m/>
    <m/>
    <m/>
    <m/>
    <m/>
    <m/>
  </r>
  <r>
    <x v="1"/>
    <x v="2"/>
    <x v="1"/>
    <s v="홍지유"/>
    <x v="10"/>
    <m/>
    <m/>
    <m/>
    <s v="자유스케이팅"/>
    <d v="2025-02-02T00:00:00"/>
    <x v="1"/>
    <s v="쿠폰"/>
    <n v="1"/>
    <n v="0"/>
    <n v="0"/>
    <n v="10000"/>
    <s v="직접"/>
    <m/>
    <n v="0"/>
    <m/>
    <s v="카드"/>
    <s v="신한 20250202 01 0013"/>
    <s v="2/2 자유스케이팅 2부"/>
    <m/>
    <m/>
    <m/>
    <m/>
    <m/>
    <m/>
  </r>
  <r>
    <x v="1"/>
    <x v="2"/>
    <x v="1"/>
    <s v="이진아,윤아"/>
    <x v="11"/>
    <m/>
    <m/>
    <m/>
    <s v="원포인트레슨1:2"/>
    <d v="2025-02-01T00:00:00"/>
    <x v="1"/>
    <s v="쿠폰"/>
    <n v="2"/>
    <n v="0"/>
    <n v="0"/>
    <n v="80000"/>
    <s v="직접"/>
    <m/>
    <n v="0"/>
    <m/>
    <s v="카드"/>
    <s v="신한 20250201 01 0003"/>
    <s v="1월2일 원포인트레슨 1:2"/>
    <m/>
    <m/>
    <m/>
    <m/>
    <m/>
    <m/>
  </r>
  <r>
    <x v="2"/>
    <x v="3"/>
    <x v="3"/>
    <s v="강하오2차"/>
    <x v="12"/>
    <s v="010-9915-2412"/>
    <s v="남자"/>
    <n v="7"/>
    <s v="2차11시"/>
    <d v="2025-02-02T00:00:00"/>
    <x v="1"/>
    <s v="25년(2차)방특"/>
    <n v="1"/>
    <n v="150000"/>
    <n v="150000"/>
    <n v="150000"/>
    <s v="25년특강셔틀비"/>
    <n v="1"/>
    <n v="30000"/>
    <n v="60000"/>
    <s v="현금"/>
    <s v="현영 발급 무"/>
    <s v="2차11시 방특"/>
    <m/>
    <m/>
    <m/>
    <m/>
    <m/>
    <m/>
  </r>
  <r>
    <x v="2"/>
    <x v="3"/>
    <x v="3"/>
    <s v="최다인2차"/>
    <x v="12"/>
    <s v="010-4235-5348"/>
    <s v="여"/>
    <n v="9"/>
    <s v="2차 9시"/>
    <d v="2025-02-01T00:00:00"/>
    <x v="1"/>
    <s v="25년(2차)방특"/>
    <n v="1"/>
    <n v="150000"/>
    <n v="150000"/>
    <n v="150000"/>
    <s v="25년특강셔틀비"/>
    <n v="1"/>
    <n v="30000"/>
    <n v="60000"/>
    <s v="계좌이체"/>
    <s v="현영 발급 무"/>
    <s v="2차9시 방특"/>
    <m/>
    <m/>
    <m/>
    <m/>
    <m/>
    <m/>
  </r>
  <r>
    <x v="0"/>
    <x v="1"/>
    <x v="0"/>
    <s v="정은혜"/>
    <x v="1"/>
    <s v="010-7444-3620"/>
    <s v="여"/>
    <n v="7"/>
    <s v="월16"/>
    <d v="2025-02-03T00:00:00"/>
    <x v="1"/>
    <s v="주1회미만"/>
    <n v="3"/>
    <n v="70000"/>
    <n v="210000"/>
    <n v="210000"/>
    <s v="직접"/>
    <m/>
    <n v="0"/>
    <m/>
    <s v="카드"/>
    <s v="롯데 20250203 01 0004"/>
    <s v="2월 3회 등록"/>
    <m/>
    <m/>
    <m/>
    <m/>
    <m/>
    <m/>
  </r>
  <r>
    <x v="0"/>
    <x v="1"/>
    <x v="0"/>
    <s v="이예나"/>
    <x v="1"/>
    <s v="010-5851-8830"/>
    <s v="여"/>
    <n v="7"/>
    <s v="월16"/>
    <d v="2025-02-03T00:00:00"/>
    <x v="1"/>
    <s v="주1회미만"/>
    <n v="3"/>
    <n v="70000"/>
    <n v="210000"/>
    <n v="210000"/>
    <s v="직접"/>
    <m/>
    <n v="0"/>
    <m/>
    <s v="카드"/>
    <s v="삼성 20250203 01 0005"/>
    <s v="2월 3회 등록"/>
    <d v="2024-12-09T00:00:00"/>
    <s v="주1회"/>
    <m/>
    <s v="동현아파트"/>
    <m/>
    <m/>
  </r>
  <r>
    <x v="0"/>
    <x v="1"/>
    <x v="0"/>
    <s v="백길훈"/>
    <x v="1"/>
    <s v="010-9124-1122"/>
    <s v="남"/>
    <n v="10"/>
    <s v="월14"/>
    <d v="2025-02-03T00:00:00"/>
    <x v="1"/>
    <s v="주1회"/>
    <n v="4"/>
    <n v="60000"/>
    <n v="240000"/>
    <n v="240000"/>
    <s v="직접"/>
    <m/>
    <n v="0"/>
    <m/>
    <s v="현금"/>
    <s v="현영 발급 무"/>
    <s v="2월 4회 등록"/>
    <d v="2021-03-13T00:00:00"/>
    <s v="주1회"/>
    <m/>
    <s v="서초구 아크로리버파크 113-1204"/>
    <s v="잠원동"/>
    <m/>
  </r>
  <r>
    <x v="0"/>
    <x v="0"/>
    <x v="2"/>
    <s v="허은서"/>
    <x v="2"/>
    <s v="010-2024-8643"/>
    <s v="여"/>
    <n v="7"/>
    <s v="목15"/>
    <d v="2025-02-03T00:00:00"/>
    <x v="1"/>
    <s v="체험"/>
    <n v="1"/>
    <n v="70000"/>
    <n v="70000"/>
    <n v="70000"/>
    <s v="직접"/>
    <m/>
    <n v="0"/>
    <m/>
    <s v="계좌이체"/>
    <s v="현영 발급 무"/>
    <s v="2/6 피겨 체험"/>
    <m/>
    <m/>
    <m/>
    <m/>
    <m/>
    <m/>
  </r>
  <r>
    <x v="0"/>
    <x v="1"/>
    <x v="2"/>
    <s v="허성건"/>
    <x v="5"/>
    <s v="010-2024-8643"/>
    <s v="남"/>
    <n v="5"/>
    <s v="목15"/>
    <d v="2025-02-03T00:00:00"/>
    <x v="1"/>
    <s v="체험"/>
    <n v="1"/>
    <n v="70000"/>
    <n v="70000"/>
    <n v="70000"/>
    <s v="직접"/>
    <m/>
    <n v="0"/>
    <m/>
    <s v="계좌이체"/>
    <s v="현영 발급 무"/>
    <s v="2/6 스피드 체험"/>
    <m/>
    <m/>
    <m/>
    <m/>
    <m/>
    <m/>
  </r>
  <r>
    <x v="0"/>
    <x v="1"/>
    <x v="2"/>
    <s v="송지호"/>
    <x v="5"/>
    <s v="010-8921-4814"/>
    <s v="남"/>
    <n v="13"/>
    <s v="수15"/>
    <d v="2025-02-03T00:00:00"/>
    <x v="1"/>
    <s v="체험"/>
    <n v="1"/>
    <n v="70000"/>
    <n v="70000"/>
    <n v="70000"/>
    <s v="직접"/>
    <m/>
    <n v="0"/>
    <m/>
    <s v="계좌이체"/>
    <s v="현영 발급 무"/>
    <s v="2/5 스피드 체험"/>
    <m/>
    <m/>
    <m/>
    <m/>
    <m/>
    <m/>
  </r>
  <r>
    <x v="0"/>
    <x v="0"/>
    <x v="4"/>
    <s v="우아인"/>
    <x v="0"/>
    <s v="010-8860-7276"/>
    <s v="여"/>
    <n v="7"/>
    <s v="회원제"/>
    <d v="2025-01-27T00:00:00"/>
    <x v="1"/>
    <s v="피겨회원제"/>
    <n v="1"/>
    <n v="500000"/>
    <n v="500000"/>
    <n v="500000"/>
    <s v="직접"/>
    <m/>
    <n v="0"/>
    <m/>
    <s v="카드"/>
    <s v="기업 20250127 01 0001"/>
    <s v="2월 피겨회원제 등록"/>
    <d v="2022-07-29T00:00:00"/>
    <s v="주1회"/>
    <m/>
    <m/>
    <m/>
    <m/>
  </r>
  <r>
    <x v="0"/>
    <x v="0"/>
    <x v="0"/>
    <s v="우아인"/>
    <x v="0"/>
    <s v="010-8860-7276"/>
    <s v="여"/>
    <n v="7"/>
    <s v="토14"/>
    <d v="2025-01-27T00:00:00"/>
    <x v="1"/>
    <s v="주1회"/>
    <n v="4"/>
    <n v="60000"/>
    <n v="240000"/>
    <n v="240000"/>
    <s v="직접"/>
    <m/>
    <n v="0"/>
    <m/>
    <s v="카드"/>
    <s v="기업 20250127 01 0001"/>
    <s v="2월 4회 등록"/>
    <d v="2022-07-29T00:00:00"/>
    <s v="주1회"/>
    <m/>
    <m/>
    <m/>
    <m/>
  </r>
  <r>
    <x v="0"/>
    <x v="0"/>
    <x v="0"/>
    <s v="김율리"/>
    <x v="4"/>
    <s v="010-2763-5912"/>
    <s v="여"/>
    <n v="6"/>
    <s v="화16금16"/>
    <d v="2025-01-27T00:00:00"/>
    <x v="1"/>
    <s v="주1회"/>
    <n v="4"/>
    <n v="60000"/>
    <n v="240000"/>
    <n v="240000"/>
    <s v="직접"/>
    <m/>
    <n v="0"/>
    <m/>
    <s v="카드"/>
    <s v="현대 20250127 01 0002"/>
    <s v="2월 4회 등록"/>
    <d v="2023-02-10T00:00:00"/>
    <s v="주1회"/>
    <m/>
    <s v="용산구 CJ나인파크"/>
    <m/>
    <m/>
  </r>
  <r>
    <x v="0"/>
    <x v="0"/>
    <x v="0"/>
    <s v="이소윤"/>
    <x v="0"/>
    <s v="010-9859-3859"/>
    <s v="여"/>
    <n v="9"/>
    <s v="토12"/>
    <d v="2025-01-25T00:00:00"/>
    <x v="1"/>
    <s v="주1회"/>
    <n v="4"/>
    <n v="60000"/>
    <n v="240000"/>
    <n v="240000"/>
    <s v="직접"/>
    <m/>
    <n v="0"/>
    <m/>
    <s v="카드"/>
    <s v="씨티 20250125 01 0001"/>
    <s v="2월 4회 등록"/>
    <m/>
    <m/>
    <m/>
    <m/>
    <m/>
    <m/>
  </r>
  <r>
    <x v="0"/>
    <x v="1"/>
    <x v="0"/>
    <s v="강민정"/>
    <x v="13"/>
    <s v="010-5094-5423"/>
    <s v="여"/>
    <n v="10"/>
    <s v="토10"/>
    <d v="2025-01-25T00:00:00"/>
    <x v="1"/>
    <s v="주1회"/>
    <n v="4"/>
    <n v="60000"/>
    <n v="240000"/>
    <n v="240000"/>
    <s v="직접"/>
    <m/>
    <n v="0"/>
    <m/>
    <s v="카드"/>
    <s v="삼성 20250125 01 0002"/>
    <s v="2월 4회 등록"/>
    <d v="2024-08-18T00:00:00"/>
    <s v="주2회"/>
    <m/>
    <m/>
    <m/>
    <m/>
  </r>
  <r>
    <x v="0"/>
    <x v="0"/>
    <x v="0"/>
    <s v="김소율"/>
    <x v="0"/>
    <s v="010-9808-0042"/>
    <s v="여"/>
    <n v="8"/>
    <s v="토10"/>
    <d v="2025-01-25T00:00:00"/>
    <x v="1"/>
    <s v="주1회"/>
    <n v="4"/>
    <n v="60000"/>
    <n v="240000"/>
    <n v="240000"/>
    <s v="직접"/>
    <m/>
    <n v="0"/>
    <m/>
    <s v="카드"/>
    <s v="국민 20250125 01 0003"/>
    <s v="2월 4회 등록"/>
    <d v="2023-04-15T00:00:00"/>
    <s v="주1회"/>
    <m/>
    <s v="강남구 선릉로 126길 22"/>
    <m/>
    <m/>
  </r>
  <r>
    <x v="0"/>
    <x v="0"/>
    <x v="0"/>
    <s v="김은우"/>
    <x v="3"/>
    <s v="010-8608-1421"/>
    <s v="여"/>
    <n v="11"/>
    <s v="토11"/>
    <d v="2025-01-25T00:00:00"/>
    <x v="1"/>
    <s v="주1회"/>
    <n v="3"/>
    <n v="60000"/>
    <n v="180000"/>
    <n v="180000"/>
    <s v="직접"/>
    <m/>
    <n v="0"/>
    <m/>
    <s v="카드"/>
    <s v="롯데 20250125 01 0004"/>
    <s v="2월 3회 등록"/>
    <d v="2023-01-07T00:00:00"/>
    <s v="주1회"/>
    <m/>
    <s v="남산타운아파트"/>
    <m/>
    <s v="압구정동"/>
  </r>
  <r>
    <x v="0"/>
    <x v="0"/>
    <x v="0"/>
    <s v="오은호"/>
    <x v="3"/>
    <s v="010-5272-9227"/>
    <s v="여"/>
    <n v="8"/>
    <s v="토11"/>
    <d v="2025-01-25T00:00:00"/>
    <x v="1"/>
    <s v="주1회"/>
    <n v="3"/>
    <n v="60000"/>
    <n v="180000"/>
    <n v="180000"/>
    <s v="직접"/>
    <m/>
    <n v="0"/>
    <m/>
    <s v="카드"/>
    <s v="신한 20250125 01 0005"/>
    <s v="2월 3회 등록_x000a_종목할인"/>
    <d v="2023-12-16T00:00:00"/>
    <s v="주1회"/>
    <m/>
    <s v="잠원로 8길 35"/>
    <m/>
    <m/>
  </r>
  <r>
    <x v="0"/>
    <x v="0"/>
    <x v="0"/>
    <s v="정하연"/>
    <x v="0"/>
    <s v="010-5359-3822"/>
    <s v="여"/>
    <n v="9"/>
    <s v="토11"/>
    <d v="2025-01-25T00:00:00"/>
    <x v="1"/>
    <s v="주1회"/>
    <n v="2"/>
    <n v="60000"/>
    <n v="120000"/>
    <n v="120000"/>
    <s v="직접"/>
    <m/>
    <n v="0"/>
    <m/>
    <s v="카드"/>
    <s v="신한 20250125 01 0006"/>
    <s v="2월 2회 등록_x000a_종목할인"/>
    <d v="2023-09-02T00:00:00"/>
    <s v="주1회"/>
    <m/>
    <s v="마포구 백범로 212"/>
    <m/>
    <m/>
  </r>
  <r>
    <x v="0"/>
    <x v="0"/>
    <x v="0"/>
    <s v="조예나"/>
    <x v="6"/>
    <s v="010-5313-0097"/>
    <s v="여"/>
    <n v="8"/>
    <s v="토12"/>
    <d v="2025-01-25T00:00:00"/>
    <x v="1"/>
    <s v="주1회"/>
    <n v="4"/>
    <n v="60000"/>
    <n v="240000"/>
    <n v="240000"/>
    <s v="직접"/>
    <m/>
    <n v="0"/>
    <m/>
    <s v="카드"/>
    <s v="하나 20250125 01 0007"/>
    <s v="2월 4회 등록"/>
    <d v="2024-08-24T00:00:00"/>
    <s v="주1회"/>
    <m/>
    <m/>
    <m/>
    <m/>
  </r>
  <r>
    <x v="0"/>
    <x v="0"/>
    <x v="0"/>
    <s v="오다은"/>
    <x v="3"/>
    <s v="010-2746-1972"/>
    <s v="여"/>
    <n v="7"/>
    <s v="토13"/>
    <d v="2025-01-25T00:00:00"/>
    <x v="1"/>
    <s v="주1회"/>
    <n v="3"/>
    <n v="60000"/>
    <n v="180000"/>
    <n v="180000"/>
    <s v="직접"/>
    <m/>
    <n v="0"/>
    <m/>
    <s v="카드"/>
    <s v="현대 20250125 01 0008"/>
    <s v="2월 3회 등록"/>
    <d v="2024-03-02T00:00:00"/>
    <s v="주1회"/>
    <m/>
    <s v="용산구 이촌로 100-8"/>
    <m/>
    <s v="잠원동"/>
  </r>
  <r>
    <x v="0"/>
    <x v="0"/>
    <x v="0"/>
    <s v="전소은"/>
    <x v="3"/>
    <s v="010-4266-2317"/>
    <s v="여"/>
    <n v="8"/>
    <s v="토12"/>
    <d v="2025-01-25T00:00:00"/>
    <x v="1"/>
    <s v="주2회"/>
    <n v="6"/>
    <n v="55000"/>
    <n v="330000"/>
    <n v="330000"/>
    <s v="직접"/>
    <m/>
    <n v="0"/>
    <m/>
    <s v="카드"/>
    <s v="신한 20250125 01 0010"/>
    <s v="2월 6회 등록(토12,미정)"/>
    <m/>
    <m/>
    <m/>
    <m/>
    <m/>
    <m/>
  </r>
  <r>
    <x v="0"/>
    <x v="0"/>
    <x v="0"/>
    <s v="최윤서"/>
    <x v="7"/>
    <s v="010-8387-9070"/>
    <s v="여"/>
    <n v="10"/>
    <s v="토11,12,13"/>
    <d v="2025-01-25T00:00:00"/>
    <x v="1"/>
    <s v="주1회미만"/>
    <n v="2"/>
    <n v="70000"/>
    <n v="140000"/>
    <n v="140000"/>
    <s v="직접"/>
    <m/>
    <n v="0"/>
    <m/>
    <s v="카드"/>
    <s v="현대 20250125 01 0011"/>
    <s v="1월 2회 등록"/>
    <d v="2021-03-20T00:00:00"/>
    <s v="주1회"/>
    <m/>
    <s v="용산구 이촌동 이촌아파트 104동"/>
    <m/>
    <s v="이촌동"/>
  </r>
  <r>
    <x v="0"/>
    <x v="0"/>
    <x v="0"/>
    <s v="김지아"/>
    <x v="4"/>
    <s v="010-4151-5420"/>
    <s v="여"/>
    <n v="8"/>
    <s v="화17"/>
    <d v="2025-01-25T00:00:00"/>
    <x v="1"/>
    <s v="주1회"/>
    <n v="3"/>
    <n v="60000"/>
    <n v="180000"/>
    <n v="180000"/>
    <s v="직접"/>
    <m/>
    <n v="0"/>
    <m/>
    <s v="카드"/>
    <s v="현대 20250125 01 0013"/>
    <s v="2월 3회 등록"/>
    <m/>
    <m/>
    <m/>
    <m/>
    <m/>
    <m/>
  </r>
  <r>
    <x v="0"/>
    <x v="0"/>
    <x v="0"/>
    <s v="최윤서"/>
    <x v="3"/>
    <s v="010-8387-9070"/>
    <s v="여"/>
    <n v="10"/>
    <s v="토12"/>
    <d v="2025-01-25T00:00:00"/>
    <x v="1"/>
    <s v="주1회"/>
    <n v="4"/>
    <n v="60000"/>
    <n v="240000"/>
    <n v="240000"/>
    <s v="직접"/>
    <m/>
    <n v="0"/>
    <m/>
    <s v="카드"/>
    <s v="현대 20250125 01 0014"/>
    <s v="2월 4회 등록(지은t-&gt;지현t)"/>
    <d v="2021-03-20T00:00:00"/>
    <s v="주1회"/>
    <m/>
    <s v="용산구 이촌동 이촌아파트 104동"/>
    <m/>
    <s v="이촌동"/>
  </r>
  <r>
    <x v="0"/>
    <x v="1"/>
    <x v="0"/>
    <s v="고도원"/>
    <x v="5"/>
    <s v="010-3679-9069"/>
    <s v="남"/>
    <n v="7"/>
    <s v="토14"/>
    <d v="2025-01-25T00:00:00"/>
    <x v="1"/>
    <s v="주1회미만"/>
    <n v="3"/>
    <n v="70000"/>
    <n v="210000"/>
    <n v="210000"/>
    <s v="직접"/>
    <m/>
    <n v="0"/>
    <m/>
    <s v="카드"/>
    <s v="롯데 20250125 01 0015"/>
    <s v="2월 3회 등록"/>
    <d v="2023-01-07T00:00:00"/>
    <s v="주1회"/>
    <m/>
    <s v="반포훼미리아파트"/>
    <m/>
    <s v="압구정동"/>
  </r>
  <r>
    <x v="0"/>
    <x v="1"/>
    <x v="0"/>
    <s v="곽지호"/>
    <x v="5"/>
    <s v="010-9038-8005"/>
    <s v="남"/>
    <n v="10"/>
    <s v="화15토14"/>
    <d v="2025-01-25T00:00:00"/>
    <x v="1"/>
    <s v="주1회"/>
    <n v="2"/>
    <n v="60000"/>
    <n v="120000"/>
    <n v="120000"/>
    <s v="왕복1"/>
    <n v="3"/>
    <n v="6000"/>
    <n v="18000"/>
    <s v="카드"/>
    <s v="신한 20250125 01 0016"/>
    <s v="2월 2회 추가"/>
    <m/>
    <m/>
    <m/>
    <m/>
    <m/>
    <m/>
  </r>
  <r>
    <x v="0"/>
    <x v="0"/>
    <x v="0"/>
    <s v="박시현(1710)"/>
    <x v="0"/>
    <s v="010-2995-1710"/>
    <s v="여"/>
    <n v="8"/>
    <s v="토15"/>
    <d v="2025-01-25T00:00:00"/>
    <x v="1"/>
    <s v="주1회할인"/>
    <n v="4"/>
    <n v="57500"/>
    <n v="230000"/>
    <n v="192000"/>
    <s v="직접"/>
    <m/>
    <n v="0"/>
    <m/>
    <s v="카드"/>
    <s v="삼성 20250125 01 0017"/>
    <s v="2월 4회 등록_x000a_대표님지인 20%할인"/>
    <m/>
    <m/>
    <m/>
    <m/>
    <m/>
    <m/>
  </r>
  <r>
    <x v="0"/>
    <x v="1"/>
    <x v="0"/>
    <s v="이태호"/>
    <x v="5"/>
    <s v="010-9979-1178"/>
    <s v="남"/>
    <n v="5"/>
    <s v="화17토15"/>
    <d v="2025-01-25T00:00:00"/>
    <x v="1"/>
    <s v="주2회"/>
    <n v="8"/>
    <n v="55000"/>
    <n v="440000"/>
    <n v="440000"/>
    <s v="직접"/>
    <m/>
    <n v="0"/>
    <m/>
    <s v="카드"/>
    <s v="해외 20250125 01 0018"/>
    <s v="2월 8회 등록"/>
    <m/>
    <m/>
    <m/>
    <m/>
    <m/>
    <m/>
  </r>
  <r>
    <x v="0"/>
    <x v="0"/>
    <x v="0"/>
    <s v="배소율"/>
    <x v="0"/>
    <s v="010-8528-2439"/>
    <s v="여"/>
    <n v="7"/>
    <s v="토14"/>
    <d v="2025-01-25T00:00:00"/>
    <x v="1"/>
    <s v="주1회"/>
    <n v="4"/>
    <n v="60000"/>
    <n v="240000"/>
    <n v="240000"/>
    <s v="직접"/>
    <m/>
    <n v="0"/>
    <m/>
    <s v="카드"/>
    <s v="현대 20250125 01 0012"/>
    <s v="2월 4회 등록"/>
    <d v="2025-01-25T00:00:00"/>
    <s v="주1회"/>
    <m/>
    <s v="논현아펠비움102동"/>
    <m/>
    <m/>
  </r>
  <r>
    <x v="0"/>
    <x v="0"/>
    <x v="0"/>
    <s v="김리아"/>
    <x v="2"/>
    <s v="010-2238-3831"/>
    <s v="여"/>
    <n v="8"/>
    <s v="토15"/>
    <d v="2025-01-25T00:00:00"/>
    <x v="1"/>
    <s v="주1회"/>
    <n v="4"/>
    <n v="60000"/>
    <n v="240000"/>
    <n v="240000"/>
    <s v="직접"/>
    <m/>
    <n v="0"/>
    <m/>
    <s v="계좌이체"/>
    <s v="현영발급무"/>
    <s v="2월 4회 등록"/>
    <d v="2025-01-11T00:00:00"/>
    <s v="주1회"/>
    <m/>
    <s v="반포대로122"/>
    <m/>
    <m/>
  </r>
  <r>
    <x v="0"/>
    <x v="0"/>
    <x v="0"/>
    <s v="김지안2"/>
    <x v="3"/>
    <s v="010-9371-9810"/>
    <s v="여"/>
    <n v="8"/>
    <s v="금14,15"/>
    <d v="2025-01-24T00:00:00"/>
    <x v="1"/>
    <s v="주1회"/>
    <n v="4"/>
    <n v="60000"/>
    <n v="240000"/>
    <n v="240000"/>
    <s v="직접"/>
    <m/>
    <n v="0"/>
    <m/>
    <s v="카드"/>
    <s v="신한 20250124 01 0003"/>
    <s v="2월 4회 등록(7,14결석)"/>
    <d v="2023-07-28T00:00:00"/>
    <s v="주1회"/>
    <m/>
    <s v="압구정 현대아파트 77동"/>
    <m/>
    <s v="청담동"/>
  </r>
  <r>
    <x v="0"/>
    <x v="0"/>
    <x v="0"/>
    <s v="정세연"/>
    <x v="3"/>
    <s v="010-9432-6379"/>
    <s v="여"/>
    <n v="8"/>
    <s v="목15"/>
    <d v="2025-01-24T00:00:00"/>
    <x v="1"/>
    <s v="주1회"/>
    <n v="4"/>
    <n v="60000"/>
    <n v="240000"/>
    <n v="240000"/>
    <s v="직접"/>
    <m/>
    <n v="0"/>
    <m/>
    <s v="카드"/>
    <s v="롯데 20250124 01 0004"/>
    <s v="2월 4회 등록"/>
    <d v="2024-05-17T00:00:00"/>
    <s v="주1회"/>
    <m/>
    <s v="구현대 201동"/>
    <m/>
    <m/>
  </r>
  <r>
    <x v="0"/>
    <x v="0"/>
    <x v="0"/>
    <s v="이하린"/>
    <x v="3"/>
    <s v="010-9936-2015"/>
    <s v="여"/>
    <n v="10"/>
    <s v="목15,16,금14토13"/>
    <d v="2025-01-24T00:00:00"/>
    <x v="1"/>
    <s v="주4회"/>
    <n v="16"/>
    <n v="47500"/>
    <n v="760000"/>
    <n v="760000"/>
    <s v="직접"/>
    <m/>
    <n v="0"/>
    <m/>
    <s v="카드"/>
    <s v="현대 20250124 01 0005"/>
    <s v="2월 16회 등록_x000a_형제할인"/>
    <d v="2024-01-08T00:00:00"/>
    <s v="주1회"/>
    <m/>
    <s v="미성아파트 21동"/>
    <m/>
    <m/>
  </r>
  <r>
    <x v="0"/>
    <x v="1"/>
    <x v="0"/>
    <s v="이하율"/>
    <x v="1"/>
    <s v="010-9936-2015"/>
    <s v="여"/>
    <n v="8"/>
    <s v="수17,목14"/>
    <d v="2025-01-24T00:00:00"/>
    <x v="1"/>
    <s v="주2회"/>
    <n v="7"/>
    <n v="55000"/>
    <n v="385000"/>
    <n v="385000"/>
    <s v="편도2"/>
    <n v="7"/>
    <n v="2750"/>
    <n v="19250"/>
    <s v="카드"/>
    <s v="현대 20250124 01 0005"/>
    <s v="2월 7회 등록_x000a_형제할인 편도셔틀이용"/>
    <d v="2024-01-11T00:00:00"/>
    <s v="주1회"/>
    <m/>
    <s v="미성아파트 21동"/>
    <m/>
    <m/>
  </r>
  <r>
    <x v="0"/>
    <x v="0"/>
    <x v="0"/>
    <s v="최지안"/>
    <x v="4"/>
    <s v="010-9041-5456"/>
    <s v="여"/>
    <n v="8"/>
    <s v="금16"/>
    <d v="2025-01-24T00:00:00"/>
    <x v="1"/>
    <s v="주1회미만"/>
    <n v="3"/>
    <n v="70000"/>
    <n v="210000"/>
    <n v="210000"/>
    <s v="직접"/>
    <m/>
    <m/>
    <m/>
    <s v="카드"/>
    <s v="신한 20250124 01 0006"/>
    <s v="2월 3회 등록"/>
    <d v="2024-01-05T00:00:00"/>
    <s v="주1회"/>
    <m/>
    <s v="신반포로 15길 19"/>
    <m/>
    <m/>
  </r>
  <r>
    <x v="0"/>
    <x v="0"/>
    <x v="0"/>
    <s v="권민"/>
    <x v="3"/>
    <s v="010-4870-4124"/>
    <s v="여"/>
    <n v="11"/>
    <s v="토14"/>
    <d v="2025-01-24T00:00:00"/>
    <x v="1"/>
    <s v="주1회"/>
    <n v="3"/>
    <n v="60000"/>
    <n v="180000"/>
    <n v="180000"/>
    <s v="왕복1"/>
    <n v="3"/>
    <n v="6000"/>
    <n v="18000"/>
    <s v="카드"/>
    <s v="삼성 26233059"/>
    <s v="2월 3회 등록(단말기 결제)"/>
    <d v="2024-06-20T00:00:00"/>
    <s v="주1회"/>
    <m/>
    <m/>
    <m/>
    <m/>
  </r>
  <r>
    <x v="0"/>
    <x v="0"/>
    <x v="0"/>
    <s v="김채윤"/>
    <x v="0"/>
    <s v="010-5660-6589"/>
    <s v="여"/>
    <n v="8"/>
    <s v="금16"/>
    <d v="2025-01-24T00:00:00"/>
    <x v="1"/>
    <s v="주1회"/>
    <n v="4"/>
    <n v="60000"/>
    <n v="240000"/>
    <n v="240000"/>
    <s v="직접"/>
    <m/>
    <n v="0"/>
    <m/>
    <s v="카드"/>
    <s v="삼성 20250124 01 0008"/>
    <s v="2월 4회 등록"/>
    <d v="2023-08-04T00:00:00"/>
    <s v="주1회"/>
    <m/>
    <s v="구현대 65동"/>
    <m/>
    <m/>
  </r>
  <r>
    <x v="0"/>
    <x v="0"/>
    <x v="0"/>
    <s v="이예서2"/>
    <x v="4"/>
    <s v="010-5215-2292"/>
    <s v="여"/>
    <n v="8"/>
    <s v="화16,17"/>
    <d v="2025-01-24T00:00:00"/>
    <x v="1"/>
    <s v="주1회미만"/>
    <n v="2"/>
    <n v="70000"/>
    <n v="140000"/>
    <n v="140000"/>
    <s v="직접"/>
    <m/>
    <n v="0"/>
    <m/>
    <s v="카드"/>
    <s v="롯데 20250124 01 0009"/>
    <s v="2월 2회 등록_x000a_형제할인"/>
    <d v="2024-01-10T00:00:00"/>
    <s v="주2회"/>
    <m/>
    <s v="학동로 97길 31"/>
    <m/>
    <m/>
  </r>
  <r>
    <x v="0"/>
    <x v="0"/>
    <x v="0"/>
    <s v="이희서"/>
    <x v="4"/>
    <s v="010-5215-2292"/>
    <s v="여"/>
    <n v="8"/>
    <s v="화17금15"/>
    <d v="2025-01-24T00:00:00"/>
    <x v="1"/>
    <s v="주1회미만"/>
    <n v="2"/>
    <n v="70000"/>
    <n v="140000"/>
    <n v="140000"/>
    <s v="직접"/>
    <m/>
    <n v="0"/>
    <m/>
    <s v="카드"/>
    <s v="롯데 20250124 01 0009"/>
    <s v="2월 2회 등록_x000a_형제할인"/>
    <d v="2024-01-10T00:00:00"/>
    <s v="주2회"/>
    <m/>
    <s v="학동로 97길 31"/>
    <m/>
    <m/>
  </r>
  <r>
    <x v="0"/>
    <x v="0"/>
    <x v="0"/>
    <s v="김조이"/>
    <x v="0"/>
    <s v="010-3732-0209"/>
    <s v="여"/>
    <n v="7"/>
    <s v="월16"/>
    <d v="2025-01-24T00:00:00"/>
    <x v="1"/>
    <s v="주1회"/>
    <n v="4"/>
    <n v="60000"/>
    <n v="240000"/>
    <n v="240000"/>
    <s v="직접"/>
    <m/>
    <n v="0"/>
    <m/>
    <s v="카드"/>
    <s v="신한 20250124 01 0010"/>
    <s v="2월 4회 등록"/>
    <d v="2022-08-27T00:00:00"/>
    <s v="주1회"/>
    <m/>
    <s v="동작구 상도로"/>
    <m/>
    <m/>
  </r>
  <r>
    <x v="0"/>
    <x v="1"/>
    <x v="5"/>
    <s v="박윤"/>
    <x v="8"/>
    <s v="010-9792-5945"/>
    <s v="남"/>
    <n v="6"/>
    <s v="금16"/>
    <d v="2025-01-24T00:00:00"/>
    <x v="1"/>
    <s v="주1회"/>
    <n v="4"/>
    <n v="60000"/>
    <n v="240000"/>
    <n v="-240000"/>
    <s v="왕복1"/>
    <n v="4"/>
    <n v="6000"/>
    <n v="-24000"/>
    <s v="카드"/>
    <s v="현대 20241129 01 0002"/>
    <s v="25년 2월 4회 환불_x000a_왕복 셔틀 이용"/>
    <d v="2019-10-10T00:00:00"/>
    <s v="주1회"/>
    <m/>
    <s v="아크로리버뷰"/>
    <m/>
    <m/>
  </r>
  <r>
    <x v="0"/>
    <x v="0"/>
    <x v="6"/>
    <s v="류시아"/>
    <x v="2"/>
    <s v="010-5641-8500"/>
    <s v="여"/>
    <n v="6"/>
    <s v="금16"/>
    <d v="2025-01-24T00:00:00"/>
    <x v="1"/>
    <s v="주1회"/>
    <n v="4"/>
    <n v="60000"/>
    <n v="240000"/>
    <n v="230000"/>
    <s v="입회비"/>
    <n v="1"/>
    <n v="0"/>
    <n v="30000"/>
    <s v="카드"/>
    <s v="삼성 20250124 01 0007"/>
    <s v="2월 신규 4회 등록(체험비 차액결제_"/>
    <d v="2025-02-07T00:00:00"/>
    <s v="주1회"/>
    <s v="동산초"/>
    <s v="금호대우아파트"/>
    <m/>
    <m/>
  </r>
  <r>
    <x v="0"/>
    <x v="0"/>
    <x v="0"/>
    <s v="방서현"/>
    <x v="0"/>
    <s v="010-3438-4604"/>
    <s v="여"/>
    <n v="6"/>
    <s v="금17"/>
    <d v="2025-01-24T00:00:00"/>
    <x v="1"/>
    <s v="주1회"/>
    <n v="4"/>
    <n v="60000"/>
    <n v="240000"/>
    <n v="240000"/>
    <s v="직접"/>
    <m/>
    <n v="0"/>
    <m/>
    <s v="계좌이체"/>
    <s v="현영발급무"/>
    <s v="2월 4회 등록"/>
    <m/>
    <m/>
    <m/>
    <m/>
    <m/>
    <m/>
  </r>
  <r>
    <x v="0"/>
    <x v="0"/>
    <x v="0"/>
    <s v="고서연"/>
    <x v="0"/>
    <s v="010-4826-7891"/>
    <s v="여"/>
    <n v="8"/>
    <s v="목16"/>
    <d v="2025-01-23T00:00:00"/>
    <x v="1"/>
    <s v="주1회"/>
    <n v="4"/>
    <n v="60000"/>
    <n v="240000"/>
    <n v="240000"/>
    <s v="직접"/>
    <m/>
    <n v="0"/>
    <m/>
    <s v="카드"/>
    <s v="롯데 20250123 01 0004"/>
    <s v="2월 4회 등록"/>
    <d v="2024-06-17T00:00:00"/>
    <s v="주1회"/>
    <m/>
    <m/>
    <m/>
    <m/>
  </r>
  <r>
    <x v="0"/>
    <x v="0"/>
    <x v="0"/>
    <s v="류연서"/>
    <x v="3"/>
    <s v="010-4874-1268"/>
    <s v="여"/>
    <n v="7"/>
    <s v="목16"/>
    <d v="2025-01-23T00:00:00"/>
    <x v="1"/>
    <s v="주1회"/>
    <n v="3"/>
    <n v="60000"/>
    <n v="180000"/>
    <n v="240000"/>
    <s v="직접"/>
    <m/>
    <n v="0"/>
    <m/>
    <s v="카드"/>
    <s v="신한 20250123 01 0003"/>
    <s v="2월 3회 등록"/>
    <d v="2023-12-05T00:00:00"/>
    <s v="주1회"/>
    <m/>
    <s v="청담동 134"/>
    <m/>
    <m/>
  </r>
  <r>
    <x v="0"/>
    <x v="1"/>
    <x v="0"/>
    <s v="이윤재"/>
    <x v="5"/>
    <s v="010-2162-0213"/>
    <s v="남"/>
    <n v="9"/>
    <s v="화16"/>
    <d v="2025-01-23T00:00:00"/>
    <x v="1"/>
    <s v="주1회"/>
    <n v="4"/>
    <n v="60000"/>
    <n v="240000"/>
    <n v="240000"/>
    <s v="직접"/>
    <m/>
    <n v="0"/>
    <m/>
    <s v="카드"/>
    <s v="롯데 20250123 01 0002"/>
    <s v="2월 4회 등록"/>
    <s v="21/117"/>
    <s v="주2회"/>
    <m/>
    <m/>
    <m/>
    <m/>
  </r>
  <r>
    <x v="0"/>
    <x v="1"/>
    <x v="6"/>
    <s v="한정호"/>
    <x v="5"/>
    <s v="010-4464-1292"/>
    <s v="남"/>
    <n v="12"/>
    <s v="월수17"/>
    <d v="2025-01-23T00:00:00"/>
    <x v="1"/>
    <s v="주1회할인"/>
    <n v="4"/>
    <n v="57500"/>
    <n v="230000"/>
    <n v="230000"/>
    <s v="입회비"/>
    <n v="1"/>
    <n v="30000"/>
    <n v="30000"/>
    <s v="카드"/>
    <s v="현대 20250123 01 0001"/>
    <s v="2월 신규 4회 등록"/>
    <d v="2025-02-03T00:00:00"/>
    <s v="주2회"/>
    <s v="압구정초"/>
    <s v="현대아파트84동"/>
    <m/>
    <m/>
  </r>
  <r>
    <x v="0"/>
    <x v="1"/>
    <x v="6"/>
    <s v="한지호"/>
    <x v="5"/>
    <s v="010-4464-1292"/>
    <s v="남"/>
    <n v="12"/>
    <s v="월수17"/>
    <d v="2025-01-23T00:00:00"/>
    <x v="1"/>
    <s v="주1회할인"/>
    <n v="4"/>
    <n v="57500"/>
    <n v="230000"/>
    <n v="230000"/>
    <s v="입회비"/>
    <n v="1"/>
    <n v="30000"/>
    <n v="30000"/>
    <s v="카드"/>
    <s v="현대 20250123 01 0001"/>
    <s v="2월 신규 4회 등록"/>
    <d v="2025-02-03T00:00:00"/>
    <s v="주2회"/>
    <s v="압구정초"/>
    <s v="현대아파트84동"/>
    <m/>
    <m/>
  </r>
  <r>
    <x v="0"/>
    <x v="0"/>
    <x v="0"/>
    <s v="김이진"/>
    <x v="6"/>
    <s v="010-3160-4803"/>
    <s v="여"/>
    <n v="8"/>
    <s v="화15"/>
    <d v="2025-01-22T00:00:00"/>
    <x v="1"/>
    <s v="주1회"/>
    <n v="4"/>
    <n v="60000"/>
    <n v="240000"/>
    <n v="240000"/>
    <s v="직접"/>
    <m/>
    <n v="0"/>
    <m/>
    <s v="카드"/>
    <s v="국민 20250122 01 0004"/>
    <s v="2월 4회 등록"/>
    <m/>
    <m/>
    <m/>
    <m/>
    <m/>
    <m/>
  </r>
  <r>
    <x v="0"/>
    <x v="1"/>
    <x v="0"/>
    <s v="이유준2"/>
    <x v="1"/>
    <s v="010-7121-1070"/>
    <s v="남"/>
    <n v="5"/>
    <s v="월수16"/>
    <d v="2025-01-22T00:00:00"/>
    <x v="1"/>
    <s v="주2회"/>
    <n v="8"/>
    <n v="55000"/>
    <n v="440000"/>
    <n v="400000"/>
    <s v="직접"/>
    <m/>
    <n v="0"/>
    <m/>
    <s v="현금"/>
    <s v="현영 090049106"/>
    <s v="2월 8회 등록(분할결제)"/>
    <m/>
    <m/>
    <m/>
    <m/>
    <m/>
    <m/>
  </r>
  <r>
    <x v="0"/>
    <x v="1"/>
    <x v="0"/>
    <s v="이유준2"/>
    <x v="1"/>
    <s v="010-7121-1070"/>
    <s v="남"/>
    <n v="5"/>
    <s v="월수16"/>
    <d v="2025-01-22T00:00:00"/>
    <x v="1"/>
    <s v="주2회"/>
    <n v="8"/>
    <n v="55000"/>
    <n v="440000"/>
    <n v="40000"/>
    <s v="직접"/>
    <m/>
    <n v="0"/>
    <m/>
    <s v="계좌이체"/>
    <s v="현영발급무"/>
    <s v="2월 8회 등록(분할결제)"/>
    <m/>
    <m/>
    <m/>
    <m/>
    <m/>
    <m/>
  </r>
  <r>
    <x v="0"/>
    <x v="0"/>
    <x v="0"/>
    <s v="김리안"/>
    <x v="2"/>
    <s v="010-5247-3580"/>
    <s v="여"/>
    <n v="7"/>
    <s v="수15"/>
    <d v="2025-01-22T00:00:00"/>
    <x v="1"/>
    <s v="주1회"/>
    <n v="4"/>
    <n v="60000"/>
    <n v="240000"/>
    <n v="240000"/>
    <s v="직접"/>
    <m/>
    <n v="0"/>
    <m/>
    <s v="카드"/>
    <s v="현대 20250122 01 0002"/>
    <s v="2월 4회 등록"/>
    <d v="2025-01-08T00:00:00"/>
    <s v="주1회"/>
    <s v="SOT"/>
    <s v="신반포로33길15"/>
    <m/>
    <m/>
  </r>
  <r>
    <x v="0"/>
    <x v="0"/>
    <x v="0"/>
    <s v="손재연"/>
    <x v="3"/>
    <s v="010-9299-8745"/>
    <s v="여"/>
    <n v="6"/>
    <s v="수16"/>
    <d v="2025-01-22T00:00:00"/>
    <x v="1"/>
    <s v="주1회"/>
    <n v="3"/>
    <n v="60000"/>
    <n v="180000"/>
    <n v="180000"/>
    <s v="직접"/>
    <m/>
    <n v="0"/>
    <m/>
    <s v="현금"/>
    <s v="현영발급무"/>
    <s v="2월 3회 등록"/>
    <d v="2024-01-10T00:00:00"/>
    <s v="주1회"/>
    <m/>
    <s v="잠원로 14길 32"/>
    <m/>
    <m/>
  </r>
  <r>
    <x v="0"/>
    <x v="0"/>
    <x v="0"/>
    <s v="최서우"/>
    <x v="6"/>
    <s v="010-9707-6505"/>
    <s v="여"/>
    <n v="6"/>
    <s v="수17"/>
    <d v="2025-01-22T00:00:00"/>
    <x v="1"/>
    <s v="주1회"/>
    <n v="4"/>
    <n v="60000"/>
    <n v="240000"/>
    <n v="240000"/>
    <s v="직접"/>
    <m/>
    <n v="0"/>
    <m/>
    <s v="계좌이체"/>
    <s v="현영발급무"/>
    <s v="2월 4회 등록"/>
    <m/>
    <m/>
    <m/>
    <m/>
    <m/>
    <m/>
  </r>
  <r>
    <x v="0"/>
    <x v="0"/>
    <x v="0"/>
    <s v="채이레"/>
    <x v="4"/>
    <s v="010-8834-2124"/>
    <s v="여"/>
    <n v="6"/>
    <s v="금16"/>
    <d v="2025-01-21T00:00:00"/>
    <x v="1"/>
    <s v="주1회"/>
    <n v="4"/>
    <n v="60000"/>
    <n v="240000"/>
    <n v="240000"/>
    <s v="직접"/>
    <m/>
    <n v="0"/>
    <m/>
    <s v="카드"/>
    <s v="현대 97721401"/>
    <s v="2월 4회 등록(단말기 결제)_x000a_수영연속셔틀비X 수영종목할인"/>
    <d v="2024-02-02T00:00:00"/>
    <s v="주1회"/>
    <m/>
    <m/>
    <m/>
    <s v="래미안신반포챌리스 대림상가"/>
  </r>
  <r>
    <x v="0"/>
    <x v="0"/>
    <x v="0"/>
    <s v="정라희"/>
    <x v="4"/>
    <s v="010-9536-7003"/>
    <s v="여"/>
    <n v="7"/>
    <s v="화16,17"/>
    <d v="2025-01-21T00:00:00"/>
    <x v="1"/>
    <s v="주2회"/>
    <n v="8"/>
    <n v="55000"/>
    <n v="440000"/>
    <n v="440000"/>
    <s v="직접"/>
    <m/>
    <n v="0"/>
    <m/>
    <s v="카드"/>
    <s v="농협 20250121 01 0001"/>
    <s v="2월 8회 등록"/>
    <d v="2021-03-19T00:00:00"/>
    <s v="주1회"/>
    <m/>
    <s v="강남구 신사동 96 현대주책 b동"/>
    <m/>
    <s v="신사동"/>
  </r>
  <r>
    <x v="0"/>
    <x v="0"/>
    <x v="0"/>
    <s v="장연수"/>
    <x v="0"/>
    <s v="010-2020-2436"/>
    <s v="여"/>
    <n v="8"/>
    <s v="화15목16토10"/>
    <d v="2025-01-21T00:00:00"/>
    <x v="1"/>
    <s v="주3회"/>
    <n v="12"/>
    <n v="50000"/>
    <n v="600000"/>
    <n v="600000"/>
    <s v="직접"/>
    <m/>
    <n v="0"/>
    <m/>
    <s v="카드"/>
    <s v="신한 20250121 01 0002"/>
    <s v="2월 12회 등록"/>
    <d v="2023-07-15T00:00:00"/>
    <s v="주1회"/>
    <m/>
    <s v="동대문 장안벚꽃로 1길 7"/>
    <m/>
    <m/>
  </r>
  <r>
    <x v="0"/>
    <x v="1"/>
    <x v="0"/>
    <s v="권태윤"/>
    <x v="5"/>
    <s v="010-8384-7300"/>
    <s v="남"/>
    <n v="7"/>
    <s v="화16"/>
    <d v="2025-01-21T00:00:00"/>
    <x v="1"/>
    <s v="주1회"/>
    <n v="4"/>
    <n v="60000"/>
    <n v="240000"/>
    <n v="240000"/>
    <s v="왕복1"/>
    <n v="4"/>
    <n v="6000"/>
    <n v="24000"/>
    <s v="카드"/>
    <s v="현대 20250121 01 0003"/>
    <s v="2월 4회 등록_x000a_왕복셔틀이용"/>
    <s v="23/4/1/"/>
    <s v="주1회"/>
    <m/>
    <s v="잠원동아 105"/>
    <m/>
    <m/>
  </r>
  <r>
    <x v="0"/>
    <x v="0"/>
    <x v="0"/>
    <s v="한유나"/>
    <x v="4"/>
    <s v="010-9364-1694"/>
    <s v="여"/>
    <n v="9"/>
    <s v="월금18"/>
    <d v="2025-01-21T00:00:00"/>
    <x v="1"/>
    <s v="심화반"/>
    <n v="14"/>
    <n v="30000"/>
    <n v="420000"/>
    <n v="420000"/>
    <s v="직접"/>
    <m/>
    <n v="0"/>
    <m/>
    <s v="카드"/>
    <s v="롯데 20250121 01 0004"/>
    <s v="2월 심화반 14회 등록"/>
    <d v="2024-02-06T00:00:00"/>
    <s v="주2회"/>
    <m/>
    <s v="용산구 유엔빌리지길 80-38"/>
    <m/>
    <m/>
  </r>
  <r>
    <x v="0"/>
    <x v="1"/>
    <x v="0"/>
    <s v="한다인"/>
    <x v="8"/>
    <s v="010-9276-1104"/>
    <s v="여"/>
    <n v="9"/>
    <s v="월16"/>
    <d v="2025-01-21T00:00:00"/>
    <x v="1"/>
    <s v="주2회할인"/>
    <n v="8"/>
    <n v="53750"/>
    <n v="430000"/>
    <n v="430000"/>
    <s v="직접"/>
    <m/>
    <n v="0"/>
    <m/>
    <s v="카드"/>
    <s v="현대 20250121 01 0005"/>
    <s v="2월 8회 등록_x000a_형제할인"/>
    <d v="2023-07-07T00:00:00"/>
    <s v="주1회"/>
    <m/>
    <s v="구현대 72동"/>
    <m/>
    <m/>
  </r>
  <r>
    <x v="0"/>
    <x v="1"/>
    <x v="0"/>
    <s v="한규민"/>
    <x v="8"/>
    <s v="010-9276-1104"/>
    <s v="남"/>
    <n v="6"/>
    <s v="월16"/>
    <d v="2025-01-21T00:00:00"/>
    <x v="1"/>
    <s v="주1회할인"/>
    <n v="4"/>
    <n v="57500"/>
    <n v="230000"/>
    <n v="230000"/>
    <s v="직접"/>
    <m/>
    <n v="0"/>
    <m/>
    <s v="카드"/>
    <s v="현대 20250121 01 0005"/>
    <s v="2월 4회 등록_x000a_형제할인"/>
    <d v="2023-07-24T00:00:00"/>
    <s v="주1회"/>
    <m/>
    <m/>
    <m/>
    <m/>
  </r>
  <r>
    <x v="0"/>
    <x v="0"/>
    <x v="0"/>
    <s v="이윤채"/>
    <x v="4"/>
    <s v="010-8772-2759"/>
    <s v="여"/>
    <n v="7"/>
    <s v="금16"/>
    <d v="2025-01-20T00:00:00"/>
    <x v="1"/>
    <s v="주1회할인"/>
    <n v="4"/>
    <n v="57500"/>
    <n v="230000"/>
    <n v="230000"/>
    <s v="직접"/>
    <m/>
    <n v="0"/>
    <m/>
    <s v="카드"/>
    <s v="삼성 46452938"/>
    <s v="2월 4회 등록(단말기 결제)_x000a_종목할인"/>
    <m/>
    <m/>
    <m/>
    <m/>
    <m/>
    <m/>
  </r>
  <r>
    <x v="0"/>
    <x v="1"/>
    <x v="0"/>
    <s v="박서연(7058)"/>
    <x v="8"/>
    <s v="010-8647-7058"/>
    <s v="여"/>
    <n v="10"/>
    <s v="월15"/>
    <d v="2025-01-20T00:00:00"/>
    <x v="1"/>
    <s v="주1회"/>
    <n v="3"/>
    <n v="60000"/>
    <n v="180000"/>
    <n v="180000"/>
    <s v="직접"/>
    <m/>
    <n v="0"/>
    <m/>
    <s v="카드"/>
    <s v="현대 20250120 01 0003"/>
    <s v="2월 3회 등록(1월 1회 이월 차감결제)"/>
    <d v="2022-08-12T00:00:00"/>
    <s v="주1회"/>
    <m/>
    <s v="남산타운아파트"/>
    <m/>
    <m/>
  </r>
  <r>
    <x v="0"/>
    <x v="0"/>
    <x v="0"/>
    <s v="김서헌"/>
    <x v="0"/>
    <s v="010-9069-9521"/>
    <s v="여"/>
    <n v="10"/>
    <s v="월17"/>
    <d v="2025-01-20T00:00:00"/>
    <x v="1"/>
    <s v="주1회할인"/>
    <n v="4"/>
    <n v="57500"/>
    <n v="230000"/>
    <n v="230000"/>
    <s v="직접"/>
    <m/>
    <n v="0"/>
    <m/>
    <s v="카드"/>
    <s v="현대 20250120 01 0004"/>
    <s v="2월 4회 등록_x000a_형제할인"/>
    <d v="2025-01-13T00:00:00"/>
    <s v="주1회"/>
    <s v="학동초"/>
    <s v="논현동"/>
    <m/>
    <m/>
  </r>
  <r>
    <x v="0"/>
    <x v="0"/>
    <x v="0"/>
    <s v="김솔헌"/>
    <x v="0"/>
    <s v="010-9069-9521"/>
    <s v="여"/>
    <n v="8"/>
    <s v="월17"/>
    <d v="2025-01-20T00:00:00"/>
    <x v="1"/>
    <s v="주1회할인"/>
    <n v="4"/>
    <n v="57500"/>
    <n v="230000"/>
    <n v="230000"/>
    <s v="직접"/>
    <m/>
    <n v="0"/>
    <m/>
    <s v="카드"/>
    <s v="현대 20250120 01 0004"/>
    <s v="2월 4회 등록_x000a_형제할인"/>
    <d v="2025-01-13T00:00:00"/>
    <s v="주1회"/>
    <s v="학동초"/>
    <s v="논현동"/>
    <m/>
    <m/>
  </r>
  <r>
    <x v="0"/>
    <x v="0"/>
    <x v="0"/>
    <s v="양제인"/>
    <x v="4"/>
    <s v="010-5250-7765"/>
    <s v="여"/>
    <n v="6"/>
    <s v="목금"/>
    <d v="2025-01-20T00:00:00"/>
    <x v="1"/>
    <s v="주2회"/>
    <n v="8"/>
    <n v="55000"/>
    <n v="440000"/>
    <n v="440000"/>
    <s v="직접"/>
    <m/>
    <n v="0"/>
    <m/>
    <s v="카드"/>
    <s v="신한 20250120 01 0005"/>
    <s v="2월 8회 등록(지은-&gt;여진)"/>
    <d v="2023-05-09T00:00:00"/>
    <s v="주1회"/>
    <m/>
    <s v="광진구 아차산로 637"/>
    <m/>
    <s v="용산구"/>
  </r>
  <r>
    <x v="0"/>
    <x v="0"/>
    <x v="0"/>
    <s v="윤여서"/>
    <x v="0"/>
    <s v="010-8789-4046"/>
    <s v="여"/>
    <n v="9"/>
    <s v="월17금16"/>
    <d v="2025-01-20T00:00:00"/>
    <x v="1"/>
    <s v="주2회"/>
    <n v="8"/>
    <n v="55000"/>
    <n v="440000"/>
    <n v="440000"/>
    <s v="직접"/>
    <m/>
    <n v="0"/>
    <m/>
    <s v="현금"/>
    <s v="현영발급무"/>
    <s v="2월 8회 등록"/>
    <d v="2023-07-14T00:00:00"/>
    <s v="주1회"/>
    <m/>
    <s v="구현대 108동"/>
    <m/>
    <s v="도곡동"/>
  </r>
  <r>
    <x v="0"/>
    <x v="1"/>
    <x v="0"/>
    <s v="이서준(0627)"/>
    <x v="8"/>
    <s v="010-2808-0627"/>
    <s v="남"/>
    <n v="9"/>
    <s v="월17"/>
    <d v="2025-01-20T00:00:00"/>
    <x v="1"/>
    <s v="주1회"/>
    <n v="4"/>
    <n v="60000"/>
    <n v="240000"/>
    <n v="240000"/>
    <s v="직접"/>
    <m/>
    <n v="0"/>
    <m/>
    <s v="카드"/>
    <s v="우리 20250120 01 0007"/>
    <s v="2월 4회 등록"/>
    <d v="2021-02-09T00:00:00"/>
    <s v="주3회"/>
    <m/>
    <s v="압구정동 현대아파트 "/>
    <m/>
    <s v="압구정동"/>
  </r>
  <r>
    <x v="0"/>
    <x v="1"/>
    <x v="0"/>
    <s v="정유준"/>
    <x v="1"/>
    <s v="010-9058-6247"/>
    <s v="남"/>
    <n v="8"/>
    <s v="월15"/>
    <d v="2025-01-20T00:00:00"/>
    <x v="1"/>
    <s v="주1회"/>
    <n v="4"/>
    <n v="60000"/>
    <n v="240000"/>
    <n v="240000"/>
    <s v="왕복1"/>
    <n v="4"/>
    <n v="6000"/>
    <n v="24000"/>
    <s v="계좌이체"/>
    <s v="현영발급무"/>
    <s v="2월 4회 등록"/>
    <d v="2021-06-23T00:00:00"/>
    <m/>
    <m/>
    <s v="잠원동 하나유치원"/>
    <m/>
    <m/>
  </r>
  <r>
    <x v="0"/>
    <x v="0"/>
    <x v="0"/>
    <s v="정시안"/>
    <x v="0"/>
    <s v="010-2811-6911"/>
    <s v="여"/>
    <n v="8"/>
    <s v="월17"/>
    <d v="2025-01-19T00:00:00"/>
    <x v="1"/>
    <s v="주1회"/>
    <n v="4"/>
    <n v="60000"/>
    <n v="240000"/>
    <n v="240000"/>
    <s v="직접"/>
    <m/>
    <n v="0"/>
    <m/>
    <s v="카드"/>
    <s v="현대 20250119 01 0002"/>
    <s v="2월 4회 등록"/>
    <m/>
    <m/>
    <m/>
    <m/>
    <m/>
    <m/>
  </r>
  <r>
    <x v="0"/>
    <x v="0"/>
    <x v="0"/>
    <s v="유현선"/>
    <x v="3"/>
    <s v="010-6420-8163"/>
    <s v="여"/>
    <n v="11"/>
    <s v="수15토11"/>
    <d v="2025-01-18T00:00:00"/>
    <x v="1"/>
    <s v="주2회"/>
    <n v="6"/>
    <n v="55000"/>
    <n v="330000"/>
    <n v="330000"/>
    <s v="직접"/>
    <m/>
    <n v="0"/>
    <m/>
    <s v="카드"/>
    <s v="신한 20250118 01 0001"/>
    <s v="2월 6회 등록_x000a_수요일만 왕복셔틀이용"/>
    <d v="2024-01-26T00:00:00"/>
    <s v="주1회"/>
    <m/>
    <s v="잠원한신 5동"/>
    <m/>
    <s v="압구정동"/>
  </r>
  <r>
    <x v="0"/>
    <x v="0"/>
    <x v="0"/>
    <s v="유현선"/>
    <x v="3"/>
    <s v="010-6420-8163"/>
    <s v="여"/>
    <n v="11"/>
    <s v="수15토11"/>
    <d v="2025-01-18T00:00:00"/>
    <x v="1"/>
    <s v="주2회"/>
    <m/>
    <n v="55000"/>
    <n v="0"/>
    <m/>
    <s v="왕복1"/>
    <n v="3"/>
    <n v="6000"/>
    <n v="18000"/>
    <s v="카드"/>
    <s v="신한 20250118 01 0001"/>
    <s v="수요일 왕복 셔틀비"/>
    <d v="2024-01-26T00:00:00"/>
    <s v="주1회"/>
    <m/>
    <s v="잠원한신 5동"/>
    <m/>
    <s v="압구정동"/>
  </r>
  <r>
    <x v="0"/>
    <x v="0"/>
    <x v="0"/>
    <s v="윤지우2"/>
    <x v="0"/>
    <s v="010-6248-0310"/>
    <s v="여"/>
    <n v="7"/>
    <s v="토11"/>
    <d v="2025-01-18T00:00:00"/>
    <x v="1"/>
    <s v="주1회"/>
    <n v="4"/>
    <n v="60000"/>
    <n v="240000"/>
    <n v="240000"/>
    <s v="직접"/>
    <m/>
    <n v="0"/>
    <m/>
    <s v="카드"/>
    <s v="하나 20250118 01 0003"/>
    <s v="2월 4회 등록"/>
    <d v="2024-12-28T00:00:00"/>
    <m/>
    <s v="리라초"/>
    <s v="매봉길15"/>
    <m/>
    <m/>
  </r>
  <r>
    <x v="0"/>
    <x v="0"/>
    <x v="0"/>
    <s v="문지현"/>
    <x v="6"/>
    <s v="010-9645-4533"/>
    <s v="여"/>
    <n v="11"/>
    <s v="토11"/>
    <d v="2025-01-18T00:00:00"/>
    <x v="1"/>
    <s v="주1회할인"/>
    <n v="4"/>
    <n v="57500"/>
    <n v="230000"/>
    <n v="230000"/>
    <s v="직접"/>
    <m/>
    <n v="0"/>
    <m/>
    <s v="카드"/>
    <s v="신한 20250118 01 0004"/>
    <s v="2월 4회 등록_x000a_형제할인"/>
    <d v="2024-10-12T00:00:00"/>
    <s v="주1회"/>
    <s v="영훈초"/>
    <s v="동양파라곤"/>
    <m/>
    <m/>
  </r>
  <r>
    <x v="0"/>
    <x v="0"/>
    <x v="0"/>
    <s v="문서현"/>
    <x v="6"/>
    <s v="010-9645-4533"/>
    <s v="여"/>
    <n v="10"/>
    <s v="토11"/>
    <d v="2025-01-18T00:00:00"/>
    <x v="1"/>
    <s v="주1회할인"/>
    <n v="4"/>
    <n v="57500"/>
    <n v="230000"/>
    <n v="230000"/>
    <s v="직접"/>
    <m/>
    <n v="0"/>
    <m/>
    <s v="카드"/>
    <s v="신한 20250118 01 0004"/>
    <s v="2월 4회 등록_x000a_형제할인"/>
    <d v="2024-11-23T00:00:00"/>
    <s v="주1회"/>
    <s v="영훈초"/>
    <s v="동양파라곤"/>
    <m/>
    <m/>
  </r>
  <r>
    <x v="0"/>
    <x v="1"/>
    <x v="0"/>
    <s v="차지유"/>
    <x v="9"/>
    <s v="010-7672-9016"/>
    <s v="여"/>
    <n v="8"/>
    <s v="토14"/>
    <d v="2025-01-18T00:00:00"/>
    <x v="1"/>
    <s v="주1회"/>
    <n v="1"/>
    <n v="60000"/>
    <n v="60000"/>
    <n v="60000"/>
    <s v="직접"/>
    <m/>
    <n v="0"/>
    <m/>
    <s v="카드"/>
    <s v="비씨 20250118 01 0007"/>
    <s v="2월 1회 등록"/>
    <d v="2024-08-14T00:00:00"/>
    <s v="주1회"/>
    <m/>
    <m/>
    <m/>
    <m/>
  </r>
  <r>
    <x v="0"/>
    <x v="1"/>
    <x v="0"/>
    <s v="차지유"/>
    <x v="9"/>
    <s v="010-7672-9016"/>
    <s v="여"/>
    <n v="8"/>
    <s v="토14"/>
    <d v="2025-01-18T00:00:00"/>
    <x v="1"/>
    <s v="주1회"/>
    <n v="1"/>
    <n v="60000"/>
    <n v="60000"/>
    <n v="60000"/>
    <s v="직접"/>
    <m/>
    <n v="0"/>
    <m/>
    <s v="카드"/>
    <s v="비씨 20250118 01 0008"/>
    <s v="2월 1회 추가"/>
    <d v="2024-08-14T00:00:00"/>
    <s v="주1회"/>
    <m/>
    <m/>
    <m/>
    <m/>
  </r>
  <r>
    <x v="0"/>
    <x v="0"/>
    <x v="0"/>
    <s v="전지유"/>
    <x v="0"/>
    <s v="010-9345-4864"/>
    <s v="여"/>
    <n v="7"/>
    <s v="토12"/>
    <d v="2025-01-18T00:00:00"/>
    <x v="1"/>
    <s v="주1회"/>
    <n v="4"/>
    <n v="60000"/>
    <n v="240000"/>
    <n v="240000"/>
    <s v="직접"/>
    <m/>
    <n v="0"/>
    <m/>
    <s v="카드"/>
    <s v="하나 20250118 01 0009"/>
    <s v="1월 4회 등록"/>
    <d v="2024-01-08T00:00:00"/>
    <s v="주1회"/>
    <m/>
    <s v="구현대 58동"/>
    <m/>
    <m/>
  </r>
  <r>
    <x v="0"/>
    <x v="1"/>
    <x v="0"/>
    <s v="윤준영"/>
    <x v="5"/>
    <s v="010-6450-4517"/>
    <s v="남"/>
    <n v="9"/>
    <s v="토11"/>
    <d v="2025-01-18T00:00:00"/>
    <x v="1"/>
    <s v="주1회"/>
    <n v="4"/>
    <n v="60000"/>
    <n v="240000"/>
    <n v="240000"/>
    <s v="직접"/>
    <m/>
    <n v="0"/>
    <m/>
    <s v="카드"/>
    <s v="신한 20250118 01 0010"/>
    <s v="2월 4회 등록"/>
    <d v="2021-04-17T00:00:00"/>
    <s v="주1회"/>
    <m/>
    <s v="반포힐스테이트 103-1502"/>
    <m/>
    <m/>
  </r>
  <r>
    <x v="0"/>
    <x v="0"/>
    <x v="0"/>
    <s v="김예은"/>
    <x v="6"/>
    <s v="010-5520-1031"/>
    <s v="여"/>
    <n v="8"/>
    <s v="토12"/>
    <d v="2025-01-18T00:00:00"/>
    <x v="1"/>
    <s v="주1회"/>
    <n v="4"/>
    <n v="60000"/>
    <n v="240000"/>
    <n v="240000"/>
    <s v="직접"/>
    <m/>
    <n v="0"/>
    <m/>
    <s v="카드"/>
    <s v="삼성 20250118 01 0011"/>
    <s v="2월 4회 등록"/>
    <d v="2024-06-01T00:00:00"/>
    <s v="주1회"/>
    <m/>
    <s v="반포르엘 2차"/>
    <m/>
    <m/>
  </r>
  <r>
    <x v="0"/>
    <x v="0"/>
    <x v="0"/>
    <s v="박서윤"/>
    <x v="0"/>
    <s v="010-9707-1488"/>
    <s v="여"/>
    <n v="8"/>
    <s v="월15,16토11"/>
    <d v="2025-01-18T00:00:00"/>
    <x v="1"/>
    <s v="주3회"/>
    <n v="12"/>
    <n v="50000"/>
    <n v="600000"/>
    <n v="600000"/>
    <s v="직접"/>
    <m/>
    <n v="0"/>
    <m/>
    <s v="카드"/>
    <s v="하나 20250118 01 0012"/>
    <s v="2월 12회 등록"/>
    <d v="2024-01-06T00:00:00"/>
    <s v="주1회"/>
    <m/>
    <s v="구현대 82동"/>
    <m/>
    <m/>
  </r>
  <r>
    <x v="0"/>
    <x v="0"/>
    <x v="0"/>
    <s v="김서연"/>
    <x v="3"/>
    <s v="010-9497-4941"/>
    <s v="여"/>
    <n v="8"/>
    <s v="토13,14"/>
    <d v="2025-01-18T00:00:00"/>
    <x v="1"/>
    <s v="주2회"/>
    <n v="6"/>
    <n v="55000"/>
    <n v="330000"/>
    <n v="330000"/>
    <s v="직접"/>
    <m/>
    <n v="0"/>
    <m/>
    <s v="현금"/>
    <s v="현영 095021773"/>
    <s v="2월 6회 등록"/>
    <d v="2023-12-09T00:00:00"/>
    <s v="주1회"/>
    <m/>
    <s v="성동구 매봉길 50"/>
    <m/>
    <m/>
  </r>
  <r>
    <x v="0"/>
    <x v="0"/>
    <x v="0"/>
    <s v="이채윤"/>
    <x v="3"/>
    <s v="010-9017-3046"/>
    <s v="여"/>
    <n v="10"/>
    <s v="토15"/>
    <d v="2025-01-18T00:00:00"/>
    <x v="1"/>
    <s v="주1회"/>
    <n v="4"/>
    <n v="60000"/>
    <n v="240000"/>
    <n v="240000"/>
    <s v="직접"/>
    <m/>
    <n v="0"/>
    <m/>
    <s v="카드"/>
    <s v="우리 20250118 01 0014"/>
    <s v="2월 4회 등록"/>
    <d v="2024-03-16T00:00:00"/>
    <s v="주1회"/>
    <s v="씨게이트"/>
    <m/>
    <m/>
    <m/>
  </r>
  <r>
    <x v="0"/>
    <x v="0"/>
    <x v="0"/>
    <s v="서지우"/>
    <x v="3"/>
    <s v="010-9017-3046"/>
    <s v="여"/>
    <n v="10"/>
    <s v="토15"/>
    <d v="2025-01-18T00:00:00"/>
    <x v="1"/>
    <s v="주1회"/>
    <n v="4"/>
    <n v="60000"/>
    <n v="240000"/>
    <n v="240000"/>
    <s v="직접"/>
    <m/>
    <n v="0"/>
    <m/>
    <s v="카드"/>
    <s v="현대 20250118 01 0015"/>
    <s v="2월 4회 등록"/>
    <d v="2024-03-16T00:00:00"/>
    <s v="주1회"/>
    <s v="게이트한남"/>
    <m/>
    <m/>
    <m/>
  </r>
  <r>
    <x v="0"/>
    <x v="0"/>
    <x v="0"/>
    <s v="김규선"/>
    <x v="3"/>
    <s v="010-9890-9008"/>
    <s v="여"/>
    <n v="7"/>
    <s v="토12"/>
    <d v="2025-01-18T00:00:00"/>
    <x v="1"/>
    <s v="주1회"/>
    <n v="4"/>
    <n v="60000"/>
    <n v="240000"/>
    <n v="240000"/>
    <s v="직접"/>
    <m/>
    <n v="0"/>
    <m/>
    <s v="카드"/>
    <s v="신한 20250118 01 0019"/>
    <s v="2월 4회 등록"/>
    <d v="2022-01-08T00:00:00"/>
    <s v="주1회"/>
    <m/>
    <m/>
    <m/>
    <m/>
  </r>
  <r>
    <x v="0"/>
    <x v="1"/>
    <x v="0"/>
    <s v="곽지호"/>
    <x v="5"/>
    <s v="010-9038-8005"/>
    <s v="남"/>
    <n v="10"/>
    <s v="토14"/>
    <d v="2025-01-18T00:00:00"/>
    <x v="1"/>
    <s v="주1회"/>
    <n v="4"/>
    <n v="60000"/>
    <n v="240000"/>
    <n v="240000"/>
    <s v="직접"/>
    <m/>
    <n v="0"/>
    <m/>
    <s v="카드"/>
    <s v="신한 20250118 01 0020"/>
    <s v="2월 4회 등록"/>
    <m/>
    <m/>
    <m/>
    <m/>
    <m/>
    <m/>
  </r>
  <r>
    <x v="0"/>
    <x v="0"/>
    <x v="0"/>
    <s v="송예원"/>
    <x v="3"/>
    <s v="010-8606-3889"/>
    <s v="여"/>
    <n v="11"/>
    <s v="토14"/>
    <d v="2025-01-18T00:00:00"/>
    <x v="1"/>
    <s v="주1회"/>
    <n v="3"/>
    <n v="60000"/>
    <n v="180000"/>
    <n v="180000"/>
    <s v="왕복1"/>
    <n v="3"/>
    <n v="6000"/>
    <n v="18000"/>
    <s v="카드"/>
    <s v="롯데 20250118 01 0024"/>
    <s v="2월 3회 등록_x000a_왕복셔틀이용 / 형제할인"/>
    <d v="2024-06-21T00:00:00"/>
    <s v="주1회"/>
    <m/>
    <m/>
    <m/>
    <m/>
  </r>
  <r>
    <x v="0"/>
    <x v="0"/>
    <x v="0"/>
    <s v="송재원"/>
    <x v="3"/>
    <s v="010-8606-3889"/>
    <s v="여"/>
    <n v="11"/>
    <s v="토14"/>
    <d v="2025-01-18T00:00:00"/>
    <x v="1"/>
    <s v="주1회"/>
    <n v="3"/>
    <n v="60000"/>
    <n v="180000"/>
    <n v="180000"/>
    <s v="왕복1"/>
    <n v="3"/>
    <n v="6000"/>
    <n v="18000"/>
    <s v="카드"/>
    <s v="롯데 20250118 01 0024"/>
    <s v="2월 3회 등록_x000a_왕복셔틀이용 / 형제할인"/>
    <d v="2024-06-21T00:00:00"/>
    <s v="주1회"/>
    <m/>
    <m/>
    <m/>
    <m/>
  </r>
  <r>
    <x v="0"/>
    <x v="0"/>
    <x v="0"/>
    <s v="정봄"/>
    <x v="0"/>
    <s v="010-4049-0161"/>
    <s v="여"/>
    <n v="8"/>
    <s v="토14,15"/>
    <d v="2025-01-18T00:00:00"/>
    <x v="1"/>
    <s v="주2회"/>
    <n v="8"/>
    <n v="55000"/>
    <n v="440000"/>
    <n v="440000"/>
    <s v="직접"/>
    <m/>
    <n v="0"/>
    <m/>
    <s v="카드"/>
    <s v="농협 20250118 01 0025"/>
    <s v="2월 8회 등록"/>
    <d v="2023-08-16T00:00:00"/>
    <s v="주1회"/>
    <m/>
    <s v="삼성로 212"/>
    <m/>
    <m/>
  </r>
  <r>
    <x v="0"/>
    <x v="0"/>
    <x v="0"/>
    <s v="윤지우"/>
    <x v="0"/>
    <s v="010-8639-1538"/>
    <s v="여"/>
    <n v="7"/>
    <s v="토14,15"/>
    <d v="2025-01-18T00:00:00"/>
    <x v="1"/>
    <s v="주2회"/>
    <n v="8"/>
    <n v="55000"/>
    <n v="440000"/>
    <n v="440000"/>
    <s v="직접"/>
    <m/>
    <n v="0"/>
    <m/>
    <s v="카드"/>
    <s v="신한 20250118 01 0026"/>
    <s v="2월 8회 등록"/>
    <d v="2022-04-09T00:00:00"/>
    <m/>
    <m/>
    <s v="성동구 행당로 79 행당대림A 115-306"/>
    <m/>
    <m/>
  </r>
  <r>
    <x v="0"/>
    <x v="0"/>
    <x v="0"/>
    <s v="김리원"/>
    <x v="0"/>
    <s v="010-3124-3717"/>
    <s v="남"/>
    <n v="6"/>
    <s v="금17"/>
    <d v="2025-01-17T00:00:00"/>
    <x v="1"/>
    <s v="주1회할인"/>
    <n v="4"/>
    <n v="57500"/>
    <n v="230000"/>
    <n v="230000"/>
    <s v="직접"/>
    <m/>
    <n v="0"/>
    <m/>
    <s v="카드"/>
    <s v="하나 20250117 01 0006"/>
    <s v="2월 4회 등록_x000a_종목할인"/>
    <d v="2024-06-14T00:00:00"/>
    <m/>
    <m/>
    <m/>
    <m/>
    <m/>
  </r>
  <r>
    <x v="0"/>
    <x v="0"/>
    <x v="0"/>
    <s v="주나율"/>
    <x v="4"/>
    <s v="010-8866-2773"/>
    <s v="여"/>
    <n v="8"/>
    <s v="화17금16"/>
    <d v="2025-01-17T00:00:00"/>
    <x v="1"/>
    <s v="주2회"/>
    <n v="8"/>
    <n v="55000"/>
    <n v="440000"/>
    <n v="440000"/>
    <s v="직접"/>
    <m/>
    <n v="0"/>
    <m/>
    <s v="카드"/>
    <s v="현대 20250117 01 0004"/>
    <s v="2월 8회 등록"/>
    <d v="2023-01-30T00:00:00"/>
    <s v="주1회"/>
    <m/>
    <s v="압구정 미성 2동"/>
    <m/>
    <m/>
  </r>
  <r>
    <x v="0"/>
    <x v="1"/>
    <x v="0"/>
    <s v="장준혁"/>
    <x v="1"/>
    <s v="010-8252-5407"/>
    <s v="남"/>
    <n v="8"/>
    <s v="금16"/>
    <d v="2025-01-17T00:00:00"/>
    <x v="1"/>
    <s v="주1회"/>
    <n v="4"/>
    <n v="60000"/>
    <n v="240000"/>
    <n v="240000"/>
    <s v="직접"/>
    <m/>
    <n v="0"/>
    <m/>
    <s v="카드"/>
    <s v="롯데 20250117 01 0007"/>
    <s v="2월 4회 등록"/>
    <d v="2024-02-17T00:00:00"/>
    <s v="주1회"/>
    <m/>
    <s v="성동구 금호로 173"/>
    <m/>
    <m/>
  </r>
  <r>
    <x v="0"/>
    <x v="0"/>
    <x v="2"/>
    <s v="윤지우3"/>
    <x v="0"/>
    <s v="010-3151-9305"/>
    <s v="여"/>
    <n v="9"/>
    <s v="월17"/>
    <d v="2025-01-17T00:00:00"/>
    <x v="1"/>
    <s v="체험"/>
    <n v="1"/>
    <n v="70000"/>
    <n v="70000"/>
    <n v="70000"/>
    <s v="직접"/>
    <m/>
    <n v="0"/>
    <m/>
    <s v="계좌이체"/>
    <s v="현영발급무"/>
    <s v="2/3 피겨 체험"/>
    <m/>
    <m/>
    <m/>
    <m/>
    <m/>
    <m/>
  </r>
  <r>
    <x v="0"/>
    <x v="0"/>
    <x v="0"/>
    <s v="김세아"/>
    <x v="6"/>
    <s v="010-6279-6152"/>
    <s v="여"/>
    <n v="10"/>
    <s v="토"/>
    <d v="2025-01-16T00:00:00"/>
    <x v="1"/>
    <s v="주1회"/>
    <n v="4"/>
    <n v="60000"/>
    <n v="240000"/>
    <n v="240000"/>
    <s v="직접"/>
    <m/>
    <n v="0"/>
    <m/>
    <s v="계좌이체"/>
    <s v="현영발급무"/>
    <s v="2월 4회 등록"/>
    <m/>
    <m/>
    <m/>
    <m/>
    <m/>
    <m/>
  </r>
  <r>
    <x v="0"/>
    <x v="0"/>
    <x v="0"/>
    <s v="이리예"/>
    <x v="3"/>
    <s v="010-5250-4902"/>
    <s v="여"/>
    <n v="9"/>
    <s v="목15"/>
    <d v="2025-01-15T00:00:00"/>
    <x v="1"/>
    <s v="주1회"/>
    <n v="4"/>
    <n v="60000"/>
    <n v="240000"/>
    <n v="240000"/>
    <s v="직접"/>
    <m/>
    <n v="0"/>
    <m/>
    <s v="카드"/>
    <s v="우리 20250115 01 0001"/>
    <s v="2월 4회 등록"/>
    <d v="2022-03-10T00:00:00"/>
    <s v="주1회"/>
    <m/>
    <s v="성동구 독서당로 39길 22"/>
    <m/>
    <m/>
  </r>
  <r>
    <x v="0"/>
    <x v="0"/>
    <x v="0"/>
    <s v="강리아"/>
    <x v="7"/>
    <s v="010-6553-5240"/>
    <s v="여"/>
    <n v="10"/>
    <s v="수16"/>
    <d v="2025-01-15T00:00:00"/>
    <x v="1"/>
    <s v="주1회"/>
    <n v="4"/>
    <n v="60000"/>
    <n v="240000"/>
    <n v="240000"/>
    <s v="직접"/>
    <m/>
    <n v="0"/>
    <m/>
    <s v="카드"/>
    <s v="현대 20250115 01 0002"/>
    <s v="2월 4회 등록"/>
    <d v="2023-02-17T00:00:00"/>
    <s v="주1회"/>
    <m/>
    <s v="잠원동 32-10"/>
    <m/>
    <m/>
  </r>
  <r>
    <x v="0"/>
    <x v="1"/>
    <x v="0"/>
    <s v="한예진"/>
    <x v="1"/>
    <s v="010-8639-8208"/>
    <s v="여"/>
    <n v="12"/>
    <s v="수16"/>
    <d v="2025-01-15T00:00:00"/>
    <x v="1"/>
    <s v="주1회"/>
    <n v="4"/>
    <n v="60000"/>
    <n v="240000"/>
    <n v="240000"/>
    <s v="왕복1"/>
    <n v="4"/>
    <n v="6000"/>
    <n v="24000"/>
    <s v="카드"/>
    <s v="현대 20250115 01 0003"/>
    <s v="2월 4회 등록_x000a_왕복셔틀 이용"/>
    <m/>
    <m/>
    <m/>
    <m/>
    <m/>
    <m/>
  </r>
  <r>
    <x v="0"/>
    <x v="0"/>
    <x v="0"/>
    <s v="이예은"/>
    <x v="0"/>
    <s v="010-9278-4710"/>
    <s v="여"/>
    <n v="13"/>
    <s v="토12"/>
    <d v="2025-01-14T00:00:00"/>
    <x v="1"/>
    <s v="주1회할인"/>
    <n v="4"/>
    <n v="57500"/>
    <n v="230000"/>
    <n v="230000"/>
    <s v="왕복1"/>
    <n v="4"/>
    <n v="6000"/>
    <n v="24000"/>
    <s v="카드"/>
    <s v="현대 20250114 01 0004"/>
    <s v="2월 4회 등록_x000a_형제할인 왕복셔틀이용"/>
    <d v="2023-01-28T00:00:00"/>
    <s v="주1회"/>
    <m/>
    <s v="반포자이 137동"/>
    <m/>
    <m/>
  </r>
  <r>
    <x v="0"/>
    <x v="0"/>
    <x v="0"/>
    <s v="이예서"/>
    <x v="0"/>
    <s v="010-9278-4710"/>
    <s v="여"/>
    <n v="10"/>
    <s v="토12"/>
    <d v="2025-01-14T00:00:00"/>
    <x v="1"/>
    <s v="주1회할인"/>
    <n v="4"/>
    <n v="57500"/>
    <n v="230000"/>
    <n v="230000"/>
    <s v="왕복1"/>
    <n v="4"/>
    <n v="6000"/>
    <n v="24000"/>
    <s v="카드"/>
    <s v="현대 20250114 01 0004"/>
    <s v="2월 4회 등록_x000a_형제할인 왕복셔틀이용"/>
    <d v="2023-01-28T00:00:00"/>
    <s v="주1회"/>
    <m/>
    <s v="반포자이 137동"/>
    <m/>
    <m/>
  </r>
  <r>
    <x v="0"/>
    <x v="1"/>
    <x v="0"/>
    <s v="서우현"/>
    <x v="1"/>
    <s v="010-9488-2545"/>
    <s v="남"/>
    <n v="7"/>
    <s v="수15"/>
    <d v="2025-01-10T00:00:00"/>
    <x v="1"/>
    <s v="주1회"/>
    <n v="4"/>
    <n v="60000"/>
    <n v="240000"/>
    <n v="168000"/>
    <s v="직접"/>
    <m/>
    <n v="0"/>
    <m/>
    <s v="카드"/>
    <s v="삼성 20250110 01 0005"/>
    <s v="2월 4회 등록_x000a_이사님 지인 30% 할인"/>
    <d v="2022-10-26T00:00:00"/>
    <s v="주2회"/>
    <m/>
    <s v="청구로 3길 80"/>
    <m/>
    <m/>
  </r>
  <r>
    <x v="0"/>
    <x v="1"/>
    <x v="0"/>
    <s v="서은우"/>
    <x v="1"/>
    <s v="010-9488-2545"/>
    <s v="남"/>
    <n v="6"/>
    <s v="수15"/>
    <d v="2025-01-10T00:00:00"/>
    <x v="1"/>
    <s v="주1회"/>
    <n v="4"/>
    <n v="60000"/>
    <n v="240000"/>
    <n v="168000"/>
    <s v="직접"/>
    <m/>
    <n v="0"/>
    <m/>
    <s v="카드"/>
    <s v="삼성 20250110 01 0005"/>
    <s v="2월 4회 등록_x000a_이사님 지인 30% 할인"/>
    <d v="2025-01-10T00:00:00"/>
    <s v="주1회"/>
    <m/>
    <s v="청구로 3길 80"/>
    <m/>
    <m/>
  </r>
  <r>
    <x v="0"/>
    <x v="0"/>
    <x v="0"/>
    <s v="황주하"/>
    <x v="0"/>
    <s v="010-7181-0213"/>
    <s v="여"/>
    <n v="13"/>
    <s v="화15"/>
    <d v="2025-01-10T00:00:00"/>
    <x v="1"/>
    <s v="주1회"/>
    <n v="4"/>
    <n v="60000"/>
    <n v="240000"/>
    <n v="240000"/>
    <s v="왕복1"/>
    <n v="4"/>
    <n v="6000"/>
    <n v="24000"/>
    <s v="카드"/>
    <s v="현대 20250110 01 0004"/>
    <s v="2월 4회 등록"/>
    <d v="2025-01-10T00:00:00"/>
    <s v="주1회"/>
    <m/>
    <s v="래미안신반포팰리스"/>
    <m/>
    <m/>
  </r>
  <r>
    <x v="0"/>
    <x v="1"/>
    <x v="2"/>
    <s v="박정찬"/>
    <x v="9"/>
    <s v="010-6227-0775"/>
    <s v="남"/>
    <n v="7"/>
    <s v="금16"/>
    <d v="2025-01-10T00:00:00"/>
    <x v="1"/>
    <s v="체험"/>
    <n v="1"/>
    <n v="70000"/>
    <n v="70000"/>
    <n v="70000"/>
    <s v="직접"/>
    <m/>
    <n v="0"/>
    <m/>
    <s v="계좌이체"/>
    <s v="현영발급무"/>
    <s v="2/7 스피드 체험"/>
    <m/>
    <m/>
    <m/>
    <m/>
    <m/>
    <m/>
  </r>
  <r>
    <x v="0"/>
    <x v="0"/>
    <x v="0"/>
    <s v="한정원"/>
    <x v="7"/>
    <s v="010-2292-1935"/>
    <s v="여"/>
    <n v="8"/>
    <s v="토13"/>
    <d v="2025-01-06T00:00:00"/>
    <x v="1"/>
    <s v="주1회"/>
    <n v="4"/>
    <n v="60000"/>
    <n v="240000"/>
    <n v="240000"/>
    <s v="왕복1"/>
    <n v="4"/>
    <n v="6000"/>
    <n v="24000"/>
    <s v="계좌이체"/>
    <s v="현영발급무"/>
    <s v="2월 4회 등록_x000a_왕복셔틀이용"/>
    <d v="2022-10-22T00:00:00"/>
    <s v="주1회"/>
    <m/>
    <s v="잠원로 60 신반포자이 101-602"/>
    <m/>
    <m/>
  </r>
  <r>
    <x v="0"/>
    <x v="0"/>
    <x v="0"/>
    <s v="정재이"/>
    <x v="0"/>
    <s v="010-9778-7698"/>
    <s v="여"/>
    <n v="6"/>
    <s v="토12"/>
    <d v="2025-01-04T00:00:00"/>
    <x v="1"/>
    <s v="주1회"/>
    <n v="2"/>
    <n v="60000"/>
    <n v="120000"/>
    <n v="120000"/>
    <s v="직접"/>
    <m/>
    <n v="0"/>
    <m/>
    <s v="카드"/>
    <s v="씨티 20250104 01 0008"/>
    <s v="2월 2회 등록"/>
    <m/>
    <m/>
    <m/>
    <m/>
    <m/>
    <m/>
  </r>
  <r>
    <x v="0"/>
    <x v="1"/>
    <x v="0"/>
    <s v="윤결"/>
    <x v="5"/>
    <s v="010-6272-5967"/>
    <s v="여"/>
    <n v="12"/>
    <s v="토15"/>
    <d v="2024-12-24T00:00:00"/>
    <x v="1"/>
    <s v="주1회"/>
    <n v="4"/>
    <n v="60000"/>
    <n v="240000"/>
    <n v="240000"/>
    <s v="직접"/>
    <m/>
    <n v="0"/>
    <m/>
    <s v="카드"/>
    <s v="신한 20241224 01 0002"/>
    <s v="2월 4회 등록(1월 연기)"/>
    <d v="2024-10-12T00:00:00"/>
    <s v="주1회"/>
    <s v="sie"/>
    <s v="한남대로10길16"/>
    <m/>
    <m/>
  </r>
  <r>
    <x v="0"/>
    <x v="1"/>
    <x v="0"/>
    <s v="정유준"/>
    <x v="1"/>
    <s v="010-9058-6247"/>
    <s v="남"/>
    <n v="8"/>
    <s v="월15"/>
    <d v="2024-12-18T00:00:00"/>
    <x v="1"/>
    <s v="주1회"/>
    <m/>
    <m/>
    <n v="96000"/>
    <n v="96000"/>
    <s v="왕복1"/>
    <m/>
    <n v="6000"/>
    <m/>
    <s v="계좌이체"/>
    <s v="현영발급무"/>
    <s v="오입금"/>
    <d v="2021-06-23T00:00:00"/>
    <m/>
    <m/>
    <s v="잠원동 하나유치원"/>
    <m/>
    <m/>
  </r>
  <r>
    <x v="0"/>
    <x v="1"/>
    <x v="0"/>
    <s v="박윤"/>
    <x v="8"/>
    <s v="010-9792-5945"/>
    <s v="남"/>
    <n v="6"/>
    <s v="금16"/>
    <d v="2024-11-29T00:00:00"/>
    <x v="1"/>
    <s v="주1회"/>
    <n v="4"/>
    <n v="60000"/>
    <n v="240000"/>
    <n v="240000"/>
    <s v="왕복1"/>
    <n v="4"/>
    <n v="6000"/>
    <n v="24000"/>
    <s v="카드"/>
    <s v="현대 20241129 01 0002"/>
    <s v="25년 2월 4회 등록_x000a_왕복 셔틀 이용"/>
    <d v="2019-10-10T00:00:00"/>
    <s v="주1회"/>
    <m/>
    <s v="아크로리버뷰"/>
    <m/>
    <m/>
  </r>
  <r>
    <x v="0"/>
    <x v="0"/>
    <x v="1"/>
    <s v="김클로이"/>
    <x v="2"/>
    <s v="010-8110-9999"/>
    <s v="여"/>
    <n v="8"/>
    <s v="목15"/>
    <m/>
    <x v="1"/>
    <s v="주2회"/>
    <n v="8"/>
    <n v="55000"/>
    <n v="440000"/>
    <m/>
    <s v="직접"/>
    <m/>
    <n v="0"/>
    <m/>
    <m/>
    <m/>
    <s v="1월 신규 6회 등록(체험비 차액 결제)"/>
    <d v="2025-01-02T00:00:00"/>
    <s v="주2회"/>
    <m/>
    <m/>
    <m/>
    <m/>
  </r>
  <r>
    <x v="0"/>
    <x v="0"/>
    <x v="7"/>
    <s v="유이안"/>
    <x v="0"/>
    <s v="010-4615-1912"/>
    <s v="여"/>
    <n v="5"/>
    <s v="목16"/>
    <m/>
    <x v="1"/>
    <s v="주1회"/>
    <n v="4"/>
    <n v="60000"/>
    <n v="240000"/>
    <m/>
    <s v="직접"/>
    <m/>
    <n v="0"/>
    <m/>
    <m/>
    <m/>
    <s v="1월 4회 등록"/>
    <d v="2023-03-13T00:00:00"/>
    <s v="주1회"/>
    <m/>
    <s v="용산구 한남대로 91"/>
    <m/>
    <m/>
  </r>
  <r>
    <x v="0"/>
    <x v="0"/>
    <x v="7"/>
    <s v="한유나"/>
    <x v="4"/>
    <s v="010-9364-1694"/>
    <s v="여"/>
    <n v="9"/>
    <s v="회원제"/>
    <m/>
    <x v="1"/>
    <s v="피겨회원제"/>
    <n v="1"/>
    <n v="500000"/>
    <n v="500000"/>
    <m/>
    <s v="직접"/>
    <m/>
    <n v="0"/>
    <m/>
    <m/>
    <m/>
    <s v="1월 회원제 등록"/>
    <d v="2024-02-06T00:00:00"/>
    <s v="주2회"/>
    <m/>
    <s v="용산구 유엔빌리지길 80-38"/>
    <m/>
    <m/>
  </r>
  <r>
    <x v="0"/>
    <x v="1"/>
    <x v="7"/>
    <s v="현진우"/>
    <x v="1"/>
    <s v="010-5208-9699"/>
    <s v="남"/>
    <n v="6"/>
    <s v="금14"/>
    <m/>
    <x v="1"/>
    <s v="주1회"/>
    <n v="4"/>
    <n v="60000"/>
    <n v="240000"/>
    <m/>
    <s v="직접"/>
    <m/>
    <n v="0"/>
    <m/>
    <m/>
    <m/>
    <s v="1월 4회 등록"/>
    <d v="2022-11-19T00:00:00"/>
    <s v="주1회"/>
    <m/>
    <s v="한남더횔 119-104"/>
    <m/>
    <s v="압구정동"/>
  </r>
  <r>
    <x v="0"/>
    <x v="1"/>
    <x v="7"/>
    <s v="한해리"/>
    <x v="5"/>
    <s v="010-8916-9121"/>
    <s v="여"/>
    <n v="7"/>
    <s v="토15"/>
    <m/>
    <x v="1"/>
    <s v="주1회할인"/>
    <n v="4"/>
    <n v="57500"/>
    <n v="230000"/>
    <m/>
    <s v="왕복1"/>
    <n v="4"/>
    <n v="24000"/>
    <m/>
    <m/>
    <m/>
    <s v="1월 신규 4회 등록_x000a_형제할인/왕복셔틀 이용"/>
    <m/>
    <m/>
    <m/>
    <m/>
    <m/>
    <m/>
  </r>
  <r>
    <x v="0"/>
    <x v="1"/>
    <x v="7"/>
    <s v="한설아"/>
    <x v="5"/>
    <s v="010-8916-9121"/>
    <s v="여"/>
    <n v="7"/>
    <s v="토15"/>
    <m/>
    <x v="1"/>
    <s v="주1회할인"/>
    <n v="4"/>
    <n v="57500"/>
    <n v="230000"/>
    <m/>
    <s v="왕복1"/>
    <n v="4"/>
    <n v="24000"/>
    <m/>
    <m/>
    <m/>
    <s v="1월 신규 4회 등록_x000a_형제할인/왕복셔틀 이용"/>
    <m/>
    <m/>
    <m/>
    <m/>
    <m/>
    <m/>
  </r>
  <r>
    <x v="0"/>
    <x v="0"/>
    <x v="7"/>
    <s v="김예림"/>
    <x v="6"/>
    <s v="010-3888-9150"/>
    <s v="여"/>
    <n v="8"/>
    <s v="토11"/>
    <m/>
    <x v="1"/>
    <s v="주1회"/>
    <n v="4"/>
    <n v="60000"/>
    <n v="240000"/>
    <m/>
    <s v="직접"/>
    <m/>
    <n v="0"/>
    <m/>
    <m/>
    <m/>
    <s v="1월 4회 등록"/>
    <d v="2024-07-26T00:00:00"/>
    <s v="주2회"/>
    <m/>
    <m/>
    <m/>
    <m/>
  </r>
  <r>
    <x v="0"/>
    <x v="0"/>
    <x v="1"/>
    <s v="임서민"/>
    <x v="3"/>
    <s v="010-5303-0874"/>
    <s v="여"/>
    <n v="10"/>
    <s v="토13"/>
    <m/>
    <x v="1"/>
    <s v="주1회"/>
    <n v="4"/>
    <n v="60000"/>
    <n v="240000"/>
    <m/>
    <s v="직접"/>
    <m/>
    <n v="0"/>
    <m/>
    <m/>
    <m/>
    <s v="1월 3회 등록"/>
    <d v="2022-01-08T00:00:00"/>
    <s v="주1회"/>
    <m/>
    <m/>
    <m/>
    <m/>
  </r>
  <r>
    <x v="0"/>
    <x v="1"/>
    <x v="1"/>
    <s v="황준헌"/>
    <x v="5"/>
    <s v="010-5021-1605"/>
    <s v="남"/>
    <n v="8"/>
    <s v="토14"/>
    <m/>
    <x v="1"/>
    <s v="주1회"/>
    <n v="4"/>
    <n v="60000"/>
    <n v="240000"/>
    <m/>
    <s v="편도1"/>
    <n v="4"/>
    <n v="12000"/>
    <m/>
    <m/>
    <m/>
    <s v="1월 2회 등록(단말기 결제)_x000a_픽업 셔틀이용"/>
    <d v="2023-01-07T00:00:00"/>
    <s v="주1회"/>
    <m/>
    <s v="반포자이 128동"/>
    <m/>
    <s v="압구정동"/>
  </r>
  <r>
    <x v="0"/>
    <x v="0"/>
    <x v="1"/>
    <s v="민서현"/>
    <x v="3"/>
    <s v="010-7709-5975"/>
    <s v="여"/>
    <n v="9"/>
    <s v="토14,15"/>
    <m/>
    <x v="1"/>
    <s v="주1회"/>
    <n v="4"/>
    <n v="60000"/>
    <n v="240000"/>
    <m/>
    <s v="직접"/>
    <m/>
    <n v="0"/>
    <m/>
    <m/>
    <m/>
    <s v="1월 4회 등록"/>
    <d v="2024-03-23T00:00:00"/>
    <s v="주2회"/>
    <m/>
    <s v="논현로 154길 7"/>
    <m/>
    <s v="잠원동"/>
  </r>
  <r>
    <x v="0"/>
    <x v="0"/>
    <x v="1"/>
    <s v="이재빈"/>
    <x v="6"/>
    <s v="010-8556-4778"/>
    <s v="여"/>
    <n v="8"/>
    <s v="토12"/>
    <m/>
    <x v="1"/>
    <s v="주1회"/>
    <n v="4"/>
    <n v="60000"/>
    <n v="240000"/>
    <m/>
    <s v="직접"/>
    <m/>
    <n v="0"/>
    <m/>
    <m/>
    <m/>
    <s v="1월 1회 추가"/>
    <d v="2024-04-20T00:00:00"/>
    <s v="주1회"/>
    <m/>
    <s v="학동로 405"/>
    <m/>
    <m/>
  </r>
  <r>
    <x v="0"/>
    <x v="0"/>
    <x v="1"/>
    <s v="이주희"/>
    <x v="3"/>
    <s v="010-9285-5640"/>
    <s v="여"/>
    <n v="6"/>
    <s v="수16토11,12"/>
    <m/>
    <x v="1"/>
    <s v="주3회"/>
    <n v="12"/>
    <n v="50000"/>
    <n v="600000"/>
    <m/>
    <s v="직접"/>
    <m/>
    <n v="0"/>
    <m/>
    <m/>
    <m/>
    <s v="1월 13회 등록"/>
    <d v="2022-12-20T00:00:00"/>
    <s v="주1회"/>
    <m/>
    <s v="압구정로 113"/>
    <m/>
    <m/>
  </r>
  <r>
    <x v="0"/>
    <x v="0"/>
    <x v="1"/>
    <s v="양지유"/>
    <x v="0"/>
    <s v="010-7277-2090"/>
    <s v="여"/>
    <n v="9"/>
    <s v="화16목16,17"/>
    <m/>
    <x v="1"/>
    <s v="주1회"/>
    <n v="4"/>
    <n v="60000"/>
    <n v="240000"/>
    <m/>
    <s v="직접"/>
    <m/>
    <n v="0"/>
    <m/>
    <m/>
    <m/>
    <s v="1월 2회 등록"/>
    <d v="2024-03-05T00:00:00"/>
    <s v="주1회"/>
    <s v="압구정초"/>
    <s v="압구정동"/>
    <m/>
    <m/>
  </r>
  <r>
    <x v="0"/>
    <x v="1"/>
    <x v="1"/>
    <s v="장이준"/>
    <x v="8"/>
    <s v="010-9311-8042"/>
    <s v="남"/>
    <n v="6"/>
    <s v="토15"/>
    <m/>
    <x v="1"/>
    <s v="주1회"/>
    <n v="4"/>
    <n v="60000"/>
    <n v="240000"/>
    <m/>
    <s v="직접"/>
    <m/>
    <n v="0"/>
    <m/>
    <m/>
    <m/>
    <s v="1월 3회 등록"/>
    <d v="2022-04-09T00:00:00"/>
    <m/>
    <m/>
    <s v="성동구 매봉길 50 옥수파크힐스 119-201"/>
    <m/>
    <m/>
  </r>
  <r>
    <x v="0"/>
    <x v="1"/>
    <x v="1"/>
    <s v="최이안"/>
    <x v="8"/>
    <s v="010-9929-0427"/>
    <s v="남"/>
    <n v="8"/>
    <s v="토15"/>
    <m/>
    <x v="1"/>
    <s v="주1회"/>
    <n v="4"/>
    <n v="60000"/>
    <n v="240000"/>
    <m/>
    <s v="직접"/>
    <m/>
    <n v="0"/>
    <m/>
    <m/>
    <m/>
    <s v="1월 4회 등록"/>
    <d v="2023-12-09T00:00:00"/>
    <s v="주1회"/>
    <m/>
    <s v="압구정동 464 현대3차"/>
    <m/>
    <m/>
  </r>
  <r>
    <x v="0"/>
    <x v="1"/>
    <x v="1"/>
    <s v="김주원"/>
    <x v="1"/>
    <s v="010-8916-7310"/>
    <s v="남"/>
    <n v="8"/>
    <s v="수15,16"/>
    <m/>
    <x v="1"/>
    <s v="주2회"/>
    <n v="8"/>
    <n v="55000"/>
    <n v="440000"/>
    <m/>
    <s v="직접"/>
    <m/>
    <n v="0"/>
    <m/>
    <m/>
    <m/>
    <s v="1월 6회 등록"/>
    <d v="2023-02-03T00:00:00"/>
    <s v="주1회"/>
    <m/>
    <s v="잠원로 8길 35"/>
    <m/>
    <m/>
  </r>
  <r>
    <x v="0"/>
    <x v="1"/>
    <x v="1"/>
    <s v="이준상"/>
    <x v="5"/>
    <s v="010-3353-5968"/>
    <s v="남"/>
    <n v="8"/>
    <s v="목15"/>
    <m/>
    <x v="1"/>
    <s v="주1회"/>
    <n v="4"/>
    <n v="60000"/>
    <n v="240000"/>
    <m/>
    <s v="왕복1"/>
    <n v="4"/>
    <n v="24000"/>
    <m/>
    <m/>
    <m/>
    <s v="1월 4회 등록(단말기 결제)_x000a_왕복셔틀이용"/>
    <d v="2024-09-05T00:00:00"/>
    <s v="주2회"/>
    <s v="반원초"/>
    <s v="한신7차 302동"/>
    <s v="목:반원초 앞, 토:한신7차 쪽문"/>
    <m/>
  </r>
  <r>
    <x v="0"/>
    <x v="1"/>
    <x v="1"/>
    <s v="전찬병"/>
    <x v="1"/>
    <s v="010-3087-0921"/>
    <s v="남"/>
    <n v="5"/>
    <s v="수18"/>
    <m/>
    <x v="1"/>
    <s v="심화반"/>
    <n v="4"/>
    <n v="30000"/>
    <n v="120000"/>
    <m/>
    <s v="직접"/>
    <m/>
    <n v="0"/>
    <m/>
    <m/>
    <m/>
    <s v="1월 활주반 1회 추가"/>
    <d v="2021-12-08T00:00:00"/>
    <s v="주1회"/>
    <m/>
    <s v="용산구 녹사평대로 남산대림 아파트"/>
    <m/>
    <m/>
  </r>
  <r>
    <x v="0"/>
    <x v="1"/>
    <x v="1"/>
    <s v="전준병"/>
    <x v="1"/>
    <s v="010-3087-0921"/>
    <s v="남"/>
    <n v="7"/>
    <s v="수18"/>
    <m/>
    <x v="1"/>
    <s v="심화반"/>
    <n v="4"/>
    <n v="30000"/>
    <n v="120000"/>
    <m/>
    <s v="직접"/>
    <m/>
    <n v="0"/>
    <m/>
    <m/>
    <m/>
    <s v="1월 활주반 1회 추가"/>
    <d v="2021-12-08T00:00:00"/>
    <s v="주1회"/>
    <m/>
    <s v="용산구 녹사평대로 남산대림 아파트"/>
    <m/>
    <m/>
  </r>
  <r>
    <x v="0"/>
    <x v="0"/>
    <x v="1"/>
    <s v="정윤비"/>
    <x v="4"/>
    <s v="010-3314-1916"/>
    <s v="여"/>
    <n v="10"/>
    <s v="목17"/>
    <m/>
    <x v="1"/>
    <s v="주1회"/>
    <n v="4"/>
    <n v="60000"/>
    <n v="240000"/>
    <m/>
    <s v="직접"/>
    <m/>
    <n v="0"/>
    <m/>
    <m/>
    <m/>
    <s v="1월 4회 등록"/>
    <d v="2023-07-27T00:00:00"/>
    <s v="주1회"/>
    <m/>
    <s v="신반포 4차 아파트"/>
    <m/>
    <m/>
  </r>
  <r>
    <x v="0"/>
    <x v="0"/>
    <x v="1"/>
    <s v="정윤비"/>
    <x v="4"/>
    <s v="010-3314-1916"/>
    <s v="여"/>
    <n v="10"/>
    <s v="목17"/>
    <m/>
    <x v="1"/>
    <s v="심화반"/>
    <n v="4"/>
    <n v="30000"/>
    <n v="120000"/>
    <m/>
    <s v="직접"/>
    <m/>
    <n v="0"/>
    <m/>
    <m/>
    <m/>
    <s v="1월 심화반 4회 등록"/>
    <d v="2023-07-27T00:00:00"/>
    <s v="주1회"/>
    <m/>
    <s v="신반포 4차 아파트"/>
    <m/>
    <m/>
  </r>
  <r>
    <x v="0"/>
    <x v="1"/>
    <x v="1"/>
    <s v="김아윤"/>
    <x v="9"/>
    <s v="010-5544-7083"/>
    <s v="남"/>
    <n v="7"/>
    <s v="토14"/>
    <m/>
    <x v="1"/>
    <s v="주1회"/>
    <n v="4"/>
    <n v="60000"/>
    <n v="240000"/>
    <m/>
    <s v="직접"/>
    <m/>
    <n v="0"/>
    <m/>
    <m/>
    <m/>
    <s v="1월 신규 2회 등록(체험비 차액결제)"/>
    <m/>
    <m/>
    <m/>
    <m/>
    <m/>
    <m/>
  </r>
  <r>
    <x v="0"/>
    <x v="0"/>
    <x v="1"/>
    <s v="최지우"/>
    <x v="0"/>
    <s v="010-2040-7854"/>
    <s v="여"/>
    <n v="8"/>
    <s v="토10"/>
    <m/>
    <x v="1"/>
    <s v="주1회"/>
    <n v="4"/>
    <n v="60000"/>
    <n v="240000"/>
    <m/>
    <s v="직접"/>
    <m/>
    <n v="0"/>
    <m/>
    <m/>
    <m/>
    <s v="1월 4회 등록"/>
    <d v="2024-08-24T00:00:00"/>
    <s v="주1회"/>
    <m/>
    <m/>
    <m/>
    <m/>
  </r>
  <r>
    <x v="0"/>
    <x v="0"/>
    <x v="1"/>
    <s v="박레나"/>
    <x v="0"/>
    <s v="010-2042-9969_x000a_010-2040-9969"/>
    <s v="여"/>
    <n v="13"/>
    <s v="토10"/>
    <m/>
    <x v="1"/>
    <s v="주1회"/>
    <n v="4"/>
    <n v="60000"/>
    <n v="240000"/>
    <m/>
    <s v="직접"/>
    <m/>
    <n v="0"/>
    <m/>
    <m/>
    <m/>
    <s v="12월 4회 미납금"/>
    <d v="2024-02-24T00:00:00"/>
    <s v="주1회"/>
    <m/>
    <s v="옥수동"/>
    <m/>
    <m/>
  </r>
  <r>
    <x v="0"/>
    <x v="0"/>
    <x v="1"/>
    <s v="김다은"/>
    <x v="3"/>
    <s v="010-8991-0964"/>
    <s v="여"/>
    <n v="8"/>
    <s v="금14,15,토1213"/>
    <m/>
    <x v="1"/>
    <s v="주2회"/>
    <n v="8"/>
    <n v="55000"/>
    <n v="440000"/>
    <m/>
    <s v="편도1"/>
    <n v="4"/>
    <n v="12000"/>
    <m/>
    <m/>
    <m/>
    <s v="1월 8회 등록_x000a_편도 셔틀 이용"/>
    <d v="2024-01-20T00:00:00"/>
    <s v="주1회"/>
    <m/>
    <s v="래미안신반포팰리스"/>
    <m/>
    <m/>
  </r>
  <r>
    <x v="0"/>
    <x v="1"/>
    <x v="1"/>
    <s v="한동윤"/>
    <x v="1"/>
    <s v="010-5201-2173"/>
    <s v="남"/>
    <n v="9"/>
    <s v="월17"/>
    <m/>
    <x v="1"/>
    <s v="주1회"/>
    <n v="3"/>
    <n v="60000"/>
    <n v="180000"/>
    <m/>
    <s v="직접"/>
    <m/>
    <n v="0"/>
    <m/>
    <m/>
    <m/>
    <s v="1월에 셔틀불가로 2월 결제시 3회만 결제"/>
    <m/>
    <m/>
    <m/>
    <m/>
    <m/>
    <m/>
  </r>
  <r>
    <x v="0"/>
    <x v="0"/>
    <x v="1"/>
    <s v="김지현2"/>
    <x v="4"/>
    <s v="010-7300-2861"/>
    <s v="여"/>
    <n v="8"/>
    <s v="화15,16목18"/>
    <m/>
    <x v="1"/>
    <s v="주3회"/>
    <n v="12"/>
    <n v="50000"/>
    <n v="600000"/>
    <m/>
    <s v="직접"/>
    <m/>
    <n v="0"/>
    <m/>
    <m/>
    <m/>
    <s v="12월 12회 미납금"/>
    <m/>
    <m/>
    <m/>
    <m/>
    <m/>
    <m/>
  </r>
  <r>
    <x v="0"/>
    <x v="0"/>
    <x v="1"/>
    <s v="강리아"/>
    <x v="4"/>
    <s v="010-6553-5240"/>
    <s v="여"/>
    <n v="10"/>
    <s v="수16"/>
    <m/>
    <x v="1"/>
    <s v="주1회"/>
    <n v="4"/>
    <n v="60000"/>
    <n v="240000"/>
    <m/>
    <s v="직접"/>
    <m/>
    <n v="0"/>
    <m/>
    <m/>
    <m/>
    <s v="송여진t로 변경"/>
    <d v="2023-02-17T00:00:00"/>
    <s v="주1회"/>
    <m/>
    <s v="잠원동 32-10"/>
    <m/>
    <m/>
  </r>
  <r>
    <x v="0"/>
    <x v="0"/>
    <x v="1"/>
    <s v="조서아"/>
    <x v="0"/>
    <s v="010-6411-0433"/>
    <s v="여"/>
    <n v="6"/>
    <s v="금17"/>
    <m/>
    <x v="1"/>
    <s v="주1회"/>
    <n v="4"/>
    <n v="60000"/>
    <n v="240000"/>
    <m/>
    <s v="직접"/>
    <m/>
    <n v="0"/>
    <m/>
    <m/>
    <m/>
    <s v="1월 2회 등록"/>
    <d v="2024-11-15T00:00:00"/>
    <s v="주1회"/>
    <s v="리틀스쿨"/>
    <s v="옥수파크힐즈"/>
    <m/>
    <m/>
  </r>
  <r>
    <x v="0"/>
    <x v="0"/>
    <x v="1"/>
    <s v="김주아"/>
    <x v="4"/>
    <s v="010-9759-0021"/>
    <s v="여"/>
    <n v="8"/>
    <s v="금15"/>
    <m/>
    <x v="1"/>
    <s v="주1회"/>
    <n v="4"/>
    <n v="60000"/>
    <n v="240000"/>
    <m/>
    <s v="직접"/>
    <m/>
    <n v="0"/>
    <m/>
    <m/>
    <m/>
    <s v="1월 2회 등록"/>
    <d v="2021-06-18T00:00:00"/>
    <m/>
    <m/>
    <m/>
    <m/>
    <m/>
  </r>
  <r>
    <x v="0"/>
    <x v="0"/>
    <x v="1"/>
    <s v="전지유"/>
    <x v="0"/>
    <s v="010-9345-4864"/>
    <s v="여"/>
    <n v="7"/>
    <s v="토12"/>
    <m/>
    <x v="1"/>
    <s v="주1회"/>
    <n v="4"/>
    <n v="60000"/>
    <n v="240000"/>
    <m/>
    <s v="직접"/>
    <m/>
    <n v="0"/>
    <m/>
    <m/>
    <m/>
    <s v="1월 4회 등록"/>
    <d v="2024-01-08T00:00:00"/>
    <s v="주1회"/>
    <m/>
    <s v="구현대 58동"/>
    <m/>
    <m/>
  </r>
  <r>
    <x v="0"/>
    <x v="0"/>
    <x v="8"/>
    <s v="유지후"/>
    <x v="0"/>
    <s v="010-8714-7803"/>
    <s v="여"/>
    <n v="8"/>
    <s v="월16,17"/>
    <m/>
    <x v="1"/>
    <s v="주2회"/>
    <n v="8"/>
    <n v="55000"/>
    <n v="440000"/>
    <m/>
    <s v="직접"/>
    <m/>
    <n v="0"/>
    <m/>
    <m/>
    <m/>
    <m/>
    <d v="2023-06-14T00:00:00"/>
    <s v="주1회"/>
    <m/>
    <s v="용산구 이촌로 347"/>
    <m/>
    <m/>
  </r>
  <r>
    <x v="0"/>
    <x v="1"/>
    <x v="1"/>
    <s v="차동빈"/>
    <x v="1"/>
    <s v="010-9120-4844"/>
    <s v="남"/>
    <n v="8"/>
    <s v="월16"/>
    <m/>
    <x v="1"/>
    <s v="주1회"/>
    <n v="4"/>
    <n v="60000"/>
    <n v="240000"/>
    <m/>
    <s v="직접"/>
    <m/>
    <n v="0"/>
    <m/>
    <m/>
    <m/>
    <s v="_x000a_형제할인"/>
    <d v="2022-09-27T00:00:00"/>
    <s v="주1회"/>
    <m/>
    <s v="서초중앙로 220"/>
    <m/>
    <m/>
  </r>
  <r>
    <x v="2"/>
    <x v="3"/>
    <x v="3"/>
    <s v="최다인5주차"/>
    <x v="12"/>
    <s v="010-4235-5348"/>
    <s v="여"/>
    <n v="9"/>
    <s v="5주차9시"/>
    <d v="2025-02-03T00:00:00"/>
    <x v="1"/>
    <s v="25년방특(5th week)"/>
    <n v="1"/>
    <n v="99000"/>
    <n v="99000"/>
    <n v="99000"/>
    <s v="25년특강셔틀비"/>
    <n v="1"/>
    <n v="30000"/>
    <n v="30000"/>
    <s v="카드"/>
    <s v="현대 20250203 01 0002"/>
    <s v="2차9시 방특"/>
    <m/>
    <m/>
    <m/>
    <m/>
    <m/>
    <m/>
  </r>
  <r>
    <x v="2"/>
    <x v="3"/>
    <x v="9"/>
    <s v="손은지2차"/>
    <x v="12"/>
    <s v="010-3379-2365"/>
    <s v="여자"/>
    <n v="9"/>
    <s v="2차10시"/>
    <d v="2025-01-31T00:00:00"/>
    <x v="1"/>
    <s v="25년(2차)방특"/>
    <n v="1"/>
    <n v="150000"/>
    <n v="150000"/>
    <n v="150000"/>
    <s v="25년특강셔틀비"/>
    <n v="1"/>
    <n v="0"/>
    <n v="60000"/>
    <s v="카드"/>
    <s v="국민 30158026"/>
    <s v="2차 9시 방특(단말기 결제)_x000a_왕복셔틀이용"/>
    <m/>
    <m/>
    <m/>
    <m/>
    <m/>
    <m/>
  </r>
  <r>
    <x v="2"/>
    <x v="3"/>
    <x v="3"/>
    <s v="정이든 (방학특강)"/>
    <x v="12"/>
    <s v="010-8871-5712"/>
    <s v="남자"/>
    <n v="8"/>
    <s v="2차 11시"/>
    <d v="2025-01-31T00:00:00"/>
    <x v="1"/>
    <s v="25년(2차)방특"/>
    <n v="1"/>
    <n v="150000"/>
    <n v="150000"/>
    <n v="150000"/>
    <s v="25년특강셔틀비"/>
    <n v="1"/>
    <n v="0"/>
    <n v="24000"/>
    <s v="계좌이체"/>
    <s v="현영 발급 무"/>
    <s v="2차 10시 방특"/>
    <m/>
    <m/>
    <m/>
    <m/>
    <m/>
    <m/>
  </r>
  <r>
    <x v="2"/>
    <x v="3"/>
    <x v="3"/>
    <s v="김지섭2차"/>
    <x v="12"/>
    <s v="010-8904-8645"/>
    <s v="남자"/>
    <n v="7"/>
    <s v="2차 11시"/>
    <d v="2025-01-31T00:00:00"/>
    <x v="1"/>
    <s v="25년(2차)방특"/>
    <n v="1"/>
    <n v="150000"/>
    <n v="150000"/>
    <n v="150000"/>
    <s v="25년특강셔틀비"/>
    <n v="1"/>
    <n v="0"/>
    <n v="60000"/>
    <s v="계좌이체"/>
    <s v="현영 발급 무"/>
    <s v="2차11시 방특_x000a_왕복셔틀이용"/>
    <m/>
    <m/>
    <m/>
    <m/>
    <m/>
    <m/>
  </r>
  <r>
    <x v="2"/>
    <x v="3"/>
    <x v="9"/>
    <s v="홍지우2차"/>
    <x v="12"/>
    <s v="010-8208-2433"/>
    <s v="여자"/>
    <n v="9"/>
    <s v="2차10시"/>
    <d v="2025-01-31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2차10시 방특_x000a_왕복셔틀이용"/>
    <m/>
    <m/>
    <m/>
    <m/>
    <m/>
    <m/>
  </r>
  <r>
    <x v="2"/>
    <x v="3"/>
    <x v="3"/>
    <s v="김한준2차"/>
    <x v="12"/>
    <s v="010-5031-3039"/>
    <s v="남자"/>
    <n v="11"/>
    <s v="2차11시"/>
    <d v="2025-01-31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2차11시 방특_x000a_왕복셔틀이용"/>
    <m/>
    <m/>
    <m/>
    <m/>
    <m/>
    <m/>
  </r>
  <r>
    <x v="2"/>
    <x v="3"/>
    <x v="3"/>
    <s v="이태규2차"/>
    <x v="12"/>
    <s v="010-2492-9767"/>
    <s v="남자"/>
    <n v="12"/>
    <s v="2차11시"/>
    <d v="2025-01-25T00:00:00"/>
    <x v="1"/>
    <s v="25년(2차)방특"/>
    <n v="1"/>
    <n v="150000"/>
    <n v="150000"/>
    <n v="150000"/>
    <s v="직접"/>
    <m/>
    <n v="0"/>
    <m/>
    <s v="계좌이체"/>
    <s v="현영 발급무"/>
    <s v="2차 11시 방특"/>
    <m/>
    <m/>
    <m/>
    <m/>
    <m/>
    <m/>
  </r>
  <r>
    <x v="2"/>
    <x v="3"/>
    <x v="3"/>
    <s v="김하진2차"/>
    <x v="12"/>
    <s v="010-2191-0207"/>
    <s v="남자"/>
    <n v="9"/>
    <s v="2차11시"/>
    <d v="2025-01-25T00:00:00"/>
    <x v="1"/>
    <s v="25년(2차)방특"/>
    <n v="1"/>
    <n v="150000"/>
    <n v="150000"/>
    <n v="150000"/>
    <s v="직접"/>
    <m/>
    <n v="0"/>
    <m/>
    <s v="계좌이체"/>
    <s v="현영 발급 무"/>
    <s v="2차11시 방특"/>
    <m/>
    <m/>
    <m/>
    <m/>
    <m/>
    <m/>
  </r>
  <r>
    <x v="2"/>
    <x v="3"/>
    <x v="3"/>
    <s v="김하진2차"/>
    <x v="12"/>
    <s v="010-2191-0207"/>
    <s v="남자"/>
    <n v="9"/>
    <s v="2차11시"/>
    <d v="2025-01-25T00:00:00"/>
    <x v="1"/>
    <s v="25년(2차)방특"/>
    <n v="1"/>
    <n v="150000"/>
    <n v="150000"/>
    <n v="45000"/>
    <s v="직접"/>
    <m/>
    <n v="0"/>
    <m/>
    <s v="계좌이체"/>
    <s v="현영 발급 무"/>
    <s v="대여비 오입금"/>
    <m/>
    <m/>
    <m/>
    <m/>
    <m/>
    <m/>
  </r>
  <r>
    <x v="2"/>
    <x v="3"/>
    <x v="3"/>
    <s v="송은준2차"/>
    <x v="12"/>
    <s v="010-6305-8610"/>
    <s v="남자"/>
    <n v="7"/>
    <s v="2차11시"/>
    <d v="2025-01-25T00:00:00"/>
    <x v="1"/>
    <s v="25년(2차)방특"/>
    <n v="1"/>
    <n v="150000"/>
    <n v="150000"/>
    <n v="150000"/>
    <s v="25년특강셔틀비"/>
    <n v="1"/>
    <n v="0"/>
    <n v="60000"/>
    <s v="계좌이체"/>
    <s v="현영 발급무"/>
    <s v="2차 11시 방특_x000a_왕복셔틀이용"/>
    <m/>
    <m/>
    <m/>
    <m/>
    <m/>
    <m/>
  </r>
  <r>
    <x v="2"/>
    <x v="3"/>
    <x v="9"/>
    <s v="권지유2차"/>
    <x v="12"/>
    <s v="010-9315-3668"/>
    <s v="여"/>
    <n v="7"/>
    <s v="2차10시"/>
    <d v="2025-01-25T00:00:00"/>
    <x v="1"/>
    <s v="25년(2차)방특"/>
    <m/>
    <n v="150000"/>
    <n v="0"/>
    <m/>
    <s v="25년특강셔틀비"/>
    <n v="1"/>
    <n v="0"/>
    <n v="60000"/>
    <s v="계좌이체"/>
    <s v="현영 발급무"/>
    <s v="2차 10시 방특 셔틀비"/>
    <m/>
    <m/>
    <m/>
    <m/>
    <m/>
    <m/>
  </r>
  <r>
    <x v="2"/>
    <x v="3"/>
    <x v="9"/>
    <s v="백민균3차"/>
    <x v="12"/>
    <s v="010-6229-4157"/>
    <s v="남자"/>
    <n v="13"/>
    <s v="3차9시"/>
    <d v="2025-01-25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3차 9시 방특_x000a_왕복셔틀이용"/>
    <m/>
    <m/>
    <m/>
    <m/>
    <m/>
    <m/>
  </r>
  <r>
    <x v="2"/>
    <x v="3"/>
    <x v="9"/>
    <s v="백민아3차"/>
    <x v="12"/>
    <s v="010-6229-4157"/>
    <s v="여자"/>
    <n v="9"/>
    <s v="3차9시"/>
    <d v="2025-01-25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3차 9시 방특_x000a_왕복셔틀이용"/>
    <m/>
    <m/>
    <m/>
    <m/>
    <m/>
    <m/>
  </r>
  <r>
    <x v="2"/>
    <x v="3"/>
    <x v="9"/>
    <s v="최시연3차"/>
    <x v="12"/>
    <s v="010-8408-0906"/>
    <s v="여자"/>
    <n v="7"/>
    <s v="3차10시"/>
    <d v="2025-01-24T00:00:00"/>
    <x v="1"/>
    <s v="25년(2차)방특"/>
    <n v="1"/>
    <n v="150000"/>
    <n v="150000"/>
    <n v="150000"/>
    <s v="직접"/>
    <m/>
    <n v="0"/>
    <m/>
    <s v="카드"/>
    <s v="현대 202501224 01 0001"/>
    <s v="3차 10시 방특"/>
    <m/>
    <m/>
    <m/>
    <m/>
    <m/>
    <m/>
  </r>
  <r>
    <x v="2"/>
    <x v="3"/>
    <x v="9"/>
    <s v="이소희2차"/>
    <x v="12"/>
    <s v="010-3126-5907"/>
    <s v="여자"/>
    <n v="9"/>
    <s v="2차10시"/>
    <d v="2025-01-24T00:00:00"/>
    <x v="1"/>
    <s v="25년(2차)방특"/>
    <n v="1"/>
    <n v="150000"/>
    <n v="150000"/>
    <n v="150000"/>
    <s v="직접"/>
    <m/>
    <n v="0"/>
    <m/>
    <s v="카드"/>
    <s v="삼성 20250124 01 0002"/>
    <s v="2차 10시 방특"/>
    <m/>
    <m/>
    <m/>
    <m/>
    <m/>
    <m/>
  </r>
  <r>
    <x v="2"/>
    <x v="3"/>
    <x v="9"/>
    <s v="김세라2차"/>
    <x v="12"/>
    <s v="010-4550-0005"/>
    <s v="여자"/>
    <n v="9"/>
    <s v="2차 9시"/>
    <d v="2025-01-20T00:00:00"/>
    <x v="1"/>
    <s v="25년(2차)방특"/>
    <n v="1"/>
    <n v="150000"/>
    <n v="150000"/>
    <n v="150000"/>
    <s v="직접"/>
    <m/>
    <n v="0"/>
    <m/>
    <s v="카드"/>
    <s v="현대 20250120 01 0001"/>
    <s v="2차 9시 방특"/>
    <m/>
    <m/>
    <m/>
    <m/>
    <m/>
    <m/>
  </r>
  <r>
    <x v="2"/>
    <x v="3"/>
    <x v="9"/>
    <s v="김소율3주차"/>
    <x v="12"/>
    <s v="010-9972-6143"/>
    <s v="여자"/>
    <n v="7"/>
    <s v="3주차10시"/>
    <d v="2025-01-19T00:00:00"/>
    <x v="1"/>
    <s v="25년방특(3rd week)"/>
    <n v="1"/>
    <n v="99000"/>
    <n v="99000"/>
    <n v="99000"/>
    <s v="25년특강셔틀비"/>
    <n v="1"/>
    <n v="0"/>
    <n v="24000"/>
    <s v="계좌이체"/>
    <s v="현영발급무"/>
    <s v="3주차 10시 방특"/>
    <m/>
    <m/>
    <m/>
    <m/>
    <m/>
    <m/>
  </r>
  <r>
    <x v="2"/>
    <x v="3"/>
    <x v="9"/>
    <s v="허윤 2차"/>
    <x v="12"/>
    <s v="010-3573-9624"/>
    <s v="여자"/>
    <n v="9"/>
    <s v="2차10시"/>
    <d v="2025-01-17T00:00:00"/>
    <x v="1"/>
    <s v="25년(2차)방특"/>
    <m/>
    <n v="150000"/>
    <n v="0"/>
    <n v="150000"/>
    <s v="25년특강셔틀비"/>
    <n v="1"/>
    <n v="0"/>
    <n v="60000"/>
    <s v="카드"/>
    <s v="현대 20250117 01 0001"/>
    <s v="2차 10시 방특_x000a_왕복셔틀이용"/>
    <m/>
    <m/>
    <m/>
    <m/>
    <m/>
    <m/>
  </r>
  <r>
    <x v="2"/>
    <x v="3"/>
    <x v="3"/>
    <s v="박건우2차"/>
    <x v="12"/>
    <s v="010-8227-6927"/>
    <s v="남자"/>
    <n v="6"/>
    <s v="2차9시"/>
    <d v="2025-01-17T00:00:00"/>
    <x v="1"/>
    <s v="25년(2차)방특"/>
    <n v="1"/>
    <n v="150000"/>
    <n v="150000"/>
    <n v="150000"/>
    <s v="25년특강셔틀비"/>
    <n v="1"/>
    <n v="0"/>
    <n v="60000"/>
    <s v="카드"/>
    <s v="하나 15871906"/>
    <s v="2차 9시 방특(단말기 결제)"/>
    <m/>
    <m/>
    <m/>
    <m/>
    <m/>
    <m/>
  </r>
  <r>
    <x v="2"/>
    <x v="3"/>
    <x v="3"/>
    <s v="노윤아3주차"/>
    <x v="12"/>
    <s v="010-9035-5990"/>
    <s v="여자"/>
    <n v="7"/>
    <s v="3주차10시"/>
    <d v="2025-01-17T00:00:00"/>
    <x v="1"/>
    <s v="25년방특(3rd week)"/>
    <n v="1"/>
    <n v="99000"/>
    <n v="99000"/>
    <n v="99000"/>
    <s v="25년특강셔틀비"/>
    <n v="1"/>
    <n v="0"/>
    <n v="30000"/>
    <s v="계좌이체"/>
    <s v="현영발급무"/>
    <s v="3주차 10시 방특"/>
    <m/>
    <m/>
    <m/>
    <m/>
    <m/>
    <m/>
  </r>
  <r>
    <x v="2"/>
    <x v="3"/>
    <x v="9"/>
    <s v="김재인3차"/>
    <x v="12"/>
    <s v="010-9957-7969"/>
    <s v="여자"/>
    <n v="11"/>
    <s v="3차10시"/>
    <d v="2025-01-16T00:00:00"/>
    <x v="1"/>
    <s v="25년(3차)방특"/>
    <n v="1"/>
    <n v="150000"/>
    <n v="150000"/>
    <n v="150000"/>
    <s v="25년특강셔틀비"/>
    <n v="1"/>
    <n v="0"/>
    <n v="60000"/>
    <s v="계좌이체"/>
    <s v="현영발급무"/>
    <s v="3차 10시 방특"/>
    <m/>
    <m/>
    <m/>
    <m/>
    <m/>
    <m/>
  </r>
  <r>
    <x v="2"/>
    <x v="3"/>
    <x v="3"/>
    <s v="김서우2차"/>
    <x v="12"/>
    <s v="010-5918-8927"/>
    <s v="여자"/>
    <n v="9"/>
    <s v="2차9시"/>
    <d v="2025-01-14T00:00:00"/>
    <x v="1"/>
    <s v="25년(2차)방특"/>
    <n v="1"/>
    <n v="150000"/>
    <n v="150000"/>
    <n v="150000"/>
    <s v="직접"/>
    <m/>
    <n v="0"/>
    <m/>
    <s v="계좌이체"/>
    <s v="현영발급무"/>
    <s v="2차 9시 방특"/>
    <m/>
    <m/>
    <m/>
    <m/>
    <m/>
    <m/>
  </r>
  <r>
    <x v="2"/>
    <x v="3"/>
    <x v="3"/>
    <s v="박준서2차"/>
    <x v="12"/>
    <s v="010-5458-6476"/>
    <s v="남자"/>
    <n v="9"/>
    <s v="2차11시"/>
    <d v="2025-01-09T00:00:00"/>
    <x v="1"/>
    <s v="25년(2차)방특"/>
    <n v="1"/>
    <n v="150000"/>
    <n v="150000"/>
    <n v="150000"/>
    <s v="직접"/>
    <m/>
    <n v="0"/>
    <m/>
    <s v="카드"/>
    <s v="비씨 20250109 01 0004"/>
    <s v="2차 11시 방특"/>
    <m/>
    <m/>
    <m/>
    <m/>
    <m/>
    <m/>
  </r>
  <r>
    <x v="2"/>
    <x v="3"/>
    <x v="3"/>
    <s v="김영준2차"/>
    <x v="12"/>
    <s v="010-8983-6926"/>
    <s v="남자"/>
    <n v="7"/>
    <s v=" "/>
    <d v="2025-01-09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2차 11시 방특"/>
    <m/>
    <m/>
    <m/>
    <m/>
    <m/>
    <m/>
  </r>
  <r>
    <x v="2"/>
    <x v="3"/>
    <x v="3"/>
    <s v="김지윤"/>
    <x v="12"/>
    <s v="010-4743-4164"/>
    <s v="여자"/>
    <n v="8"/>
    <s v="2차9시"/>
    <d v="2025-01-09T00:00:00"/>
    <x v="1"/>
    <s v="25년(2차)방특"/>
    <n v="1"/>
    <n v="150000"/>
    <n v="150000"/>
    <n v="150000"/>
    <s v="25년특강셔틀비"/>
    <n v="1"/>
    <n v="0"/>
    <n v="60000"/>
    <s v="계좌이체"/>
    <s v="현영발급무"/>
    <s v="2차 9시 방특"/>
    <m/>
    <m/>
    <m/>
    <m/>
    <m/>
    <m/>
  </r>
  <r>
    <x v="2"/>
    <x v="3"/>
    <x v="3"/>
    <s v="이준영2차"/>
    <x v="12"/>
    <s v="010-8954-4599"/>
    <s v="남자"/>
    <n v="7"/>
    <s v="2차11시"/>
    <d v="2024-12-27T00:00:00"/>
    <x v="1"/>
    <s v="25년(2차)방특"/>
    <m/>
    <n v="150000"/>
    <n v="0"/>
    <n v="150000"/>
    <s v="25년특강셔틀비"/>
    <n v="1"/>
    <n v="0"/>
    <n v="60000"/>
    <s v="계좌이체"/>
    <s v="현영발급무"/>
    <s v="2차 11시 방특_x000a_왕복셔틀이용"/>
    <m/>
    <m/>
    <m/>
    <m/>
    <m/>
    <m/>
  </r>
  <r>
    <x v="2"/>
    <x v="3"/>
    <x v="3"/>
    <s v="이도영2차"/>
    <x v="12"/>
    <s v="010-8954-4599"/>
    <s v="남자"/>
    <n v="7"/>
    <s v="2차11시"/>
    <d v="2024-12-27T00:00:00"/>
    <x v="1"/>
    <s v="25년(2차)방특"/>
    <m/>
    <n v="150000"/>
    <n v="0"/>
    <n v="150000"/>
    <s v="25년특강셔틀비"/>
    <n v="1"/>
    <n v="0"/>
    <n v="60000"/>
    <s v="계좌이체"/>
    <s v="현영발급무"/>
    <s v="2차 11시 방특_x000a_왕복셔틀이용"/>
    <m/>
    <m/>
    <m/>
    <m/>
    <m/>
    <m/>
  </r>
  <r>
    <x v="2"/>
    <x v="3"/>
    <x v="9"/>
    <s v="권지유2차"/>
    <x v="12"/>
    <s v="010-9315-3668"/>
    <s v="여"/>
    <n v="7"/>
    <s v="2차10시"/>
    <d v="2024-12-13T00:00:00"/>
    <x v="1"/>
    <s v="25년(2차)방특"/>
    <n v="1"/>
    <n v="150000"/>
    <n v="150000"/>
    <n v="150000"/>
    <s v="직접"/>
    <m/>
    <n v="0"/>
    <m/>
    <s v="카드"/>
    <s v="농협 46339116"/>
    <s v="2차 10시 방특"/>
    <m/>
    <m/>
    <m/>
    <m/>
    <m/>
    <m/>
  </r>
  <r>
    <x v="2"/>
    <x v="3"/>
    <x v="9"/>
    <s v="권지유3차"/>
    <x v="12"/>
    <s v="010-9315-3668"/>
    <s v="여"/>
    <n v="7"/>
    <s v="3차10시"/>
    <d v="2024-12-13T00:00:00"/>
    <x v="1"/>
    <s v="25년(3차)방특"/>
    <n v="1"/>
    <n v="150000"/>
    <n v="150000"/>
    <n v="150000"/>
    <s v="직접"/>
    <m/>
    <n v="0"/>
    <m/>
    <s v="카드"/>
    <s v="농협 46339116"/>
    <s v="3차 10시 방특(단말기 승인)"/>
    <m/>
    <m/>
    <m/>
    <m/>
    <m/>
    <m/>
  </r>
  <r>
    <x v="2"/>
    <x v="3"/>
    <x v="9"/>
    <s v="박소민"/>
    <x v="12"/>
    <s v="010-4168-2048"/>
    <s v="여자"/>
    <n v="8"/>
    <s v="2차9시"/>
    <d v="2024-12-12T00:00:00"/>
    <x v="1"/>
    <s v="25년(3차)방특"/>
    <n v="1"/>
    <n v="150000"/>
    <n v="150000"/>
    <n v="150000"/>
    <s v="25년특강셔틀비"/>
    <m/>
    <n v="0"/>
    <n v="60000"/>
    <s v="계좌이체"/>
    <s v="현영 발급 무"/>
    <s v="3차 11시 방특"/>
    <m/>
    <m/>
    <m/>
    <m/>
    <m/>
    <m/>
  </r>
  <r>
    <x v="2"/>
    <x v="3"/>
    <x v="3"/>
    <s v="정영서"/>
    <x v="12"/>
    <s v="010-4160-4609"/>
    <s v="남자"/>
    <n v="7"/>
    <s v="2차9시"/>
    <d v="2024-12-12T00:00:00"/>
    <x v="1"/>
    <s v="25년(2차)방특"/>
    <n v="1"/>
    <n v="150000"/>
    <n v="150000"/>
    <n v="150000"/>
    <s v="25년특강셔틀비"/>
    <m/>
    <n v="0"/>
    <n v="60000"/>
    <s v="계좌이체"/>
    <s v="현영 발급 무"/>
    <s v="2차 9시 방특"/>
    <m/>
    <m/>
    <m/>
    <m/>
    <m/>
    <m/>
  </r>
  <r>
    <x v="2"/>
    <x v="3"/>
    <x v="3"/>
    <s v="정영서"/>
    <x v="12"/>
    <s v="010-4160-4609"/>
    <s v="남자"/>
    <n v="7"/>
    <s v="2차9시"/>
    <d v="2024-12-12T00:00:00"/>
    <x v="1"/>
    <s v="25년(3차)방특"/>
    <n v="1"/>
    <n v="150000"/>
    <n v="150000"/>
    <n v="150000"/>
    <s v="25년특강셔틀비"/>
    <m/>
    <n v="0"/>
    <n v="60000"/>
    <s v="계좌이체"/>
    <s v="현영 발급 무"/>
    <s v="3차 9시 방특"/>
    <m/>
    <m/>
    <m/>
    <m/>
    <m/>
    <m/>
  </r>
  <r>
    <x v="2"/>
    <x v="3"/>
    <x v="3"/>
    <s v="이서호(1차/3차)"/>
    <x v="12"/>
    <s v="010-9957-1729"/>
    <s v="남자"/>
    <n v="8"/>
    <s v="3차 9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9시"/>
    <m/>
    <m/>
    <m/>
    <m/>
    <m/>
    <m/>
  </r>
  <r>
    <x v="2"/>
    <x v="3"/>
    <x v="9"/>
    <s v="신승범 겨울특강"/>
    <x v="12"/>
    <s v="010-9973-8780"/>
    <s v="여자"/>
    <n v="10"/>
    <s v="2차 9시"/>
    <d v="2024-12-05T00:00:00"/>
    <x v="1"/>
    <s v="25년(2차)방특"/>
    <n v="1"/>
    <n v="150000"/>
    <n v="150000"/>
    <n v="150000"/>
    <s v="직접"/>
    <m/>
    <n v="0"/>
    <m/>
    <s v="계좌이체"/>
    <s v="현영 발급 무"/>
    <s v="2차 9시"/>
    <m/>
    <m/>
    <m/>
    <m/>
    <m/>
    <m/>
  </r>
  <r>
    <x v="2"/>
    <x v="3"/>
    <x v="9"/>
    <s v="신승범 겨울특강"/>
    <x v="12"/>
    <s v="010-9973-8780"/>
    <s v="여자"/>
    <n v="10"/>
    <s v="3차 9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9시"/>
    <m/>
    <m/>
    <m/>
    <m/>
    <m/>
    <m/>
  </r>
  <r>
    <x v="2"/>
    <x v="3"/>
    <x v="9"/>
    <s v="신소윤 겨울특강"/>
    <x v="12"/>
    <s v="010-9973-8780"/>
    <s v="여자"/>
    <n v="8"/>
    <s v="2차 9시"/>
    <d v="2024-12-05T00:00:00"/>
    <x v="1"/>
    <s v="25년(2차)방특"/>
    <n v="1"/>
    <n v="150000"/>
    <n v="150000"/>
    <n v="150000"/>
    <s v="직접"/>
    <m/>
    <n v="0"/>
    <m/>
    <s v="계좌이체"/>
    <s v="현영 발급 무"/>
    <s v="2차 9시"/>
    <m/>
    <m/>
    <m/>
    <m/>
    <m/>
    <m/>
  </r>
  <r>
    <x v="2"/>
    <x v="3"/>
    <x v="9"/>
    <s v="신소윤 겨울특강"/>
    <x v="12"/>
    <s v="010-9973-8780"/>
    <s v="여자"/>
    <n v="8"/>
    <s v="3차 9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9시"/>
    <m/>
    <m/>
    <m/>
    <m/>
    <m/>
    <m/>
  </r>
  <r>
    <x v="2"/>
    <x v="3"/>
    <x v="9"/>
    <s v="신소민 겨울특강"/>
    <x v="12"/>
    <s v="010-9973-8780"/>
    <s v="남자"/>
    <n v="6"/>
    <s v="1차 9시"/>
    <d v="2024-12-05T00:00:00"/>
    <x v="1"/>
    <s v="25년(1차)방특"/>
    <n v="1"/>
    <n v="150000"/>
    <n v="150000"/>
    <n v="150000"/>
    <s v="직접"/>
    <m/>
    <n v="0"/>
    <m/>
    <s v="계좌이체"/>
    <s v="현영 발급 무"/>
    <s v="1차 9시"/>
    <m/>
    <m/>
    <m/>
    <m/>
    <m/>
    <m/>
  </r>
  <r>
    <x v="2"/>
    <x v="3"/>
    <x v="9"/>
    <s v="신소민 겨울특강"/>
    <x v="12"/>
    <s v="010-9973-8780"/>
    <s v="남자"/>
    <n v="6"/>
    <s v="2차 9시"/>
    <d v="2024-12-05T00:00:00"/>
    <x v="1"/>
    <s v="25년(2차)방특"/>
    <n v="1"/>
    <n v="150000"/>
    <n v="150000"/>
    <n v="150000"/>
    <s v="직접"/>
    <m/>
    <n v="0"/>
    <m/>
    <s v="계좌이체"/>
    <s v="현영 발급 무"/>
    <s v="2차 9시"/>
    <m/>
    <m/>
    <m/>
    <m/>
    <m/>
    <m/>
  </r>
  <r>
    <x v="2"/>
    <x v="3"/>
    <x v="9"/>
    <s v="신소민 겨울특강"/>
    <x v="12"/>
    <s v="010-9973-8780"/>
    <s v="남자"/>
    <n v="6"/>
    <s v="3차 9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9시"/>
    <m/>
    <m/>
    <m/>
    <m/>
    <m/>
    <m/>
  </r>
  <r>
    <x v="2"/>
    <x v="3"/>
    <x v="9"/>
    <s v="장유진"/>
    <x v="12"/>
    <s v="010-4703-8757"/>
    <s v="여자"/>
    <n v="9"/>
    <s v="1차 9시"/>
    <d v="2024-12-05T00:00:00"/>
    <x v="1"/>
    <s v="25년(1차)방특"/>
    <n v="1"/>
    <n v="150000"/>
    <n v="150000"/>
    <n v="150000"/>
    <s v="직접"/>
    <m/>
    <n v="0"/>
    <m/>
    <s v="계좌이체"/>
    <s v="현영 발급 무"/>
    <s v="1차 9시"/>
    <m/>
    <m/>
    <m/>
    <m/>
    <m/>
    <m/>
  </r>
  <r>
    <x v="2"/>
    <x v="3"/>
    <x v="9"/>
    <s v="라수빈 3차"/>
    <x v="12"/>
    <s v="010-9933-5910(엄마)"/>
    <s v="남자"/>
    <n v="10"/>
    <s v="3차 10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10시"/>
    <m/>
    <m/>
    <m/>
    <m/>
    <m/>
    <m/>
  </r>
  <r>
    <x v="2"/>
    <x v="3"/>
    <x v="9"/>
    <s v="라규빈 3차"/>
    <x v="12"/>
    <s v="010-9933-5910(엄마)"/>
    <s v="여자"/>
    <n v="7"/>
    <s v="3차 10시"/>
    <d v="2024-12-05T00:00:00"/>
    <x v="1"/>
    <s v="25년(3차)방특"/>
    <n v="1"/>
    <n v="150000"/>
    <n v="150000"/>
    <n v="150000"/>
    <s v="직접"/>
    <m/>
    <n v="0"/>
    <m/>
    <s v="계좌이체"/>
    <s v="현영 발급 무"/>
    <s v="3차 10시"/>
    <m/>
    <m/>
    <m/>
    <m/>
    <m/>
    <m/>
  </r>
  <r>
    <x v="2"/>
    <x v="3"/>
    <x v="9"/>
    <s v="강윤"/>
    <x v="12"/>
    <s v="010-4116-7916"/>
    <s v="여자"/>
    <n v="9"/>
    <s v="2차 10시"/>
    <d v="2024-12-05T00:00:00"/>
    <x v="1"/>
    <s v="25년(2차)방특"/>
    <n v="1"/>
    <n v="150000"/>
    <n v="150000"/>
    <n v="150000"/>
    <s v="직접"/>
    <m/>
    <n v="0"/>
    <m/>
    <s v="계좌이체"/>
    <s v="현영 발급 무"/>
    <s v="2차 10시"/>
    <m/>
    <m/>
    <m/>
    <m/>
    <m/>
    <m/>
  </r>
  <r>
    <x v="2"/>
    <x v="3"/>
    <x v="10"/>
    <s v="강윤"/>
    <x v="12"/>
    <s v="010-4116-7916"/>
    <s v="여자"/>
    <n v="9"/>
    <s v="2차 10시 셔틀"/>
    <d v="2024-12-05T00:00:00"/>
    <x v="1"/>
    <s v="25년(2차)방특"/>
    <n v="1"/>
    <n v="70000"/>
    <n v="70000"/>
    <n v="60000"/>
    <s v="직접"/>
    <m/>
    <n v="0"/>
    <m/>
    <s v="계좌이체"/>
    <s v="현영 발급 무"/>
    <s v="2차 10시 셔틀"/>
    <m/>
    <m/>
    <m/>
    <m/>
    <m/>
    <m/>
  </r>
  <r>
    <x v="2"/>
    <x v="3"/>
    <x v="11"/>
    <s v="황수아"/>
    <x v="12"/>
    <m/>
    <m/>
    <m/>
    <m/>
    <d v="2025-01-25T00:00:00"/>
    <x v="1"/>
    <s v="25년(2차)방특"/>
    <n v="1"/>
    <n v="150000"/>
    <n v="150000"/>
    <n v="150000"/>
    <s v="25년특강셔틀비"/>
    <n v="1"/>
    <n v="0"/>
    <n v="60000"/>
    <s v="계좌이체"/>
    <s v="현영 발급무"/>
    <s v="미확인"/>
    <m/>
    <m/>
    <m/>
    <m/>
    <m/>
    <m/>
  </r>
  <r>
    <x v="3"/>
    <x v="4"/>
    <x v="12"/>
    <s v="임준기"/>
    <x v="14"/>
    <m/>
    <m/>
    <m/>
    <s v="월06"/>
    <d v="2025-02-03T00:00:00"/>
    <x v="1"/>
    <s v="주중오전대관"/>
    <n v="3"/>
    <n v="130000"/>
    <n v="390000"/>
    <n v="396000"/>
    <s v="직접"/>
    <m/>
    <n v="0"/>
    <m/>
    <s v="카드"/>
    <s v="삼성 20250203 01 0001"/>
    <s v="2월 오전대관"/>
    <m/>
    <m/>
    <m/>
    <m/>
    <m/>
    <m/>
  </r>
  <r>
    <x v="0"/>
    <x v="1"/>
    <x v="2"/>
    <s v="안유준"/>
    <x v="5"/>
    <s v="010-6378-3070"/>
    <s v="남"/>
    <n v="8"/>
    <s v="월15"/>
    <d v="2025-01-26T00:00:00"/>
    <x v="2"/>
    <s v="체험"/>
    <n v="1"/>
    <n v="70000"/>
    <n v="70000"/>
    <n v="70000"/>
    <s v="직접"/>
    <m/>
    <n v="0"/>
    <m/>
    <s v="카드"/>
    <s v="하나 20250126 01 0010"/>
    <s v="1/27 스피드 체험"/>
    <m/>
    <m/>
    <m/>
    <m/>
    <m/>
    <m/>
  </r>
  <r>
    <x v="0"/>
    <x v="0"/>
    <x v="6"/>
    <s v="배소율"/>
    <x v="0"/>
    <s v="010-8528-2439"/>
    <s v="여"/>
    <n v="7"/>
    <s v="토14"/>
    <d v="2025-01-25T00:00:00"/>
    <x v="2"/>
    <s v="주1회"/>
    <n v="1"/>
    <n v="60000"/>
    <n v="60000"/>
    <n v="50000"/>
    <s v="입회비"/>
    <n v="1"/>
    <n v="30000"/>
    <n v="30000"/>
    <s v="카드"/>
    <s v="현대 20250125 01 0012"/>
    <s v="1월 신규 1회 등록(체험수업료 차액 결제)"/>
    <d v="2025-01-25T00:00:00"/>
    <s v="주1회"/>
    <m/>
    <s v="논현아펠비움102동"/>
    <m/>
    <m/>
  </r>
  <r>
    <x v="0"/>
    <x v="1"/>
    <x v="2"/>
    <s v="황유진"/>
    <x v="5"/>
    <s v="010-9177-6901"/>
    <s v="여"/>
    <n v="9"/>
    <s v="토15"/>
    <d v="2025-01-25T00:00:00"/>
    <x v="2"/>
    <s v="체험"/>
    <n v="1"/>
    <n v="70000"/>
    <n v="70000"/>
    <n v="70000"/>
    <s v="직접"/>
    <n v="1"/>
    <n v="0"/>
    <m/>
    <s v="계좌이체"/>
    <s v="현영발급무"/>
    <s v="1/25 스피드 체험"/>
    <m/>
    <m/>
    <m/>
    <m/>
    <m/>
    <m/>
  </r>
  <r>
    <x v="0"/>
    <x v="1"/>
    <x v="5"/>
    <s v="박윤"/>
    <x v="8"/>
    <s v="010-9792-5945"/>
    <s v="남"/>
    <n v="6"/>
    <s v="금16"/>
    <d v="2025-01-24T00:00:00"/>
    <x v="2"/>
    <s v="주1회"/>
    <n v="4"/>
    <n v="60000"/>
    <n v="240000"/>
    <n v="-240000"/>
    <s v="왕복1"/>
    <n v="4"/>
    <n v="6000"/>
    <n v="-24000"/>
    <s v="카드"/>
    <s v="현대 20241129 01 0002"/>
    <s v="25년 1월 4회 환불_x000a_왕복 셔틀 이용"/>
    <d v="2019-10-10T00:00:00"/>
    <s v="주1회"/>
    <m/>
    <s v="아크로리버뷰"/>
    <m/>
    <m/>
  </r>
  <r>
    <x v="0"/>
    <x v="1"/>
    <x v="0"/>
    <s v="박윤"/>
    <x v="8"/>
    <s v="010-9792-5945"/>
    <s v="남"/>
    <n v="6"/>
    <s v="금16"/>
    <d v="2025-01-24T00:00:00"/>
    <x v="2"/>
    <s v="주1회"/>
    <n v="4"/>
    <n v="60000"/>
    <n v="240000"/>
    <n v="240000"/>
    <s v="왕복1"/>
    <n v="4"/>
    <n v="6000"/>
    <n v="24000"/>
    <s v="카드"/>
    <s v="현대 20241129 01 0002"/>
    <s v="25년 1월 4회 등록(환불 후 재결제)_x000a_왕복 셔틀 이용"/>
    <d v="2019-10-10T00:00:00"/>
    <s v="주1회"/>
    <m/>
    <s v="아크로리버뷰"/>
    <m/>
    <m/>
  </r>
  <r>
    <x v="0"/>
    <x v="0"/>
    <x v="5"/>
    <s v="조서아"/>
    <x v="0"/>
    <s v="010-6411-0433"/>
    <s v="여"/>
    <n v="6"/>
    <s v="금17"/>
    <d v="2025-01-24T00:00:00"/>
    <x v="2"/>
    <s v="주1회미만"/>
    <n v="2"/>
    <n v="70000"/>
    <n v="140000"/>
    <n v="-140000"/>
    <s v="직접"/>
    <m/>
    <n v="0"/>
    <m/>
    <s v="카드"/>
    <s v="우리 20250124 01 0013"/>
    <s v="1월 2회 환불"/>
    <d v="2024-11-15T00:00:00"/>
    <s v="주1회"/>
    <s v="리틀스쿨"/>
    <s v="옥수파크힐즈"/>
    <m/>
    <m/>
  </r>
  <r>
    <x v="0"/>
    <x v="0"/>
    <x v="0"/>
    <s v="조서아"/>
    <x v="0"/>
    <s v="010-6411-0433"/>
    <s v="여"/>
    <n v="6"/>
    <s v="금17"/>
    <d v="2025-01-24T00:00:00"/>
    <x v="2"/>
    <s v="주1회미만"/>
    <n v="1"/>
    <n v="70000"/>
    <n v="70000"/>
    <n v="70000"/>
    <s v="직접"/>
    <m/>
    <n v="0"/>
    <m/>
    <s v="카드"/>
    <s v="우리 20250124 01 0014"/>
    <s v="1월 1회 결제 (환불 후 재결제)"/>
    <d v="2024-11-15T00:00:00"/>
    <s v="주1회"/>
    <s v="리틀스쿨"/>
    <s v="옥수파크힐즈"/>
    <m/>
    <m/>
  </r>
  <r>
    <x v="0"/>
    <x v="0"/>
    <x v="13"/>
    <s v="정재인2"/>
    <x v="4"/>
    <s v="010-5337-9117"/>
    <s v="여"/>
    <n v="6"/>
    <s v="목17"/>
    <d v="2025-01-23T00:00:00"/>
    <x v="2"/>
    <s v="심화반"/>
    <n v="1"/>
    <n v="30000"/>
    <n v="30000"/>
    <n v="30000"/>
    <s v="직접"/>
    <m/>
    <n v="0"/>
    <m/>
    <s v="카드"/>
    <s v="현대 20250123 01 0005"/>
    <s v="1월 피겨 심화반 1회 등록"/>
    <d v="2023-02-17T00:00:00"/>
    <s v="주1회"/>
    <m/>
    <s v="청담동 116-2"/>
    <m/>
    <m/>
  </r>
  <r>
    <x v="0"/>
    <x v="1"/>
    <x v="14"/>
    <s v="전찬병"/>
    <x v="1"/>
    <s v="010-3087-0921"/>
    <s v="남"/>
    <n v="5"/>
    <s v="수18"/>
    <d v="2025-01-22T00:00:00"/>
    <x v="2"/>
    <s v="심화반"/>
    <n v="1"/>
    <n v="30000"/>
    <n v="30000"/>
    <n v="30000"/>
    <s v="직접"/>
    <m/>
    <n v="0"/>
    <m/>
    <s v="카드"/>
    <s v="씨티 20250122 01 0005"/>
    <s v="1월 활주반 1회 추가"/>
    <d v="2021-12-08T00:00:00"/>
    <s v="주1회"/>
    <m/>
    <s v="용산구 녹사평대로 남산대림 아파트"/>
    <m/>
    <m/>
  </r>
  <r>
    <x v="0"/>
    <x v="1"/>
    <x v="14"/>
    <s v="전준병"/>
    <x v="1"/>
    <s v="010-3087-0921"/>
    <s v="남"/>
    <n v="7"/>
    <s v="수18"/>
    <d v="2025-01-22T00:00:00"/>
    <x v="2"/>
    <s v="심화반"/>
    <n v="1"/>
    <n v="30000"/>
    <n v="30000"/>
    <n v="30000"/>
    <s v="직접"/>
    <m/>
    <n v="0"/>
    <m/>
    <s v="카드"/>
    <s v="씨티 20250122 01 0005"/>
    <s v="1월 활주반 1회 추가"/>
    <d v="2021-12-08T00:00:00"/>
    <s v="주1회"/>
    <m/>
    <s v="용산구 녹사평대로 남산대림 아파트"/>
    <m/>
    <m/>
  </r>
  <r>
    <x v="0"/>
    <x v="0"/>
    <x v="2"/>
    <s v="강민서"/>
    <x v="2"/>
    <s v="010-2320-1432"/>
    <s v="여"/>
    <n v="12"/>
    <s v="토15"/>
    <d v="2025-01-22T00:00:00"/>
    <x v="2"/>
    <s v="체험"/>
    <n v="1"/>
    <n v="70000"/>
    <n v="70000"/>
    <n v="70000"/>
    <s v="직접"/>
    <m/>
    <n v="0"/>
    <m/>
    <s v="계좌이체"/>
    <s v="현영발급무"/>
    <s v="1/25 피겨 체험"/>
    <m/>
    <m/>
    <m/>
    <m/>
    <m/>
    <m/>
  </r>
  <r>
    <x v="0"/>
    <x v="0"/>
    <x v="2"/>
    <s v="김아린"/>
    <x v="2"/>
    <s v="010-2910-3229"/>
    <s v="여"/>
    <n v="6"/>
    <s v="토15"/>
    <d v="2025-01-22T00:00:00"/>
    <x v="2"/>
    <s v="체험"/>
    <n v="1"/>
    <n v="70000"/>
    <n v="70000"/>
    <n v="70000"/>
    <s v="직접"/>
    <m/>
    <n v="0"/>
    <m/>
    <s v="계좌이체"/>
    <s v="현영발급무"/>
    <s v="2/8 피겨체험"/>
    <m/>
    <m/>
    <m/>
    <m/>
    <m/>
    <m/>
  </r>
  <r>
    <x v="0"/>
    <x v="0"/>
    <x v="2"/>
    <s v="김령아"/>
    <x v="2"/>
    <s v="010-5898-5520"/>
    <s v="여"/>
    <n v="6"/>
    <s v="토15"/>
    <d v="2025-01-22T00:00:00"/>
    <x v="2"/>
    <s v="체험"/>
    <n v="1"/>
    <n v="70000"/>
    <n v="70000"/>
    <n v="70000"/>
    <s v="직접"/>
    <m/>
    <n v="0"/>
    <m/>
    <s v="계좌이체"/>
    <s v="현영발급무"/>
    <s v="2/8 피겨체험"/>
    <m/>
    <m/>
    <m/>
    <m/>
    <m/>
    <m/>
  </r>
  <r>
    <x v="0"/>
    <x v="0"/>
    <x v="2"/>
    <s v="류시아"/>
    <x v="2"/>
    <s v="010-5641-8500"/>
    <s v="여"/>
    <n v="6"/>
    <s v="금16"/>
    <d v="2025-01-22T00:00:00"/>
    <x v="2"/>
    <s v="체험"/>
    <n v="1"/>
    <n v="70000"/>
    <n v="70000"/>
    <n v="70000"/>
    <s v="직접"/>
    <m/>
    <n v="0"/>
    <m/>
    <s v="계좌이체"/>
    <s v="현영발급무"/>
    <s v="1/24 피겨체험"/>
    <m/>
    <m/>
    <m/>
    <m/>
    <m/>
    <m/>
  </r>
  <r>
    <x v="0"/>
    <x v="0"/>
    <x v="13"/>
    <s v="우아인"/>
    <x v="0"/>
    <s v="010-8860-7276"/>
    <s v="여"/>
    <n v="7"/>
    <s v="월17화15토10"/>
    <d v="2025-01-20T00:00:00"/>
    <x v="2"/>
    <s v="심화반"/>
    <n v="1"/>
    <n v="30000"/>
    <n v="30000"/>
    <n v="30000"/>
    <s v="직접"/>
    <m/>
    <n v="0"/>
    <m/>
    <s v="카드"/>
    <s v="국민 20250120 01 0008"/>
    <s v="1월 심화반 1회 추가"/>
    <d v="2022-07-29T00:00:00"/>
    <s v="주1회"/>
    <m/>
    <m/>
    <m/>
    <m/>
  </r>
  <r>
    <x v="0"/>
    <x v="0"/>
    <x v="2"/>
    <s v="신유나"/>
    <x v="2"/>
    <s v="010-8225-5644"/>
    <s v="여"/>
    <n v="9"/>
    <s v="월14"/>
    <d v="2025-01-20T00:00:00"/>
    <x v="2"/>
    <s v="체험"/>
    <n v="1"/>
    <n v="70000"/>
    <n v="70000"/>
    <n v="70000"/>
    <s v="직접"/>
    <m/>
    <n v="0"/>
    <m/>
    <s v="계좌이체"/>
    <s v="현영발급무"/>
    <s v="1/27 피겨 체험"/>
    <m/>
    <m/>
    <m/>
    <m/>
    <m/>
    <m/>
  </r>
  <r>
    <x v="0"/>
    <x v="0"/>
    <x v="0"/>
    <s v="정시안"/>
    <x v="0"/>
    <s v="010-2811-6911"/>
    <s v="여"/>
    <n v="8"/>
    <s v="월17"/>
    <d v="2025-01-19T00:00:00"/>
    <x v="2"/>
    <s v="주1회"/>
    <n v="4"/>
    <n v="60000"/>
    <n v="240000"/>
    <n v="240000"/>
    <s v="직접"/>
    <m/>
    <n v="0"/>
    <m/>
    <s v="카드"/>
    <s v="현대 20250119 01 0002"/>
    <s v="1월 4회 등록"/>
    <m/>
    <m/>
    <m/>
    <m/>
    <m/>
    <m/>
  </r>
  <r>
    <x v="0"/>
    <x v="0"/>
    <x v="0"/>
    <s v="송예원"/>
    <x v="3"/>
    <s v="010-8606-3889"/>
    <s v="여"/>
    <n v="11"/>
    <s v="토14"/>
    <d v="2025-01-18T00:00:00"/>
    <x v="2"/>
    <s v="주1회할인"/>
    <n v="4"/>
    <n v="57500"/>
    <n v="230000"/>
    <n v="230000"/>
    <s v="왕복1"/>
    <n v="4"/>
    <n v="6000"/>
    <n v="24000"/>
    <s v="카드"/>
    <s v="롯데 20250118 01 0024"/>
    <s v="1월 4회 등록_x000a_왕복셔틀이용 / 형제할인"/>
    <d v="2024-06-21T00:00:00"/>
    <s v="주1회"/>
    <m/>
    <m/>
    <m/>
    <m/>
  </r>
  <r>
    <x v="0"/>
    <x v="0"/>
    <x v="0"/>
    <s v="송재원"/>
    <x v="3"/>
    <s v="010-8606-3889"/>
    <s v="여"/>
    <n v="11"/>
    <s v="토14"/>
    <d v="2025-01-18T00:00:00"/>
    <x v="2"/>
    <s v="주1회할인"/>
    <n v="4"/>
    <n v="57500"/>
    <n v="230000"/>
    <n v="230000"/>
    <s v="왕복1"/>
    <n v="4"/>
    <n v="6000"/>
    <n v="24000"/>
    <s v="카드"/>
    <s v="롯데 20250118 01 0024"/>
    <s v="1월 4회 등록_x000a_왕복셔틀이용 / 형제할인"/>
    <d v="2024-06-21T00:00:00"/>
    <s v="주1회"/>
    <m/>
    <m/>
    <m/>
    <m/>
  </r>
  <r>
    <x v="0"/>
    <x v="1"/>
    <x v="2"/>
    <s v="현아린,현우린,현지수"/>
    <x v="1"/>
    <s v="010-5208-9699"/>
    <s v="여"/>
    <n v="9"/>
    <s v="금15"/>
    <d v="2025-01-17T00:00:00"/>
    <x v="2"/>
    <s v="체험"/>
    <n v="3"/>
    <n v="70000"/>
    <n v="210000"/>
    <n v="210000"/>
    <s v="직접"/>
    <m/>
    <n v="0"/>
    <m/>
    <s v="카드"/>
    <s v="국민 20250117 01 0003"/>
    <s v="1/17 스피드 체험"/>
    <m/>
    <m/>
    <m/>
    <m/>
    <m/>
    <m/>
  </r>
  <r>
    <x v="0"/>
    <x v="0"/>
    <x v="0"/>
    <s v="최서우"/>
    <x v="6"/>
    <s v="010-9707-6505"/>
    <s v="여"/>
    <n v="6"/>
    <s v="수17"/>
    <d v="2025-01-17T00:00:00"/>
    <x v="2"/>
    <s v="주1회"/>
    <n v="3"/>
    <n v="60000"/>
    <n v="180000"/>
    <n v="180000"/>
    <s v="직접"/>
    <m/>
    <n v="0"/>
    <m/>
    <s v="카드"/>
    <s v="삼성34347849"/>
    <s v="1월 3회 등록(단말기 결제)"/>
    <m/>
    <m/>
    <m/>
    <m/>
    <m/>
    <m/>
  </r>
  <r>
    <x v="0"/>
    <x v="0"/>
    <x v="0"/>
    <s v="조서아"/>
    <x v="0"/>
    <s v="010-6411-0433"/>
    <s v="여"/>
    <n v="6"/>
    <s v="금17"/>
    <d v="2025-01-17T00:00:00"/>
    <x v="2"/>
    <s v="주1회미만"/>
    <n v="2"/>
    <n v="70000"/>
    <n v="140000"/>
    <n v="140000"/>
    <s v="직접"/>
    <m/>
    <n v="0"/>
    <m/>
    <s v="카드"/>
    <s v="우리 20250117 01 0008"/>
    <s v="1월 2회 등록"/>
    <d v="2024-11-15T00:00:00"/>
    <s v="주1회"/>
    <s v="리틀스쿨"/>
    <s v="옥수파크힐즈"/>
    <m/>
    <m/>
  </r>
  <r>
    <x v="0"/>
    <x v="0"/>
    <x v="2"/>
    <s v="배소율"/>
    <x v="0"/>
    <s v="010-8528-2439"/>
    <s v="여"/>
    <n v="8"/>
    <s v="토14"/>
    <d v="2025-01-17T00:00:00"/>
    <x v="2"/>
    <s v="체험"/>
    <n v="1"/>
    <n v="70000"/>
    <n v="70000"/>
    <n v="70000"/>
    <s v="직접"/>
    <m/>
    <n v="0"/>
    <m/>
    <s v="계좌이체"/>
    <s v="현영발급무"/>
    <s v="1/18 피겨 체험"/>
    <m/>
    <m/>
    <m/>
    <m/>
    <m/>
    <m/>
  </r>
  <r>
    <x v="0"/>
    <x v="0"/>
    <x v="0"/>
    <s v="김주아"/>
    <x v="4"/>
    <s v="010-9759-0021"/>
    <s v="여"/>
    <n v="8"/>
    <s v="금15"/>
    <d v="2025-01-17T00:00:00"/>
    <x v="2"/>
    <s v="주1회미만"/>
    <n v="2"/>
    <n v="70000"/>
    <n v="140000"/>
    <n v="140000"/>
    <s v="직접"/>
    <m/>
    <n v="0"/>
    <m/>
    <s v="계좌이체"/>
    <s v="현영발급무"/>
    <s v="1월 2회 등록"/>
    <d v="2021-06-18T00:00:00"/>
    <m/>
    <m/>
    <m/>
    <m/>
    <m/>
  </r>
  <r>
    <x v="0"/>
    <x v="0"/>
    <x v="0"/>
    <s v="김주아"/>
    <x v="4"/>
    <s v="010-9759-0021"/>
    <s v="여"/>
    <n v="8"/>
    <s v="금15"/>
    <d v="2025-01-17T00:00:00"/>
    <x v="2"/>
    <s v="심화반"/>
    <n v="2"/>
    <e v="#N/A"/>
    <e v="#N/A"/>
    <n v="60000"/>
    <s v="직접"/>
    <m/>
    <n v="0"/>
    <m/>
    <s v="계좌이체"/>
    <s v="현영발급무"/>
    <s v="1월 심화반 2회 등록"/>
    <d v="2021-06-18T00:00:00"/>
    <m/>
    <m/>
    <m/>
    <m/>
    <m/>
  </r>
  <r>
    <x v="0"/>
    <x v="0"/>
    <x v="0"/>
    <s v="강리아"/>
    <x v="7"/>
    <s v="010-6553-5240"/>
    <s v="여"/>
    <n v="10"/>
    <s v="수16"/>
    <d v="2025-01-15T00:00:00"/>
    <x v="2"/>
    <s v="주1회"/>
    <n v="3"/>
    <n v="60000"/>
    <n v="180000"/>
    <n v="180000"/>
    <s v="직접"/>
    <m/>
    <n v="0"/>
    <m/>
    <s v="카드"/>
    <s v="현대 20250115 01 0002"/>
    <s v="1월 3회 등록"/>
    <d v="2023-02-17T00:00:00"/>
    <s v="주1회"/>
    <m/>
    <s v="잠원동 32-10"/>
    <m/>
    <m/>
  </r>
  <r>
    <x v="0"/>
    <x v="1"/>
    <x v="0"/>
    <s v="전찬병"/>
    <x v="1"/>
    <s v="010-3087-0921"/>
    <s v="남"/>
    <n v="5"/>
    <s v="수18"/>
    <d v="2025-01-15T00:00:00"/>
    <x v="2"/>
    <s v="심화반"/>
    <n v="1"/>
    <n v="30000"/>
    <n v="30000"/>
    <n v="30000"/>
    <s v="직접"/>
    <m/>
    <n v="0"/>
    <m/>
    <s v="카드"/>
    <s v="현대 20250115 01 0004"/>
    <s v="1월 활주반 1회 등록"/>
    <d v="2021-12-08T00:00:00"/>
    <s v="주1회"/>
    <m/>
    <s v="용산구 녹사평대로 남산대림 아파트"/>
    <m/>
    <m/>
  </r>
  <r>
    <x v="0"/>
    <x v="1"/>
    <x v="0"/>
    <s v="전준병"/>
    <x v="1"/>
    <s v="010-3087-0921"/>
    <s v="남"/>
    <n v="7"/>
    <s v="수18"/>
    <d v="2025-01-15T00:00:00"/>
    <x v="2"/>
    <s v="심화반"/>
    <n v="1"/>
    <n v="30000"/>
    <n v="30000"/>
    <n v="30000"/>
    <s v="직접"/>
    <m/>
    <n v="0"/>
    <m/>
    <s v="카드"/>
    <s v="현대 20250115 01 0004"/>
    <s v="1월 활주반 1회 등록"/>
    <d v="2021-12-08T00:00:00"/>
    <s v="주1회"/>
    <m/>
    <s v="용산구 녹사평대로 남산대림 아파트"/>
    <m/>
    <m/>
  </r>
  <r>
    <x v="0"/>
    <x v="1"/>
    <x v="0"/>
    <s v="권태윤"/>
    <x v="5"/>
    <s v="010-8384-7300"/>
    <s v="남"/>
    <n v="7"/>
    <s v="화16"/>
    <d v="2025-01-14T00:00:00"/>
    <x v="2"/>
    <s v="주1회"/>
    <n v="3"/>
    <n v="60000"/>
    <n v="180000"/>
    <n v="180000"/>
    <s v="왕복1"/>
    <n v="3"/>
    <n v="6000"/>
    <n v="18000"/>
    <s v="카드"/>
    <s v="신한 20250114 01 0001"/>
    <s v="1월 3회 등록_x000a_왕복셔틀이용"/>
    <s v="23/4/1/"/>
    <s v="주1회"/>
    <m/>
    <s v="잠원동아 105"/>
    <m/>
    <m/>
  </r>
  <r>
    <x v="0"/>
    <x v="0"/>
    <x v="0"/>
    <s v="김지현2"/>
    <x v="4"/>
    <s v="010-7300-2861"/>
    <s v="여"/>
    <n v="8"/>
    <s v="화15,16목18"/>
    <d v="2025-01-14T00:00:00"/>
    <x v="2"/>
    <s v="주3회"/>
    <n v="10"/>
    <n v="50000"/>
    <n v="500000"/>
    <n v="500000"/>
    <s v="직접"/>
    <m/>
    <n v="0"/>
    <m/>
    <s v="카드"/>
    <s v="현대 20250114 01 0005"/>
    <s v="1월 4회 등록"/>
    <m/>
    <m/>
    <m/>
    <m/>
    <m/>
    <m/>
  </r>
  <r>
    <x v="0"/>
    <x v="1"/>
    <x v="0"/>
    <s v="한동윤"/>
    <x v="1"/>
    <s v="010-5201-2173"/>
    <s v="남"/>
    <n v="9"/>
    <s v="월17"/>
    <d v="2025-01-13T00:00:00"/>
    <x v="2"/>
    <s v="주1회할인"/>
    <n v="4"/>
    <n v="57500"/>
    <n v="230000"/>
    <n v="230000"/>
    <s v="직접"/>
    <m/>
    <n v="0"/>
    <m/>
    <s v="카드"/>
    <s v="신한 20250113 01 0004"/>
    <s v="1월 4회 등록_x000a_수영종목할인 수영연속셔틀비X"/>
    <m/>
    <m/>
    <m/>
    <m/>
    <m/>
    <m/>
  </r>
  <r>
    <x v="0"/>
    <x v="0"/>
    <x v="6"/>
    <s v="김서헌"/>
    <x v="0"/>
    <s v="010-9069-9521"/>
    <s v="여"/>
    <n v="10"/>
    <s v="월17"/>
    <d v="2025-01-13T00:00:00"/>
    <x v="2"/>
    <s v="주1회"/>
    <n v="3"/>
    <n v="60000"/>
    <n v="180000"/>
    <n v="180000"/>
    <s v="입회비"/>
    <n v="1"/>
    <n v="30000"/>
    <n v="15000"/>
    <s v="카드"/>
    <s v="현대 20250113 01 0005"/>
    <s v="1월 신규 3회 등록"/>
    <d v="2025-01-13T00:00:00"/>
    <s v="주1회"/>
    <s v="학동초"/>
    <s v="논현동"/>
    <m/>
    <m/>
  </r>
  <r>
    <x v="0"/>
    <x v="0"/>
    <x v="6"/>
    <s v="김솔헌"/>
    <x v="0"/>
    <s v="010-9069-9521"/>
    <s v="여"/>
    <n v="8"/>
    <s v="월17"/>
    <d v="2025-01-13T00:00:00"/>
    <x v="2"/>
    <s v="주1회"/>
    <n v="3"/>
    <n v="60000"/>
    <n v="180000"/>
    <n v="180000"/>
    <s v="입회비"/>
    <n v="1"/>
    <n v="30000"/>
    <n v="15000"/>
    <s v="카드"/>
    <s v="현대 20250113 01 0005"/>
    <s v="1월 신규 3회 등록"/>
    <d v="2025-01-13T00:00:00"/>
    <s v="주1회"/>
    <s v="학동초"/>
    <s v="논현동"/>
    <m/>
    <m/>
  </r>
  <r>
    <x v="0"/>
    <x v="0"/>
    <x v="0"/>
    <s v="양제인"/>
    <x v="7"/>
    <s v="010-5250-7765"/>
    <s v="여"/>
    <n v="6"/>
    <s v="월15"/>
    <d v="2025-01-12T00:00:00"/>
    <x v="2"/>
    <s v="주1회미만"/>
    <n v="2"/>
    <n v="70000"/>
    <n v="140000"/>
    <n v="140000"/>
    <s v="직접"/>
    <m/>
    <n v="0"/>
    <m/>
    <s v="카드"/>
    <s v="현대 20250112 01 0005"/>
    <s v="1월 2회 등록"/>
    <d v="2023-05-09T00:00:00"/>
    <s v="주1회"/>
    <m/>
    <s v="광진구 아차산로 637"/>
    <m/>
    <s v="용산구"/>
  </r>
  <r>
    <x v="0"/>
    <x v="0"/>
    <x v="0"/>
    <s v="최지우"/>
    <x v="0"/>
    <s v="010-2040-7854"/>
    <s v="여"/>
    <n v="8"/>
    <s v="토10"/>
    <d v="2025-01-11T00:00:00"/>
    <x v="2"/>
    <s v="주1회"/>
    <n v="4"/>
    <n v="60000"/>
    <n v="240000"/>
    <n v="240000"/>
    <s v="직접"/>
    <m/>
    <n v="0"/>
    <m/>
    <s v="카드"/>
    <s v="현대 20250111 01 0001"/>
    <s v="1월 4회 등록"/>
    <d v="2024-08-24T00:00:00"/>
    <s v="주1회"/>
    <m/>
    <m/>
    <m/>
    <m/>
  </r>
  <r>
    <x v="0"/>
    <x v="0"/>
    <x v="0"/>
    <s v="유현선"/>
    <x v="3"/>
    <s v="010-6420-8163"/>
    <s v="여"/>
    <n v="11"/>
    <s v="수15토11"/>
    <d v="2025-01-11T00:00:00"/>
    <x v="2"/>
    <s v="주2회"/>
    <m/>
    <n v="55000"/>
    <n v="0"/>
    <m/>
    <s v="왕복1"/>
    <n v="3"/>
    <n v="6000"/>
    <n v="18000"/>
    <s v="카드"/>
    <s v="신한 20250111 01 0002"/>
    <s v="1월 셔틀비"/>
    <d v="2024-01-26T00:00:00"/>
    <s v="주1회"/>
    <m/>
    <s v="잠원한신 5동"/>
    <m/>
    <s v="압구정동"/>
  </r>
  <r>
    <x v="0"/>
    <x v="0"/>
    <x v="0"/>
    <s v="박레나"/>
    <x v="0"/>
    <s v="010-2042-9969_x000a_010-2040-9969"/>
    <s v="여"/>
    <n v="13"/>
    <s v="토10"/>
    <d v="2025-01-11T00:00:00"/>
    <x v="2"/>
    <s v="주1회"/>
    <n v="4"/>
    <n v="60000"/>
    <n v="240000"/>
    <n v="240000"/>
    <s v="직접"/>
    <m/>
    <n v="0"/>
    <m/>
    <s v="카드"/>
    <s v="하나 20250111 01 0003"/>
    <s v="1월 4회 등록"/>
    <d v="2024-02-24T00:00:00"/>
    <s v="주1회"/>
    <m/>
    <s v="옥수동"/>
    <m/>
    <m/>
  </r>
  <r>
    <x v="0"/>
    <x v="0"/>
    <x v="0"/>
    <s v="김규선"/>
    <x v="3"/>
    <s v="010-9890-9008"/>
    <s v="여"/>
    <n v="7"/>
    <s v="토12"/>
    <d v="2025-01-11T00:00:00"/>
    <x v="2"/>
    <s v="주1회"/>
    <n v="4"/>
    <n v="60000"/>
    <n v="240000"/>
    <n v="240000"/>
    <s v="직접"/>
    <m/>
    <n v="0"/>
    <m/>
    <s v="카드"/>
    <s v="신한 20250111 01 0004"/>
    <s v="1월 4회 등록"/>
    <d v="2022-01-08T00:00:00"/>
    <s v="주1회"/>
    <m/>
    <m/>
    <m/>
    <m/>
  </r>
  <r>
    <x v="0"/>
    <x v="0"/>
    <x v="0"/>
    <s v="김다은"/>
    <x v="3"/>
    <s v="010-8991-0964"/>
    <s v="여"/>
    <n v="8"/>
    <s v="금14,15"/>
    <d v="2025-01-11T00:00:00"/>
    <x v="2"/>
    <s v="주2회"/>
    <n v="8"/>
    <n v="55000"/>
    <n v="440000"/>
    <n v="440000"/>
    <s v="편도1"/>
    <n v="4"/>
    <n v="3000"/>
    <n v="12000"/>
    <s v="카드"/>
    <s v="우리 20250111 01 0005"/>
    <s v="1월 8회 등록_x000a_편도 셔틀 이용"/>
    <d v="2024-01-20T00:00:00"/>
    <s v="주1회"/>
    <m/>
    <s v="래미안신반포팰리스"/>
    <m/>
    <m/>
  </r>
  <r>
    <x v="0"/>
    <x v="0"/>
    <x v="0"/>
    <s v="김클로이"/>
    <x v="2"/>
    <s v="010-8110-9999"/>
    <s v="여"/>
    <n v="8"/>
    <s v="목15"/>
    <d v="2025-01-11T00:00:00"/>
    <x v="2"/>
    <s v="주2회"/>
    <n v="1"/>
    <n v="55000"/>
    <n v="55000"/>
    <n v="55000"/>
    <s v="직접"/>
    <m/>
    <n v="0"/>
    <m/>
    <s v="카드"/>
    <s v="해외 20250111 01 0006"/>
    <s v="1월 1회 추가"/>
    <d v="2025-01-02T00:00:00"/>
    <s v="주2회"/>
    <m/>
    <m/>
    <m/>
    <m/>
  </r>
  <r>
    <x v="0"/>
    <x v="1"/>
    <x v="6"/>
    <s v="홍세영"/>
    <x v="9"/>
    <s v="010-9268-7747"/>
    <s v="남"/>
    <n v="7"/>
    <s v="토14"/>
    <d v="2025-01-11T00:00:00"/>
    <x v="2"/>
    <s v="주1회"/>
    <n v="2"/>
    <n v="60000"/>
    <n v="120000"/>
    <n v="110000"/>
    <s v="입회비"/>
    <n v="1"/>
    <n v="0"/>
    <n v="30000"/>
    <s v="카드"/>
    <s v="비씨 20250111 01 0008"/>
    <s v="1월 신규 2회 등록(체험비 차액결제)"/>
    <d v="2025-01-11T00:00:00"/>
    <s v="주1회"/>
    <m/>
    <s v="현대2차아파트"/>
    <m/>
    <m/>
  </r>
  <r>
    <x v="0"/>
    <x v="1"/>
    <x v="6"/>
    <s v="김아윤"/>
    <x v="9"/>
    <s v="010-5544-7083"/>
    <s v="남"/>
    <n v="7"/>
    <s v="토14"/>
    <d v="2025-01-11T00:00:00"/>
    <x v="2"/>
    <s v="주1회"/>
    <n v="2"/>
    <n v="60000"/>
    <n v="120000"/>
    <n v="110000"/>
    <s v="입회비"/>
    <n v="1"/>
    <n v="0"/>
    <n v="30000"/>
    <s v="카드"/>
    <s v="우리 20250111 01 0007"/>
    <s v="1월 신규 2회 등록(체험비 차액결제)"/>
    <d v="2025-01-11T00:00:00"/>
    <s v="주1회"/>
    <m/>
    <s v="미성 1차 2동"/>
    <m/>
    <m/>
  </r>
  <r>
    <x v="0"/>
    <x v="0"/>
    <x v="6"/>
    <s v="김리아"/>
    <x v="2"/>
    <s v="010-2238-3831"/>
    <s v="여"/>
    <n v="8"/>
    <s v="토15"/>
    <d v="2025-01-11T00:00:00"/>
    <x v="2"/>
    <s v="주1회"/>
    <n v="3"/>
    <n v="60000"/>
    <n v="180000"/>
    <n v="180000"/>
    <s v="입회비"/>
    <n v="1"/>
    <n v="0"/>
    <n v="30000"/>
    <s v="카드"/>
    <s v="롯데 20250111 01 0009"/>
    <s v="1월 신규 3회 등록(체험비 차액결제)"/>
    <d v="2025-01-11T00:00:00"/>
    <s v="주1회"/>
    <m/>
    <s v="반포대로122"/>
    <m/>
    <m/>
  </r>
  <r>
    <x v="0"/>
    <x v="1"/>
    <x v="2"/>
    <s v="홍세영"/>
    <x v="9"/>
    <s v="010-9268-7747"/>
    <s v="남"/>
    <n v="7"/>
    <s v="토14"/>
    <d v="2025-01-10T00:00:00"/>
    <x v="2"/>
    <s v="체험"/>
    <n v="1"/>
    <n v="70000"/>
    <n v="70000"/>
    <n v="70000"/>
    <s v="직접"/>
    <m/>
    <n v="0"/>
    <m/>
    <s v="카드"/>
    <s v="현대 20250110 0001"/>
    <s v="1/11 스피드 체험"/>
    <m/>
    <m/>
    <m/>
    <m/>
    <m/>
    <m/>
  </r>
  <r>
    <x v="0"/>
    <x v="1"/>
    <x v="2"/>
    <s v="김아윤"/>
    <x v="9"/>
    <s v="010-5544-7083"/>
    <s v="남"/>
    <n v="7"/>
    <s v="토14"/>
    <d v="2025-01-10T00:00:00"/>
    <x v="2"/>
    <s v="체험"/>
    <n v="1"/>
    <n v="70000"/>
    <n v="70000"/>
    <n v="70000"/>
    <s v="직접"/>
    <m/>
    <n v="0"/>
    <m/>
    <s v="카드"/>
    <s v="현대 20250110 0001"/>
    <s v="1/11 스피드 체험"/>
    <m/>
    <m/>
    <m/>
    <m/>
    <m/>
    <m/>
  </r>
  <r>
    <x v="0"/>
    <x v="1"/>
    <x v="0"/>
    <s v="서우현"/>
    <x v="1"/>
    <s v="010-9488-2545"/>
    <s v="남"/>
    <n v="7"/>
    <s v="수15"/>
    <d v="2025-01-10T00:00:00"/>
    <x v="2"/>
    <s v="주1회미만"/>
    <n v="1"/>
    <n v="70000"/>
    <n v="70000"/>
    <n v="49000"/>
    <s v="직접"/>
    <m/>
    <n v="0"/>
    <m/>
    <s v="카드"/>
    <s v="삼성 20250110 01 0005"/>
    <s v="1월 1회 등록_x000a_이사님 지인 30% 할인"/>
    <d v="2022-10-26T00:00:00"/>
    <s v="주2회"/>
    <m/>
    <s v="청구로 3길 80"/>
    <m/>
    <m/>
  </r>
  <r>
    <x v="0"/>
    <x v="1"/>
    <x v="6"/>
    <s v="서은우"/>
    <x v="1"/>
    <s v="010-9488-2545"/>
    <s v="남"/>
    <n v="6"/>
    <s v="수15"/>
    <d v="2025-01-10T00:00:00"/>
    <x v="2"/>
    <s v="주1회미만"/>
    <n v="1"/>
    <n v="70000"/>
    <n v="70000"/>
    <n v="49000"/>
    <s v="직접"/>
    <m/>
    <n v="0"/>
    <m/>
    <s v="카드"/>
    <s v="삼성 20250110 01 0005"/>
    <s v="1월 1회 등록_x000a_이사님 지인 30% 할인"/>
    <d v="2025-01-10T00:00:00"/>
    <s v="주1회"/>
    <m/>
    <s v="청구로 3길 80"/>
    <m/>
    <m/>
  </r>
  <r>
    <x v="0"/>
    <x v="0"/>
    <x v="15"/>
    <s v="황주하"/>
    <x v="0"/>
    <s v="010-7181-0213"/>
    <s v="여"/>
    <n v="13"/>
    <s v="화15"/>
    <d v="2025-01-10T00:00:00"/>
    <x v="2"/>
    <s v="주1회미만"/>
    <n v="2"/>
    <n v="70000"/>
    <n v="140000"/>
    <n v="140000"/>
    <s v="왕복1"/>
    <n v="2"/>
    <n v="6000"/>
    <n v="12000"/>
    <s v="카드"/>
    <s v="현대 20250110 01 0004"/>
    <s v="1월 2회 등록"/>
    <d v="2025-01-10T00:00:00"/>
    <s v="주1회"/>
    <m/>
    <s v="래미안신반포팰리스"/>
    <m/>
    <m/>
  </r>
  <r>
    <x v="0"/>
    <x v="0"/>
    <x v="0"/>
    <s v="정윤비"/>
    <x v="4"/>
    <s v="010-3314-1916"/>
    <s v="여"/>
    <n v="10"/>
    <s v="목17"/>
    <d v="2025-01-09T00:00:00"/>
    <x v="2"/>
    <s v="주1회"/>
    <n v="4"/>
    <n v="60000"/>
    <n v="240000"/>
    <n v="240000"/>
    <s v="직접"/>
    <m/>
    <n v="0"/>
    <m/>
    <s v="카드"/>
    <s v="현대 20250109 01 0003"/>
    <s v="1월 4회 등록"/>
    <d v="2023-07-27T00:00:00"/>
    <s v="주1회"/>
    <m/>
    <s v="신반포 4차 아파트"/>
    <m/>
    <m/>
  </r>
  <r>
    <x v="0"/>
    <x v="0"/>
    <x v="0"/>
    <s v="정윤비"/>
    <x v="4"/>
    <s v="010-3314-1916"/>
    <s v="여"/>
    <n v="10"/>
    <s v="목17"/>
    <d v="2025-01-09T00:00:00"/>
    <x v="2"/>
    <s v="심화반"/>
    <n v="4"/>
    <n v="30000"/>
    <n v="120000"/>
    <n v="120000"/>
    <s v="직접"/>
    <m/>
    <n v="0"/>
    <m/>
    <s v="카드"/>
    <s v="현대 20250109 01 0003"/>
    <s v="1월 심화반 4회 등록"/>
    <d v="2023-07-27T00:00:00"/>
    <s v="주1회"/>
    <m/>
    <s v="신반포 4차 아파트"/>
    <m/>
    <m/>
  </r>
  <r>
    <x v="0"/>
    <x v="0"/>
    <x v="0"/>
    <s v="이리예"/>
    <x v="3"/>
    <s v="010-5250-4902"/>
    <s v="여"/>
    <n v="9"/>
    <s v="목15"/>
    <d v="2025-01-09T00:00:00"/>
    <x v="2"/>
    <s v="주1회"/>
    <n v="4"/>
    <n v="60000"/>
    <n v="240000"/>
    <n v="240000"/>
    <s v="직접"/>
    <m/>
    <n v="0"/>
    <m/>
    <s v="카드"/>
    <s v="우리 20250109 01 0002"/>
    <s v="1월 4회 등록"/>
    <d v="2022-03-10T00:00:00"/>
    <s v="주1회"/>
    <m/>
    <s v="성동구 독서당로 39길 22"/>
    <m/>
    <m/>
  </r>
  <r>
    <x v="0"/>
    <x v="1"/>
    <x v="0"/>
    <s v="김주원"/>
    <x v="1"/>
    <s v="010-8916-7310"/>
    <s v="남"/>
    <n v="8"/>
    <s v="수15,16"/>
    <d v="2025-01-08T00:00:00"/>
    <x v="2"/>
    <s v="주2회"/>
    <n v="6"/>
    <n v="55000"/>
    <n v="330000"/>
    <n v="330000"/>
    <s v="직접"/>
    <m/>
    <n v="0"/>
    <m/>
    <s v="카드"/>
    <s v="우리 20250108 01 0001"/>
    <s v="1월 6회 등록"/>
    <d v="2023-02-03T00:00:00"/>
    <s v="주1회"/>
    <m/>
    <s v="잠원로 8길 35"/>
    <m/>
    <m/>
  </r>
  <r>
    <x v="0"/>
    <x v="1"/>
    <x v="0"/>
    <s v="이준상"/>
    <x v="5"/>
    <s v="010-3353-5968"/>
    <s v="남"/>
    <n v="8"/>
    <s v="목15"/>
    <d v="2025-01-08T00:00:00"/>
    <x v="2"/>
    <s v="주1회"/>
    <n v="4"/>
    <n v="60000"/>
    <n v="240000"/>
    <n v="240000"/>
    <s v="왕복1"/>
    <n v="3"/>
    <n v="6000"/>
    <n v="18000"/>
    <s v="카드"/>
    <s v="현대 97243680"/>
    <s v="1월 4회 등록(단말기 결제)_x000a_왕복셔틀이용"/>
    <d v="2024-09-05T00:00:00"/>
    <s v="주2회"/>
    <s v="반원초"/>
    <s v="한신7차 302동"/>
    <s v="목:반원초 앞, 토:한신7차 쪽문"/>
    <m/>
  </r>
  <r>
    <x v="0"/>
    <x v="1"/>
    <x v="0"/>
    <s v="신현성"/>
    <x v="5"/>
    <s v="010-5343-6448"/>
    <s v="남"/>
    <n v="7"/>
    <s v="화17"/>
    <d v="2025-01-08T00:00:00"/>
    <x v="2"/>
    <s v="주1회할인"/>
    <n v="2"/>
    <n v="57500"/>
    <n v="115000"/>
    <n v="90000"/>
    <s v="왕복1"/>
    <n v="2"/>
    <n v="6000"/>
    <n v="12000"/>
    <s v="카드"/>
    <s v="국민 20250108 01 0003"/>
    <s v="1월 2회 등록(체험비 차액결제)_x000a_형제할인(신정우 형제할인까지 할인)총 3만원 할인"/>
    <d v="2024-03-06T00:00:00"/>
    <s v="주1회"/>
    <s v="서초사랑어린이집"/>
    <s v="잠원로14길32"/>
    <s v="리오센트(쪽문)"/>
    <s v="리오센트(쪽문)"/>
  </r>
  <r>
    <x v="0"/>
    <x v="1"/>
    <x v="0"/>
    <s v="전찬병"/>
    <x v="1"/>
    <s v="010-3087-0921"/>
    <s v="남"/>
    <n v="5"/>
    <s v="수18"/>
    <d v="2025-01-08T00:00:00"/>
    <x v="2"/>
    <s v="심화반"/>
    <n v="1"/>
    <n v="30000"/>
    <n v="30000"/>
    <n v="30000"/>
    <s v="직접"/>
    <m/>
    <n v="0"/>
    <m/>
    <s v="카드"/>
    <s v="씨티 20250108 01 0005"/>
    <s v="1월 활주반 1회 등록"/>
    <d v="2021-12-08T00:00:00"/>
    <s v="주1회"/>
    <m/>
    <s v="용산구 녹사평대로 남산대림 아파트"/>
    <m/>
    <m/>
  </r>
  <r>
    <x v="0"/>
    <x v="1"/>
    <x v="0"/>
    <s v="전준병"/>
    <x v="1"/>
    <s v="010-3087-0921"/>
    <s v="남"/>
    <n v="7"/>
    <s v="수18"/>
    <d v="2025-01-08T00:00:00"/>
    <x v="2"/>
    <s v="심화반"/>
    <n v="1"/>
    <n v="30000"/>
    <n v="30000"/>
    <n v="30000"/>
    <s v="직접"/>
    <m/>
    <n v="0"/>
    <m/>
    <s v="카드"/>
    <s v="씨티 20250108 01 0005"/>
    <s v="1월 활주반 1회 등록"/>
    <d v="2021-12-08T00:00:00"/>
    <s v="주1회"/>
    <m/>
    <s v="용산구 녹사평대로 남산대림 아파트"/>
    <m/>
    <m/>
  </r>
  <r>
    <x v="0"/>
    <x v="0"/>
    <x v="6"/>
    <s v="김리안"/>
    <x v="2"/>
    <s v="010-5247-3580"/>
    <s v="여"/>
    <n v="7"/>
    <s v="수15"/>
    <d v="2025-01-08T00:00:00"/>
    <x v="2"/>
    <s v="주1회"/>
    <n v="2"/>
    <n v="60000"/>
    <n v="120000"/>
    <n v="110000"/>
    <s v="입회비"/>
    <n v="1"/>
    <n v="0"/>
    <n v="30000"/>
    <s v="카드"/>
    <s v="현대 20250108 01 0004"/>
    <s v="1월 신규 2회 등록(체험비 차액결제)"/>
    <d v="2025-01-08T00:00:00"/>
    <s v="주1회"/>
    <s v="SOT"/>
    <s v="신반포로33길15"/>
    <m/>
    <m/>
  </r>
  <r>
    <x v="0"/>
    <x v="0"/>
    <x v="0"/>
    <s v="양지유"/>
    <x v="0"/>
    <s v="010-7277-2090"/>
    <s v="여"/>
    <n v="9"/>
    <s v="화16목16,17"/>
    <d v="2025-01-07T00:00:00"/>
    <x v="2"/>
    <s v="주1회"/>
    <n v="2"/>
    <n v="60000"/>
    <n v="120000"/>
    <n v="120000"/>
    <s v="직접"/>
    <m/>
    <n v="0"/>
    <m/>
    <s v="카드"/>
    <s v="현대 20250107 01 0001"/>
    <s v="1월 2회 등록"/>
    <d v="2024-03-05T00:00:00"/>
    <s v="주1회"/>
    <s v="압구정초"/>
    <s v="압구정동"/>
    <m/>
    <m/>
  </r>
  <r>
    <x v="0"/>
    <x v="1"/>
    <x v="0"/>
    <s v="장이준"/>
    <x v="8"/>
    <s v="010-9311-8042"/>
    <s v="남"/>
    <n v="6"/>
    <s v="토15"/>
    <d v="2025-01-07T00:00:00"/>
    <x v="2"/>
    <s v="주1회"/>
    <n v="3"/>
    <n v="60000"/>
    <n v="180000"/>
    <n v="180000"/>
    <s v="직접"/>
    <m/>
    <n v="0"/>
    <m/>
    <s v="카드"/>
    <s v="현대 20250107 01 0005"/>
    <s v="1월 3회 등록"/>
    <d v="2022-04-09T00:00:00"/>
    <m/>
    <m/>
    <s v="성동구 매봉길 50 옥수파크힐스 119-201"/>
    <m/>
    <m/>
  </r>
  <r>
    <x v="0"/>
    <x v="1"/>
    <x v="0"/>
    <s v="최이안"/>
    <x v="8"/>
    <s v="010-9929-0427"/>
    <s v="남"/>
    <n v="8"/>
    <s v="토15"/>
    <d v="2025-01-07T00:00:00"/>
    <x v="2"/>
    <s v="주1회"/>
    <n v="4"/>
    <n v="60000"/>
    <n v="240000"/>
    <n v="240000"/>
    <s v="직접"/>
    <m/>
    <n v="0"/>
    <m/>
    <s v="카드"/>
    <s v="하나 20250107 01 0006"/>
    <s v="1월 4회 등록"/>
    <d v="2023-12-09T00:00:00"/>
    <s v="주1회"/>
    <m/>
    <s v="압구정동 464 현대3차"/>
    <m/>
    <m/>
  </r>
  <r>
    <x v="0"/>
    <x v="1"/>
    <x v="0"/>
    <s v="한다인"/>
    <x v="8"/>
    <s v="010-9276-1104"/>
    <s v="여"/>
    <n v="9"/>
    <s v="월16"/>
    <d v="2025-01-07T00:00:00"/>
    <x v="2"/>
    <s v="주2회할인"/>
    <n v="8"/>
    <n v="53750"/>
    <n v="430000"/>
    <n v="430000"/>
    <s v="직접"/>
    <m/>
    <n v="0"/>
    <m/>
    <s v="카드"/>
    <s v="현대 20250107 01 0007"/>
    <s v="1월 8회 등록_x000a_형제할인"/>
    <d v="2023-07-07T00:00:00"/>
    <s v="주1회"/>
    <m/>
    <s v="구현대 72동"/>
    <m/>
    <m/>
  </r>
  <r>
    <x v="0"/>
    <x v="1"/>
    <x v="0"/>
    <s v="한규민"/>
    <x v="8"/>
    <s v="010-9276-1104"/>
    <s v="남"/>
    <n v="6"/>
    <s v="월16"/>
    <d v="2025-01-07T00:00:00"/>
    <x v="2"/>
    <s v="주1회할인"/>
    <n v="4"/>
    <n v="57500"/>
    <n v="230000"/>
    <n v="230000"/>
    <s v="직접"/>
    <m/>
    <n v="0"/>
    <m/>
    <s v="카드"/>
    <s v="현대 20250107 01 0007"/>
    <s v="1월 4회 등록_x000a_형제할인"/>
    <d v="2023-07-24T00:00:00"/>
    <s v="주1회"/>
    <m/>
    <m/>
    <m/>
    <m/>
  </r>
  <r>
    <x v="0"/>
    <x v="0"/>
    <x v="2"/>
    <s v="김리안"/>
    <x v="2"/>
    <s v="010-5247-3580"/>
    <s v="여"/>
    <n v="7"/>
    <s v="수16"/>
    <d v="2025-01-07T00:00:00"/>
    <x v="2"/>
    <s v="체험"/>
    <n v="1"/>
    <n v="70000"/>
    <n v="70000"/>
    <n v="70000"/>
    <s v="직접"/>
    <m/>
    <n v="0"/>
    <m/>
    <s v="계좌이체"/>
    <s v="현영발급무"/>
    <s v="1/8 피겨 체험"/>
    <m/>
    <m/>
    <m/>
    <m/>
    <m/>
    <m/>
  </r>
  <r>
    <x v="0"/>
    <x v="1"/>
    <x v="0"/>
    <s v="정은혜"/>
    <x v="1"/>
    <s v="010-7444-3620"/>
    <s v="여"/>
    <n v="7"/>
    <s v="월16"/>
    <d v="2025-01-06T00:00:00"/>
    <x v="2"/>
    <s v="주1회"/>
    <n v="4"/>
    <n v="60000"/>
    <n v="240000"/>
    <n v="240000"/>
    <s v="직접"/>
    <m/>
    <n v="0"/>
    <m/>
    <s v="카드"/>
    <s v="롯데 20250106 01 0002"/>
    <s v="1월 4회 등록"/>
    <m/>
    <m/>
    <m/>
    <m/>
    <m/>
    <m/>
  </r>
  <r>
    <x v="0"/>
    <x v="1"/>
    <x v="0"/>
    <s v="이예나"/>
    <x v="1"/>
    <s v="010-5851-8830"/>
    <s v="여"/>
    <n v="7"/>
    <s v="월16"/>
    <d v="2025-01-06T00:00:00"/>
    <x v="2"/>
    <s v="주1회"/>
    <n v="4"/>
    <n v="60000"/>
    <n v="240000"/>
    <n v="240000"/>
    <s v="직접"/>
    <m/>
    <n v="0"/>
    <m/>
    <s v="카드"/>
    <s v="삼성 20250106 01 0003"/>
    <s v="1월 4회 등록"/>
    <d v="2024-12-09T00:00:00"/>
    <s v="주1회"/>
    <m/>
    <s v="동현아파트"/>
    <m/>
    <m/>
  </r>
  <r>
    <x v="0"/>
    <x v="1"/>
    <x v="0"/>
    <s v="백길훈"/>
    <x v="1"/>
    <s v="010-9124-1122"/>
    <s v="남"/>
    <n v="10"/>
    <s v="월14"/>
    <d v="2025-01-06T00:00:00"/>
    <x v="2"/>
    <s v="주1회"/>
    <n v="4"/>
    <n v="60000"/>
    <n v="240000"/>
    <n v="240000"/>
    <s v="직접"/>
    <m/>
    <n v="0"/>
    <m/>
    <s v="카드"/>
    <s v="신한 20250106 01 0001"/>
    <s v="1월 4회 등록"/>
    <d v="2021-03-13T00:00:00"/>
    <s v="주1회"/>
    <m/>
    <s v="서초구 아크로리버파크 113-1204"/>
    <s v="잠원동"/>
    <m/>
  </r>
  <r>
    <x v="0"/>
    <x v="0"/>
    <x v="0"/>
    <s v="유주원"/>
    <x v="7"/>
    <s v="010-8873-6199"/>
    <s v="여"/>
    <n v="7"/>
    <s v="토12"/>
    <d v="2025-01-04T00:00:00"/>
    <x v="2"/>
    <s v="주1회미만"/>
    <n v="1"/>
    <n v="70000"/>
    <n v="70000"/>
    <n v="70000"/>
    <s v="왕복1"/>
    <n v="1"/>
    <n v="6000"/>
    <n v="6000"/>
    <s v="카드"/>
    <s v="해외 20250104 01 0001"/>
    <s v="1월 1회 등록_x000a_왕복셔틀이용"/>
    <d v="2024-06-17T00:00:00"/>
    <s v="주1회"/>
    <m/>
    <m/>
    <m/>
    <m/>
  </r>
  <r>
    <x v="0"/>
    <x v="0"/>
    <x v="0"/>
    <s v="유주이"/>
    <x v="7"/>
    <s v="010-8873-6199"/>
    <s v="여"/>
    <n v="10"/>
    <s v="토12"/>
    <d v="2025-01-04T00:00:00"/>
    <x v="2"/>
    <s v="주1회미만"/>
    <n v="1"/>
    <n v="70000"/>
    <n v="70000"/>
    <n v="70000"/>
    <s v="왕복1"/>
    <n v="1"/>
    <n v="6000"/>
    <n v="6000"/>
    <s v="카드"/>
    <s v="해외 20250104 01 0001"/>
    <s v="1월 1회 등록_x000a_왕복셔틀이용"/>
    <d v="2024-06-17T00:00:00"/>
    <s v="주1회"/>
    <m/>
    <m/>
    <m/>
    <m/>
  </r>
  <r>
    <x v="0"/>
    <x v="0"/>
    <x v="0"/>
    <s v="김예림"/>
    <x v="6"/>
    <s v="010-3888-9150"/>
    <s v="여"/>
    <n v="8"/>
    <s v="토11"/>
    <d v="2025-01-04T00:00:00"/>
    <x v="2"/>
    <s v="주1회"/>
    <n v="4"/>
    <n v="60000"/>
    <n v="240000"/>
    <n v="240000"/>
    <s v="직접"/>
    <m/>
    <n v="0"/>
    <m/>
    <s v="카드"/>
    <s v="현대 20250104 01 0002"/>
    <s v="1월 4회 등록"/>
    <d v="2024-07-26T00:00:00"/>
    <s v="주2회"/>
    <m/>
    <m/>
    <m/>
    <m/>
  </r>
  <r>
    <x v="0"/>
    <x v="1"/>
    <x v="0"/>
    <s v="조수아"/>
    <x v="9"/>
    <s v="010-2059-9174"/>
    <s v="여"/>
    <n v="8"/>
    <s v="토11"/>
    <d v="2025-01-04T00:00:00"/>
    <x v="2"/>
    <s v="주1회"/>
    <n v="4"/>
    <n v="60000"/>
    <n v="240000"/>
    <n v="240000"/>
    <s v="직접"/>
    <m/>
    <n v="0"/>
    <m/>
    <s v="카드"/>
    <s v="국민 20250104 01 0003"/>
    <s v="1월 4회 등록"/>
    <m/>
    <m/>
    <m/>
    <m/>
    <m/>
    <m/>
  </r>
  <r>
    <x v="0"/>
    <x v="0"/>
    <x v="5"/>
    <s v="정세연"/>
    <x v="3"/>
    <s v="010-9432-6379"/>
    <s v="여"/>
    <n v="8"/>
    <s v="수15토11"/>
    <d v="2025-01-04T00:00:00"/>
    <x v="2"/>
    <s v="주2회"/>
    <n v="8"/>
    <n v="55000"/>
    <n v="440000"/>
    <n v="-440000"/>
    <s v="직접"/>
    <m/>
    <n v="0"/>
    <m/>
    <s v="카드"/>
    <s v="롯데 20250104 01 0005"/>
    <s v="1월 8회 환불"/>
    <d v="2024-05-17T00:00:00"/>
    <s v="주1회"/>
    <m/>
    <s v="구현대 201동"/>
    <m/>
    <m/>
  </r>
  <r>
    <x v="0"/>
    <x v="0"/>
    <x v="0"/>
    <s v="정세연"/>
    <x v="3"/>
    <s v="010-9432-6379"/>
    <s v="여"/>
    <n v="8"/>
    <s v="수15토11"/>
    <d v="2025-01-04T00:00:00"/>
    <x v="2"/>
    <s v="주2회"/>
    <n v="7"/>
    <n v="55000"/>
    <n v="385000"/>
    <n v="385000"/>
    <s v="직접"/>
    <m/>
    <n v="0"/>
    <m/>
    <s v="카드"/>
    <s v="롯데 20250104 01 0005"/>
    <s v="1월 7회 등록(환불 후 재결제)"/>
    <d v="2024-05-17T00:00:00"/>
    <s v="주1회"/>
    <m/>
    <s v="구현대 201동"/>
    <m/>
    <m/>
  </r>
  <r>
    <x v="0"/>
    <x v="0"/>
    <x v="0"/>
    <s v="조예나"/>
    <x v="6"/>
    <s v="010-5313-0097"/>
    <s v="여"/>
    <n v="8"/>
    <s v="토12"/>
    <d v="2025-01-04T00:00:00"/>
    <x v="2"/>
    <s v="주1회"/>
    <n v="4"/>
    <n v="60000"/>
    <n v="240000"/>
    <n v="240000"/>
    <s v="직접"/>
    <m/>
    <n v="0"/>
    <m/>
    <s v="카드"/>
    <s v="하나 20250104 01 0006"/>
    <s v="1월 4회 등록"/>
    <d v="2024-08-24T00:00:00"/>
    <s v="주1회"/>
    <m/>
    <m/>
    <m/>
    <m/>
  </r>
  <r>
    <x v="0"/>
    <x v="0"/>
    <x v="0"/>
    <s v="임서민"/>
    <x v="3"/>
    <s v="010-5303-0874"/>
    <s v="여"/>
    <n v="10"/>
    <s v="토13"/>
    <d v="2025-01-04T00:00:00"/>
    <x v="2"/>
    <s v="주1회미만"/>
    <n v="3"/>
    <n v="70000"/>
    <n v="210000"/>
    <n v="210000"/>
    <s v="직접"/>
    <m/>
    <n v="0"/>
    <m/>
    <s v="카드"/>
    <s v="신한 20250104 01 0007"/>
    <s v="1월 3회 등록"/>
    <d v="2022-01-08T00:00:00"/>
    <s v="주1회"/>
    <m/>
    <m/>
    <m/>
    <m/>
  </r>
  <r>
    <x v="0"/>
    <x v="0"/>
    <x v="0"/>
    <s v="임아린"/>
    <x v="7"/>
    <s v="010-8826-1767"/>
    <s v="여"/>
    <n v="7"/>
    <s v="수16토12,13"/>
    <d v="2025-01-04T00:00:00"/>
    <x v="2"/>
    <s v="주3회"/>
    <n v="11"/>
    <n v="50000"/>
    <n v="550000"/>
    <n v="550000"/>
    <s v="직접"/>
    <m/>
    <n v="0"/>
    <m/>
    <s v="카드"/>
    <s v="씨티 20250104 01 0009"/>
    <s v="1월 11회 등록(1/8결석)"/>
    <d v="2023-04-05T00:00:00"/>
    <s v="주1회"/>
    <m/>
    <s v="잠원동 50-1"/>
    <m/>
    <s v="압구정동"/>
  </r>
  <r>
    <x v="0"/>
    <x v="1"/>
    <x v="0"/>
    <s v="황준헌"/>
    <x v="5"/>
    <s v="010-5021-1605"/>
    <s v="남"/>
    <n v="8"/>
    <s v="토14"/>
    <d v="2025-01-04T00:00:00"/>
    <x v="2"/>
    <s v="주1회미만"/>
    <n v="2"/>
    <n v="70000"/>
    <n v="140000"/>
    <n v="140000"/>
    <s v="편도1"/>
    <n v="2"/>
    <n v="3000"/>
    <n v="6000"/>
    <s v="카드"/>
    <s v="농협 57369120"/>
    <s v="1월 2회 등록(단말기 결제)_x000a_픽업 셔틀이용"/>
    <d v="2023-01-07T00:00:00"/>
    <s v="주1회"/>
    <m/>
    <s v="반포자이 128동"/>
    <m/>
    <s v="압구정동"/>
  </r>
  <r>
    <x v="0"/>
    <x v="0"/>
    <x v="0"/>
    <s v="이재빈"/>
    <x v="6"/>
    <s v="010-8556-4778"/>
    <s v="여"/>
    <n v="8"/>
    <s v="토12"/>
    <d v="2025-01-04T00:00:00"/>
    <x v="2"/>
    <s v="주1회미만"/>
    <n v="2"/>
    <n v="70000"/>
    <n v="140000"/>
    <n v="140000"/>
    <s v="직접"/>
    <m/>
    <n v="0"/>
    <m/>
    <s v="카드"/>
    <s v="우리 20250104 01 0010"/>
    <s v="1월 2회 등록(11,18결석)"/>
    <d v="2024-04-20T00:00:00"/>
    <s v="주1회"/>
    <m/>
    <s v="학동로 405"/>
    <m/>
    <m/>
  </r>
  <r>
    <x v="0"/>
    <x v="0"/>
    <x v="0"/>
    <s v="민서현"/>
    <x v="3"/>
    <s v="010-7709-5975"/>
    <s v="여"/>
    <n v="9"/>
    <s v="토14,15"/>
    <d v="2025-01-04T00:00:00"/>
    <x v="2"/>
    <s v="주1회"/>
    <n v="4"/>
    <n v="60000"/>
    <n v="240000"/>
    <n v="240000"/>
    <s v="직접"/>
    <m/>
    <n v="0"/>
    <m/>
    <s v="카드"/>
    <s v="국민 20250104 01 0011"/>
    <s v="1월 4회 등록"/>
    <d v="2024-03-23T00:00:00"/>
    <s v="주2회"/>
    <m/>
    <s v="논현로 154길 7"/>
    <m/>
    <s v="잠원동"/>
  </r>
  <r>
    <x v="0"/>
    <x v="0"/>
    <x v="0"/>
    <s v="이재빈"/>
    <x v="6"/>
    <s v="010-8556-4778"/>
    <s v="여"/>
    <n v="8"/>
    <s v="토12"/>
    <d v="2025-01-04T00:00:00"/>
    <x v="2"/>
    <s v="주1회미만"/>
    <n v="1"/>
    <n v="70000"/>
    <n v="70000"/>
    <n v="70000"/>
    <s v="직접"/>
    <m/>
    <n v="0"/>
    <m/>
    <s v="카드"/>
    <s v="우리 20250104 01 0012"/>
    <s v="1월 1회 추가"/>
    <d v="2024-04-20T00:00:00"/>
    <s v="주1회"/>
    <m/>
    <s v="학동로 405"/>
    <m/>
    <m/>
  </r>
  <r>
    <x v="0"/>
    <x v="0"/>
    <x v="0"/>
    <s v="이주희"/>
    <x v="3"/>
    <s v="010-9285-5640"/>
    <s v="여"/>
    <n v="6"/>
    <s v="수15,16토11,12"/>
    <d v="2025-01-04T00:00:00"/>
    <x v="2"/>
    <s v="주4회"/>
    <n v="13"/>
    <n v="47500"/>
    <n v="617500"/>
    <n v="617500"/>
    <s v="직접"/>
    <m/>
    <n v="0"/>
    <m/>
    <s v="현금"/>
    <s v="현영 090028698"/>
    <s v="1월 13회 등록"/>
    <d v="2022-12-20T00:00:00"/>
    <s v="주1회"/>
    <m/>
    <s v="압구정로 113"/>
    <m/>
    <m/>
  </r>
  <r>
    <x v="0"/>
    <x v="1"/>
    <x v="0"/>
    <s v="고도원"/>
    <x v="5"/>
    <s v="010-3679-9069"/>
    <s v="남"/>
    <n v="7"/>
    <s v="토14"/>
    <d v="2025-01-04T00:00:00"/>
    <x v="2"/>
    <s v="주1회"/>
    <n v="4"/>
    <n v="60000"/>
    <n v="240000"/>
    <n v="240000"/>
    <s v="직접"/>
    <m/>
    <n v="0"/>
    <m/>
    <s v="카드"/>
    <s v="신한 20250104 01 0014"/>
    <s v="1월 4회 등록"/>
    <d v="2023-01-07T00:00:00"/>
    <s v="주1회"/>
    <m/>
    <s v="반포훼미리아파트"/>
    <m/>
    <s v="압구정동"/>
  </r>
  <r>
    <x v="0"/>
    <x v="0"/>
    <x v="0"/>
    <s v="공희민"/>
    <x v="3"/>
    <s v="010-5715-0483"/>
    <s v="여"/>
    <n v="11"/>
    <s v="수17토15"/>
    <d v="2025-01-04T00:00:00"/>
    <x v="2"/>
    <s v="주2회"/>
    <n v="7"/>
    <n v="55000"/>
    <n v="385000"/>
    <n v="385000"/>
    <s v="직접"/>
    <m/>
    <n v="0"/>
    <m/>
    <s v="현금"/>
    <s v="현영발급무"/>
    <s v="1월 7회 등록"/>
    <d v="2024-02-14T00:00:00"/>
    <s v="주1회"/>
    <m/>
    <s v="잠원 리오센트"/>
    <m/>
    <m/>
  </r>
  <r>
    <x v="0"/>
    <x v="1"/>
    <x v="0"/>
    <s v="김이안2"/>
    <x v="5"/>
    <s v="010-2034-2772"/>
    <s v="남"/>
    <n v="6"/>
    <s v="토15"/>
    <d v="2025-01-04T00:00:00"/>
    <x v="2"/>
    <s v="주1회"/>
    <n v="4"/>
    <n v="60000"/>
    <n v="240000"/>
    <n v="240000"/>
    <s v="직접"/>
    <m/>
    <n v="0"/>
    <m/>
    <s v="카드"/>
    <s v="국민 20250104 01 0016"/>
    <s v="1월 4회 등록"/>
    <d v="2024-08-17T00:00:00"/>
    <s v="주1회"/>
    <m/>
    <m/>
    <m/>
    <m/>
  </r>
  <r>
    <x v="0"/>
    <x v="0"/>
    <x v="0"/>
    <s v="최지안"/>
    <x v="4"/>
    <s v="010-9041-5456"/>
    <s v="여"/>
    <n v="8"/>
    <s v="금16"/>
    <d v="2025-01-03T00:00:00"/>
    <x v="2"/>
    <s v="주1회미만"/>
    <n v="3"/>
    <n v="70000"/>
    <n v="210000"/>
    <n v="210000"/>
    <s v="직접"/>
    <m/>
    <n v="0"/>
    <m/>
    <s v="카드"/>
    <s v="신한 20250103 01 0001"/>
    <s v="1월 3회 등록"/>
    <d v="2024-01-05T00:00:00"/>
    <s v="주1회"/>
    <m/>
    <s v="신반포로 15길 19"/>
    <m/>
    <m/>
  </r>
  <r>
    <x v="0"/>
    <x v="1"/>
    <x v="0"/>
    <s v="현진우"/>
    <x v="1"/>
    <s v="010-5208-9699"/>
    <s v="남"/>
    <n v="6"/>
    <s v="금14"/>
    <d v="2025-01-03T00:00:00"/>
    <x v="2"/>
    <s v="주1회"/>
    <n v="4"/>
    <n v="60000"/>
    <n v="240000"/>
    <n v="240000"/>
    <s v="직접"/>
    <m/>
    <n v="0"/>
    <m/>
    <s v="카드"/>
    <s v="롯데 20250103 01 0002"/>
    <s v="1월 4회 등록"/>
    <d v="2022-11-19T00:00:00"/>
    <s v="주1회"/>
    <m/>
    <s v="한남더횔 119-104"/>
    <m/>
    <s v="압구정동"/>
  </r>
  <r>
    <x v="0"/>
    <x v="0"/>
    <x v="0"/>
    <s v="방서현"/>
    <x v="0"/>
    <s v="010-3438-4604"/>
    <s v="여"/>
    <n v="6"/>
    <s v="금17"/>
    <d v="2025-01-03T00:00:00"/>
    <x v="2"/>
    <s v="주1회할인"/>
    <n v="4"/>
    <n v="57500"/>
    <n v="230000"/>
    <n v="230000"/>
    <s v="직접"/>
    <m/>
    <n v="0"/>
    <m/>
    <s v="카드"/>
    <s v="신한 20250103 01 0003"/>
    <s v="1월 4회 등록"/>
    <m/>
    <m/>
    <m/>
    <m/>
    <m/>
    <m/>
  </r>
  <r>
    <x v="0"/>
    <x v="0"/>
    <x v="0"/>
    <s v="장연수"/>
    <x v="0"/>
    <s v="010-2020-2436"/>
    <s v="여"/>
    <n v="8"/>
    <s v="토10,금17"/>
    <d v="2025-01-03T00:00:00"/>
    <x v="2"/>
    <s v="주2회"/>
    <n v="4"/>
    <n v="55000"/>
    <n v="220000"/>
    <n v="200000"/>
    <s v="직접"/>
    <m/>
    <n v="0"/>
    <m/>
    <s v="카드"/>
    <s v="신한 20250103 01 0004"/>
    <s v="1월 4회 추가"/>
    <d v="2023-07-15T00:00:00"/>
    <s v="주1회"/>
    <m/>
    <s v="동대문 장안벚꽃로 1길 7"/>
    <m/>
    <m/>
  </r>
  <r>
    <x v="0"/>
    <x v="1"/>
    <x v="2"/>
    <s v="이준수"/>
    <x v="5"/>
    <s v="010-5397-6555"/>
    <s v="남"/>
    <n v="13"/>
    <s v="토10"/>
    <d v="2025-01-03T00:00:00"/>
    <x v="2"/>
    <s v="체험"/>
    <n v="1"/>
    <n v="70000"/>
    <n v="70000"/>
    <n v="70000"/>
    <s v="직접"/>
    <m/>
    <n v="0"/>
    <m/>
    <s v="계좌이체"/>
    <s v="현영발급무"/>
    <s v="1/4 스피드 체험"/>
    <m/>
    <m/>
    <m/>
    <m/>
    <m/>
    <m/>
  </r>
  <r>
    <x v="0"/>
    <x v="1"/>
    <x v="6"/>
    <s v="한해리"/>
    <x v="5"/>
    <s v="010-8916-9121"/>
    <s v="여"/>
    <n v="7"/>
    <s v="토15"/>
    <d v="2025-01-03T00:00:00"/>
    <x v="2"/>
    <s v="주1회할인"/>
    <n v="4"/>
    <n v="57500"/>
    <n v="230000"/>
    <n v="230000"/>
    <s v="입회비"/>
    <n v="1"/>
    <n v="30000"/>
    <n v="30000"/>
    <s v="계좌이체"/>
    <s v="현영발급무"/>
    <s v="1월 신규 4회 등록_x000a_형제할인/왕복셔틀 이용"/>
    <m/>
    <m/>
    <m/>
    <m/>
    <m/>
    <m/>
  </r>
  <r>
    <x v="0"/>
    <x v="1"/>
    <x v="6"/>
    <s v="한설아"/>
    <x v="5"/>
    <s v="010-8916-9121"/>
    <s v="여"/>
    <n v="7"/>
    <s v="토15"/>
    <d v="2025-01-03T00:00:00"/>
    <x v="2"/>
    <s v="주1회할인"/>
    <n v="4"/>
    <n v="57500"/>
    <n v="230000"/>
    <n v="230000"/>
    <s v="입회비"/>
    <n v="1"/>
    <n v="30000"/>
    <n v="30000"/>
    <s v="계좌이체"/>
    <s v="현영발급무"/>
    <s v="1월 신규 4회 등록_x000a_형제할인/왕복셔틀 이용"/>
    <m/>
    <m/>
    <m/>
    <m/>
    <m/>
    <m/>
  </r>
  <r>
    <x v="0"/>
    <x v="1"/>
    <x v="1"/>
    <s v="한해리"/>
    <x v="5"/>
    <s v="010-8916-9121"/>
    <s v="여"/>
    <n v="7"/>
    <s v="토15"/>
    <d v="2025-01-03T00:00:00"/>
    <x v="2"/>
    <s v="주1회"/>
    <m/>
    <n v="60000"/>
    <n v="0"/>
    <m/>
    <s v="왕복1"/>
    <n v="4"/>
    <n v="6000"/>
    <n v="24000"/>
    <s v="계좌이체"/>
    <s v="현영발급무"/>
    <s v="1월 왕복 셔틀비"/>
    <m/>
    <m/>
    <m/>
    <m/>
    <m/>
    <m/>
  </r>
  <r>
    <x v="0"/>
    <x v="1"/>
    <x v="1"/>
    <s v="한설아"/>
    <x v="5"/>
    <s v="010-8916-9121"/>
    <s v="여"/>
    <n v="7"/>
    <s v="토15"/>
    <d v="2025-01-03T00:00:00"/>
    <x v="2"/>
    <s v="주1회"/>
    <m/>
    <n v="60000"/>
    <n v="0"/>
    <m/>
    <s v="왕복1"/>
    <n v="4"/>
    <n v="6000"/>
    <n v="24000"/>
    <s v="계좌이체"/>
    <s v="현영발급무"/>
    <s v="1월 왕복 셔틀비"/>
    <m/>
    <m/>
    <m/>
    <m/>
    <m/>
    <m/>
  </r>
  <r>
    <x v="0"/>
    <x v="0"/>
    <x v="2"/>
    <s v="김클로이"/>
    <x v="2"/>
    <s v="010-8110-9999"/>
    <s v="여"/>
    <n v="8"/>
    <s v="목15"/>
    <d v="2025-01-02T00:00:00"/>
    <x v="2"/>
    <s v="체험"/>
    <n v="2"/>
    <n v="70000"/>
    <n v="140000"/>
    <n v="140000"/>
    <s v="직접"/>
    <m/>
    <n v="0"/>
    <m/>
    <s v="계좌이체"/>
    <s v="현영발급무"/>
    <s v="1/2 피겨 체험 2회"/>
    <m/>
    <m/>
    <m/>
    <m/>
    <m/>
    <m/>
  </r>
  <r>
    <x v="0"/>
    <x v="0"/>
    <x v="6"/>
    <s v="김클로이"/>
    <x v="2"/>
    <s v="010-8110-9999"/>
    <s v="여"/>
    <n v="8"/>
    <s v="목15"/>
    <d v="2025-01-02T00:00:00"/>
    <x v="2"/>
    <s v="주2회"/>
    <n v="6"/>
    <n v="55000"/>
    <n v="330000"/>
    <n v="300000"/>
    <s v="입회비"/>
    <n v="1"/>
    <n v="30000"/>
    <n v="30000"/>
    <s v="카드"/>
    <s v="해외 20250102 01 0001"/>
    <s v="1월 신규 6회 등록(체험비 차액 결제)"/>
    <d v="2025-01-02T00:00:00"/>
    <s v="주2회"/>
    <m/>
    <m/>
    <m/>
    <m/>
  </r>
  <r>
    <x v="0"/>
    <x v="0"/>
    <x v="0"/>
    <s v="류연서"/>
    <x v="3"/>
    <s v="010-4874-1268"/>
    <s v="여"/>
    <n v="7"/>
    <s v="목16"/>
    <d v="2025-01-02T00:00:00"/>
    <x v="2"/>
    <s v="주1회"/>
    <n v="4"/>
    <n v="60000"/>
    <n v="240000"/>
    <n v="240000"/>
    <s v="직접"/>
    <m/>
    <n v="0"/>
    <m/>
    <s v="카드"/>
    <s v="신한 20250102 01 0002"/>
    <s v="1월 4회 등록"/>
    <d v="2023-12-05T00:00:00"/>
    <s v="주1회"/>
    <m/>
    <s v="청담동 134"/>
    <m/>
    <m/>
  </r>
  <r>
    <x v="0"/>
    <x v="0"/>
    <x v="0"/>
    <s v="유이안"/>
    <x v="0"/>
    <s v="010-4615-1912"/>
    <s v="여"/>
    <n v="5"/>
    <s v="목16"/>
    <d v="2025-01-02T00:00:00"/>
    <x v="2"/>
    <s v="주1회"/>
    <n v="4"/>
    <n v="60000"/>
    <n v="240000"/>
    <n v="240000"/>
    <s v="직접"/>
    <m/>
    <n v="0"/>
    <m/>
    <s v="카드"/>
    <s v="농협 20250102 01 0003"/>
    <s v="1월 4회 등록"/>
    <d v="2023-03-13T00:00:00"/>
    <s v="주1회"/>
    <m/>
    <s v="용산구 한남대로 91"/>
    <m/>
    <m/>
  </r>
  <r>
    <x v="0"/>
    <x v="0"/>
    <x v="0"/>
    <s v="염재이"/>
    <x v="7"/>
    <s v="010-8837-0250"/>
    <s v="여"/>
    <n v="8"/>
    <s v="토11,12"/>
    <d v="2025-01-02T00:00:00"/>
    <x v="2"/>
    <s v="주2회"/>
    <n v="1"/>
    <n v="55000"/>
    <n v="55000"/>
    <n v="55000"/>
    <s v="직접"/>
    <m/>
    <n v="0"/>
    <m/>
    <s v="카드"/>
    <s v="신한 20250102 01 0004"/>
    <s v="1월 1회 등록"/>
    <d v="2022-05-16T00:00:00"/>
    <s v="주1회"/>
    <m/>
    <m/>
    <m/>
    <s v="서초동"/>
  </r>
  <r>
    <x v="0"/>
    <x v="0"/>
    <x v="0"/>
    <s v="김예송"/>
    <x v="0"/>
    <s v="010-6899-9874"/>
    <s v="여"/>
    <n v="6"/>
    <s v="피겨심화"/>
    <d v="2025-01-02T00:00:00"/>
    <x v="2"/>
    <s v="심화반"/>
    <n v="9"/>
    <n v="30000"/>
    <n v="270000"/>
    <n v="270000"/>
    <s v="직접"/>
    <m/>
    <n v="0"/>
    <m/>
    <s v="카드"/>
    <s v="현대 20250102 01 0006"/>
    <s v="1월 심화반 9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토12"/>
    <d v="2025-01-02T00:00:00"/>
    <x v="2"/>
    <s v="주2회"/>
    <n v="5"/>
    <n v="55000"/>
    <n v="275000"/>
    <n v="275000"/>
    <s v="직접"/>
    <m/>
    <n v="0"/>
    <m/>
    <s v="카드"/>
    <s v="현대 20250102 01 0006"/>
    <s v="1월 5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회원제"/>
    <d v="2025-01-02T00:00:00"/>
    <x v="2"/>
    <s v="피겨회원제"/>
    <n v="1"/>
    <n v="500000"/>
    <n v="500000"/>
    <n v="500000"/>
    <s v="직접"/>
    <m/>
    <n v="0"/>
    <m/>
    <s v="카드"/>
    <s v="현대 20250102 01 0006"/>
    <s v="1월 회원제 등록"/>
    <d v="2021-12-31T00:00:00"/>
    <s v="주1회"/>
    <m/>
    <s v="봉은사로 현대빌라 201호"/>
    <m/>
    <m/>
  </r>
  <r>
    <x v="0"/>
    <x v="0"/>
    <x v="0"/>
    <s v="한유나"/>
    <x v="4"/>
    <s v="010-9364-1694"/>
    <s v="여"/>
    <n v="9"/>
    <s v="회원제"/>
    <d v="2025-01-02T00:00:00"/>
    <x v="2"/>
    <s v="피겨회원제"/>
    <n v="1"/>
    <n v="500000"/>
    <n v="500000"/>
    <n v="500000"/>
    <s v="직접"/>
    <m/>
    <n v="0"/>
    <m/>
    <s v="카드"/>
    <s v="롯데 20250102 01 0007"/>
    <s v="1월 회원제 등록"/>
    <d v="2024-02-06T00:00:00"/>
    <s v="주2회"/>
    <m/>
    <s v="용산구 유엔빌리지길 80-38"/>
    <m/>
    <m/>
  </r>
  <r>
    <x v="0"/>
    <x v="0"/>
    <x v="0"/>
    <s v="한유나"/>
    <x v="4"/>
    <s v="010-9364-1694"/>
    <s v="여"/>
    <n v="9"/>
    <s v="월금18"/>
    <d v="2025-01-02T00:00:00"/>
    <x v="2"/>
    <s v="심화반"/>
    <n v="8"/>
    <n v="30000"/>
    <n v="240000"/>
    <n v="240000"/>
    <s v="직접"/>
    <m/>
    <n v="0"/>
    <m/>
    <s v="카드"/>
    <s v="롯데 20250102 01 0007"/>
    <s v="1월 심화반 8회 등록"/>
    <d v="2024-02-06T00:00:00"/>
    <s v="주2회"/>
    <m/>
    <s v="용산구 유엔빌리지길 80-38"/>
    <m/>
    <m/>
  </r>
  <r>
    <x v="0"/>
    <x v="1"/>
    <x v="0"/>
    <s v="이태호"/>
    <x v="5"/>
    <s v="010-9979-1178"/>
    <s v="여"/>
    <n v="6"/>
    <s v="화17토15"/>
    <d v="2025-01-02T00:00:00"/>
    <x v="2"/>
    <s v="주2회"/>
    <n v="8"/>
    <n v="55000"/>
    <n v="440000"/>
    <n v="430000"/>
    <s v="입회비"/>
    <n v="1"/>
    <n v="30000"/>
    <n v="30000"/>
    <s v="카드"/>
    <s v="해외 20250102 01 0005"/>
    <s v="1월 신규 8회 등록(체험비 차액결제)"/>
    <m/>
    <m/>
    <m/>
    <m/>
    <m/>
    <m/>
  </r>
  <r>
    <x v="0"/>
    <x v="0"/>
    <x v="0"/>
    <s v="장연수"/>
    <x v="0"/>
    <s v="010-2020-2436"/>
    <s v="여"/>
    <n v="8"/>
    <s v="토10"/>
    <d v="2024-12-28T00:00:00"/>
    <x v="2"/>
    <s v="주1회"/>
    <n v="4"/>
    <n v="60000"/>
    <n v="240000"/>
    <n v="240000"/>
    <s v="직접"/>
    <m/>
    <n v="0"/>
    <m/>
    <s v="카드"/>
    <s v="신한 20241228 01 0001"/>
    <s v="1월 4회 등록"/>
    <d v="2023-07-15T00:00:00"/>
    <s v="주1회"/>
    <m/>
    <s v="동대문 장안벚꽃로 1길 7"/>
    <m/>
    <m/>
  </r>
  <r>
    <x v="0"/>
    <x v="0"/>
    <x v="0"/>
    <s v="우아인"/>
    <x v="0"/>
    <s v="010-8860-7276"/>
    <s v="여"/>
    <n v="7"/>
    <s v="회원제"/>
    <d v="2024-12-28T00:00:00"/>
    <x v="2"/>
    <s v="피겨회원제"/>
    <n v="1"/>
    <n v="500000"/>
    <n v="500000"/>
    <n v="500000"/>
    <s v="직접"/>
    <m/>
    <n v="0"/>
    <m/>
    <s v="카드"/>
    <s v="기업 20241228 01 0002"/>
    <s v="1월 회원제 등록"/>
    <d v="2022-07-29T00:00:00"/>
    <s v="주1회"/>
    <m/>
    <m/>
    <m/>
    <m/>
  </r>
  <r>
    <x v="0"/>
    <x v="0"/>
    <x v="0"/>
    <s v="우아인"/>
    <x v="0"/>
    <s v="010-8860-7276"/>
    <s v="여"/>
    <n v="7"/>
    <s v="토10"/>
    <d v="2024-12-28T00:00:00"/>
    <x v="2"/>
    <s v="주1회"/>
    <n v="4"/>
    <n v="60000"/>
    <n v="240000"/>
    <n v="240000"/>
    <s v="직접"/>
    <m/>
    <n v="0"/>
    <m/>
    <s v="카드"/>
    <s v="기업 20241228 01 0002"/>
    <s v="1월 4회 등록"/>
    <d v="2022-07-29T00:00:00"/>
    <s v="주1회"/>
    <m/>
    <m/>
    <m/>
    <m/>
  </r>
  <r>
    <x v="0"/>
    <x v="0"/>
    <x v="0"/>
    <s v="문지현"/>
    <x v="6"/>
    <s v="010-9645-4533"/>
    <s v="여"/>
    <n v="11"/>
    <s v="토11"/>
    <d v="2024-12-28T00:00:00"/>
    <x v="2"/>
    <s v="주1회할인"/>
    <n v="4"/>
    <n v="57500"/>
    <n v="230000"/>
    <n v="230000"/>
    <s v="직접"/>
    <m/>
    <n v="0"/>
    <m/>
    <s v="카드"/>
    <s v="신한 20241228 01 0003"/>
    <s v="1월 4회 등록_x000a_형제할인"/>
    <d v="2024-10-12T00:00:00"/>
    <s v="주1회"/>
    <s v="영훈초"/>
    <s v="동양파라곤"/>
    <m/>
    <m/>
  </r>
  <r>
    <x v="0"/>
    <x v="0"/>
    <x v="0"/>
    <s v="문서현"/>
    <x v="6"/>
    <s v="010-9645-4533"/>
    <s v="여"/>
    <n v="10"/>
    <s v="토11"/>
    <d v="2024-12-28T00:00:00"/>
    <x v="2"/>
    <s v="주1회할인"/>
    <n v="4"/>
    <n v="57500"/>
    <n v="230000"/>
    <n v="230000"/>
    <s v="직접"/>
    <m/>
    <n v="0"/>
    <m/>
    <s v="카드"/>
    <s v="신한 20241228 01 0003"/>
    <s v="1월 4회 등록_x000a_형제할인"/>
    <d v="2024-11-23T00:00:00"/>
    <s v="주1회"/>
    <s v="영훈초"/>
    <s v="동양파라곤"/>
    <m/>
    <m/>
  </r>
  <r>
    <x v="0"/>
    <x v="0"/>
    <x v="0"/>
    <s v="유현선"/>
    <x v="3"/>
    <s v="010-6420-8163"/>
    <s v="여"/>
    <n v="11"/>
    <s v="수15토11"/>
    <d v="2024-12-28T00:00:00"/>
    <x v="2"/>
    <s v="주2회"/>
    <n v="7"/>
    <n v="55000"/>
    <n v="385000"/>
    <n v="385000"/>
    <s v="직접"/>
    <m/>
    <n v="0"/>
    <m/>
    <s v="카드"/>
    <s v="신한 20241228 01 0006"/>
    <s v="1월 7회 등록_x000a_수요일만 왕복셔틀이용"/>
    <d v="2024-01-26T00:00:00"/>
    <s v="주1회"/>
    <m/>
    <s v="잠원한신 5동"/>
    <m/>
    <s v="압구정동"/>
  </r>
  <r>
    <x v="0"/>
    <x v="1"/>
    <x v="0"/>
    <s v="황아영"/>
    <x v="13"/>
    <s v="010-9700-2288"/>
    <s v="여"/>
    <n v="11"/>
    <s v="토10"/>
    <d v="2024-12-28T00:00:00"/>
    <x v="2"/>
    <s v="주1회할인"/>
    <n v="4"/>
    <n v="57500"/>
    <n v="230000"/>
    <n v="230000"/>
    <s v="직접"/>
    <m/>
    <n v="0"/>
    <m/>
    <s v="카드"/>
    <s v="케이 20241228 01 0007"/>
    <s v="1월 4회 등록_x000a_형제할인"/>
    <m/>
    <m/>
    <m/>
    <m/>
    <m/>
    <m/>
  </r>
  <r>
    <x v="0"/>
    <x v="1"/>
    <x v="0"/>
    <s v="황민영"/>
    <x v="13"/>
    <s v="010-9700-2288"/>
    <s v="여"/>
    <n v="9"/>
    <s v="토10"/>
    <d v="2024-12-28T00:00:00"/>
    <x v="2"/>
    <s v="주1회할인"/>
    <n v="4"/>
    <n v="57500"/>
    <n v="230000"/>
    <n v="230000"/>
    <s v="직접"/>
    <m/>
    <n v="0"/>
    <m/>
    <s v="카드"/>
    <s v="케이 20241228 01 0007"/>
    <s v="1월 4회 등록_x000a_형제할인"/>
    <d v="2024-09-14T00:00:00"/>
    <s v="주1회"/>
    <m/>
    <s v="서빙고로67"/>
    <m/>
    <m/>
  </r>
  <r>
    <x v="0"/>
    <x v="1"/>
    <x v="0"/>
    <s v="황서영"/>
    <x v="13"/>
    <s v="010-9700-2288"/>
    <s v="여"/>
    <n v="9"/>
    <s v="토10"/>
    <d v="2024-12-28T00:00:00"/>
    <x v="2"/>
    <s v="주1회할인"/>
    <n v="4"/>
    <n v="57500"/>
    <n v="230000"/>
    <n v="230000"/>
    <s v="직접"/>
    <m/>
    <n v="0"/>
    <m/>
    <s v="카드"/>
    <s v="케이 20241228 01 0007"/>
    <s v="1월 4회 등록_x000a_형제할인"/>
    <d v="2024-09-14T00:00:00"/>
    <s v="주1회"/>
    <m/>
    <s v="서빙고로67"/>
    <m/>
    <m/>
  </r>
  <r>
    <x v="0"/>
    <x v="0"/>
    <x v="0"/>
    <s v="박서윤"/>
    <x v="0"/>
    <s v="010-9707-1488"/>
    <s v="여"/>
    <n v="8"/>
    <s v="토11"/>
    <d v="2024-12-28T00:00:00"/>
    <x v="2"/>
    <s v="주1회"/>
    <n v="4"/>
    <n v="60000"/>
    <n v="240000"/>
    <n v="240000"/>
    <s v="직접"/>
    <m/>
    <n v="0"/>
    <m/>
    <s v="카드"/>
    <s v="하나 20241228 01 0009"/>
    <s v="1월 4회 등록"/>
    <d v="2024-01-06T00:00:00"/>
    <s v="주1회"/>
    <m/>
    <s v="구현대 82동"/>
    <m/>
    <m/>
  </r>
  <r>
    <x v="0"/>
    <x v="0"/>
    <x v="0"/>
    <s v="문하은"/>
    <x v="6"/>
    <s v="010-9111-8263"/>
    <s v="여"/>
    <n v="8"/>
    <s v="토12"/>
    <d v="2024-12-28T00:00:00"/>
    <x v="2"/>
    <s v="주1회"/>
    <n v="4"/>
    <n v="60000"/>
    <n v="240000"/>
    <n v="240000"/>
    <s v="직접"/>
    <m/>
    <n v="0"/>
    <m/>
    <s v="카드"/>
    <s v="삼성 20241228 01 0013"/>
    <s v="1월 4회 등록"/>
    <d v="2024-04-20T00:00:00"/>
    <s v="주1회"/>
    <m/>
    <s v="학동로 405"/>
    <m/>
    <m/>
  </r>
  <r>
    <x v="0"/>
    <x v="1"/>
    <x v="0"/>
    <s v="강민정"/>
    <x v="13"/>
    <s v="010-5094-5423"/>
    <s v="여"/>
    <n v="10"/>
    <s v="토11"/>
    <d v="2024-12-28T00:00:00"/>
    <x v="2"/>
    <s v="주1회"/>
    <n v="4"/>
    <n v="60000"/>
    <n v="240000"/>
    <n v="240000"/>
    <s v="직접"/>
    <m/>
    <n v="0"/>
    <m/>
    <s v="카드"/>
    <s v="삼성 20241228 01 0014"/>
    <s v="1월 4회 등록"/>
    <d v="2024-08-18T00:00:00"/>
    <s v="주2회"/>
    <m/>
    <m/>
    <m/>
    <m/>
  </r>
  <r>
    <x v="0"/>
    <x v="0"/>
    <x v="0"/>
    <s v="고가윤"/>
    <x v="7"/>
    <s v="010-6276-3884"/>
    <s v="여"/>
    <n v="7"/>
    <s v="토11,12"/>
    <d v="2024-12-28T00:00:00"/>
    <x v="2"/>
    <s v="주2회"/>
    <n v="8"/>
    <n v="55000"/>
    <n v="440000"/>
    <n v="440000"/>
    <s v="직접"/>
    <m/>
    <n v="0"/>
    <m/>
    <s v="카드"/>
    <s v="신한 20241228 01 0015"/>
    <s v="1월 8회 등록"/>
    <d v="2024-01-27T00:00:00"/>
    <s v="주1회"/>
    <m/>
    <s v="이촌로 64길 15"/>
    <m/>
    <m/>
  </r>
  <r>
    <x v="0"/>
    <x v="0"/>
    <x v="0"/>
    <s v="전소은"/>
    <x v="3"/>
    <s v="010-4266-2317"/>
    <s v="여"/>
    <n v="8"/>
    <s v="토12"/>
    <d v="2024-12-28T00:00:00"/>
    <x v="2"/>
    <s v="주1회"/>
    <n v="4"/>
    <n v="60000"/>
    <n v="240000"/>
    <n v="240000"/>
    <s v="직접"/>
    <m/>
    <n v="0"/>
    <m/>
    <s v="카드"/>
    <s v="신한 20241228 01 0017"/>
    <s v="1월 4회 등록"/>
    <m/>
    <m/>
    <m/>
    <m/>
    <m/>
    <m/>
  </r>
  <r>
    <x v="0"/>
    <x v="0"/>
    <x v="0"/>
    <s v="이하린"/>
    <x v="3"/>
    <s v="010-9936-2015"/>
    <s v="여"/>
    <n v="10"/>
    <s v="목15,16,금14토13"/>
    <d v="2024-12-28T00:00:00"/>
    <x v="2"/>
    <s v="주4회할인"/>
    <n v="13"/>
    <n v="46875"/>
    <n v="609375"/>
    <n v="617500"/>
    <s v="직접"/>
    <m/>
    <n v="0"/>
    <m/>
    <s v="카드"/>
    <s v="우리 20241228 01 0016"/>
    <s v="1월 13회 등록_x000a_형제할인"/>
    <d v="2024-01-08T00:00:00"/>
    <s v="주1회"/>
    <m/>
    <s v="미성아파트 21동"/>
    <m/>
    <m/>
  </r>
  <r>
    <x v="0"/>
    <x v="1"/>
    <x v="0"/>
    <s v="이하율"/>
    <x v="1"/>
    <s v="010-9936-2015"/>
    <s v="여"/>
    <n v="8"/>
    <s v="수17,목14"/>
    <d v="2024-12-28T00:00:00"/>
    <x v="2"/>
    <s v="주2회할인"/>
    <n v="7"/>
    <n v="53750"/>
    <n v="376250"/>
    <n v="385000"/>
    <s v="편도2"/>
    <n v="7"/>
    <n v="2750"/>
    <n v="19250"/>
    <s v="카드"/>
    <s v="우리 20241228 01 0016"/>
    <s v="1월7회 등록_x000a_형제할인 편도셔틀이용"/>
    <d v="2024-01-11T00:00:00"/>
    <s v="주1회"/>
    <m/>
    <s v="미성아파트 21동"/>
    <m/>
    <m/>
  </r>
  <r>
    <x v="0"/>
    <x v="0"/>
    <x v="0"/>
    <s v="김이진"/>
    <x v="6"/>
    <s v="010-3160-4803"/>
    <s v="여"/>
    <n v="8"/>
    <s v="화15"/>
    <d v="2024-12-28T00:00:00"/>
    <x v="2"/>
    <s v="주1회"/>
    <n v="4"/>
    <n v="60000"/>
    <n v="240000"/>
    <n v="240000"/>
    <s v="직접"/>
    <m/>
    <n v="0"/>
    <m/>
    <s v="카드"/>
    <s v="국민 20241228 01 0018"/>
    <s v="1월 4회 등록"/>
    <m/>
    <m/>
    <m/>
    <m/>
    <m/>
    <m/>
  </r>
  <r>
    <x v="0"/>
    <x v="1"/>
    <x v="0"/>
    <s v="황수아"/>
    <x v="8"/>
    <s v="010-2806-0287"/>
    <s v="여"/>
    <n v="9"/>
    <s v="토13"/>
    <d v="2024-12-28T00:00:00"/>
    <x v="2"/>
    <s v="주1회"/>
    <n v="4"/>
    <n v="60000"/>
    <n v="240000"/>
    <n v="240000"/>
    <s v="직접"/>
    <m/>
    <n v="0"/>
    <m/>
    <s v="카드"/>
    <s v="현대 20241228 01 0019"/>
    <s v="1월 4회 등록"/>
    <m/>
    <m/>
    <m/>
    <m/>
    <m/>
    <m/>
  </r>
  <r>
    <x v="0"/>
    <x v="0"/>
    <x v="0"/>
    <s v="김사라"/>
    <x v="4"/>
    <s v="010-4322-0517"/>
    <s v="여"/>
    <n v="8"/>
    <s v="목17"/>
    <d v="2024-12-28T00:00:00"/>
    <x v="2"/>
    <s v="주1회할인"/>
    <n v="4"/>
    <n v="57500"/>
    <n v="230000"/>
    <n v="230000"/>
    <s v="왕복1"/>
    <n v="4"/>
    <n v="6000"/>
    <n v="24000"/>
    <s v="카드"/>
    <s v="롯데 20241228 01 0020"/>
    <s v="1월 4회 등록_x000a_왕복셔틀이용"/>
    <d v="2020-11-12T00:00:00"/>
    <s v="주2회"/>
    <m/>
    <s v="점원동 한신4차 201-701"/>
    <m/>
    <s v="잠원동"/>
  </r>
  <r>
    <x v="0"/>
    <x v="0"/>
    <x v="5"/>
    <s v="윤지우"/>
    <x v="0"/>
    <s v="010-8639-1538"/>
    <s v="여"/>
    <n v="7"/>
    <s v="토14,15"/>
    <d v="2024-12-28T00:00:00"/>
    <x v="2"/>
    <s v="주2회"/>
    <n v="8"/>
    <n v="55000"/>
    <n v="440000"/>
    <n v="-440000"/>
    <s v="직접"/>
    <m/>
    <n v="0"/>
    <m/>
    <s v="카드"/>
    <s v="신한 20241228 01 0025"/>
    <s v="1월 8회 환불"/>
    <d v="2022-04-09T00:00:00"/>
    <m/>
    <m/>
    <s v="성동구 행당로 79 행당대림A 115-306"/>
    <m/>
    <m/>
  </r>
  <r>
    <x v="0"/>
    <x v="0"/>
    <x v="0"/>
    <s v="윤지우"/>
    <x v="0"/>
    <s v="010-8639-1538"/>
    <s v="여"/>
    <n v="7"/>
    <s v="토14,15"/>
    <d v="2024-12-28T00:00:00"/>
    <x v="2"/>
    <s v="주1회"/>
    <n v="6"/>
    <n v="60000"/>
    <n v="360000"/>
    <n v="360000"/>
    <s v="직접"/>
    <m/>
    <n v="0"/>
    <m/>
    <s v="카드"/>
    <s v="신한 20241228 01 0026"/>
    <s v="1월 6회 등록(환불후 재결제)"/>
    <d v="2022-04-09T00:00:00"/>
    <m/>
    <m/>
    <s v="성동구 행당로 79 행당대림A 115-306"/>
    <m/>
    <m/>
  </r>
  <r>
    <x v="0"/>
    <x v="0"/>
    <x v="0"/>
    <s v="이소윤"/>
    <x v="0"/>
    <s v="010-9859-3859"/>
    <s v="여"/>
    <n v="9"/>
    <s v="토12"/>
    <d v="2024-12-28T00:00:00"/>
    <x v="2"/>
    <s v="주1회"/>
    <n v="4"/>
    <n v="60000"/>
    <n v="240000"/>
    <n v="240000"/>
    <s v="직접"/>
    <m/>
    <n v="0"/>
    <m/>
    <s v="카드"/>
    <s v="씨티 20241228 01 0008"/>
    <s v="1월 4회 등록"/>
    <d v="2024-12-28T00:00:00"/>
    <s v="주1회"/>
    <s v="yiss"/>
    <s v="옥수동"/>
    <m/>
    <m/>
  </r>
  <r>
    <x v="0"/>
    <x v="0"/>
    <x v="6"/>
    <s v="김세아"/>
    <x v="6"/>
    <s v="010-6279-6152"/>
    <s v="여"/>
    <n v="10"/>
    <s v="토"/>
    <d v="2024-12-28T00:00:00"/>
    <x v="2"/>
    <s v="주1회"/>
    <n v="4"/>
    <n v="60000"/>
    <n v="240000"/>
    <n v="240000"/>
    <s v="왕복1"/>
    <n v="4"/>
    <n v="6000"/>
    <n v="24000"/>
    <s v="카드"/>
    <s v="국민 20241228 01 0012"/>
    <s v="1월 4회 등록"/>
    <m/>
    <m/>
    <m/>
    <m/>
    <m/>
    <m/>
  </r>
  <r>
    <x v="0"/>
    <x v="0"/>
    <x v="0"/>
    <s v="윤지우2"/>
    <x v="0"/>
    <s v="010-6248-0310"/>
    <s v="여"/>
    <n v="7"/>
    <s v="토11"/>
    <d v="2024-12-28T00:00:00"/>
    <x v="2"/>
    <s v="주1회"/>
    <n v="4"/>
    <n v="60000"/>
    <n v="240000"/>
    <n v="240000"/>
    <s v="직접"/>
    <m/>
    <n v="0"/>
    <m/>
    <s v="카드"/>
    <s v="신한 20241228 01 0010"/>
    <s v="1월 4회 등록_x000a_왕복셔틀이용"/>
    <d v="2024-12-28T00:00:00"/>
    <m/>
    <s v="리라초"/>
    <s v="매봉길15"/>
    <s v="반포자이101"/>
    <m/>
  </r>
  <r>
    <x v="0"/>
    <x v="0"/>
    <x v="5"/>
    <s v="문예진"/>
    <x v="6"/>
    <s v="010-9249-3377"/>
    <s v="여"/>
    <n v="10"/>
    <s v="수17"/>
    <d v="2024-12-27T00:00:00"/>
    <x v="2"/>
    <s v="주1회"/>
    <n v="2"/>
    <n v="60000"/>
    <n v="120000"/>
    <n v="-120000"/>
    <s v="왕복1"/>
    <n v="2"/>
    <n v="6000"/>
    <n v="-12000"/>
    <s v="카드"/>
    <s v="삼성 20241227 01 0001"/>
    <s v="1월 2회 환불"/>
    <d v="2024-02-21T00:00:00"/>
    <s v="주1회"/>
    <m/>
    <s v="구현대80동"/>
    <m/>
    <m/>
  </r>
  <r>
    <x v="0"/>
    <x v="0"/>
    <x v="0"/>
    <s v="김지아"/>
    <x v="4"/>
    <s v="010-4151-5420"/>
    <s v="여"/>
    <n v="8"/>
    <s v="화16"/>
    <d v="2024-12-27T00:00:00"/>
    <x v="2"/>
    <s v="주1회할인"/>
    <n v="4"/>
    <n v="57500"/>
    <n v="230000"/>
    <n v="230000"/>
    <s v="직접"/>
    <m/>
    <n v="0"/>
    <m/>
    <s v="카드"/>
    <s v="현대 20241227 01 0002"/>
    <s v="1월 4회 등록_x000a_왕복셔틀이용"/>
    <m/>
    <m/>
    <m/>
    <m/>
    <m/>
    <m/>
  </r>
  <r>
    <x v="0"/>
    <x v="1"/>
    <x v="2"/>
    <s v="신현성"/>
    <x v="1"/>
    <s v="010-5343-6448"/>
    <s v="남"/>
    <n v="7"/>
    <s v="화16"/>
    <d v="2024-12-27T00:00:00"/>
    <x v="2"/>
    <s v="체험"/>
    <n v="1"/>
    <n v="70000"/>
    <n v="70000"/>
    <n v="70000"/>
    <s v="왕복1"/>
    <n v="1"/>
    <n v="6000"/>
    <n v="6000"/>
    <s v="카드"/>
    <s v="기업 20241227 01 0004"/>
    <s v="1/8 스피드 체험"/>
    <d v="2024-03-06T00:00:00"/>
    <s v="주1회"/>
    <s v="서초사랑어린이집"/>
    <s v="잠원로14길32"/>
    <s v="리오센트(쪽문)"/>
    <s v="리오센트(쪽문)"/>
  </r>
  <r>
    <x v="0"/>
    <x v="1"/>
    <x v="0"/>
    <s v="신정우"/>
    <x v="5"/>
    <s v="010-5343-6448"/>
    <s v="남"/>
    <n v="7"/>
    <s v="화17"/>
    <d v="2024-12-27T00:00:00"/>
    <x v="2"/>
    <s v="주1회"/>
    <n v="3"/>
    <n v="60000"/>
    <n v="180000"/>
    <n v="170000"/>
    <s v="왕복1"/>
    <n v="3"/>
    <n v="6000"/>
    <n v="18000"/>
    <s v="카드"/>
    <s v="기업 20241227 01 0003"/>
    <s v="1월 3회 등록_x000a_형제할인"/>
    <d v="2024-03-06T00:00:00"/>
    <s v="주1회"/>
    <s v="서초사랑어린이집"/>
    <s v="잠원로14길32"/>
    <s v="리오센트(쪽문)"/>
    <s v="리오센트(쪽문)"/>
  </r>
  <r>
    <x v="0"/>
    <x v="1"/>
    <x v="0"/>
    <s v="신정우"/>
    <x v="1"/>
    <s v="010-5343-6448"/>
    <s v="남"/>
    <n v="7"/>
    <s v="화17"/>
    <d v="2024-12-27T00:00:00"/>
    <x v="2"/>
    <s v="주1회"/>
    <m/>
    <n v="60000"/>
    <n v="0"/>
    <n v="10000"/>
    <m/>
    <m/>
    <m/>
    <m/>
    <s v="카드"/>
    <s v="기업 20241227 01 0003"/>
    <s v="신현성,신정우 형제할인 할인금액_x000a_1/8에 신현성 신규 등록 인원t결제에서 제외함"/>
    <d v="2024-03-06T00:00:00"/>
    <s v="주1회"/>
    <s v="서초사랑어린이집"/>
    <s v="잠원로14길32"/>
    <s v="리오센트(쪽문)"/>
    <s v="리오센트(쪽문)"/>
  </r>
  <r>
    <x v="0"/>
    <x v="0"/>
    <x v="0"/>
    <s v="김리원"/>
    <x v="0"/>
    <s v="010-3124-3717"/>
    <s v="남"/>
    <n v="6"/>
    <s v="금17"/>
    <d v="2024-12-27T00:00:00"/>
    <x v="2"/>
    <s v="주1회할인"/>
    <n v="4"/>
    <n v="57500"/>
    <n v="230000"/>
    <n v="230000"/>
    <s v="직접"/>
    <m/>
    <n v="0"/>
    <m/>
    <s v="계좌이체"/>
    <s v="현영발급무"/>
    <s v="1월 4회 등록_x000a_종목할인"/>
    <d v="2024-06-14T00:00:00"/>
    <m/>
    <m/>
    <m/>
    <m/>
    <m/>
  </r>
  <r>
    <x v="0"/>
    <x v="0"/>
    <x v="0"/>
    <s v="김소율"/>
    <x v="0"/>
    <s v="010-9808-0042"/>
    <s v="여"/>
    <n v="8"/>
    <s v="토10"/>
    <d v="2024-12-26T00:00:00"/>
    <x v="2"/>
    <s v="주1회"/>
    <n v="4"/>
    <n v="60000"/>
    <n v="240000"/>
    <n v="240000"/>
    <s v="직접"/>
    <m/>
    <n v="0"/>
    <m/>
    <s v="카드"/>
    <s v="현대 20241226 01 0005"/>
    <s v="1월 4회 등록"/>
    <d v="2023-04-15T00:00:00"/>
    <s v="주1회"/>
    <m/>
    <s v="강남구 선릉로 126길 22"/>
    <m/>
    <m/>
  </r>
  <r>
    <x v="0"/>
    <x v="0"/>
    <x v="0"/>
    <s v="정세연"/>
    <x v="3"/>
    <s v="010-9432-6379"/>
    <s v="여"/>
    <n v="8"/>
    <s v="수15토11"/>
    <d v="2024-12-26T00:00:00"/>
    <x v="2"/>
    <s v="주2회"/>
    <n v="8"/>
    <n v="55000"/>
    <n v="440000"/>
    <n v="440000"/>
    <s v="직접"/>
    <m/>
    <n v="0"/>
    <m/>
    <s v="카드"/>
    <s v="롯데 20241226 01 0004"/>
    <s v="1월 8회 등록"/>
    <d v="2024-05-17T00:00:00"/>
    <s v="주1회"/>
    <m/>
    <s v="구현대 201동"/>
    <m/>
    <m/>
  </r>
  <r>
    <x v="0"/>
    <x v="0"/>
    <x v="0"/>
    <s v="김은우"/>
    <x v="3"/>
    <s v="010-8608-1421"/>
    <s v="여"/>
    <n v="11"/>
    <s v="토11,12"/>
    <d v="2024-12-26T00:00:00"/>
    <x v="2"/>
    <s v="주2회"/>
    <n v="4"/>
    <n v="55000"/>
    <n v="220000"/>
    <n v="200000"/>
    <s v="직접"/>
    <m/>
    <n v="0"/>
    <m/>
    <s v="카드"/>
    <s v="롯데 20241226 01 0003"/>
    <s v="1월  4회 추가(주2회비용 차액 결제)"/>
    <d v="2023-01-07T00:00:00"/>
    <s v="주1회"/>
    <m/>
    <s v="남산타운아파트"/>
    <m/>
    <s v="압구정동"/>
  </r>
  <r>
    <x v="0"/>
    <x v="0"/>
    <x v="0"/>
    <s v="권민"/>
    <x v="3"/>
    <s v="010-4870-4124"/>
    <s v="여"/>
    <n v="11"/>
    <s v="토14"/>
    <d v="2024-12-26T00:00:00"/>
    <x v="2"/>
    <s v="주1회미만"/>
    <n v="2"/>
    <n v="70000"/>
    <n v="140000"/>
    <n v="140000"/>
    <s v="왕복1"/>
    <n v="1"/>
    <n v="6000"/>
    <n v="6000"/>
    <s v="카드"/>
    <s v="삼성 92689241"/>
    <s v="1월 2회 등록(단말기 결제)"/>
    <d v="2024-06-20T00:00:00"/>
    <s v="주1회"/>
    <m/>
    <m/>
    <m/>
    <m/>
  </r>
  <r>
    <x v="0"/>
    <x v="1"/>
    <x v="0"/>
    <s v="이윤재"/>
    <x v="5"/>
    <s v="010-2162-0213"/>
    <s v="남"/>
    <n v="9"/>
    <s v="화16목15"/>
    <d v="2024-12-24T00:00:00"/>
    <x v="2"/>
    <s v="주2회"/>
    <n v="6"/>
    <n v="55000"/>
    <n v="330000"/>
    <n v="330000"/>
    <s v="직접"/>
    <m/>
    <n v="0"/>
    <m/>
    <s v="카드"/>
    <s v="롯데 20241224 01 0004"/>
    <s v="1월 6회 등록(12월 1회 이월)"/>
    <s v="21/117"/>
    <s v="주2회"/>
    <m/>
    <m/>
    <m/>
    <m/>
  </r>
  <r>
    <x v="0"/>
    <x v="0"/>
    <x v="0"/>
    <s v="주나율"/>
    <x v="4"/>
    <s v="010-8866-2773"/>
    <s v="여"/>
    <n v="8"/>
    <s v="화17금16"/>
    <d v="2024-12-24T00:00:00"/>
    <x v="2"/>
    <s v="주2회"/>
    <n v="7"/>
    <n v="55000"/>
    <n v="385000"/>
    <n v="385000"/>
    <s v="직접"/>
    <m/>
    <n v="0"/>
    <m/>
    <s v="카드"/>
    <s v="현대 20241224 01 0005"/>
    <s v="1월 7회 등록"/>
    <d v="2023-01-30T00:00:00"/>
    <s v="주1회"/>
    <m/>
    <s v="압구정 미성 2동"/>
    <m/>
    <m/>
  </r>
  <r>
    <x v="0"/>
    <x v="0"/>
    <x v="0"/>
    <s v="최인주"/>
    <x v="0"/>
    <s v="010-4930-5310"/>
    <s v="여"/>
    <n v="9"/>
    <s v="화16금16"/>
    <d v="2024-12-24T00:00:00"/>
    <x v="2"/>
    <s v="주2회"/>
    <n v="6"/>
    <n v="55000"/>
    <n v="330000"/>
    <n v="330000"/>
    <s v="직접"/>
    <m/>
    <n v="0"/>
    <m/>
    <s v="카드"/>
    <s v="국민 20241224 01 0003"/>
    <s v="1월 6회 등록"/>
    <m/>
    <m/>
    <m/>
    <m/>
    <m/>
    <m/>
  </r>
  <r>
    <x v="0"/>
    <x v="1"/>
    <x v="0"/>
    <s v="조동유"/>
    <x v="1"/>
    <s v="010-7413-8017"/>
    <s v="남"/>
    <n v="8"/>
    <s v="금16"/>
    <d v="2024-12-23T00:00:00"/>
    <x v="2"/>
    <s v="주1회"/>
    <n v="4"/>
    <n v="60000"/>
    <n v="240000"/>
    <n v="240000"/>
    <s v="직접"/>
    <m/>
    <n v="0"/>
    <m/>
    <s v="카드"/>
    <s v="현대 20241223 01 0001"/>
    <s v="1월 4회 등록"/>
    <d v="2024-02-17T00:00:00"/>
    <s v="주1회"/>
    <m/>
    <s v="영동대로 138길 12"/>
    <m/>
    <m/>
  </r>
  <r>
    <x v="0"/>
    <x v="1"/>
    <x v="0"/>
    <s v="이유준2"/>
    <x v="1"/>
    <s v="010-7121-1070"/>
    <s v="남"/>
    <n v="5"/>
    <s v="월수16"/>
    <d v="2024-12-23T00:00:00"/>
    <x v="2"/>
    <s v="주2회"/>
    <n v="7"/>
    <n v="55000"/>
    <n v="385000"/>
    <n v="385000"/>
    <s v="직접"/>
    <m/>
    <n v="0"/>
    <m/>
    <s v="현금"/>
    <s v="현영 090047661"/>
    <s v="1월 7회 등록"/>
    <m/>
    <m/>
    <m/>
    <m/>
    <m/>
    <m/>
  </r>
  <r>
    <x v="0"/>
    <x v="1"/>
    <x v="0"/>
    <s v="박서연(7058)"/>
    <x v="8"/>
    <s v="010-8647-7058"/>
    <s v="여"/>
    <n v="10"/>
    <s v="월15"/>
    <d v="2024-12-23T00:00:00"/>
    <x v="2"/>
    <s v="주1회"/>
    <n v="4"/>
    <n v="60000"/>
    <n v="240000"/>
    <n v="240000"/>
    <s v="직접"/>
    <m/>
    <n v="0"/>
    <m/>
    <s v="카드"/>
    <s v="신한 20241223 01 0003"/>
    <s v="1월 4회 등록"/>
    <d v="2022-08-12T00:00:00"/>
    <s v="주1회"/>
    <m/>
    <s v="남산타운아파트"/>
    <m/>
    <m/>
  </r>
  <r>
    <x v="0"/>
    <x v="1"/>
    <x v="0"/>
    <s v="김시원"/>
    <x v="5"/>
    <s v="010-5495-3250"/>
    <s v="여"/>
    <n v="9"/>
    <s v="목17"/>
    <d v="2024-12-23T00:00:00"/>
    <x v="2"/>
    <s v="주1회"/>
    <n v="4"/>
    <n v="60000"/>
    <n v="240000"/>
    <n v="240000"/>
    <s v="왕복1"/>
    <n v="4"/>
    <n v="6000"/>
    <n v="24000"/>
    <s v="카드"/>
    <s v="현대 97080175"/>
    <s v="1월 4회 등록(단말기 결제)_x000a_왕복셔틀이용"/>
    <d v="2024-03-05T00:00:00"/>
    <s v="주1회"/>
    <s v="반원초"/>
    <s v="반포르엘2차"/>
    <s v="반포르엘 2차 앞"/>
    <m/>
  </r>
  <r>
    <x v="0"/>
    <x v="1"/>
    <x v="0"/>
    <s v="차동빈"/>
    <x v="1"/>
    <s v="010-9120-4844"/>
    <s v="남"/>
    <n v="8"/>
    <s v="월16"/>
    <d v="2024-12-23T00:00:00"/>
    <x v="2"/>
    <s v="주1회"/>
    <n v="4"/>
    <n v="60000"/>
    <n v="240000"/>
    <n v="240000"/>
    <s v="직접"/>
    <m/>
    <n v="0"/>
    <m/>
    <s v="카드"/>
    <s v="수협 20241223 01 0004"/>
    <s v="1월 4회 등록"/>
    <d v="2022-09-27T00:00:00"/>
    <s v="주1회"/>
    <m/>
    <s v="서초중앙로 220"/>
    <m/>
    <m/>
  </r>
  <r>
    <x v="0"/>
    <x v="0"/>
    <x v="0"/>
    <s v="권민유"/>
    <x v="4"/>
    <s v="010-9035-7855"/>
    <s v="여"/>
    <n v="9"/>
    <s v="금15"/>
    <d v="2024-12-23T00:00:00"/>
    <x v="2"/>
    <s v="주1회"/>
    <n v="2"/>
    <n v="60000"/>
    <n v="120000"/>
    <n v="120000"/>
    <s v="직접"/>
    <m/>
    <n v="0"/>
    <m/>
    <s v="카드"/>
    <s v="우리 20241223 01 0006"/>
    <s v="1월 피겨심화 4회 등록"/>
    <m/>
    <m/>
    <m/>
    <m/>
    <m/>
    <m/>
  </r>
  <r>
    <x v="0"/>
    <x v="0"/>
    <x v="0"/>
    <s v="오은호"/>
    <x v="3"/>
    <s v="010-5272-9227"/>
    <s v="여"/>
    <n v="8"/>
    <s v="토11"/>
    <d v="2024-12-23T00:00:00"/>
    <x v="2"/>
    <s v="주1회할인"/>
    <n v="4"/>
    <n v="57500"/>
    <n v="230000"/>
    <n v="230000"/>
    <s v="직접"/>
    <m/>
    <n v="0"/>
    <m/>
    <s v="카드"/>
    <s v="신한 20241223 01 0007"/>
    <s v="1월 4회 등록_x000a_종목할인"/>
    <d v="2023-12-16T00:00:00"/>
    <s v="주1회"/>
    <m/>
    <s v="잠원로 8길 35"/>
    <m/>
    <m/>
  </r>
  <r>
    <x v="0"/>
    <x v="0"/>
    <x v="0"/>
    <s v="김은우"/>
    <x v="3"/>
    <s v="010-8608-1421"/>
    <s v="여"/>
    <n v="11"/>
    <s v="토11"/>
    <d v="2024-12-21T00:00:00"/>
    <x v="2"/>
    <s v="주1회"/>
    <n v="4"/>
    <n v="60000"/>
    <n v="240000"/>
    <n v="240000"/>
    <s v="직접"/>
    <m/>
    <n v="0"/>
    <m/>
    <s v="카드"/>
    <s v="롯데 20241221 01 0002"/>
    <s v="1월 4회 등록"/>
    <d v="2023-01-07T00:00:00"/>
    <s v="주1회"/>
    <m/>
    <s v="남산타운아파트"/>
    <m/>
    <s v="압구정동"/>
  </r>
  <r>
    <x v="0"/>
    <x v="0"/>
    <x v="0"/>
    <s v="이진아"/>
    <x v="0"/>
    <s v="010-7130-2073"/>
    <s v="여"/>
    <n v="8"/>
    <s v="토11"/>
    <d v="2024-12-21T00:00:00"/>
    <x v="2"/>
    <s v="주1회할인"/>
    <n v="4"/>
    <n v="57500"/>
    <n v="230000"/>
    <n v="230000"/>
    <s v="직접"/>
    <m/>
    <n v="0"/>
    <m/>
    <s v="카드"/>
    <s v="신한 20241221 01 0003"/>
    <s v="1월 4회 등록_x000a_형제할인 종목할인"/>
    <d v="2024-01-27T00:00:00"/>
    <s v="주1회"/>
    <m/>
    <s v="중구 다산로 46길 17"/>
    <m/>
    <m/>
  </r>
  <r>
    <x v="0"/>
    <x v="0"/>
    <x v="0"/>
    <s v="이윤아"/>
    <x v="0"/>
    <s v="010-7130-2073"/>
    <s v="여"/>
    <n v="7"/>
    <s v="토11"/>
    <d v="2024-12-21T00:00:00"/>
    <x v="2"/>
    <s v="주1회할인"/>
    <n v="4"/>
    <n v="57500"/>
    <n v="230000"/>
    <n v="230000"/>
    <s v="직접"/>
    <m/>
    <n v="0"/>
    <m/>
    <s v="카드"/>
    <s v="신한 20241221 01 0003"/>
    <s v="1월 4회 등록_x000a_형제할인 종목할인"/>
    <d v="2024-01-27T00:00:00"/>
    <s v="주1회"/>
    <m/>
    <s v="중구 다산로 46길 17"/>
    <m/>
    <m/>
  </r>
  <r>
    <x v="0"/>
    <x v="0"/>
    <x v="0"/>
    <s v="정하연"/>
    <x v="0"/>
    <s v="010-5359-3822"/>
    <s v="여"/>
    <n v="9"/>
    <s v="토11"/>
    <d v="2024-12-21T00:00:00"/>
    <x v="2"/>
    <s v="주1회할인"/>
    <n v="4"/>
    <n v="57500"/>
    <n v="230000"/>
    <n v="230000"/>
    <s v="직접"/>
    <m/>
    <n v="0"/>
    <m/>
    <s v="카드"/>
    <s v="신한 20241221 01 0004"/>
    <s v="1월 4회 등록_x000a_종목할인"/>
    <d v="2023-09-02T00:00:00"/>
    <s v="주1회"/>
    <m/>
    <s v="마포구 백범로 212"/>
    <m/>
    <m/>
  </r>
  <r>
    <x v="0"/>
    <x v="1"/>
    <x v="0"/>
    <s v="윤준영"/>
    <x v="8"/>
    <s v="010-6450-4517"/>
    <s v="남"/>
    <n v="9"/>
    <s v="토11"/>
    <d v="2024-12-21T00:00:00"/>
    <x v="2"/>
    <s v="주1회"/>
    <n v="4"/>
    <n v="60000"/>
    <n v="240000"/>
    <n v="240000"/>
    <s v="직접"/>
    <m/>
    <n v="0"/>
    <m/>
    <s v="카드"/>
    <s v="신한 20241221 01 0005"/>
    <s v="1월 4회 등록"/>
    <d v="2021-04-17T00:00:00"/>
    <s v="주1회"/>
    <m/>
    <s v="반포힐스테이트 103-1502"/>
    <m/>
    <m/>
  </r>
  <r>
    <x v="0"/>
    <x v="0"/>
    <x v="0"/>
    <s v="오다은"/>
    <x v="3"/>
    <s v="010-2746-1972"/>
    <s v="여"/>
    <n v="7"/>
    <s v="토13"/>
    <d v="2024-12-21T00:00:00"/>
    <x v="2"/>
    <s v="주1회"/>
    <n v="3"/>
    <n v="60000"/>
    <n v="180000"/>
    <n v="180000"/>
    <s v="직접"/>
    <m/>
    <n v="0"/>
    <m/>
    <s v="카드"/>
    <s v="하나 20241221 01 0006"/>
    <s v="1월 3회 등록"/>
    <d v="2024-03-02T00:00:00"/>
    <s v="주1회"/>
    <m/>
    <s v="용산구 이촌로 100-8"/>
    <m/>
    <s v="잠원동"/>
  </r>
  <r>
    <x v="0"/>
    <x v="0"/>
    <x v="0"/>
    <s v="김예은"/>
    <x v="6"/>
    <s v="010-5520-1031"/>
    <s v="여"/>
    <n v="8"/>
    <s v="토12"/>
    <d v="2024-12-21T00:00:00"/>
    <x v="2"/>
    <s v="주1회"/>
    <n v="4"/>
    <n v="60000"/>
    <n v="240000"/>
    <n v="240000"/>
    <s v="직접"/>
    <m/>
    <n v="0"/>
    <m/>
    <s v="카드"/>
    <s v="삼성 20241221 01 0007"/>
    <s v="1월 4회 등록"/>
    <d v="2024-06-01T00:00:00"/>
    <s v="주1회"/>
    <m/>
    <s v="반포르엘 2차"/>
    <m/>
    <m/>
  </r>
  <r>
    <x v="0"/>
    <x v="0"/>
    <x v="0"/>
    <s v="전지유"/>
    <x v="0"/>
    <s v="010-9345-4864"/>
    <s v="여"/>
    <n v="7"/>
    <s v="토12"/>
    <d v="2024-12-21T00:00:00"/>
    <x v="2"/>
    <s v="주1회"/>
    <n v="3"/>
    <n v="60000"/>
    <n v="180000"/>
    <n v="180000"/>
    <s v="직접"/>
    <m/>
    <n v="0"/>
    <m/>
    <s v="카드"/>
    <s v="하나 20241221 01 0010"/>
    <s v="1월 3회 등록"/>
    <d v="2024-01-08T00:00:00"/>
    <s v="주1회"/>
    <m/>
    <s v="구현대 58동"/>
    <m/>
    <m/>
  </r>
  <r>
    <x v="0"/>
    <x v="1"/>
    <x v="0"/>
    <s v="우이든"/>
    <x v="8"/>
    <s v="010-5237-3613"/>
    <s v="남"/>
    <n v="6"/>
    <s v="월16"/>
    <d v="2024-12-21T00:00:00"/>
    <x v="2"/>
    <s v="주1회"/>
    <n v="4"/>
    <n v="60000"/>
    <n v="240000"/>
    <n v="240000"/>
    <s v="직접"/>
    <m/>
    <n v="0"/>
    <m/>
    <s v="카드"/>
    <s v="신한 20241221 01 0012"/>
    <s v="1월 4회 등록"/>
    <d v="2023-12-08T00:00:00"/>
    <s v="주1회"/>
    <m/>
    <s v="구현대 32동"/>
    <m/>
    <m/>
  </r>
  <r>
    <x v="0"/>
    <x v="0"/>
    <x v="0"/>
    <s v="윤지우"/>
    <x v="0"/>
    <s v="010-8639-1538"/>
    <s v="여"/>
    <n v="7"/>
    <s v="토14,15"/>
    <d v="2024-12-21T00:00:00"/>
    <x v="2"/>
    <s v="주2회"/>
    <n v="8"/>
    <n v="55000"/>
    <n v="440000"/>
    <n v="440000"/>
    <s v="직접"/>
    <m/>
    <n v="0"/>
    <m/>
    <s v="카드"/>
    <s v="신한 20241221 01 0014"/>
    <s v="1월 8회 등록"/>
    <d v="2022-04-09T00:00:00"/>
    <m/>
    <m/>
    <s v="성동구 행당로 79 행당대림A 115-306"/>
    <m/>
    <m/>
  </r>
  <r>
    <x v="0"/>
    <x v="0"/>
    <x v="0"/>
    <s v="정봄"/>
    <x v="0"/>
    <s v="010-4049-0161"/>
    <s v="여"/>
    <n v="8"/>
    <s v="토14,15"/>
    <d v="2024-12-21T00:00:00"/>
    <x v="2"/>
    <s v="주2회"/>
    <n v="8"/>
    <n v="55000"/>
    <n v="440000"/>
    <n v="440000"/>
    <s v="직접"/>
    <m/>
    <n v="0"/>
    <m/>
    <s v="카드"/>
    <s v="하나 20241221 01 0015"/>
    <s v="1월 8회 등록"/>
    <d v="2023-08-16T00:00:00"/>
    <s v="주1회"/>
    <m/>
    <s v="삼성로 212"/>
    <m/>
    <m/>
  </r>
  <r>
    <x v="0"/>
    <x v="0"/>
    <x v="0"/>
    <s v="김지안2"/>
    <x v="3"/>
    <s v="010-9371-9810"/>
    <s v="여"/>
    <n v="8"/>
    <s v="금14,15"/>
    <d v="2024-12-20T00:00:00"/>
    <x v="2"/>
    <s v="주2회"/>
    <n v="8"/>
    <n v="55000"/>
    <n v="440000"/>
    <n v="440000"/>
    <s v="직접"/>
    <m/>
    <n v="0"/>
    <m/>
    <s v="카드"/>
    <s v="신한 20241220 01 0001"/>
    <s v="1월 8회 등록"/>
    <d v="2023-07-28T00:00:00"/>
    <s v="주1회"/>
    <m/>
    <s v="압구정 현대아파트 77동"/>
    <m/>
    <s v="청담동"/>
  </r>
  <r>
    <x v="0"/>
    <x v="1"/>
    <x v="0"/>
    <s v="장준혁"/>
    <x v="1"/>
    <s v="010-8252-5407"/>
    <s v="남"/>
    <n v="8"/>
    <s v="금16"/>
    <d v="2024-12-20T00:00:00"/>
    <x v="2"/>
    <s v="주1회"/>
    <n v="4"/>
    <n v="60000"/>
    <n v="240000"/>
    <n v="240000"/>
    <s v="직접"/>
    <m/>
    <n v="0"/>
    <m/>
    <s v="카드"/>
    <s v="하나 20241220 01 0002"/>
    <s v="1월 4회 등록"/>
    <d v="2024-02-17T00:00:00"/>
    <s v="주1회"/>
    <m/>
    <s v="성동구 금호로 173"/>
    <m/>
    <m/>
  </r>
  <r>
    <x v="0"/>
    <x v="0"/>
    <x v="0"/>
    <s v="이채윤"/>
    <x v="3"/>
    <s v="010-9017-3046"/>
    <s v="여"/>
    <n v="10"/>
    <s v="토15"/>
    <d v="2024-12-20T00:00:00"/>
    <x v="2"/>
    <s v="주1회"/>
    <n v="4"/>
    <n v="60000"/>
    <n v="240000"/>
    <n v="240000"/>
    <s v="직접"/>
    <m/>
    <n v="0"/>
    <m/>
    <s v="카드"/>
    <s v="우리 20241220 01 0003"/>
    <s v="1월 4회 등록"/>
    <d v="2024-03-16T00:00:00"/>
    <s v="주1회"/>
    <s v="씨게이트"/>
    <m/>
    <m/>
    <m/>
  </r>
  <r>
    <x v="0"/>
    <x v="0"/>
    <x v="0"/>
    <s v="이윤채"/>
    <x v="4"/>
    <s v="010-8772-2759"/>
    <s v="여"/>
    <n v="7"/>
    <s v="금16"/>
    <d v="2024-12-20T00:00:00"/>
    <x v="2"/>
    <s v="주1회할인"/>
    <n v="4"/>
    <n v="57500"/>
    <n v="230000"/>
    <n v="230000"/>
    <s v="직접"/>
    <m/>
    <n v="0"/>
    <m/>
    <s v="카드"/>
    <s v="삼성 20241220 01 0004"/>
    <s v="1월 4회 등록_x000a_종목할인"/>
    <m/>
    <m/>
    <m/>
    <m/>
    <m/>
    <m/>
  </r>
  <r>
    <x v="0"/>
    <x v="0"/>
    <x v="0"/>
    <s v="채이레"/>
    <x v="4"/>
    <s v="010-8834-2124"/>
    <s v="여"/>
    <n v="6"/>
    <s v="금16"/>
    <d v="2024-12-20T00:00:00"/>
    <x v="2"/>
    <s v="주1회할인"/>
    <n v="4"/>
    <n v="57500"/>
    <n v="230000"/>
    <n v="230000"/>
    <s v="직접"/>
    <m/>
    <n v="0"/>
    <m/>
    <s v="카드"/>
    <s v="현대 20241220 01 0005"/>
    <s v="1월 4회 등록_x000a_수영연속셔틀비X 수영종목할인"/>
    <d v="2024-02-02T00:00:00"/>
    <s v="주1회"/>
    <m/>
    <m/>
    <m/>
    <s v="래미안신반포챌리스 대림상가"/>
  </r>
  <r>
    <x v="0"/>
    <x v="0"/>
    <x v="0"/>
    <s v="박시현(1710)"/>
    <x v="0"/>
    <s v="010-2995-1710"/>
    <s v="여"/>
    <n v="8"/>
    <s v="토15"/>
    <d v="2024-12-20T00:00:00"/>
    <x v="2"/>
    <s v="주1회"/>
    <n v="4"/>
    <n v="60000"/>
    <n v="192000"/>
    <n v="192000"/>
    <s v="직접"/>
    <m/>
    <n v="0"/>
    <m/>
    <s v="카드"/>
    <s v="우리 20241220 01 0006"/>
    <s v="1월 4회 등록_x000a_대표님지인 20%할인"/>
    <m/>
    <m/>
    <m/>
    <m/>
    <m/>
    <m/>
  </r>
  <r>
    <x v="0"/>
    <x v="0"/>
    <x v="0"/>
    <s v="정재이"/>
    <x v="0"/>
    <s v="010-9778-7698"/>
    <s v="여"/>
    <n v="6"/>
    <s v="토12"/>
    <d v="2024-12-20T00:00:00"/>
    <x v="2"/>
    <s v="주1회"/>
    <n v="4"/>
    <n v="60000"/>
    <n v="240000"/>
    <n v="240000"/>
    <s v="직접"/>
    <m/>
    <n v="0"/>
    <m/>
    <s v="카드"/>
    <s v="씨티 20241220 01 0007"/>
    <s v="1월 4회 등록"/>
    <m/>
    <m/>
    <m/>
    <m/>
    <m/>
    <m/>
  </r>
  <r>
    <x v="0"/>
    <x v="0"/>
    <x v="0"/>
    <s v="김채윤"/>
    <x v="0"/>
    <s v="010-5660-6589"/>
    <s v="여"/>
    <n v="8"/>
    <s v="금16"/>
    <d v="2024-12-20T00:00:00"/>
    <x v="2"/>
    <s v="주1회"/>
    <n v="4"/>
    <n v="60000"/>
    <n v="240000"/>
    <n v="240000"/>
    <s v="직접"/>
    <m/>
    <n v="0"/>
    <m/>
    <s v="카드"/>
    <s v="삼성 20241220 01 0009"/>
    <s v="1월 4회 등록"/>
    <d v="2023-08-04T00:00:00"/>
    <s v="주1회"/>
    <m/>
    <s v="구현대 65동"/>
    <m/>
    <m/>
  </r>
  <r>
    <x v="0"/>
    <x v="0"/>
    <x v="0"/>
    <s v="김율리"/>
    <x v="4"/>
    <s v="010-2763-5912"/>
    <s v="여"/>
    <n v="6"/>
    <s v="금16"/>
    <d v="2024-12-20T00:00:00"/>
    <x v="2"/>
    <s v="주1회"/>
    <n v="4"/>
    <n v="60000"/>
    <n v="240000"/>
    <n v="240000"/>
    <s v="직접"/>
    <m/>
    <n v="0"/>
    <m/>
    <s v="카드"/>
    <s v="신한 20241220 01 0010"/>
    <s v="1월 4회 등록"/>
    <d v="2023-02-10T00:00:00"/>
    <s v="주1회"/>
    <m/>
    <s v="용산구 CJ나인파크"/>
    <m/>
    <m/>
  </r>
  <r>
    <x v="0"/>
    <x v="0"/>
    <x v="0"/>
    <s v="고요아"/>
    <x v="4"/>
    <s v="010-6353-6660"/>
    <s v="여"/>
    <n v="10"/>
    <s v="금17"/>
    <d v="2024-12-20T00:00:00"/>
    <x v="2"/>
    <s v="주1회"/>
    <n v="4"/>
    <n v="60000"/>
    <n v="240000"/>
    <n v="240000"/>
    <s v="직접"/>
    <m/>
    <n v="0"/>
    <m/>
    <s v="카드"/>
    <s v="신한 20241220 01 0013"/>
    <s v="1월 4회 등록"/>
    <m/>
    <m/>
    <m/>
    <m/>
    <m/>
    <m/>
  </r>
  <r>
    <x v="0"/>
    <x v="0"/>
    <x v="0"/>
    <s v="고서연"/>
    <x v="0"/>
    <s v="010-4826-7891"/>
    <s v="여"/>
    <n v="8"/>
    <s v="월목16"/>
    <d v="2024-12-19T00:00:00"/>
    <x v="2"/>
    <s v="주2회"/>
    <n v="8"/>
    <n v="55000"/>
    <n v="440000"/>
    <n v="440000"/>
    <s v="직접"/>
    <m/>
    <n v="0"/>
    <m/>
    <s v="카드"/>
    <s v="롯데 20241219 01 0005"/>
    <s v="1월 8회 등록"/>
    <d v="2024-06-17T00:00:00"/>
    <s v="주1회"/>
    <m/>
    <m/>
    <m/>
    <m/>
  </r>
  <r>
    <x v="0"/>
    <x v="0"/>
    <x v="0"/>
    <s v="김지안3"/>
    <x v="6"/>
    <s v="010-2042-2936"/>
    <s v="여"/>
    <n v="8"/>
    <s v="토12"/>
    <d v="2024-12-19T00:00:00"/>
    <x v="2"/>
    <s v="주1회"/>
    <n v="3"/>
    <n v="60000"/>
    <n v="180000"/>
    <n v="180000"/>
    <s v="직접"/>
    <m/>
    <n v="0"/>
    <m/>
    <s v="계좌이체"/>
    <s v="현영발급무"/>
    <s v="1월 3회 등록"/>
    <d v="2024-04-12T00:00:00"/>
    <s v="주1회"/>
    <m/>
    <s v="신현대 124동"/>
    <m/>
    <s v="압구정동"/>
  </r>
  <r>
    <x v="0"/>
    <x v="1"/>
    <x v="0"/>
    <s v="한예진"/>
    <x v="1"/>
    <s v="010-8639-8208"/>
    <s v="여"/>
    <n v="12"/>
    <s v="수16"/>
    <d v="2024-12-18T00:00:00"/>
    <x v="2"/>
    <s v="주1회"/>
    <n v="4"/>
    <n v="60000"/>
    <n v="240000"/>
    <n v="240000"/>
    <s v="왕복1"/>
    <n v="4"/>
    <n v="6000"/>
    <n v="24000"/>
    <s v="카드"/>
    <s v="현대 20241218 01 0001"/>
    <s v="1월 4회 등록_x000a_왕복셔틀 이용"/>
    <m/>
    <m/>
    <m/>
    <m/>
    <m/>
    <m/>
  </r>
  <r>
    <x v="0"/>
    <x v="0"/>
    <x v="0"/>
    <s v="손재연"/>
    <x v="3"/>
    <s v="010-9299-8745"/>
    <s v="여"/>
    <n v="6"/>
    <s v="수16"/>
    <d v="2024-12-18T00:00:00"/>
    <x v="2"/>
    <s v="주1회"/>
    <n v="2"/>
    <n v="60000"/>
    <n v="120000"/>
    <n v="120000"/>
    <s v="직접"/>
    <m/>
    <n v="0"/>
    <m/>
    <s v="카드"/>
    <s v="하나 20241218 01 0005"/>
    <s v="1월 2회 등록(12월 1회 미차감분 차감결제)"/>
    <d v="2024-01-10T00:00:00"/>
    <s v="주1회"/>
    <m/>
    <s v="잠원로 14길 32"/>
    <m/>
    <m/>
  </r>
  <r>
    <x v="0"/>
    <x v="0"/>
    <x v="0"/>
    <s v="이지유(2788)"/>
    <x v="3"/>
    <s v="010-3223-2788"/>
    <s v="여"/>
    <n v="7"/>
    <s v="수17"/>
    <d v="2024-12-18T00:00:00"/>
    <x v="2"/>
    <s v="주1회미만"/>
    <n v="1"/>
    <n v="70000"/>
    <n v="70000"/>
    <n v="70000"/>
    <s v="왕복1"/>
    <m/>
    <n v="6000"/>
    <m/>
    <s v="카드"/>
    <s v="현대 20241218 01 0008"/>
    <s v="1월 1회 등록_x000a_왕복셔틀이용"/>
    <d v="2022-05-03T00:00:00"/>
    <s v="주1회"/>
    <m/>
    <m/>
    <m/>
    <m/>
  </r>
  <r>
    <x v="0"/>
    <x v="0"/>
    <x v="0"/>
    <s v="문예진"/>
    <x v="6"/>
    <s v="010-9249-3377"/>
    <s v="여"/>
    <n v="10"/>
    <s v="수17"/>
    <d v="2024-12-18T00:00:00"/>
    <x v="2"/>
    <s v="주1회"/>
    <n v="2"/>
    <n v="60000"/>
    <n v="120000"/>
    <n v="120000"/>
    <s v="왕복1"/>
    <n v="2"/>
    <n v="6000"/>
    <n v="12000"/>
    <s v="카드"/>
    <s v="삼성 20241218 01 0010"/>
    <s v="1월 2회 등록(12월 1회 미차감분 차감결제)"/>
    <d v="2024-02-21T00:00:00"/>
    <s v="주1회"/>
    <m/>
    <s v="구현대80동"/>
    <m/>
    <m/>
  </r>
  <r>
    <x v="0"/>
    <x v="1"/>
    <x v="0"/>
    <s v="정유준"/>
    <x v="1"/>
    <s v="010-9058-6247"/>
    <s v="남"/>
    <n v="8"/>
    <s v="월15"/>
    <d v="2024-12-18T00:00:00"/>
    <x v="2"/>
    <s v="주1회"/>
    <n v="4"/>
    <n v="60000"/>
    <n v="240000"/>
    <n v="240000"/>
    <s v="왕복1"/>
    <n v="4"/>
    <n v="6000"/>
    <n v="24000"/>
    <s v="계좌이체"/>
    <s v="현영발급무"/>
    <s v="1월 4회 등록_x000a_왕복셔틀 이용"/>
    <d v="2021-06-23T00:00:00"/>
    <m/>
    <m/>
    <s v="잠원동 하나유치원"/>
    <m/>
    <m/>
  </r>
  <r>
    <x v="0"/>
    <x v="1"/>
    <x v="0"/>
    <s v="정유준"/>
    <x v="1"/>
    <s v="010-9058-6247"/>
    <s v="남"/>
    <n v="8"/>
    <s v="월15"/>
    <d v="2024-12-18T00:00:00"/>
    <x v="2"/>
    <s v="주1회"/>
    <n v="4"/>
    <n v="60000"/>
    <n v="240000"/>
    <n v="240000"/>
    <s v="왕복1"/>
    <m/>
    <n v="6000"/>
    <m/>
    <s v="계좌이체"/>
    <s v="현영발급무"/>
    <s v="오입금"/>
    <d v="2021-06-23T00:00:00"/>
    <m/>
    <m/>
    <s v="잠원동 하나유치원"/>
    <m/>
    <m/>
  </r>
  <r>
    <x v="0"/>
    <x v="0"/>
    <x v="0"/>
    <s v="정라희"/>
    <x v="4"/>
    <s v="010-9536-7003"/>
    <s v="여"/>
    <n v="7"/>
    <s v="화16,17"/>
    <d v="2024-12-17T00:00:00"/>
    <x v="2"/>
    <s v="주2회"/>
    <n v="6"/>
    <n v="55000"/>
    <n v="330000"/>
    <n v="330000"/>
    <s v="직접"/>
    <m/>
    <n v="0"/>
    <m/>
    <s v="카드"/>
    <s v="농협 20241217 01 0002"/>
    <s v="1월 6회 등록"/>
    <d v="2021-03-19T00:00:00"/>
    <s v="주1회"/>
    <m/>
    <s v="강남구 신사동 96 현대주책 b동"/>
    <m/>
    <s v="신사동"/>
  </r>
  <r>
    <x v="0"/>
    <x v="0"/>
    <x v="0"/>
    <s v="이예서2"/>
    <x v="4"/>
    <s v="010-5215-2292"/>
    <s v="여"/>
    <n v="8"/>
    <s v="화16,17"/>
    <d v="2024-12-17T00:00:00"/>
    <x v="2"/>
    <s v="주2회할인"/>
    <n v="6"/>
    <n v="53750"/>
    <n v="330000"/>
    <n v="330000"/>
    <s v="직접"/>
    <m/>
    <n v="0"/>
    <m/>
    <s v="카드"/>
    <s v="롯데 20241217 01 0003"/>
    <s v="1월 6회 등록_x000a_형제할인"/>
    <d v="2024-01-10T00:00:00"/>
    <s v="주2회"/>
    <m/>
    <s v="학동로 97길 31"/>
    <m/>
    <m/>
  </r>
  <r>
    <x v="0"/>
    <x v="0"/>
    <x v="0"/>
    <s v="이희서"/>
    <x v="4"/>
    <s v="010-5215-2292"/>
    <s v="여"/>
    <n v="8"/>
    <s v="화17금15"/>
    <d v="2024-12-17T00:00:00"/>
    <x v="2"/>
    <s v="주2회할인"/>
    <n v="6"/>
    <n v="53750"/>
    <n v="330000"/>
    <n v="330000"/>
    <s v="직접"/>
    <m/>
    <n v="0"/>
    <m/>
    <s v="카드"/>
    <s v="롯데 20241217 01 0003"/>
    <s v="1월 6회 등록_x000a_형제할인"/>
    <d v="2024-01-10T00:00:00"/>
    <s v="주2회"/>
    <m/>
    <s v="학동로 97길 31"/>
    <m/>
    <m/>
  </r>
  <r>
    <x v="0"/>
    <x v="0"/>
    <x v="0"/>
    <s v="이예은"/>
    <x v="0"/>
    <s v="010-9278-4710"/>
    <s v="여"/>
    <n v="13"/>
    <s v="토12"/>
    <d v="2024-12-16T00:00:00"/>
    <x v="2"/>
    <s v="주1회할인"/>
    <n v="4"/>
    <n v="57500"/>
    <n v="230000"/>
    <n v="230000"/>
    <s v="왕복1"/>
    <m/>
    <n v="6000"/>
    <n v="24000"/>
    <s v="카드"/>
    <s v="현대 20241216 01 0001"/>
    <s v="1월 4회 등록_x000a_형제할인 왕복셔틀이용"/>
    <d v="2023-01-28T00:00:00"/>
    <s v="주1회"/>
    <m/>
    <s v="반포자이 137동"/>
    <m/>
    <m/>
  </r>
  <r>
    <x v="0"/>
    <x v="0"/>
    <x v="0"/>
    <s v="이예서"/>
    <x v="0"/>
    <s v="010-9278-4710"/>
    <s v="여"/>
    <n v="10"/>
    <s v="토12"/>
    <d v="2024-12-16T00:00:00"/>
    <x v="2"/>
    <s v="주1회할인"/>
    <n v="4"/>
    <n v="57500"/>
    <n v="230000"/>
    <n v="230000"/>
    <s v="왕복1"/>
    <m/>
    <n v="6000"/>
    <n v="24000"/>
    <s v="카드"/>
    <s v="현대 20241216 01 0001"/>
    <s v="1월 4회 등록_x000a_형제할인 왕복셔틀이용"/>
    <d v="2023-01-28T00:00:00"/>
    <s v="주1회"/>
    <m/>
    <s v="반포자이 137동"/>
    <m/>
    <m/>
  </r>
  <r>
    <x v="0"/>
    <x v="0"/>
    <x v="0"/>
    <s v="윤여서"/>
    <x v="0"/>
    <s v="010-8789-4046"/>
    <s v="여"/>
    <n v="9"/>
    <s v="월17금16"/>
    <d v="2024-12-16T00:00:00"/>
    <x v="2"/>
    <s v="주2회"/>
    <n v="8"/>
    <n v="55000"/>
    <n v="440000"/>
    <n v="440000"/>
    <s v="직접"/>
    <m/>
    <n v="0"/>
    <m/>
    <s v="현금"/>
    <s v="현영발급무"/>
    <s v="1월 8회 등록"/>
    <d v="2023-07-14T00:00:00"/>
    <s v="주1회"/>
    <m/>
    <s v="구현대 108동"/>
    <m/>
    <s v="도곡동"/>
  </r>
  <r>
    <x v="0"/>
    <x v="1"/>
    <x v="0"/>
    <s v="이서준(0627)"/>
    <x v="8"/>
    <s v="010-2808-0627"/>
    <s v="남"/>
    <n v="9"/>
    <s v="월17"/>
    <d v="2024-12-16T00:00:00"/>
    <x v="2"/>
    <s v="주1회"/>
    <n v="4"/>
    <n v="60000"/>
    <n v="240000"/>
    <n v="240000"/>
    <s v="직접"/>
    <m/>
    <n v="0"/>
    <m/>
    <s v="카드"/>
    <s v="우리 20241216 01 0004"/>
    <s v="1월 4회 등록"/>
    <d v="2021-02-09T00:00:00"/>
    <s v="주3회"/>
    <m/>
    <s v="압구정동 현대아파트 "/>
    <m/>
    <s v="압구정동"/>
  </r>
  <r>
    <x v="0"/>
    <x v="0"/>
    <x v="0"/>
    <s v="김조이"/>
    <x v="0"/>
    <s v="010-3732-0209"/>
    <s v="여"/>
    <n v="7"/>
    <s v="월16"/>
    <d v="2024-12-16T00:00:00"/>
    <x v="2"/>
    <s v="주1회"/>
    <n v="4"/>
    <n v="60000"/>
    <n v="240000"/>
    <n v="240000"/>
    <s v="직접"/>
    <m/>
    <n v="0"/>
    <m/>
    <s v="계좌이체"/>
    <s v="현영발급무"/>
    <s v="1월 4회 등록"/>
    <d v="2022-08-27T00:00:00"/>
    <s v="주1회"/>
    <m/>
    <s v="동작구 상도로"/>
    <m/>
    <m/>
  </r>
  <r>
    <x v="0"/>
    <x v="1"/>
    <x v="0"/>
    <s v="신성우"/>
    <x v="5"/>
    <s v="010-8691-0258"/>
    <s v="남"/>
    <n v="9"/>
    <s v="토12"/>
    <d v="2024-12-14T00:00:00"/>
    <x v="2"/>
    <s v="주1회미만"/>
    <n v="1"/>
    <n v="70000"/>
    <n v="70000"/>
    <n v="70000"/>
    <s v="직접"/>
    <m/>
    <n v="0"/>
    <m/>
    <s v="카드"/>
    <s v="현대 20241214 01 0006"/>
    <s v="1월 1회 등록(25일만 출석)"/>
    <m/>
    <m/>
    <m/>
    <m/>
    <m/>
    <s v="신사동"/>
  </r>
  <r>
    <x v="0"/>
    <x v="0"/>
    <x v="0"/>
    <s v="김서연"/>
    <x v="3"/>
    <s v="010-9497-4941"/>
    <s v="여"/>
    <n v="8"/>
    <s v="토13,14"/>
    <d v="2024-12-14T00:00:00"/>
    <x v="2"/>
    <s v="주2회"/>
    <n v="8"/>
    <n v="55000"/>
    <n v="440000"/>
    <n v="440000"/>
    <s v="직접"/>
    <m/>
    <n v="0"/>
    <m/>
    <s v="현금"/>
    <s v="현영 095023864"/>
    <s v="1월 8회 등록"/>
    <d v="2023-12-09T00:00:00"/>
    <s v="주1회"/>
    <m/>
    <s v="성동구 매봉길 50"/>
    <m/>
    <m/>
  </r>
  <r>
    <x v="0"/>
    <x v="0"/>
    <x v="0"/>
    <s v="서지우"/>
    <x v="3"/>
    <s v="010-9017-3046"/>
    <s v="여"/>
    <n v="10"/>
    <s v="토14"/>
    <d v="2024-12-14T00:00:00"/>
    <x v="2"/>
    <s v="주1회"/>
    <n v="4"/>
    <n v="60000"/>
    <n v="240000"/>
    <n v="240000"/>
    <s v="직접"/>
    <m/>
    <n v="0"/>
    <m/>
    <s v="카드"/>
    <s v="현대 20241214 01 0014"/>
    <s v="1월 4회 등록"/>
    <d v="2024-03-16T00:00:00"/>
    <s v="주1회"/>
    <s v="게이트한남"/>
    <m/>
    <m/>
    <m/>
  </r>
  <r>
    <x v="0"/>
    <x v="0"/>
    <x v="0"/>
    <s v="정재인2"/>
    <x v="4"/>
    <s v="010-5337-9117"/>
    <s v="여"/>
    <n v="6"/>
    <s v="목17"/>
    <d v="2024-12-14T00:00:00"/>
    <x v="2"/>
    <s v="주1회"/>
    <n v="4"/>
    <n v="60000"/>
    <n v="240000"/>
    <n v="240000"/>
    <s v="직접"/>
    <m/>
    <n v="0"/>
    <m/>
    <s v="카드"/>
    <s v="신한 20241214 01 0015"/>
    <s v="1월 4회 등록"/>
    <d v="2023-02-17T00:00:00"/>
    <s v="주1회"/>
    <m/>
    <s v="청담동 116-2"/>
    <m/>
    <m/>
  </r>
  <r>
    <x v="0"/>
    <x v="0"/>
    <x v="0"/>
    <s v="조이진"/>
    <x v="6"/>
    <s v="010-7444-7478"/>
    <s v="여"/>
    <n v="10"/>
    <s v="수17"/>
    <d v="2024-12-14T00:00:00"/>
    <x v="2"/>
    <s v="주1회"/>
    <n v="4"/>
    <n v="60000"/>
    <n v="240000"/>
    <n v="240000"/>
    <s v="직접"/>
    <m/>
    <n v="0"/>
    <m/>
    <s v="계좌이체"/>
    <s v="현영발급무"/>
    <s v="1월 4회 등록"/>
    <d v="2024-07-24T00:00:00"/>
    <s v="주1회"/>
    <m/>
    <m/>
    <m/>
    <m/>
  </r>
  <r>
    <x v="0"/>
    <x v="0"/>
    <x v="0"/>
    <s v="박소영"/>
    <x v="7"/>
    <s v="010-6886-6016"/>
    <s v="여"/>
    <n v="10"/>
    <s v="수16"/>
    <d v="2024-12-04T00:00:00"/>
    <x v="2"/>
    <s v="주1회"/>
    <n v="4"/>
    <n v="60000"/>
    <n v="240000"/>
    <n v="240000"/>
    <s v="왕복1"/>
    <n v="4"/>
    <n v="6000"/>
    <n v="24000"/>
    <s v="카드"/>
    <s v="하나 20241204 01 0004"/>
    <s v="25년 1월 4회 등록_x000a_왕복셔틀이용"/>
    <d v="2021-12-07T00:00:00"/>
    <s v="주1회"/>
    <m/>
    <s v="압구정동 구현대아파트 63동"/>
    <m/>
    <m/>
  </r>
  <r>
    <x v="0"/>
    <x v="1"/>
    <x v="0"/>
    <s v="박윤"/>
    <x v="8"/>
    <s v="010-9792-5945"/>
    <s v="남"/>
    <n v="6"/>
    <s v="금16"/>
    <d v="2024-11-29T00:00:00"/>
    <x v="2"/>
    <s v="주1회"/>
    <n v="4"/>
    <n v="60000"/>
    <n v="240000"/>
    <n v="240000"/>
    <s v="왕복1"/>
    <n v="4"/>
    <n v="6000"/>
    <n v="24000"/>
    <s v="카드"/>
    <s v="현대 20241129 01 0002"/>
    <s v="25년 1월 4회 등록_x000a_왕복 셔틀 이용"/>
    <d v="2019-10-10T00:00:00"/>
    <s v="주1회"/>
    <m/>
    <s v="아크로리버뷰"/>
    <m/>
    <m/>
  </r>
  <r>
    <x v="0"/>
    <x v="0"/>
    <x v="8"/>
    <s v="유주원"/>
    <x v="7"/>
    <s v="010-8873-6199"/>
    <s v="여"/>
    <n v="7"/>
    <s v="토12"/>
    <m/>
    <x v="2"/>
    <m/>
    <m/>
    <m/>
    <m/>
    <m/>
    <m/>
    <m/>
    <m/>
    <m/>
    <m/>
    <m/>
    <s v="1월부터 종료"/>
    <d v="2024-06-17T00:00:00"/>
    <s v="주1회"/>
    <m/>
    <m/>
    <m/>
    <m/>
  </r>
  <r>
    <x v="0"/>
    <x v="0"/>
    <x v="8"/>
    <s v="유주이"/>
    <x v="7"/>
    <s v="010-8873-6199"/>
    <s v="여"/>
    <n v="10"/>
    <s v="토12"/>
    <m/>
    <x v="2"/>
    <m/>
    <m/>
    <m/>
    <m/>
    <m/>
    <m/>
    <m/>
    <m/>
    <m/>
    <m/>
    <m/>
    <s v="1월부터 종료"/>
    <d v="2024-06-17T00:00:00"/>
    <s v="주1회"/>
    <m/>
    <m/>
    <m/>
    <m/>
  </r>
  <r>
    <x v="1"/>
    <x v="2"/>
    <x v="1"/>
    <s v="김율리"/>
    <x v="10"/>
    <m/>
    <m/>
    <m/>
    <s v="자유스케이팅"/>
    <d v="2025-01-26T00:00:00"/>
    <x v="2"/>
    <s v="쿠폰"/>
    <n v="1"/>
    <n v="0"/>
    <n v="0"/>
    <n v="5000"/>
    <s v="직접"/>
    <m/>
    <n v="0"/>
    <m/>
    <s v="카드"/>
    <s v="신한 20250126 01 0001"/>
    <s v="12/26 자유스케이팅 1부"/>
    <m/>
    <m/>
    <m/>
    <m/>
    <m/>
    <m/>
  </r>
  <r>
    <x v="1"/>
    <x v="2"/>
    <x v="1"/>
    <s v="이지혜,하영"/>
    <x v="11"/>
    <m/>
    <m/>
    <m/>
    <s v="원포인트레슨1:2"/>
    <d v="2025-01-26T00:00:00"/>
    <x v="2"/>
    <s v="쿠폰"/>
    <n v="1"/>
    <n v="0"/>
    <n v="0"/>
    <n v="80000"/>
    <s v="직접"/>
    <m/>
    <n v="0"/>
    <m/>
    <s v="현금"/>
    <s v="현영발급무"/>
    <s v="1월26일 원포인트레슨 1:2"/>
    <m/>
    <m/>
    <m/>
    <m/>
    <m/>
    <m/>
  </r>
  <r>
    <x v="1"/>
    <x v="2"/>
    <x v="1"/>
    <s v="최선영(김클로이)"/>
    <x v="11"/>
    <m/>
    <m/>
    <m/>
    <s v="원포인트레슨1:1"/>
    <d v="2025-01-26T00:00:00"/>
    <x v="2"/>
    <s v="쿠폰"/>
    <n v="1"/>
    <n v="0"/>
    <n v="0"/>
    <n v="50000"/>
    <s v="직접"/>
    <m/>
    <n v="0"/>
    <m/>
    <s v="카드"/>
    <s v="국민 20250126 01 0003"/>
    <s v="1월26일 원포인트레슨 1:1"/>
    <m/>
    <m/>
    <m/>
    <m/>
    <m/>
    <m/>
  </r>
  <r>
    <x v="1"/>
    <x v="2"/>
    <x v="1"/>
    <s v="권민유"/>
    <x v="10"/>
    <m/>
    <m/>
    <m/>
    <s v="자유스케이팅"/>
    <d v="2025-01-26T00:00:00"/>
    <x v="2"/>
    <s v="쿠폰"/>
    <n v="1"/>
    <n v="0"/>
    <n v="0"/>
    <n v="5000"/>
    <s v="직접"/>
    <m/>
    <n v="0"/>
    <m/>
    <s v="카드"/>
    <s v="삼성 20250126 01 0004"/>
    <s v="12/26 자유스케이팅 2부"/>
    <m/>
    <m/>
    <m/>
    <m/>
    <m/>
    <m/>
  </r>
  <r>
    <x v="1"/>
    <x v="2"/>
    <x v="1"/>
    <s v="이준민"/>
    <x v="10"/>
    <m/>
    <m/>
    <m/>
    <s v="자유스케이팅"/>
    <d v="2025-01-26T00:00:00"/>
    <x v="2"/>
    <s v="쿠폰"/>
    <n v="2"/>
    <n v="0"/>
    <n v="0"/>
    <n v="20000"/>
    <s v="직접"/>
    <m/>
    <n v="0"/>
    <m/>
    <s v="카드"/>
    <s v="비씨 20250126 01 0005"/>
    <s v="12/26 자유스케이팅 2부"/>
    <m/>
    <m/>
    <m/>
    <m/>
    <m/>
    <m/>
  </r>
  <r>
    <x v="1"/>
    <x v="2"/>
    <x v="1"/>
    <s v="윤정"/>
    <x v="10"/>
    <m/>
    <m/>
    <m/>
    <s v="자유스케이팅"/>
    <d v="2025-01-26T00:00:00"/>
    <x v="2"/>
    <s v="쿠폰"/>
    <n v="1"/>
    <n v="0"/>
    <n v="0"/>
    <n v="5000"/>
    <s v="직접"/>
    <m/>
    <n v="0"/>
    <m/>
    <s v="카드"/>
    <s v="신한 20250126 01 0006"/>
    <s v="12/26 자유스케이팅 2부"/>
    <m/>
    <m/>
    <m/>
    <m/>
    <m/>
    <m/>
  </r>
  <r>
    <x v="1"/>
    <x v="2"/>
    <x v="1"/>
    <s v="한윤정"/>
    <x v="11"/>
    <m/>
    <m/>
    <m/>
    <s v="원포인트레슨1:1"/>
    <d v="2025-01-26T00:00:00"/>
    <x v="2"/>
    <s v="쿠폰"/>
    <n v="1"/>
    <n v="0"/>
    <n v="0"/>
    <n v="50000"/>
    <s v="직접"/>
    <m/>
    <n v="0"/>
    <m/>
    <s v="카드"/>
    <s v="국민 20250126 01 0003"/>
    <s v="1월26일 원포인트레슨 1:1"/>
    <m/>
    <m/>
    <m/>
    <m/>
    <m/>
    <m/>
  </r>
  <r>
    <x v="1"/>
    <x v="2"/>
    <x v="1"/>
    <s v="한윤정"/>
    <x v="11"/>
    <m/>
    <m/>
    <m/>
    <s v="원포인트레슨1:1"/>
    <d v="2025-01-26T00:00:00"/>
    <x v="2"/>
    <s v="쿠폰"/>
    <n v="1"/>
    <n v="0"/>
    <n v="0"/>
    <n v="55000"/>
    <s v="직접"/>
    <m/>
    <n v="0"/>
    <m/>
    <s v="카드"/>
    <s v="신한 20250126 01 0009"/>
    <s v="1월26일 원포인트레슨 1:1_x000a_자유스케이팅 2부"/>
    <m/>
    <m/>
    <m/>
    <m/>
    <m/>
    <m/>
  </r>
  <r>
    <x v="1"/>
    <x v="2"/>
    <x v="1"/>
    <s v="황유진"/>
    <x v="11"/>
    <m/>
    <m/>
    <m/>
    <s v="원포인트레슨1:2"/>
    <d v="2025-01-25T00:00:00"/>
    <x v="2"/>
    <s v="쿠폰"/>
    <n v="2"/>
    <n v="0"/>
    <n v="0"/>
    <n v="80000"/>
    <s v="직접"/>
    <m/>
    <n v="0"/>
    <m/>
    <s v="카드"/>
    <s v="농협 20250125 01 0019"/>
    <s v="1월26일 원포인트레슨 1:2"/>
    <m/>
    <m/>
    <m/>
    <m/>
    <m/>
    <m/>
  </r>
  <r>
    <x v="1"/>
    <x v="2"/>
    <x v="1"/>
    <s v="박재호"/>
    <x v="10"/>
    <m/>
    <m/>
    <m/>
    <s v="자유스케이팅"/>
    <d v="2025-01-19T00:00:00"/>
    <x v="2"/>
    <s v="쿠폰"/>
    <n v="1"/>
    <n v="0"/>
    <n v="0"/>
    <n v="10000"/>
    <s v="직접"/>
    <m/>
    <n v="0"/>
    <m/>
    <s v="카드"/>
    <s v="하나 20250119 01 0012"/>
    <s v="12/19 자유스케이팅 2부"/>
    <m/>
    <m/>
    <m/>
    <m/>
    <m/>
    <m/>
  </r>
  <r>
    <x v="1"/>
    <x v="2"/>
    <x v="1"/>
    <s v="이재원"/>
    <x v="10"/>
    <m/>
    <m/>
    <m/>
    <s v="자유스케이팅"/>
    <d v="2025-01-19T00:00:00"/>
    <x v="2"/>
    <s v="쿠폰"/>
    <n v="2"/>
    <n v="0"/>
    <n v="0"/>
    <n v="20000"/>
    <s v="직접"/>
    <m/>
    <n v="0"/>
    <m/>
    <s v="카드"/>
    <s v="국민 20250119 01 0011"/>
    <s v="12/19 자유스케이팅 2부"/>
    <m/>
    <m/>
    <m/>
    <m/>
    <m/>
    <m/>
  </r>
  <r>
    <x v="1"/>
    <x v="2"/>
    <x v="1"/>
    <s v="홍지우"/>
    <x v="10"/>
    <m/>
    <m/>
    <m/>
    <s v="자유스케이팅"/>
    <d v="2025-01-19T00:00:00"/>
    <x v="2"/>
    <s v="쿠폰"/>
    <n v="1"/>
    <n v="0"/>
    <n v="0"/>
    <n v="10000"/>
    <s v="직접"/>
    <m/>
    <n v="0"/>
    <m/>
    <s v="카드"/>
    <s v="국민 20250119 01 0010"/>
    <s v="12/19 자유스케이팅 2부"/>
    <m/>
    <m/>
    <m/>
    <m/>
    <m/>
    <m/>
  </r>
  <r>
    <x v="1"/>
    <x v="2"/>
    <x v="1"/>
    <s v="허윤"/>
    <x v="10"/>
    <m/>
    <m/>
    <m/>
    <s v="자유스케이팅"/>
    <d v="2025-01-19T00:00:00"/>
    <x v="2"/>
    <s v="쿠폰"/>
    <n v="2"/>
    <n v="0"/>
    <n v="0"/>
    <n v="20000"/>
    <s v="직접"/>
    <m/>
    <n v="0"/>
    <m/>
    <s v="카드"/>
    <s v="국민 20250119 01 0009"/>
    <s v="12/19 자유스케이팅 2부"/>
    <m/>
    <m/>
    <m/>
    <m/>
    <m/>
    <m/>
  </r>
  <r>
    <x v="1"/>
    <x v="2"/>
    <x v="1"/>
    <s v="홍주아"/>
    <x v="10"/>
    <m/>
    <m/>
    <m/>
    <s v="자유스케이팅"/>
    <d v="2025-01-19T00:00:00"/>
    <x v="2"/>
    <s v="쿠폰"/>
    <n v="1"/>
    <n v="0"/>
    <n v="0"/>
    <n v="10000"/>
    <s v="직접"/>
    <m/>
    <n v="0"/>
    <m/>
    <s v="카드"/>
    <s v="카카오 20250119 01 0008"/>
    <s v="12/19 자유스케이팅 2부"/>
    <m/>
    <m/>
    <m/>
    <m/>
    <m/>
    <m/>
  </r>
  <r>
    <x v="1"/>
    <x v="2"/>
    <x v="1"/>
    <s v="김하진"/>
    <x v="10"/>
    <m/>
    <m/>
    <m/>
    <s v="자유스케이팅"/>
    <d v="2025-01-19T00:00:00"/>
    <x v="2"/>
    <s v="쿠폰"/>
    <n v="1"/>
    <n v="0"/>
    <n v="0"/>
    <n v="10000"/>
    <s v="직접"/>
    <m/>
    <n v="0"/>
    <m/>
    <s v="카드"/>
    <s v="롯데 20250119 01 0007"/>
    <s v="12/19 자유스케이팅 2부"/>
    <m/>
    <m/>
    <m/>
    <m/>
    <m/>
    <m/>
  </r>
  <r>
    <x v="1"/>
    <x v="2"/>
    <x v="1"/>
    <s v="신정우"/>
    <x v="10"/>
    <m/>
    <m/>
    <m/>
    <s v="자유스케이팅"/>
    <d v="2025-01-19T00:00:00"/>
    <x v="2"/>
    <s v="쿠폰"/>
    <n v="1"/>
    <n v="0"/>
    <n v="0"/>
    <n v="5000"/>
    <s v="직접"/>
    <m/>
    <n v="0"/>
    <m/>
    <s v="카드"/>
    <s v="신한 20250119 01 0006"/>
    <s v="12/19 자유스케이팅 2부"/>
    <m/>
    <m/>
    <m/>
    <m/>
    <m/>
    <m/>
  </r>
  <r>
    <x v="1"/>
    <x v="2"/>
    <x v="1"/>
    <s v="류지명"/>
    <x v="10"/>
    <m/>
    <m/>
    <m/>
    <s v="자유스케이팅"/>
    <d v="2025-01-19T00:00:00"/>
    <x v="2"/>
    <s v="쿠폰"/>
    <n v="1"/>
    <n v="0"/>
    <n v="0"/>
    <n v="10000"/>
    <s v="직접"/>
    <m/>
    <n v="0"/>
    <m/>
    <s v="카드"/>
    <s v="국민 20250119 01 0005"/>
    <s v="12/19 자유스케이팅 2부"/>
    <m/>
    <m/>
    <m/>
    <m/>
    <m/>
    <m/>
  </r>
  <r>
    <x v="1"/>
    <x v="2"/>
    <x v="1"/>
    <s v="구아윤"/>
    <x v="10"/>
    <m/>
    <m/>
    <m/>
    <s v="자유스케이팅"/>
    <d v="2025-01-19T00:00:00"/>
    <x v="2"/>
    <s v="쿠폰"/>
    <n v="2"/>
    <n v="0"/>
    <n v="0"/>
    <n v="20000"/>
    <s v="직접"/>
    <m/>
    <n v="0"/>
    <m/>
    <s v="카드"/>
    <s v="현대 20250119 01 0004"/>
    <s v="12/19 자유스케이팅 2부"/>
    <m/>
    <m/>
    <m/>
    <m/>
    <m/>
    <m/>
  </r>
  <r>
    <x v="1"/>
    <x v="2"/>
    <x v="1"/>
    <s v="이진아,이윤아"/>
    <x v="10"/>
    <m/>
    <m/>
    <m/>
    <s v="자유스케이팅"/>
    <d v="2025-01-19T00:00:00"/>
    <x v="2"/>
    <s v="쿠폰"/>
    <n v="2"/>
    <n v="0"/>
    <n v="0"/>
    <n v="10000"/>
    <s v="직접"/>
    <m/>
    <n v="0"/>
    <m/>
    <s v="카드"/>
    <s v="국민 20250119 01 0003"/>
    <s v="12/19 자유스케이팅 2부"/>
    <m/>
    <m/>
    <m/>
    <m/>
    <m/>
    <m/>
  </r>
  <r>
    <x v="1"/>
    <x v="2"/>
    <x v="1"/>
    <s v="회원 쿠폰판매"/>
    <x v="10"/>
    <m/>
    <m/>
    <m/>
    <s v="자유스케이팅"/>
    <d v="2025-01-12T00:00:00"/>
    <x v="2"/>
    <s v="쿠폰"/>
    <n v="10"/>
    <n v="0"/>
    <n v="0"/>
    <n v="50000"/>
    <s v="직접"/>
    <m/>
    <n v="0"/>
    <m/>
    <s v="현금"/>
    <s v="현영 095023354"/>
    <s v="1월12일 자유스케이팅 쿠폰판매"/>
    <m/>
    <m/>
    <m/>
    <m/>
    <m/>
    <m/>
  </r>
  <r>
    <x v="1"/>
    <x v="2"/>
    <x v="1"/>
    <s v="비회원"/>
    <x v="10"/>
    <m/>
    <m/>
    <m/>
    <s v="자유스케이팅"/>
    <d v="2025-01-12T00:00:00"/>
    <x v="2"/>
    <s v="쿠폰"/>
    <n v="1"/>
    <n v="0"/>
    <n v="0"/>
    <n v="10000"/>
    <s v="직접"/>
    <m/>
    <n v="0"/>
    <m/>
    <s v="카드"/>
    <s v="롯데 20250112 01 0004"/>
    <s v="1/12 자유스케이팅 2부"/>
    <m/>
    <m/>
    <m/>
    <m/>
    <m/>
    <m/>
  </r>
  <r>
    <x v="1"/>
    <x v="2"/>
    <x v="1"/>
    <s v="비회원"/>
    <x v="10"/>
    <m/>
    <m/>
    <m/>
    <s v="자유스케이팅"/>
    <d v="2025-01-12T00:00:00"/>
    <x v="2"/>
    <s v="쿠폰"/>
    <n v="1"/>
    <n v="0"/>
    <n v="0"/>
    <n v="10000"/>
    <s v="직접"/>
    <m/>
    <n v="0"/>
    <m/>
    <s v="카드"/>
    <s v="롯데 20205112 01 0004"/>
    <s v="1/12 자유스케이팅 1부"/>
    <m/>
    <m/>
    <m/>
    <m/>
    <m/>
    <m/>
  </r>
  <r>
    <x v="1"/>
    <x v="2"/>
    <x v="1"/>
    <s v="김율리"/>
    <x v="10"/>
    <m/>
    <m/>
    <m/>
    <s v="자유스케이팅"/>
    <d v="2025-01-12T00:00:00"/>
    <x v="2"/>
    <s v="쿠폰"/>
    <n v="1"/>
    <n v="0"/>
    <n v="0"/>
    <n v="5000"/>
    <s v="직접"/>
    <m/>
    <n v="0"/>
    <m/>
    <s v="현금"/>
    <s v="현영발급무"/>
    <s v="1/12 자유스케이팅 1부"/>
    <m/>
    <m/>
    <m/>
    <m/>
    <m/>
    <m/>
  </r>
  <r>
    <x v="1"/>
    <x v="2"/>
    <x v="1"/>
    <s v="공희민"/>
    <x v="10"/>
    <m/>
    <m/>
    <m/>
    <s v="자유스케이팅"/>
    <d v="2025-01-12T00:00:00"/>
    <x v="2"/>
    <s v="쿠폰"/>
    <n v="10"/>
    <n v="0"/>
    <n v="0"/>
    <n v="50000"/>
    <s v="직접"/>
    <m/>
    <n v="0"/>
    <m/>
    <s v="카드"/>
    <s v="국민 20250112 01 0001 "/>
    <s v="1월12일 자유스케이팅 쿠폰판매"/>
    <m/>
    <m/>
    <m/>
    <m/>
    <m/>
    <m/>
  </r>
  <r>
    <x v="1"/>
    <x v="2"/>
    <x v="1"/>
    <s v="공희민 외 2명"/>
    <x v="10"/>
    <m/>
    <m/>
    <m/>
    <s v="자유스케이팅"/>
    <d v="2025-01-05T00:00:00"/>
    <x v="2"/>
    <s v="쿠폰"/>
    <n v="3"/>
    <n v="0"/>
    <n v="0"/>
    <n v="25000"/>
    <s v="직접"/>
    <m/>
    <n v="0"/>
    <m/>
    <s v="현금"/>
    <s v="현영발급무"/>
    <s v="1월5일 자유스케이팅 1부"/>
    <m/>
    <m/>
    <m/>
    <m/>
    <m/>
    <m/>
  </r>
  <r>
    <x v="1"/>
    <x v="2"/>
    <x v="1"/>
    <s v="공희민 외 1명"/>
    <x v="10"/>
    <m/>
    <m/>
    <m/>
    <s v="자유스케이팅"/>
    <d v="2025-01-05T00:00:00"/>
    <x v="2"/>
    <s v="쿠폰"/>
    <n v="2"/>
    <n v="0"/>
    <n v="0"/>
    <n v="15000"/>
    <s v="직접"/>
    <m/>
    <n v="0"/>
    <m/>
    <s v="현금"/>
    <s v="현영발급무"/>
    <s v="1월5일 자유스케이팅 2부"/>
    <m/>
    <m/>
    <m/>
    <m/>
    <m/>
    <m/>
  </r>
  <r>
    <x v="1"/>
    <x v="2"/>
    <x v="1"/>
    <s v="이재영"/>
    <x v="10"/>
    <m/>
    <m/>
    <m/>
    <s v="자유스케이팅"/>
    <d v="2025-01-05T00:00:00"/>
    <x v="2"/>
    <s v="쿠폰"/>
    <n v="2"/>
    <n v="0"/>
    <n v="0"/>
    <n v="20000"/>
    <s v="직접"/>
    <m/>
    <n v="0"/>
    <m/>
    <s v="카드"/>
    <s v="토스 20250105 01 0003"/>
    <s v="1월5일 자유스케이팅 2부"/>
    <m/>
    <m/>
    <m/>
    <m/>
    <m/>
    <m/>
  </r>
  <r>
    <x v="1"/>
    <x v="2"/>
    <x v="1"/>
    <s v="이진아,윤아"/>
    <x v="11"/>
    <m/>
    <m/>
    <m/>
    <s v="원포인트레슨1:2"/>
    <d v="2025-01-05T00:00:00"/>
    <x v="2"/>
    <s v="쿠폰"/>
    <n v="2"/>
    <n v="0"/>
    <n v="0"/>
    <n v="80000"/>
    <s v="직접"/>
    <m/>
    <n v="0"/>
    <m/>
    <s v="카드"/>
    <s v="수협 20250105 01 0004"/>
    <s v="1월5일 원포인트레슨 1:2"/>
    <m/>
    <m/>
    <m/>
    <m/>
    <m/>
    <m/>
  </r>
  <r>
    <x v="1"/>
    <x v="2"/>
    <x v="1"/>
    <s v="한윤정"/>
    <x v="10"/>
    <m/>
    <m/>
    <m/>
    <s v="자유스케이팅"/>
    <d v="2025-01-05T00:00:00"/>
    <x v="2"/>
    <s v="쿠폰"/>
    <n v="1"/>
    <n v="0"/>
    <n v="0"/>
    <n v="5000"/>
    <s v="직접"/>
    <m/>
    <n v="0"/>
    <m/>
    <s v="카드"/>
    <s v="신한 20250105 01 0005"/>
    <s v="1월5일 자유스케이팅 2부"/>
    <m/>
    <m/>
    <m/>
    <m/>
    <m/>
    <m/>
  </r>
  <r>
    <x v="1"/>
    <x v="2"/>
    <x v="1"/>
    <s v="신정욱"/>
    <x v="10"/>
    <m/>
    <m/>
    <m/>
    <s v="자유스케이팅"/>
    <d v="2025-01-05T00:00:00"/>
    <x v="2"/>
    <s v="쿠폰"/>
    <n v="1"/>
    <n v="0"/>
    <n v="0"/>
    <n v="5000"/>
    <s v="직접"/>
    <m/>
    <n v="0"/>
    <m/>
    <s v="카드"/>
    <s v="신한 20250105 01 0006"/>
    <s v="1월5일 자유스케이팅 2부"/>
    <m/>
    <m/>
    <m/>
    <m/>
    <m/>
    <m/>
  </r>
  <r>
    <x v="1"/>
    <x v="2"/>
    <x v="1"/>
    <s v="정양미"/>
    <x v="11"/>
    <m/>
    <m/>
    <m/>
    <s v="원포인트레슨 1:1"/>
    <d v="2025-01-05T00:00:00"/>
    <x v="2"/>
    <s v="쿠폰"/>
    <n v="1"/>
    <n v="0"/>
    <n v="0"/>
    <n v="50000"/>
    <s v="직접"/>
    <m/>
    <n v="0"/>
    <m/>
    <s v="카드"/>
    <s v="농협 20250105 01 0007"/>
    <s v="1월5일 원포인트레슨 1:1"/>
    <m/>
    <m/>
    <m/>
    <m/>
    <m/>
    <m/>
  </r>
  <r>
    <x v="2"/>
    <x v="3"/>
    <x v="3"/>
    <s v="이솔2차"/>
    <x v="12"/>
    <s v="010-4562-3772"/>
    <s v="남자"/>
    <n v="9"/>
    <s v="2차10시"/>
    <d v="2025-01-26T00:00:00"/>
    <x v="2"/>
    <s v="25년(2차)방특"/>
    <n v="1"/>
    <n v="150000"/>
    <n v="150000"/>
    <n v="150000"/>
    <s v="25년특강셔틀비"/>
    <n v="1"/>
    <n v="0"/>
    <n v="60000"/>
    <s v="현금"/>
    <s v="현영발급무"/>
    <s v="2차 10시 방특"/>
    <m/>
    <m/>
    <m/>
    <m/>
    <m/>
    <m/>
  </r>
  <r>
    <x v="2"/>
    <x v="3"/>
    <x v="3"/>
    <s v="임재준2주차"/>
    <x v="12"/>
    <s v="010-7474-1201"/>
    <s v="남자"/>
    <n v="9"/>
    <s v="2주차11시"/>
    <d v="2025-01-20T00:00:00"/>
    <x v="2"/>
    <s v="25년방특(2nd week)"/>
    <n v="1"/>
    <n v="99000"/>
    <n v="99000"/>
    <n v="99000"/>
    <s v="직접"/>
    <m/>
    <n v="0"/>
    <m/>
    <s v="카드"/>
    <s v="현대 20250120 01 0002"/>
    <s v="2주차 11시 방특"/>
    <m/>
    <m/>
    <m/>
    <m/>
    <m/>
    <m/>
  </r>
  <r>
    <x v="2"/>
    <x v="3"/>
    <x v="3"/>
    <s v="임재준2차"/>
    <x v="12"/>
    <s v="010-7474-1201"/>
    <s v="남자"/>
    <n v="9"/>
    <s v="2차11시"/>
    <d v="2025-01-20T00:00:00"/>
    <x v="2"/>
    <s v="25년(2차)방특"/>
    <n v="1"/>
    <n v="150000"/>
    <n v="150000"/>
    <n v="150000"/>
    <s v="직접"/>
    <m/>
    <n v="0"/>
    <m/>
    <s v="카드"/>
    <s v="현대 20250120 01 0002"/>
    <s v="2차 11시 방특"/>
    <m/>
    <m/>
    <m/>
    <m/>
    <m/>
    <m/>
  </r>
  <r>
    <x v="2"/>
    <x v="3"/>
    <x v="9"/>
    <s v="송지유2주차"/>
    <x v="12"/>
    <s v="010-3389-9464"/>
    <s v="여자"/>
    <n v="8"/>
    <s v="2주차9시"/>
    <d v="2025-01-19T00:00:00"/>
    <x v="2"/>
    <s v="25년방특(1st week)"/>
    <n v="1"/>
    <n v="99000"/>
    <n v="99000"/>
    <n v="99000"/>
    <s v="직접"/>
    <m/>
    <n v="0"/>
    <m/>
    <s v="카드"/>
    <s v="비씨 20250119 01 0001"/>
    <s v="2주차 9시 방특"/>
    <m/>
    <m/>
    <m/>
    <m/>
    <m/>
    <m/>
  </r>
  <r>
    <x v="2"/>
    <x v="3"/>
    <x v="9"/>
    <s v="송지유2차"/>
    <x v="12"/>
    <s v="010-3389-9464"/>
    <s v="여자"/>
    <n v="8"/>
    <s v="2차9시"/>
    <d v="2025-01-19T00:00:00"/>
    <x v="2"/>
    <s v="25년(2차)방특"/>
    <n v="1"/>
    <n v="150000"/>
    <n v="150000"/>
    <n v="150000"/>
    <s v="직접"/>
    <m/>
    <n v="0"/>
    <m/>
    <s v="카드"/>
    <s v="비씨 20250119 01 0001"/>
    <s v="2차 9시 방특"/>
    <m/>
    <m/>
    <m/>
    <m/>
    <m/>
    <m/>
  </r>
  <r>
    <x v="2"/>
    <x v="3"/>
    <x v="3"/>
    <s v="이소희2주차"/>
    <x v="12"/>
    <s v="010-3126-5907"/>
    <s v="여자"/>
    <n v="9"/>
    <s v="2주차11시"/>
    <d v="2025-01-17T00:00:00"/>
    <x v="2"/>
    <s v="25년방특(2nd week)"/>
    <n v="1"/>
    <n v="99000"/>
    <n v="99000"/>
    <n v="51000"/>
    <s v="직접"/>
    <m/>
    <n v="0"/>
    <m/>
    <s v="카드"/>
    <s v="삼성 20250117 01 0002"/>
    <s v="2주차 11시 방특 (차단위 차액결제)"/>
    <m/>
    <m/>
    <m/>
    <m/>
    <m/>
    <m/>
  </r>
  <r>
    <x v="2"/>
    <x v="3"/>
    <x v="3"/>
    <s v="홍지유3차"/>
    <x v="12"/>
    <s v="010-7170-4950"/>
    <s v="여자"/>
    <n v="8"/>
    <s v="3차10시"/>
    <d v="2025-01-16T00:00:00"/>
    <x v="2"/>
    <s v="25년(3차)방특"/>
    <n v="1"/>
    <n v="150000"/>
    <n v="150000"/>
    <n v="150000"/>
    <s v="25년특강셔틀비"/>
    <n v="1"/>
    <n v="0"/>
    <n v="60000"/>
    <s v="카드"/>
    <s v="신한 20250116 01 0001"/>
    <s v="3차 10시 방특_x000a_왕복셔틀이용"/>
    <m/>
    <m/>
    <m/>
    <m/>
    <m/>
    <m/>
  </r>
  <r>
    <x v="2"/>
    <x v="3"/>
    <x v="9"/>
    <s v="김한준1차"/>
    <x v="12"/>
    <s v="010-5031-3039"/>
    <s v="남자"/>
    <n v="11"/>
    <s v="1차11시"/>
    <d v="2025-01-15T00:00:00"/>
    <x v="2"/>
    <s v="25년(1차)방특"/>
    <n v="1"/>
    <n v="150000"/>
    <n v="150000"/>
    <n v="150000"/>
    <s v="직접"/>
    <m/>
    <n v="0"/>
    <m/>
    <s v="계좌이체"/>
    <s v="현영발급무"/>
    <s v="1차 11시 방특"/>
    <m/>
    <m/>
    <m/>
    <m/>
    <m/>
    <m/>
  </r>
  <r>
    <x v="2"/>
    <x v="3"/>
    <x v="9"/>
    <s v="최시연1차"/>
    <x v="12"/>
    <s v="010-8408-0906"/>
    <s v="여자"/>
    <n v="7"/>
    <s v="2차10시"/>
    <d v="2025-01-13T00:00:00"/>
    <x v="2"/>
    <s v="25년(1차)방특"/>
    <n v="1"/>
    <n v="150000"/>
    <n v="150000"/>
    <n v="150000"/>
    <s v="직접"/>
    <m/>
    <n v="0"/>
    <m/>
    <s v="카드"/>
    <s v="현대 20250113 01 0002"/>
    <s v="1차 10시 방특"/>
    <m/>
    <m/>
    <m/>
    <m/>
    <m/>
    <m/>
  </r>
  <r>
    <x v="2"/>
    <x v="3"/>
    <x v="3"/>
    <s v="이소희1주차"/>
    <x v="12"/>
    <s v="010-3126-5907"/>
    <s v="여자"/>
    <n v="9"/>
    <s v="1주차11시"/>
    <d v="2025-01-13T00:00:00"/>
    <x v="2"/>
    <s v="25년방특(1st week)"/>
    <n v="1"/>
    <n v="99000"/>
    <n v="99000"/>
    <n v="99000"/>
    <s v="직접"/>
    <m/>
    <n v="0"/>
    <m/>
    <s v="카드"/>
    <s v="현대 20250113 01 0003"/>
    <s v="1주차 11시 방특"/>
    <m/>
    <m/>
    <m/>
    <m/>
    <m/>
    <m/>
  </r>
  <r>
    <x v="2"/>
    <x v="3"/>
    <x v="3"/>
    <s v="김주헌2차"/>
    <x v="12"/>
    <s v="010-9024-8075"/>
    <s v="남자"/>
    <n v="7"/>
    <s v="2차11시"/>
    <d v="2025-01-09T00:00:00"/>
    <x v="2"/>
    <s v="25년(2차)방특"/>
    <n v="1"/>
    <n v="150000"/>
    <n v="150000"/>
    <n v="51000"/>
    <s v="25년특강셔틀비"/>
    <n v="1"/>
    <n v="0"/>
    <n v="30000"/>
    <s v="계좌이체"/>
    <s v="현영발급무"/>
    <s v="2차 11시 방특(분할결제)"/>
    <m/>
    <m/>
    <m/>
    <m/>
    <m/>
    <m/>
  </r>
  <r>
    <x v="2"/>
    <x v="3"/>
    <x v="3"/>
    <s v="정호재2차"/>
    <x v="12"/>
    <s v="010-5310-7297"/>
    <s v="남자"/>
    <n v="9"/>
    <s v="2차9시"/>
    <d v="2025-01-08T00:00:00"/>
    <x v="2"/>
    <s v="25년(2차)방특"/>
    <n v="1"/>
    <n v="150000"/>
    <n v="150000"/>
    <n v="150000"/>
    <s v="직접"/>
    <m/>
    <n v="0"/>
    <m/>
    <s v="카드"/>
    <s v="현대 97679026"/>
    <s v="2차 9시 방특(단말기 결제)_x000a_픽업 스피드 드랍 수영"/>
    <m/>
    <m/>
    <m/>
    <m/>
    <m/>
    <m/>
  </r>
  <r>
    <x v="2"/>
    <x v="3"/>
    <x v="3"/>
    <s v="이솔1차"/>
    <x v="12"/>
    <s v="010-4562-3772"/>
    <s v="남자"/>
    <n v="9"/>
    <s v="1차10시"/>
    <d v="2025-01-08T00:00:00"/>
    <x v="2"/>
    <s v="25년(1차)방특"/>
    <n v="1"/>
    <n v="150000"/>
    <n v="150000"/>
    <n v="150000"/>
    <s v="25년특강셔틀비"/>
    <n v="1"/>
    <n v="0"/>
    <n v="60000"/>
    <s v="현금"/>
    <s v="현영발급무"/>
    <s v="1차 10시 방특"/>
    <m/>
    <m/>
    <m/>
    <m/>
    <m/>
    <m/>
  </r>
  <r>
    <x v="2"/>
    <x v="3"/>
    <x v="3"/>
    <s v="김윤채1차"/>
    <x v="12"/>
    <s v="010-4622-5438"/>
    <s v="여자"/>
    <n v="8"/>
    <s v="1차10시"/>
    <d v="2025-01-08T00:00:00"/>
    <x v="2"/>
    <s v="25년(1차)방특"/>
    <n v="1"/>
    <n v="150000"/>
    <n v="150000"/>
    <n v="150000"/>
    <s v="25년특강셔틀비"/>
    <n v="1"/>
    <n v="0"/>
    <n v="60000"/>
    <s v="계좌이체"/>
    <s v="현영발급무"/>
    <s v="1차 10시 방특"/>
    <m/>
    <m/>
    <m/>
    <m/>
    <m/>
    <m/>
  </r>
  <r>
    <x v="2"/>
    <x v="3"/>
    <x v="9"/>
    <s v="이연우2차"/>
    <x v="12"/>
    <s v="010-2715-1025"/>
    <s v="여자"/>
    <n v="8"/>
    <s v="2차10시"/>
    <d v="2025-01-08T00:00:00"/>
    <x v="2"/>
    <s v="25년(2차)방특"/>
    <n v="1"/>
    <n v="150000"/>
    <n v="150000"/>
    <n v="150000"/>
    <s v="25년특강셔틀비"/>
    <n v="1"/>
    <n v="0"/>
    <n v="60000"/>
    <s v="계좌이체"/>
    <s v="현영발급무"/>
    <s v="2차 10시 방특"/>
    <m/>
    <m/>
    <m/>
    <m/>
    <m/>
    <m/>
  </r>
  <r>
    <x v="2"/>
    <x v="3"/>
    <x v="9"/>
    <s v="이연우3차"/>
    <x v="12"/>
    <s v="010-2715-1025"/>
    <s v="여자"/>
    <n v="8"/>
    <s v="3차10시"/>
    <d v="2025-01-08T00:00:00"/>
    <x v="2"/>
    <s v="25년(3차)방특"/>
    <n v="1"/>
    <n v="150000"/>
    <n v="150000"/>
    <n v="150000"/>
    <s v="25년특강셔틀비"/>
    <n v="1"/>
    <n v="0"/>
    <n v="60000"/>
    <s v="계좌이체"/>
    <s v="현영발급무"/>
    <s v="2차 10시 방특"/>
    <m/>
    <m/>
    <m/>
    <m/>
    <m/>
    <m/>
  </r>
  <r>
    <x v="2"/>
    <x v="3"/>
    <x v="9"/>
    <s v="김민서1주차"/>
    <x v="12"/>
    <s v="010-8962-9747"/>
    <s v="여자"/>
    <n v="8"/>
    <s v="1주차9시"/>
    <d v="2025-01-08T00:00:00"/>
    <x v="2"/>
    <s v="25년방특(1st week)"/>
    <n v="1"/>
    <n v="99000"/>
    <n v="99000"/>
    <n v="99000"/>
    <s v="직접"/>
    <m/>
    <n v="0"/>
    <m/>
    <s v="계좌이체"/>
    <s v="현영발급무"/>
    <s v="1주차 9시 방특"/>
    <m/>
    <m/>
    <m/>
    <m/>
    <m/>
    <m/>
  </r>
  <r>
    <x v="2"/>
    <x v="3"/>
    <x v="3"/>
    <s v="이제인2주차"/>
    <x v="12"/>
    <s v="010-7220-4535"/>
    <s v="여자"/>
    <n v="8"/>
    <s v="2주차10시"/>
    <d v="2025-01-08T00:00:00"/>
    <x v="2"/>
    <s v="25년방특(2nd week)"/>
    <n v="1"/>
    <n v="99000"/>
    <n v="99000"/>
    <n v="99000"/>
    <s v="직접"/>
    <m/>
    <n v="0"/>
    <m/>
    <s v="계좌이체"/>
    <s v="현영발급무"/>
    <s v="2주차 10시 방특"/>
    <m/>
    <m/>
    <m/>
    <m/>
    <m/>
    <m/>
  </r>
  <r>
    <x v="2"/>
    <x v="3"/>
    <x v="3"/>
    <s v="이동건2주차"/>
    <x v="12"/>
    <s v="010-7220-4535"/>
    <s v="여자"/>
    <n v="8"/>
    <s v="2주차10시"/>
    <d v="2025-01-08T00:00:00"/>
    <x v="2"/>
    <s v="25년방특(2nd week)"/>
    <n v="1"/>
    <n v="99000"/>
    <n v="99000"/>
    <n v="99000"/>
    <s v="직접"/>
    <m/>
    <n v="0"/>
    <m/>
    <s v="계좌이체"/>
    <s v="현영발급무"/>
    <s v="2주차 10시 방특"/>
    <m/>
    <m/>
    <m/>
    <m/>
    <m/>
    <m/>
  </r>
  <r>
    <x v="2"/>
    <x v="3"/>
    <x v="9"/>
    <s v="윤노아1차"/>
    <x v="12"/>
    <s v="010-9887-8047"/>
    <s v="여자"/>
    <n v="7"/>
    <s v="1차10시"/>
    <d v="2025-01-07T00:00:00"/>
    <x v="2"/>
    <s v="25년(1차)방특"/>
    <n v="1"/>
    <n v="150000"/>
    <n v="150000"/>
    <n v="150000"/>
    <s v="직접"/>
    <m/>
    <n v="0"/>
    <m/>
    <s v="카드"/>
    <s v="삼성 20250106 01 0002"/>
    <s v="1차 10시 방특"/>
    <m/>
    <m/>
    <m/>
    <m/>
    <m/>
    <m/>
  </r>
  <r>
    <x v="2"/>
    <x v="3"/>
    <x v="9"/>
    <s v="김서연1차"/>
    <x v="12"/>
    <s v="010-8954-8047"/>
    <s v="여자"/>
    <n v="7"/>
    <s v="1차10시"/>
    <d v="2025-01-07T00:00:00"/>
    <x v="2"/>
    <s v="25년(1차)방특"/>
    <n v="1"/>
    <n v="150000"/>
    <n v="150000"/>
    <n v="150000"/>
    <s v="직접"/>
    <m/>
    <n v="0"/>
    <m/>
    <s v="카드"/>
    <s v="농협 20250106 01 0003"/>
    <s v="1차 10시 방특"/>
    <m/>
    <m/>
    <m/>
    <m/>
    <m/>
    <m/>
  </r>
  <r>
    <x v="2"/>
    <x v="3"/>
    <x v="3"/>
    <s v="이서우1차"/>
    <x v="12"/>
    <s v="010-8899-6009"/>
    <s v="여자"/>
    <n v="11"/>
    <s v="1차11시"/>
    <d v="2025-01-07T00:00:00"/>
    <x v="2"/>
    <s v="25년(1차)방특"/>
    <n v="1"/>
    <n v="150000"/>
    <n v="150000"/>
    <n v="150000"/>
    <s v="25년특강셔틀비"/>
    <n v="1"/>
    <n v="0"/>
    <n v="60000"/>
    <s v="카드"/>
    <s v="현대 20250107 01 0004"/>
    <s v="1차 11시 방특"/>
    <m/>
    <m/>
    <m/>
    <m/>
    <m/>
    <m/>
  </r>
  <r>
    <x v="2"/>
    <x v="3"/>
    <x v="9"/>
    <s v="최서온1주차"/>
    <x v="12"/>
    <s v="010-3024-2966"/>
    <s v="여자"/>
    <n v="11"/>
    <s v="1주차11시"/>
    <d v="2025-01-07T00:00:00"/>
    <x v="2"/>
    <s v="25년방특(1st week)"/>
    <n v="1"/>
    <n v="99000"/>
    <n v="99000"/>
    <n v="99000"/>
    <s v="25년특강셔틀비"/>
    <n v="1"/>
    <n v="0"/>
    <n v="30000"/>
    <s v="계좌이체"/>
    <s v="현영발급무"/>
    <s v="1주차 11시 방특"/>
    <m/>
    <m/>
    <m/>
    <m/>
    <m/>
    <m/>
  </r>
  <r>
    <x v="2"/>
    <x v="3"/>
    <x v="9"/>
    <s v="김소민3차"/>
    <x v="12"/>
    <s v="010-7119-6392"/>
    <s v="여자"/>
    <n v="9"/>
    <s v="3차10시"/>
    <d v="2025-01-07T00:00:00"/>
    <x v="2"/>
    <s v="25년(3차)방특"/>
    <n v="1"/>
    <n v="150000"/>
    <n v="150000"/>
    <n v="150000"/>
    <s v="직접"/>
    <m/>
    <n v="0"/>
    <m/>
    <s v="계좌이체"/>
    <s v="현영발급무"/>
    <s v="3차 10시 방특"/>
    <m/>
    <m/>
    <m/>
    <m/>
    <m/>
    <m/>
  </r>
  <r>
    <x v="2"/>
    <x v="3"/>
    <x v="3"/>
    <s v="이은호5주차"/>
    <x v="12"/>
    <s v="010-9702-5527"/>
    <s v="여자"/>
    <n v="8"/>
    <s v="5주차10시"/>
    <d v="2025-01-07T00:00:00"/>
    <x v="2"/>
    <s v="25년방특(5th week)"/>
    <n v="1"/>
    <n v="99000"/>
    <n v="99000"/>
    <n v="99000"/>
    <s v="직접"/>
    <m/>
    <n v="0"/>
    <m/>
    <s v="계좌이체"/>
    <s v="현영발급무"/>
    <s v="5주차 10시 방특"/>
    <m/>
    <m/>
    <m/>
    <m/>
    <m/>
    <m/>
  </r>
  <r>
    <x v="2"/>
    <x v="3"/>
    <x v="9"/>
    <s v="이채이2차"/>
    <x v="12"/>
    <s v="010-4857-2413"/>
    <s v="여자"/>
    <n v="9"/>
    <s v="2차9시"/>
    <d v="2025-01-07T00:00:00"/>
    <x v="2"/>
    <s v="25년(2차)방특"/>
    <n v="1"/>
    <n v="150000"/>
    <n v="150000"/>
    <n v="150000"/>
    <s v="25년특강셔틀비"/>
    <n v="1"/>
    <n v="0"/>
    <n v="60000"/>
    <s v="계좌이체"/>
    <s v="현영발급무"/>
    <s v="2차 9시 방특"/>
    <m/>
    <m/>
    <m/>
    <m/>
    <m/>
    <m/>
  </r>
  <r>
    <x v="2"/>
    <x v="3"/>
    <x v="3"/>
    <s v="김건호2차"/>
    <x v="12"/>
    <s v="010-3309-4906"/>
    <s v="남자"/>
    <n v="7"/>
    <s v="2차11시"/>
    <d v="2025-01-07T00:00:00"/>
    <x v="2"/>
    <s v="25년(2차)방특"/>
    <n v="1"/>
    <n v="150000"/>
    <n v="150000"/>
    <n v="150000"/>
    <s v="25년특강셔틀비"/>
    <n v="1"/>
    <n v="0"/>
    <n v="60000"/>
    <s v="계좌이체"/>
    <s v="현영발급무"/>
    <s v="2차 11시 방특"/>
    <m/>
    <m/>
    <m/>
    <m/>
    <m/>
    <m/>
  </r>
  <r>
    <x v="2"/>
    <x v="3"/>
    <x v="3"/>
    <s v="장영서3차"/>
    <x v="12"/>
    <s v="010-3948-2321"/>
    <s v="남자"/>
    <n v="8"/>
    <s v="3차11시"/>
    <d v="2025-01-07T00:00:00"/>
    <x v="2"/>
    <s v="25년(3차)방특"/>
    <n v="1"/>
    <n v="150000"/>
    <n v="150000"/>
    <n v="150000"/>
    <s v="직접"/>
    <m/>
    <n v="0"/>
    <m/>
    <s v="계좌이체"/>
    <s v="현영발급무"/>
    <s v="3차 11시 방특"/>
    <m/>
    <m/>
    <m/>
    <m/>
    <m/>
    <m/>
  </r>
  <r>
    <x v="2"/>
    <x v="3"/>
    <x v="3"/>
    <s v="이지우3차"/>
    <x v="12"/>
    <s v="010-7420-2339"/>
    <s v="남자"/>
    <n v="8"/>
    <s v="1차9시"/>
    <d v="2025-01-05T00:00:00"/>
    <x v="2"/>
    <s v="25년(3차)방특"/>
    <n v="1"/>
    <n v="150000"/>
    <n v="150000"/>
    <n v="150000"/>
    <s v="직접"/>
    <m/>
    <n v="0"/>
    <m/>
    <s v="계좌이체"/>
    <s v="현영발급무"/>
    <s v="3차 11시 방특"/>
    <m/>
    <m/>
    <m/>
    <m/>
    <m/>
    <m/>
  </r>
  <r>
    <x v="2"/>
    <x v="3"/>
    <x v="3"/>
    <s v="이지원3차"/>
    <x v="12"/>
    <s v="010-7420-2339"/>
    <s v="여자"/>
    <n v="8"/>
    <s v="1차10시"/>
    <d v="2025-01-05T00:00:00"/>
    <x v="2"/>
    <s v="25년(3차)방특"/>
    <n v="1"/>
    <n v="150000"/>
    <n v="150000"/>
    <n v="150000"/>
    <s v="직접"/>
    <m/>
    <n v="0"/>
    <m/>
    <s v="계좌이체"/>
    <s v="현영발급무"/>
    <s v="3차 11시 방특"/>
    <m/>
    <m/>
    <m/>
    <m/>
    <m/>
    <m/>
  </r>
  <r>
    <x v="2"/>
    <x v="3"/>
    <x v="9"/>
    <s v="허윤 1차"/>
    <x v="12"/>
    <s v="010-3573-9624"/>
    <s v="여자"/>
    <n v="9"/>
    <s v="1차10시"/>
    <d v="2025-01-03T00:00:00"/>
    <x v="2"/>
    <s v="25년(1차)방특"/>
    <m/>
    <n v="150000"/>
    <n v="0"/>
    <n v="150000"/>
    <s v="25년특강셔틀비"/>
    <n v="1"/>
    <n v="0"/>
    <n v="60000"/>
    <s v="카드"/>
    <s v="현대 97204322"/>
    <s v="1차 10시 방특(단말기 결제)_x000a_왕복셔틀이용"/>
    <m/>
    <m/>
    <m/>
    <m/>
    <m/>
    <m/>
  </r>
  <r>
    <x v="2"/>
    <x v="3"/>
    <x v="9"/>
    <s v="이채이1차"/>
    <x v="12"/>
    <s v="010-4857-2413"/>
    <s v="여자"/>
    <n v="9"/>
    <s v="1차9시"/>
    <d v="2025-01-03T00:00:00"/>
    <x v="2"/>
    <s v="25년(1차)방특"/>
    <n v="1"/>
    <n v="150000"/>
    <n v="150000"/>
    <n v="150000"/>
    <s v="25년특강셔틀비"/>
    <n v="1"/>
    <n v="0"/>
    <n v="60000"/>
    <s v="계좌이체"/>
    <s v="현영발급무"/>
    <s v="1차 9시 방특"/>
    <m/>
    <m/>
    <m/>
    <m/>
    <m/>
    <m/>
  </r>
  <r>
    <x v="2"/>
    <x v="3"/>
    <x v="9"/>
    <s v="정지유1차"/>
    <x v="12"/>
    <s v="010-9790-2646"/>
    <s v="여자"/>
    <n v="9"/>
    <s v="1차10시"/>
    <d v="2025-01-03T00:00:00"/>
    <x v="2"/>
    <s v="25년(1차)방특"/>
    <n v="1"/>
    <n v="150000"/>
    <n v="150000"/>
    <n v="150000"/>
    <s v="직접"/>
    <m/>
    <n v="0"/>
    <m/>
    <s v="계좌이체"/>
    <s v="현영발급무"/>
    <s v="1차 10시 방특"/>
    <m/>
    <m/>
    <m/>
    <m/>
    <m/>
    <m/>
  </r>
  <r>
    <x v="2"/>
    <x v="3"/>
    <x v="9"/>
    <s v="김세라1차"/>
    <x v="12"/>
    <s v="010-4550-0005"/>
    <s v="여자"/>
    <n v="9"/>
    <s v="1주차9시"/>
    <d v="2025-01-02T00:00:00"/>
    <x v="2"/>
    <s v="25년(1차)방특"/>
    <n v="1"/>
    <n v="150000"/>
    <n v="150000"/>
    <n v="150000"/>
    <s v="직접"/>
    <m/>
    <n v="0"/>
    <m/>
    <s v="계좌이체"/>
    <s v="현영발급무"/>
    <s v="1차 9시 방특"/>
    <m/>
    <m/>
    <m/>
    <m/>
    <m/>
    <m/>
  </r>
  <r>
    <x v="2"/>
    <x v="3"/>
    <x v="9"/>
    <s v="양시윤1주차"/>
    <x v="12"/>
    <s v="010-2578-3394"/>
    <s v="여자"/>
    <n v="9"/>
    <s v="1주차9시"/>
    <d v="2024-12-28T00:00:00"/>
    <x v="2"/>
    <s v="25년방특(1st week)"/>
    <n v="1"/>
    <n v="99000"/>
    <n v="99000"/>
    <n v="99000"/>
    <s v="직접"/>
    <m/>
    <n v="0"/>
    <m/>
    <s v="계좌이체"/>
    <s v="현영발급무"/>
    <s v="1주차 10시 방특"/>
    <m/>
    <m/>
    <m/>
    <m/>
    <m/>
    <m/>
  </r>
  <r>
    <x v="2"/>
    <x v="3"/>
    <x v="9"/>
    <s v="정지오1차"/>
    <x v="12"/>
    <s v="010-3573-9624"/>
    <s v="여자"/>
    <n v="9"/>
    <s v="1차10시"/>
    <d v="2024-12-26T00:00:00"/>
    <x v="2"/>
    <s v="25년(1차)방특"/>
    <m/>
    <n v="150000"/>
    <n v="0"/>
    <n v="150000"/>
    <s v="25년특강셔틀비"/>
    <n v="1"/>
    <n v="0"/>
    <n v="60000"/>
    <s v="계좌이체"/>
    <s v="현영발급무"/>
    <s v="1차 10시 방특_x000a_왕복셔틀이용"/>
    <m/>
    <m/>
    <m/>
    <m/>
    <m/>
    <m/>
  </r>
  <r>
    <x v="2"/>
    <x v="3"/>
    <x v="9"/>
    <s v="홍지우1차"/>
    <x v="12"/>
    <s v="010-8208-2433"/>
    <s v="여자"/>
    <n v="9"/>
    <s v="1차10시"/>
    <d v="2024-12-26T00:00:00"/>
    <x v="2"/>
    <s v="25년(1차)방특"/>
    <m/>
    <n v="150000"/>
    <n v="0"/>
    <n v="150000"/>
    <s v="직접"/>
    <m/>
    <n v="0"/>
    <m/>
    <s v="계좌이체"/>
    <s v="현영발급무"/>
    <s v="1차 10시 방특(셔틀비랑 따로결제)_x000a_왕복셔틀이용"/>
    <m/>
    <m/>
    <m/>
    <m/>
    <m/>
    <m/>
  </r>
  <r>
    <x v="2"/>
    <x v="3"/>
    <x v="9"/>
    <s v="유리아1차"/>
    <x v="12"/>
    <s v="010-2231-3860"/>
    <s v="여자"/>
    <n v="8"/>
    <s v="1차10시"/>
    <d v="2024-12-24T00:00:00"/>
    <x v="2"/>
    <s v="25년(1차)방특"/>
    <n v="1"/>
    <n v="150000"/>
    <n v="150000"/>
    <n v="150000"/>
    <s v="25년특강셔틀비"/>
    <n v="1"/>
    <n v="0"/>
    <n v="60000"/>
    <s v="카드"/>
    <s v="현대 97618352"/>
    <s v="1차 10시 방특(단말기 결제)_x000a_왕복셔틀이용"/>
    <m/>
    <m/>
    <m/>
    <m/>
    <m/>
    <m/>
  </r>
  <r>
    <x v="2"/>
    <x v="3"/>
    <x v="9"/>
    <s v="하재윤2차"/>
    <x v="12"/>
    <s v="010-2084-5258"/>
    <s v="여자"/>
    <n v="8"/>
    <s v="2차10시"/>
    <d v="2024-12-24T00:00:00"/>
    <x v="2"/>
    <s v="25년(2차)방특"/>
    <n v="1"/>
    <n v="150000"/>
    <n v="150000"/>
    <n v="150000"/>
    <s v="25년특강셔틀비"/>
    <n v="1"/>
    <n v="0"/>
    <n v="60000"/>
    <s v="계좌이체"/>
    <s v="현영발급무"/>
    <s v="2차 10시 방특_x000a_왕복셔틀이용"/>
    <m/>
    <m/>
    <m/>
    <m/>
    <m/>
    <m/>
  </r>
  <r>
    <x v="2"/>
    <x v="3"/>
    <x v="9"/>
    <s v="홍지우1차"/>
    <x v="12"/>
    <s v="010-8208-2433"/>
    <s v="여자"/>
    <n v="9"/>
    <s v="1차10시"/>
    <d v="2024-12-24T00:00:00"/>
    <x v="2"/>
    <s v="25년(1차)방특"/>
    <m/>
    <n v="150000"/>
    <n v="0"/>
    <m/>
    <s v="25년특강셔틀비"/>
    <n v="1"/>
    <n v="0"/>
    <n v="60000"/>
    <s v="계좌이체"/>
    <s v="현영발급무"/>
    <s v="1차 10시 왕복셔틀비"/>
    <m/>
    <m/>
    <m/>
    <m/>
    <m/>
    <m/>
  </r>
  <r>
    <x v="2"/>
    <x v="3"/>
    <x v="9"/>
    <s v="김하은1차"/>
    <x v="12"/>
    <s v="010-6390-5038"/>
    <s v="여자"/>
    <n v="7"/>
    <s v="1차10시"/>
    <d v="2024-12-23T00:00:00"/>
    <x v="2"/>
    <s v="25년(1차)방특"/>
    <n v="1"/>
    <n v="150000"/>
    <n v="150000"/>
    <n v="150000"/>
    <s v="25년특강셔틀비"/>
    <n v="1"/>
    <n v="0"/>
    <n v="60000"/>
    <s v="카드"/>
    <s v="롯데 69201187"/>
    <s v="1차 10시 방특(단말기 결제)_x000a_왕복셔틀이용"/>
    <m/>
    <m/>
    <m/>
    <m/>
    <m/>
    <m/>
  </r>
  <r>
    <x v="2"/>
    <x v="3"/>
    <x v="9"/>
    <s v="윤지아2차"/>
    <x v="12"/>
    <s v="010-4895-4925"/>
    <s v="여자"/>
    <n v="8"/>
    <s v="2차9시"/>
    <d v="2024-12-21T00:00:00"/>
    <x v="2"/>
    <s v="25년(2차)방특"/>
    <n v="1"/>
    <n v="150000"/>
    <n v="150000"/>
    <n v="150000"/>
    <s v="25년특강셔틀비"/>
    <n v="1"/>
    <n v="0"/>
    <n v="60000"/>
    <s v="계좌이체"/>
    <s v="현영발급무"/>
    <s v="2차 9시 방특_x000a_왕복셔틀이용"/>
    <m/>
    <m/>
    <m/>
    <m/>
    <m/>
    <m/>
  </r>
  <r>
    <x v="2"/>
    <x v="3"/>
    <x v="3"/>
    <s v="홍지유1차"/>
    <x v="12"/>
    <s v="010-7170-4950"/>
    <s v="여자"/>
    <n v="8"/>
    <s v="1차10시"/>
    <d v="2024-12-19T00:00:00"/>
    <x v="2"/>
    <s v="25년(1차)방특"/>
    <n v="1"/>
    <n v="150000"/>
    <n v="150000"/>
    <n v="150000"/>
    <s v="25년특강셔틀비"/>
    <n v="1"/>
    <n v="0"/>
    <n v="60000"/>
    <s v="카드"/>
    <s v="신한 20241219 01 0001"/>
    <s v="1차 10시 방특_x000a_왕복셔틀이용"/>
    <m/>
    <m/>
    <m/>
    <m/>
    <m/>
    <m/>
  </r>
  <r>
    <x v="2"/>
    <x v="3"/>
    <x v="3"/>
    <s v="문희재1차"/>
    <x v="12"/>
    <s v="010-9390-0075"/>
    <s v="남자"/>
    <n v="7"/>
    <s v="1차10시"/>
    <d v="2024-12-19T00:00:00"/>
    <x v="2"/>
    <s v="25년(1차)방특"/>
    <n v="1"/>
    <n v="150000"/>
    <n v="70000"/>
    <n v="70000"/>
    <s v="직접"/>
    <m/>
    <n v="0"/>
    <m/>
    <s v="카드"/>
    <s v="하나 20241219 01 0002"/>
    <s v="1차 10시 방특(분할결제)"/>
    <m/>
    <m/>
    <m/>
    <m/>
    <m/>
    <m/>
  </r>
  <r>
    <x v="2"/>
    <x v="3"/>
    <x v="3"/>
    <s v="문희재1차"/>
    <x v="12"/>
    <s v="010-9390-0075"/>
    <s v="남자"/>
    <n v="7"/>
    <s v="1차10시"/>
    <d v="2024-12-19T00:00:00"/>
    <x v="2"/>
    <s v="25년(1차)방특"/>
    <n v="1"/>
    <n v="150000"/>
    <n v="80000"/>
    <n v="80000"/>
    <s v="직접"/>
    <m/>
    <n v="0"/>
    <m/>
    <s v="카드"/>
    <s v="우리 20241219 01 0003"/>
    <s v="1차 10시 방특(분할결제)"/>
    <m/>
    <m/>
    <m/>
    <m/>
    <m/>
    <m/>
  </r>
  <r>
    <x v="2"/>
    <x v="3"/>
    <x v="9"/>
    <s v="조하진1차"/>
    <x v="12"/>
    <s v="010-9390-0075"/>
    <s v="여자"/>
    <n v="11"/>
    <s v="1차10시"/>
    <d v="2024-12-19T00:00:00"/>
    <x v="2"/>
    <s v="25년(1차)방특"/>
    <n v="1"/>
    <n v="150000"/>
    <n v="150000"/>
    <n v="150000"/>
    <s v="직접"/>
    <m/>
    <n v="0"/>
    <m/>
    <s v="카드"/>
    <s v="신한 20241219 01 0006"/>
    <s v="1차 10시 방특"/>
    <m/>
    <m/>
    <m/>
    <m/>
    <m/>
    <m/>
  </r>
  <r>
    <x v="2"/>
    <x v="3"/>
    <x v="9"/>
    <s v="조하진2차"/>
    <x v="12"/>
    <s v="010-9390-0075"/>
    <s v="여자"/>
    <n v="11"/>
    <s v="2차10시"/>
    <d v="2024-12-19T00:00:00"/>
    <x v="2"/>
    <s v="25년(2차)방특"/>
    <n v="1"/>
    <n v="150000"/>
    <n v="150000"/>
    <n v="150000"/>
    <s v="직접"/>
    <m/>
    <n v="0"/>
    <m/>
    <s v="카드"/>
    <s v="신한 20241219 01 0006"/>
    <s v="2차 10시 방특"/>
    <m/>
    <m/>
    <m/>
    <m/>
    <m/>
    <m/>
  </r>
  <r>
    <x v="2"/>
    <x v="3"/>
    <x v="3"/>
    <s v="김주헌2차"/>
    <x v="12"/>
    <s v="010-9024-8075"/>
    <s v="남자"/>
    <n v="7"/>
    <s v="2차11시"/>
    <d v="2024-12-19T00:00:00"/>
    <x v="2"/>
    <s v="25년(2차)방특"/>
    <n v="1"/>
    <n v="99000"/>
    <n v="99000"/>
    <n v="99000"/>
    <s v="25년특강셔틀비"/>
    <n v="1"/>
    <n v="0"/>
    <n v="30000"/>
    <s v="계좌이체"/>
    <s v="현영발급무"/>
    <s v="2차 11시 방특(분할결제)"/>
    <m/>
    <m/>
    <m/>
    <m/>
    <m/>
    <m/>
  </r>
  <r>
    <x v="2"/>
    <x v="3"/>
    <x v="9"/>
    <s v="백민아1차"/>
    <x v="12"/>
    <s v="010-6229-4157"/>
    <s v="여자"/>
    <n v="9"/>
    <s v="1차9시"/>
    <d v="2024-12-19T00:00:00"/>
    <x v="2"/>
    <s v="25년(1차)방특"/>
    <n v="1"/>
    <n v="150000"/>
    <n v="150000"/>
    <n v="150000"/>
    <s v="직접"/>
    <m/>
    <n v="0"/>
    <m/>
    <s v="계좌이체"/>
    <s v="현영발급무"/>
    <s v="1차 9시 방특"/>
    <m/>
    <m/>
    <m/>
    <m/>
    <m/>
    <m/>
  </r>
  <r>
    <x v="2"/>
    <x v="3"/>
    <x v="9"/>
    <s v="백민균1차"/>
    <x v="12"/>
    <s v="010-6229-4157"/>
    <s v="남자"/>
    <n v="13"/>
    <s v="1차9시"/>
    <d v="2024-12-19T00:00:00"/>
    <x v="2"/>
    <s v="25년(1차)방특"/>
    <n v="1"/>
    <n v="150000"/>
    <n v="150000"/>
    <n v="150000"/>
    <s v="직접"/>
    <m/>
    <n v="0"/>
    <m/>
    <s v="계좌이체"/>
    <s v="현영발급무"/>
    <s v="1차 9시 방특"/>
    <m/>
    <m/>
    <m/>
    <m/>
    <m/>
    <m/>
  </r>
  <r>
    <x v="2"/>
    <x v="3"/>
    <x v="9"/>
    <s v="백민아1차"/>
    <x v="12"/>
    <s v="010-6229-4157"/>
    <s v="여자"/>
    <n v="9"/>
    <s v="1차9시"/>
    <d v="2024-12-19T00:00:00"/>
    <x v="2"/>
    <s v="25년(1차)방특"/>
    <m/>
    <n v="150000"/>
    <n v="0"/>
    <m/>
    <s v="25년특강셔틀비"/>
    <n v="1"/>
    <n v="0"/>
    <n v="60000"/>
    <s v="계좌이체"/>
    <s v="현영발급무"/>
    <s v="1차 9시 방특 셔틀비"/>
    <m/>
    <m/>
    <m/>
    <m/>
    <m/>
    <m/>
  </r>
  <r>
    <x v="2"/>
    <x v="3"/>
    <x v="9"/>
    <s v="백민균1차"/>
    <x v="12"/>
    <s v="010-6229-4157"/>
    <s v="남자"/>
    <n v="13"/>
    <s v="1차9시"/>
    <d v="2024-12-19T00:00:00"/>
    <x v="2"/>
    <s v="25년(1차)방특"/>
    <m/>
    <n v="150000"/>
    <n v="0"/>
    <m/>
    <s v="25년특강셔틀비"/>
    <n v="1"/>
    <n v="0"/>
    <n v="60000"/>
    <s v="계좌이체"/>
    <s v="현영발급무"/>
    <s v="1차 9시 방특 셔틀비"/>
    <m/>
    <m/>
    <m/>
    <m/>
    <m/>
    <m/>
  </r>
  <r>
    <x v="2"/>
    <x v="3"/>
    <x v="3"/>
    <s v="이서호(1차/3차)"/>
    <x v="12"/>
    <s v="010-9957-1729"/>
    <s v="남자"/>
    <n v="8"/>
    <s v="1차 9시"/>
    <d v="2024-12-19T00:00:00"/>
    <x v="2"/>
    <s v="25년(1차)방특"/>
    <m/>
    <n v="150000"/>
    <n v="0"/>
    <m/>
    <s v="25년특강셔틀비"/>
    <n v="1"/>
    <n v="0"/>
    <n v="60000"/>
    <s v="계좌이체"/>
    <s v="현영 발급 무"/>
    <s v="1차 9시 방특 셔틀비"/>
    <m/>
    <m/>
    <m/>
    <m/>
    <m/>
    <m/>
  </r>
  <r>
    <x v="2"/>
    <x v="3"/>
    <x v="3"/>
    <s v="정이든 (방학특강)"/>
    <x v="12"/>
    <s v="010-8871-5712"/>
    <s v="남자"/>
    <n v="8"/>
    <s v="1차 10시"/>
    <d v="2024-12-19T00:00:00"/>
    <x v="2"/>
    <s v="25년(1차)방특"/>
    <m/>
    <n v="150000"/>
    <n v="0"/>
    <m/>
    <s v="25년특강셔틀비"/>
    <n v="1"/>
    <n v="0"/>
    <n v="24000"/>
    <s v="계좌이체"/>
    <s v="현영 발급 무"/>
    <s v="1차 10시 방특 셔틀비(수,금만 이용)"/>
    <m/>
    <m/>
    <m/>
    <m/>
    <m/>
    <m/>
  </r>
  <r>
    <x v="2"/>
    <x v="3"/>
    <x v="3"/>
    <s v="임정원1차"/>
    <x v="12"/>
    <s v="010-9288-1871"/>
    <s v="여자"/>
    <n v="8"/>
    <s v="1차10시"/>
    <d v="2024-12-19T00:00:00"/>
    <x v="2"/>
    <s v="25년(1차)방특"/>
    <n v="1"/>
    <n v="150000"/>
    <n v="150000"/>
    <n v="150000"/>
    <s v="25년특강셔틀비"/>
    <n v="1"/>
    <n v="0"/>
    <n v="60000"/>
    <s v="계좌이체"/>
    <s v="현영발급무"/>
    <s v="1차 10시 방특_x000a_왕복셔틀이용"/>
    <m/>
    <m/>
    <m/>
    <m/>
    <m/>
    <m/>
  </r>
  <r>
    <x v="2"/>
    <x v="3"/>
    <x v="9"/>
    <s v="이윤서1차"/>
    <x v="12"/>
    <s v="010-3575-9933"/>
    <s v="여자"/>
    <n v="7"/>
    <s v="1차9시"/>
    <d v="2024-12-18T00:00:00"/>
    <x v="2"/>
    <s v="25년(1차)방특"/>
    <n v="1"/>
    <n v="150000"/>
    <n v="150000"/>
    <n v="150000"/>
    <s v="25년특강셔틀비"/>
    <n v="1"/>
    <n v="0"/>
    <n v="60000"/>
    <s v="카드"/>
    <s v="롯데 20241218 01 0006"/>
    <s v="1차 9시 방특_x000a_왕복셔틀이용"/>
    <m/>
    <m/>
    <m/>
    <m/>
    <m/>
    <m/>
  </r>
  <r>
    <x v="2"/>
    <x v="3"/>
    <x v="3"/>
    <s v="강하오1차"/>
    <x v="12"/>
    <s v="010-9915-2412"/>
    <s v="남자"/>
    <n v="7"/>
    <s v="1차11시"/>
    <d v="2024-12-13T00:00:00"/>
    <x v="2"/>
    <s v="25년(1차)방특"/>
    <n v="1"/>
    <n v="150000"/>
    <n v="150000"/>
    <n v="150000"/>
    <s v="25년특강셔틀비"/>
    <n v="1"/>
    <n v="0"/>
    <n v="60000"/>
    <s v="현금"/>
    <s v="현영 발급 무"/>
    <s v="1차11시 방특"/>
    <m/>
    <m/>
    <m/>
    <m/>
    <m/>
    <m/>
  </r>
  <r>
    <x v="2"/>
    <x v="3"/>
    <x v="9"/>
    <s v="이하린1차"/>
    <x v="12"/>
    <s v="010-2906-2126"/>
    <s v="여자"/>
    <n v="9"/>
    <s v="2차9시"/>
    <d v="2024-12-13T00:00:00"/>
    <x v="2"/>
    <s v="25년(1차)방특"/>
    <n v="1"/>
    <n v="150000"/>
    <n v="150000"/>
    <n v="150000"/>
    <s v="직접"/>
    <m/>
    <n v="0"/>
    <m/>
    <s v="카드"/>
    <s v="비씨 72524213"/>
    <s v="1차9시 방특(단말기 승인)"/>
    <m/>
    <m/>
    <m/>
    <m/>
    <m/>
    <m/>
  </r>
  <r>
    <x v="2"/>
    <x v="3"/>
    <x v="9"/>
    <s v="김연우1차"/>
    <x v="12"/>
    <s v="010-9315-3668"/>
    <s v="여"/>
    <n v="7"/>
    <s v="1차 9시"/>
    <d v="2024-12-13T00:00:00"/>
    <x v="2"/>
    <s v="25년(1차)방특"/>
    <n v="1"/>
    <n v="150000"/>
    <n v="150000"/>
    <n v="150000"/>
    <s v="직접"/>
    <m/>
    <n v="0"/>
    <m/>
    <s v="계좌이체"/>
    <s v="현영 발급무"/>
    <s v="1차 9시 방특"/>
    <m/>
    <m/>
    <m/>
    <m/>
    <m/>
    <m/>
  </r>
  <r>
    <x v="2"/>
    <x v="3"/>
    <x v="3"/>
    <s v="이태규1차"/>
    <x v="12"/>
    <s v="010-2492-9767"/>
    <s v="남자"/>
    <n v="12"/>
    <s v="1차11시"/>
    <d v="2024-12-13T00:00:00"/>
    <x v="2"/>
    <s v="25년(1차)방특"/>
    <n v="1"/>
    <n v="150000"/>
    <n v="150000"/>
    <n v="150000"/>
    <s v="직접"/>
    <m/>
    <n v="0"/>
    <m/>
    <s v="계좌이체"/>
    <s v="현영 발급무"/>
    <s v="1차 11시 방특"/>
    <m/>
    <m/>
    <m/>
    <m/>
    <m/>
    <m/>
  </r>
  <r>
    <x v="2"/>
    <x v="3"/>
    <x v="3"/>
    <s v="송은준1차"/>
    <x v="12"/>
    <s v="010-6305-8610"/>
    <s v="남자"/>
    <n v="7"/>
    <s v="1차11시"/>
    <d v="2024-12-13T00:00:00"/>
    <x v="2"/>
    <s v="25년(1차)방특"/>
    <n v="1"/>
    <n v="150000"/>
    <n v="150000"/>
    <n v="150000"/>
    <s v="25년특강셔틀비"/>
    <n v="1"/>
    <n v="0"/>
    <n v="60000"/>
    <s v="계좌이체"/>
    <s v="현영 발급무"/>
    <s v="1차 11시 방특_x000a_왕복셔틀이용"/>
    <m/>
    <m/>
    <m/>
    <m/>
    <m/>
    <m/>
  </r>
  <r>
    <x v="2"/>
    <x v="3"/>
    <x v="9"/>
    <s v="윤지아 1차"/>
    <x v="12"/>
    <s v="010-4895-4925"/>
    <s v="여자"/>
    <n v="8"/>
    <s v="2차9시"/>
    <d v="2024-12-12T00:00:00"/>
    <x v="2"/>
    <s v="25년(2차)방특"/>
    <n v="1"/>
    <n v="150000"/>
    <n v="150000"/>
    <n v="150000"/>
    <s v="25년특강셔틀비"/>
    <m/>
    <n v="0"/>
    <n v="60000"/>
    <s v="카드"/>
    <s v="신한 20241212 01 0001"/>
    <s v="1차 9시 방특"/>
    <m/>
    <m/>
    <m/>
    <m/>
    <m/>
    <m/>
  </r>
  <r>
    <x v="2"/>
    <x v="3"/>
    <x v="3"/>
    <s v="유시현"/>
    <x v="12"/>
    <n v="1045092281"/>
    <s v="남자"/>
    <n v="7"/>
    <s v="2차9시"/>
    <d v="2024-12-12T00:00:00"/>
    <x v="2"/>
    <s v="25년(1차)방특"/>
    <n v="1"/>
    <n v="150000"/>
    <n v="150000"/>
    <n v="150000"/>
    <s v="25년특강셔틀비"/>
    <m/>
    <n v="0"/>
    <n v="60000"/>
    <s v="카드"/>
    <s v="비씨 71001485"/>
    <s v="1차 11시 방특"/>
    <m/>
    <m/>
    <m/>
    <m/>
    <m/>
    <m/>
  </r>
  <r>
    <x v="2"/>
    <x v="3"/>
    <x v="3"/>
    <s v="정영서"/>
    <x v="12"/>
    <s v="010-4160-4609"/>
    <s v="남자"/>
    <n v="7"/>
    <s v="2차9시"/>
    <d v="2024-12-12T00:00:00"/>
    <x v="2"/>
    <s v="25년(1차)방특"/>
    <n v="1"/>
    <n v="150000"/>
    <n v="150000"/>
    <n v="150000"/>
    <s v="25년특강셔틀비"/>
    <m/>
    <n v="0"/>
    <n v="60000"/>
    <s v="계좌이체"/>
    <s v="현영 발급 무"/>
    <s v="1차 9시 방특"/>
    <m/>
    <m/>
    <m/>
    <m/>
    <m/>
    <m/>
  </r>
  <r>
    <x v="2"/>
    <x v="3"/>
    <x v="3"/>
    <s v="김지섭1차"/>
    <x v="12"/>
    <s v="010-8904-8645"/>
    <s v="남자"/>
    <n v="7"/>
    <s v="1차11시"/>
    <d v="2024-12-11T00:00:00"/>
    <x v="2"/>
    <s v="25년(1차)방특"/>
    <n v="1"/>
    <n v="150000"/>
    <n v="150000"/>
    <n v="150000"/>
    <s v="25년특강셔틀비"/>
    <n v="1"/>
    <n v="0"/>
    <n v="60000"/>
    <s v="계좌이체"/>
    <s v="현영 발급 무"/>
    <s v="1차11시 방특_x000a_왕복셔틀이용"/>
    <m/>
    <m/>
    <m/>
    <m/>
    <m/>
    <m/>
  </r>
  <r>
    <x v="2"/>
    <x v="3"/>
    <x v="9"/>
    <s v="이담희2차"/>
    <x v="12"/>
    <s v="010-8869-0862"/>
    <s v="여자"/>
    <n v="7"/>
    <s v="2차9시"/>
    <d v="2024-12-11T00:00:00"/>
    <x v="2"/>
    <s v="25년(2차)방특"/>
    <n v="1"/>
    <n v="150000"/>
    <n v="150000"/>
    <n v="150000"/>
    <s v="25년특강셔틀비"/>
    <n v="1"/>
    <n v="0"/>
    <n v="60000"/>
    <s v="계좌이체"/>
    <s v="현영 발급 무"/>
    <s v="2차9시 방특_x000a_왕복셔틀이용"/>
    <m/>
    <m/>
    <m/>
    <m/>
    <m/>
    <m/>
  </r>
  <r>
    <x v="2"/>
    <x v="3"/>
    <x v="3"/>
    <s v="최준서3차"/>
    <x v="12"/>
    <s v="010-7341-9526"/>
    <s v="남자"/>
    <n v="10"/>
    <s v="1차11시"/>
    <d v="2024-12-11T00:00:00"/>
    <x v="2"/>
    <s v="25년(3차)방특"/>
    <n v="1"/>
    <n v="150000"/>
    <n v="150000"/>
    <n v="150000"/>
    <s v="25년특강셔틀비"/>
    <n v="1"/>
    <n v="0"/>
    <n v="60000"/>
    <s v="계좌이체"/>
    <s v="현영 발급 무"/>
    <s v="3차10시 방특_x000a_왕복셔틀이용"/>
    <m/>
    <m/>
    <m/>
    <m/>
    <m/>
    <m/>
  </r>
  <r>
    <x v="2"/>
    <x v="3"/>
    <x v="3"/>
    <s v="최준호3차"/>
    <x v="12"/>
    <s v="010-7341-9526"/>
    <s v="남자"/>
    <n v="9"/>
    <s v="2차9시"/>
    <d v="2024-12-11T00:00:00"/>
    <x v="2"/>
    <s v="25년(3차)방특"/>
    <n v="1"/>
    <n v="150000"/>
    <n v="150000"/>
    <n v="150000"/>
    <s v="25년특강셔틀비"/>
    <n v="1"/>
    <n v="0"/>
    <n v="60000"/>
    <s v="계좌이체"/>
    <s v="현영 발급 무"/>
    <s v="3차10시 방특_x000a_왕복셔틀이용"/>
    <m/>
    <m/>
    <m/>
    <m/>
    <m/>
    <m/>
  </r>
  <r>
    <x v="2"/>
    <x v="3"/>
    <x v="3"/>
    <s v="김하진1차"/>
    <x v="12"/>
    <s v="010-2191-0207"/>
    <s v="남자"/>
    <n v="9"/>
    <s v="1차11시"/>
    <d v="2024-12-11T00:00:00"/>
    <x v="2"/>
    <s v="25년(1차)방특"/>
    <n v="1"/>
    <n v="150000"/>
    <n v="150000"/>
    <n v="150000"/>
    <s v="직접"/>
    <m/>
    <n v="0"/>
    <m/>
    <s v="계좌이체"/>
    <s v="현영 발급 무"/>
    <s v="1차11시 방특"/>
    <m/>
    <m/>
    <m/>
    <m/>
    <m/>
    <m/>
  </r>
  <r>
    <x v="2"/>
    <x v="3"/>
    <x v="3"/>
    <s v="최지안1차"/>
    <x v="12"/>
    <s v="010-5155-6257"/>
    <s v="여자"/>
    <n v="8"/>
    <s v="1차10시"/>
    <d v="2024-12-07T00:00:00"/>
    <x v="2"/>
    <s v="25년(1차)방특"/>
    <n v="1"/>
    <n v="150000"/>
    <n v="150000"/>
    <n v="150000"/>
    <s v="직접"/>
    <m/>
    <n v="0"/>
    <m/>
    <s v="계좌이체"/>
    <s v="현영 발급 무"/>
    <s v="1차10시 방특"/>
    <m/>
    <m/>
    <m/>
    <m/>
    <m/>
    <m/>
  </r>
  <r>
    <x v="2"/>
    <x v="3"/>
    <x v="9"/>
    <s v="이다연1차"/>
    <x v="12"/>
    <s v="010-9933-5910(엄마)"/>
    <s v="여자"/>
    <n v="9"/>
    <s v="1차9시"/>
    <d v="2024-12-06T00:00:00"/>
    <x v="2"/>
    <s v="25년(3차)방특"/>
    <n v="1"/>
    <n v="150000"/>
    <n v="150000"/>
    <n v="150000"/>
    <s v="직접"/>
    <m/>
    <n v="0"/>
    <m/>
    <s v="계좌이체"/>
    <s v="현영 발급 무"/>
    <s v="1차9시 방특"/>
    <m/>
    <m/>
    <m/>
    <m/>
    <m/>
    <m/>
  </r>
  <r>
    <x v="2"/>
    <x v="3"/>
    <x v="3"/>
    <s v="방연하"/>
    <x v="12"/>
    <s v="010-7359-5070"/>
    <s v="여자"/>
    <n v="8"/>
    <s v="1차 10시"/>
    <d v="2024-12-05T00:00:00"/>
    <x v="2"/>
    <s v="25년(1차)방특"/>
    <n v="1"/>
    <n v="150000"/>
    <n v="150000"/>
    <n v="150000"/>
    <s v="직접"/>
    <m/>
    <n v="0"/>
    <m/>
    <s v="계좌이체"/>
    <s v="현영 발급 무"/>
    <s v="1차 10시"/>
    <m/>
    <m/>
    <m/>
    <m/>
    <m/>
    <m/>
  </r>
  <r>
    <x v="2"/>
    <x v="3"/>
    <x v="3"/>
    <s v="이서호(1차/3차)"/>
    <x v="12"/>
    <s v="010-9957-1729"/>
    <s v="남자"/>
    <n v="8"/>
    <s v="1차 9시"/>
    <d v="2024-12-05T00:00:00"/>
    <x v="2"/>
    <s v="25년(1차)방특"/>
    <n v="1"/>
    <n v="150000"/>
    <n v="150000"/>
    <n v="150000"/>
    <s v="직접"/>
    <m/>
    <n v="0"/>
    <m/>
    <s v="계좌이체"/>
    <s v="현영 발급 무"/>
    <s v="1차 9시"/>
    <m/>
    <m/>
    <m/>
    <m/>
    <m/>
    <m/>
  </r>
  <r>
    <x v="2"/>
    <x v="3"/>
    <x v="9"/>
    <s v="신승범 겨울특강"/>
    <x v="12"/>
    <s v="010-9973-8780"/>
    <s v="여자"/>
    <n v="10"/>
    <s v="1차 9시"/>
    <d v="2024-12-05T00:00:00"/>
    <x v="2"/>
    <s v="25년(1차)방특"/>
    <n v="1"/>
    <n v="150000"/>
    <n v="150000"/>
    <n v="150000"/>
    <s v="직접"/>
    <m/>
    <n v="0"/>
    <m/>
    <s v="계좌이체"/>
    <s v="현영 발급 무"/>
    <s v="1차 9시"/>
    <m/>
    <m/>
    <m/>
    <m/>
    <m/>
    <m/>
  </r>
  <r>
    <x v="2"/>
    <x v="3"/>
    <x v="9"/>
    <s v="신소윤 겨울특강"/>
    <x v="12"/>
    <s v="010-9973-8780"/>
    <s v="여자"/>
    <n v="8"/>
    <s v="1차 9시"/>
    <d v="2024-12-05T00:00:00"/>
    <x v="2"/>
    <s v="25년(1차)방특"/>
    <n v="1"/>
    <n v="150000"/>
    <n v="150000"/>
    <n v="150000"/>
    <s v="직접"/>
    <m/>
    <n v="0"/>
    <m/>
    <s v="계좌이체"/>
    <s v="현영 발급 무"/>
    <s v="1차 9시"/>
    <m/>
    <m/>
    <m/>
    <m/>
    <m/>
    <m/>
  </r>
  <r>
    <x v="2"/>
    <x v="3"/>
    <x v="3"/>
    <s v="정이든 (방학특강)"/>
    <x v="12"/>
    <s v="010-8871-5712"/>
    <s v="남자"/>
    <n v="8"/>
    <s v="1차 10시"/>
    <d v="2024-12-05T00:00:00"/>
    <x v="2"/>
    <s v="25년(1차)방특"/>
    <n v="1"/>
    <n v="150000"/>
    <n v="150000"/>
    <n v="150000"/>
    <s v="직접"/>
    <m/>
    <n v="0"/>
    <m/>
    <s v="계좌이체"/>
    <s v="현영 발급 무"/>
    <s v="1차 10시"/>
    <m/>
    <m/>
    <m/>
    <m/>
    <m/>
    <m/>
  </r>
  <r>
    <x v="0"/>
    <x v="1"/>
    <x v="2"/>
    <s v="한리암"/>
    <x v="5"/>
    <m/>
    <m/>
    <m/>
    <m/>
    <d v="2025-01-05T00:00:00"/>
    <x v="2"/>
    <s v="체험"/>
    <n v="1"/>
    <n v="70000"/>
    <n v="70000"/>
    <n v="70000"/>
    <s v="직접"/>
    <m/>
    <n v="0"/>
    <m/>
    <s v="계좌이체"/>
    <s v="현영발급무"/>
    <s v="미확인"/>
    <m/>
    <m/>
    <m/>
    <m/>
    <m/>
    <m/>
  </r>
  <r>
    <x v="3"/>
    <x v="4"/>
    <x v="12"/>
    <s v="김원중"/>
    <x v="14"/>
    <s v="010-3380-9068"/>
    <m/>
    <m/>
    <s v="금11"/>
    <d v="2025-01-31T00:00:00"/>
    <x v="2"/>
    <s v="주중오전대관"/>
    <n v="2"/>
    <n v="130000"/>
    <n v="260000"/>
    <n v="220000"/>
    <s v="직접"/>
    <m/>
    <n v="0"/>
    <m/>
    <s v="카드"/>
    <s v="국민 20250131 01 0001"/>
    <s v="1월 오전 대관"/>
    <m/>
    <m/>
    <m/>
    <m/>
    <m/>
    <m/>
  </r>
  <r>
    <x v="3"/>
    <x v="4"/>
    <x v="12"/>
    <s v="임준기"/>
    <x v="14"/>
    <m/>
    <m/>
    <m/>
    <s v="월06"/>
    <d v="2025-01-13T00:00:00"/>
    <x v="2"/>
    <s v="주중오전대관"/>
    <n v="2"/>
    <n v="130000"/>
    <n v="260000"/>
    <n v="268400"/>
    <s v="직접"/>
    <m/>
    <n v="0"/>
    <m/>
    <s v="카드"/>
    <s v="비씨 20250113 01 0001"/>
    <s v="1월 오전대관"/>
    <m/>
    <m/>
    <m/>
    <m/>
    <m/>
    <m/>
  </r>
  <r>
    <x v="3"/>
    <x v="4"/>
    <x v="12"/>
    <s v="김원중"/>
    <x v="14"/>
    <s v="010-3380-9068"/>
    <m/>
    <m/>
    <s v="금11"/>
    <d v="2025-01-09T00:00:00"/>
    <x v="2"/>
    <s v="주중오전대관"/>
    <n v="3"/>
    <n v="130000"/>
    <n v="390000"/>
    <n v="440000"/>
    <s v="직접"/>
    <m/>
    <n v="0"/>
    <m/>
    <s v="카드"/>
    <s v="비씨 20250109 01 0001"/>
    <s v="1월 오전 대관"/>
    <m/>
    <m/>
    <m/>
    <m/>
    <m/>
    <m/>
  </r>
  <r>
    <x v="0"/>
    <x v="0"/>
    <x v="0"/>
    <s v="정라희"/>
    <x v="4"/>
    <s v="010-9536-7003"/>
    <s v="여"/>
    <n v="7"/>
    <s v="화16,17"/>
    <d v="2024-11-21T00:00:00"/>
    <x v="3"/>
    <s v="주1회"/>
    <n v="2"/>
    <n v="60000"/>
    <n v="120000"/>
    <n v="120000"/>
    <s v="직접"/>
    <m/>
    <n v="0"/>
    <m/>
    <s v="카드"/>
    <s v="농협 20241121 01 0007"/>
    <s v="12월 2회 등록"/>
    <d v="2021-03-19T00:00:00"/>
    <s v="주1회"/>
    <m/>
    <s v="강남구 신사동 96 현대주책 b동"/>
    <m/>
    <s v="신사동"/>
  </r>
  <r>
    <x v="0"/>
    <x v="0"/>
    <x v="0"/>
    <s v="박규리"/>
    <x v="3"/>
    <s v="010-5353-3727"/>
    <s v="여"/>
    <n v="11"/>
    <s v="토11,12"/>
    <d v="2025-01-25T00:00:00"/>
    <x v="3"/>
    <s v="주2회"/>
    <n v="8"/>
    <n v="55000"/>
    <n v="440000"/>
    <n v="440000"/>
    <s v="왕복1"/>
    <n v="2"/>
    <n v="6000"/>
    <n v="12000"/>
    <s v="카드"/>
    <s v="삼성 20250125 01 0009"/>
    <s v="12월 8회 미납금_x000a_왕복셔틀이용"/>
    <d v="2019-12-27T00:00:00"/>
    <s v="주2회"/>
    <m/>
    <s v="서초구 잠원동 70 201-1208"/>
    <m/>
    <s v="삼성동"/>
  </r>
  <r>
    <x v="0"/>
    <x v="1"/>
    <x v="5"/>
    <s v="박윤"/>
    <x v="8"/>
    <s v="010-9792-5945"/>
    <s v="남"/>
    <n v="6"/>
    <s v="금16"/>
    <d v="2025-01-24T00:00:00"/>
    <x v="3"/>
    <s v="주1회"/>
    <n v="4"/>
    <n v="60000"/>
    <n v="240000"/>
    <n v="-240000"/>
    <s v="왕복1"/>
    <n v="4"/>
    <n v="6000"/>
    <n v="-24000"/>
    <s v="카드"/>
    <s v="현대 20250124 01 00011"/>
    <s v="12월 4회 환불_x000a_왕복 셔틀 이용"/>
    <d v="2019-10-10T00:00:00"/>
    <s v="주1회"/>
    <m/>
    <s v="아크로리버뷰"/>
    <m/>
    <m/>
  </r>
  <r>
    <x v="0"/>
    <x v="1"/>
    <x v="0"/>
    <s v="박윤"/>
    <x v="8"/>
    <s v="010-9792-5945"/>
    <s v="남"/>
    <n v="6"/>
    <s v="금16"/>
    <d v="2025-01-24T00:00:00"/>
    <x v="3"/>
    <s v="주1회"/>
    <n v="4"/>
    <n v="60000"/>
    <n v="240000"/>
    <n v="240000"/>
    <s v="왕복1"/>
    <n v="4"/>
    <n v="6000"/>
    <n v="24000"/>
    <s v="카드"/>
    <s v="현대 20250124 01 0012"/>
    <s v="12월 4회 등록(환불 후 재결제)_x000a_왕복 셔틀 이용"/>
    <d v="2019-10-10T00:00:00"/>
    <s v="주1회"/>
    <m/>
    <s v="아크로리버뷰"/>
    <m/>
    <m/>
  </r>
  <r>
    <x v="0"/>
    <x v="0"/>
    <x v="0"/>
    <s v="한유나"/>
    <x v="4"/>
    <s v="010-9364-1694"/>
    <s v="여"/>
    <n v="9"/>
    <s v="회원제"/>
    <d v="2025-01-17T00:00:00"/>
    <x v="3"/>
    <s v="주3회"/>
    <n v="13"/>
    <n v="50000"/>
    <n v="650000"/>
    <n v="650000"/>
    <s v="직접"/>
    <m/>
    <n v="0"/>
    <m/>
    <s v="카드"/>
    <s v="롯데 20250117 01 0005"/>
    <s v="12월 13회 미납금"/>
    <d v="2024-02-06T00:00:00"/>
    <s v="주2회"/>
    <m/>
    <s v="용산구 유엔빌리지길 80-38"/>
    <m/>
    <m/>
  </r>
  <r>
    <x v="0"/>
    <x v="0"/>
    <x v="0"/>
    <s v="한유나"/>
    <x v="4"/>
    <s v="010-9364-1694"/>
    <s v="여"/>
    <n v="9"/>
    <s v="월금18"/>
    <d v="2025-01-17T00:00:00"/>
    <x v="3"/>
    <s v="심화반"/>
    <n v="6"/>
    <n v="30000"/>
    <n v="180000"/>
    <n v="180000"/>
    <s v="직접"/>
    <m/>
    <n v="0"/>
    <m/>
    <s v="카드"/>
    <s v="롯데 20250117 01 0005"/>
    <s v="12월 심화반 6회 미납금"/>
    <d v="2024-02-06T00:00:00"/>
    <s v="주2회"/>
    <m/>
    <s v="용산구 유엔빌리지길 80-38"/>
    <m/>
    <m/>
  </r>
  <r>
    <x v="0"/>
    <x v="0"/>
    <x v="0"/>
    <s v="김주아"/>
    <x v="4"/>
    <s v="010-9759-0021"/>
    <s v="여"/>
    <n v="8"/>
    <s v="금15"/>
    <d v="2025-01-17T00:00:00"/>
    <x v="3"/>
    <s v="심화반"/>
    <n v="1"/>
    <e v="#N/A"/>
    <e v="#N/A"/>
    <n v="30000"/>
    <s v="직접"/>
    <m/>
    <n v="0"/>
    <m/>
    <s v="계좌이체"/>
    <s v="현영발급무"/>
    <s v="12월 심화반 1회 미납금"/>
    <d v="2021-06-18T00:00:00"/>
    <m/>
    <m/>
    <m/>
    <m/>
    <m/>
  </r>
  <r>
    <x v="0"/>
    <x v="0"/>
    <x v="0"/>
    <s v="신서아"/>
    <x v="7"/>
    <s v="010-9151-5406"/>
    <s v="여"/>
    <n v="9"/>
    <s v="월16"/>
    <d v="2025-01-15T00:00:00"/>
    <x v="3"/>
    <s v="주1회미만"/>
    <n v="2"/>
    <n v="70000"/>
    <n v="140000"/>
    <n v="140000"/>
    <s v="직접"/>
    <m/>
    <n v="0"/>
    <m/>
    <s v="계좌이체"/>
    <s v="현영발급무"/>
    <s v="12월 2회 미납금"/>
    <d v="2022-08-02T00:00:00"/>
    <s v="주2회"/>
    <m/>
    <m/>
    <m/>
    <m/>
  </r>
  <r>
    <x v="0"/>
    <x v="0"/>
    <x v="0"/>
    <s v="김지현2"/>
    <x v="4"/>
    <s v="010-7300-2861"/>
    <s v="여"/>
    <n v="8"/>
    <s v="화15,16목18"/>
    <d v="2025-01-14T00:00:00"/>
    <x v="3"/>
    <s v="주3회"/>
    <n v="12"/>
    <n v="50000"/>
    <n v="600000"/>
    <n v="600000"/>
    <s v="직접"/>
    <m/>
    <n v="0"/>
    <m/>
    <s v="카드"/>
    <s v="현대 20250114 01 0005"/>
    <s v="12월 12회 미납금"/>
    <m/>
    <m/>
    <m/>
    <m/>
    <m/>
    <m/>
  </r>
  <r>
    <x v="0"/>
    <x v="0"/>
    <x v="0"/>
    <s v="박레나"/>
    <x v="0"/>
    <s v="010-2042-9969_x000a_010-2040-9969"/>
    <s v="여"/>
    <n v="13"/>
    <s v="토10"/>
    <d v="2025-01-11T00:00:00"/>
    <x v="3"/>
    <s v="주1회"/>
    <n v="4"/>
    <n v="60000"/>
    <n v="240000"/>
    <n v="240000"/>
    <s v="직접"/>
    <m/>
    <n v="0"/>
    <m/>
    <s v="카드"/>
    <s v="하나 20250111 01 0003"/>
    <s v="12월 4회 미납금"/>
    <d v="2024-02-24T00:00:00"/>
    <s v="주1회"/>
    <m/>
    <s v="옥수동"/>
    <m/>
    <m/>
  </r>
  <r>
    <x v="0"/>
    <x v="0"/>
    <x v="0"/>
    <s v="김다은"/>
    <x v="3"/>
    <s v="010-8991-0964"/>
    <s v="여"/>
    <n v="8"/>
    <s v="금14,15,토1213"/>
    <d v="2025-01-11T00:00:00"/>
    <x v="3"/>
    <s v="주3회"/>
    <m/>
    <n v="50000"/>
    <n v="0"/>
    <m/>
    <s v="편도1"/>
    <n v="1"/>
    <n v="3000"/>
    <n v="3000"/>
    <s v="카드"/>
    <s v="우리 20250111 01 0005"/>
    <s v="12월 셔틀비 미납금_x000a_형제할인"/>
    <d v="2024-01-20T00:00:00"/>
    <s v="주1회"/>
    <m/>
    <s v="래미안신반포팰리스"/>
    <m/>
    <m/>
  </r>
  <r>
    <x v="0"/>
    <x v="0"/>
    <x v="0"/>
    <s v="이리예"/>
    <x v="3"/>
    <s v="010-5250-4902"/>
    <s v="여"/>
    <n v="9"/>
    <s v="목15"/>
    <d v="2025-01-09T00:00:00"/>
    <x v="3"/>
    <s v="주1회미만"/>
    <n v="2"/>
    <n v="70000"/>
    <n v="140000"/>
    <n v="140000"/>
    <s v="직접"/>
    <m/>
    <n v="0"/>
    <m/>
    <s v="카드"/>
    <s v="우리 20250109 01 0002"/>
    <s v="12월 2회 미납금"/>
    <d v="2022-03-10T00:00:00"/>
    <s v="주1회"/>
    <m/>
    <s v="성동구 독서당로 39길 22"/>
    <m/>
    <m/>
  </r>
  <r>
    <x v="0"/>
    <x v="0"/>
    <x v="7"/>
    <s v="김예림"/>
    <x v="6"/>
    <s v="010-3888-9150"/>
    <s v="여"/>
    <n v="8"/>
    <s v="토11"/>
    <d v="2025-01-04T00:00:00"/>
    <x v="3"/>
    <s v="주1회"/>
    <n v="4"/>
    <n v="60000"/>
    <n v="240000"/>
    <n v="240000"/>
    <s v="직접"/>
    <m/>
    <n v="0"/>
    <m/>
    <s v="카드"/>
    <s v="현대 20250104 01 0002"/>
    <s v="12월 4회 미납금"/>
    <d v="2024-07-26T00:00:00"/>
    <s v="주2회"/>
    <m/>
    <m/>
    <m/>
    <m/>
  </r>
  <r>
    <x v="0"/>
    <x v="0"/>
    <x v="16"/>
    <s v="유현선"/>
    <x v="3"/>
    <s v="010-6420-8163"/>
    <s v="여"/>
    <n v="11"/>
    <s v="수15토11"/>
    <d v="2024-12-28T00:00:00"/>
    <x v="3"/>
    <s v="주2회"/>
    <n v="1"/>
    <n v="55000"/>
    <n v="55000"/>
    <n v="55000"/>
    <s v="직접"/>
    <m/>
    <n v="0"/>
    <m/>
    <s v="카드"/>
    <s v="신한 20241228 01 0005"/>
    <s v="12월 1회 추가_x000a_수요일만 왕복셔틀이용"/>
    <d v="2024-01-26T00:00:00"/>
    <s v="주1회"/>
    <m/>
    <s v="잠원한신 5동"/>
    <m/>
    <s v="압구정동"/>
  </r>
  <r>
    <x v="0"/>
    <x v="0"/>
    <x v="0"/>
    <s v="이하린"/>
    <x v="3"/>
    <s v="010-9936-2015"/>
    <s v="여"/>
    <n v="10"/>
    <s v="목15,16,금14토13"/>
    <d v="2024-12-28T00:00:00"/>
    <x v="3"/>
    <s v="주4회할인"/>
    <n v="1"/>
    <n v="46875"/>
    <n v="46875"/>
    <n v="47500"/>
    <s v="직접"/>
    <m/>
    <n v="0"/>
    <m/>
    <s v="카드"/>
    <s v="우리 20241228 01 0016"/>
    <s v="12월 1회 추가_x000a_형제할인"/>
    <d v="2024-01-08T00:00:00"/>
    <s v="주1회"/>
    <m/>
    <s v="미성아파트 21동"/>
    <m/>
    <m/>
  </r>
  <r>
    <x v="0"/>
    <x v="0"/>
    <x v="0"/>
    <s v="정윤비"/>
    <x v="4"/>
    <s v="010-3314-1916"/>
    <s v="여"/>
    <n v="10"/>
    <s v="목17토13"/>
    <d v="2024-12-28T00:00:00"/>
    <x v="3"/>
    <s v="주2회"/>
    <n v="4"/>
    <n v="55000"/>
    <n v="220000"/>
    <n v="200000"/>
    <s v="직접"/>
    <m/>
    <n v="0"/>
    <m/>
    <s v="카드"/>
    <s v="신한 20241228 01 0021"/>
    <s v="12월 4회 추가(주2회 단가 적용)"/>
    <d v="2023-07-27T00:00:00"/>
    <s v="주1회"/>
    <m/>
    <s v="신반포 4차 아파트"/>
    <m/>
    <m/>
  </r>
  <r>
    <x v="0"/>
    <x v="0"/>
    <x v="16"/>
    <s v="이가은(6236)"/>
    <x v="4"/>
    <s v="010-9030-6236"/>
    <s v="여"/>
    <n v="8"/>
    <s v="월18,금17,18"/>
    <d v="2024-12-28T00:00:00"/>
    <x v="3"/>
    <s v="주1회"/>
    <n v="1"/>
    <n v="60000"/>
    <n v="60000"/>
    <n v="60000"/>
    <s v="직접"/>
    <m/>
    <n v="0"/>
    <m/>
    <s v="현금"/>
    <s v="현영발급무"/>
    <s v="12월 1회 추가"/>
    <d v="2020-04-25T00:00:00"/>
    <s v="주2회"/>
    <m/>
    <s v="신현대아파트 122동"/>
    <m/>
    <m/>
  </r>
  <r>
    <x v="0"/>
    <x v="0"/>
    <x v="16"/>
    <s v="김려원"/>
    <x v="4"/>
    <s v="010-4242-3282"/>
    <s v="여"/>
    <n v="8"/>
    <s v="토13"/>
    <d v="2024-12-28T00:00:00"/>
    <x v="3"/>
    <s v="주1회"/>
    <n v="1"/>
    <n v="60000"/>
    <n v="60000"/>
    <n v="180000"/>
    <s v="직접"/>
    <m/>
    <n v="0"/>
    <m/>
    <s v="카드"/>
    <s v="삼성 20241228 01 0024"/>
    <s v="12월 3회 등록"/>
    <m/>
    <s v="주1회"/>
    <m/>
    <s v="잠원동, 강변아파트"/>
    <m/>
    <s v="도곡동"/>
  </r>
  <r>
    <x v="0"/>
    <x v="0"/>
    <x v="16"/>
    <s v="김려원"/>
    <x v="4"/>
    <s v="010-4242-3282"/>
    <s v="여"/>
    <n v="8"/>
    <s v="월14"/>
    <d v="2024-12-28T00:00:00"/>
    <x v="3"/>
    <s v="심화반"/>
    <n v="1"/>
    <n v="30000"/>
    <n v="30000"/>
    <n v="30000"/>
    <s v="직접"/>
    <m/>
    <n v="0"/>
    <m/>
    <s v="카드"/>
    <s v="삼성 20241228 01 0024"/>
    <s v="12월 심화 1회 추가"/>
    <m/>
    <s v="주1회"/>
    <m/>
    <s v="잠원동, 강변아파트"/>
    <m/>
    <s v="도곡동"/>
  </r>
  <r>
    <x v="0"/>
    <x v="0"/>
    <x v="0"/>
    <s v="염재이"/>
    <x v="7"/>
    <s v="010-8837-0250"/>
    <s v="여"/>
    <n v="8"/>
    <s v="토11,12"/>
    <d v="2024-12-28T00:00:00"/>
    <x v="3"/>
    <s v="주2회"/>
    <n v="9"/>
    <n v="55000"/>
    <n v="495000"/>
    <n v="495000"/>
    <s v="직접"/>
    <m/>
    <n v="0"/>
    <m/>
    <s v="카드"/>
    <s v="현대 20241228 01 0022"/>
    <s v="12월 9회 등록"/>
    <d v="2022-05-16T00:00:00"/>
    <s v="주1회"/>
    <m/>
    <m/>
    <m/>
    <s v="서초동"/>
  </r>
  <r>
    <x v="0"/>
    <x v="0"/>
    <x v="0"/>
    <s v="박시아"/>
    <x v="4"/>
    <s v="010-5005-5630"/>
    <s v="여"/>
    <n v="6"/>
    <s v="목16"/>
    <d v="2024-12-28T00:00:00"/>
    <x v="3"/>
    <s v="심화반"/>
    <n v="5"/>
    <n v="30000"/>
    <n v="150000"/>
    <n v="150000"/>
    <s v="직접"/>
    <m/>
    <n v="0"/>
    <m/>
    <s v="카드"/>
    <s v="현대 20241228 01 0027"/>
    <s v="12월 심화반 5회 등록"/>
    <d v="2021-04-30T00:00:00"/>
    <m/>
    <m/>
    <s v="강남구 청담동 15-21 이편한세상 205"/>
    <m/>
    <m/>
  </r>
  <r>
    <x v="0"/>
    <x v="0"/>
    <x v="0"/>
    <s v="박시아"/>
    <x v="4"/>
    <s v="010-5005-5630"/>
    <s v="여"/>
    <n v="6"/>
    <s v="목16"/>
    <d v="2024-12-28T00:00:00"/>
    <x v="3"/>
    <s v="주1회미만"/>
    <n v="3"/>
    <n v="70000"/>
    <n v="210000"/>
    <n v="210000"/>
    <s v="직접"/>
    <m/>
    <n v="0"/>
    <m/>
    <s v="카드"/>
    <s v="현대 20241228 01 0027"/>
    <s v="12월 3회 등록"/>
    <d v="2021-04-30T00:00:00"/>
    <m/>
    <m/>
    <s v="강남구 청담동 15-21 이편한세상 205"/>
    <m/>
    <m/>
  </r>
  <r>
    <x v="0"/>
    <x v="0"/>
    <x v="0"/>
    <s v="임주아"/>
    <x v="3"/>
    <s v="010-8927-2745"/>
    <s v="여"/>
    <n v="7"/>
    <s v="금14,15"/>
    <d v="2024-12-28T00:00:00"/>
    <x v="3"/>
    <s v="주3회"/>
    <n v="4"/>
    <n v="50000"/>
    <n v="200000"/>
    <n v="160000"/>
    <s v="직접"/>
    <m/>
    <n v="0"/>
    <m/>
    <s v="카드"/>
    <s v="삼성 20241228 01 0031"/>
    <s v="12월 4회 추가(주3회 단가 적용)"/>
    <d v="2023-04-04T00:00:00"/>
    <s v="주1회"/>
    <m/>
    <m/>
    <m/>
    <m/>
  </r>
  <r>
    <x v="0"/>
    <x v="0"/>
    <x v="6"/>
    <s v="이소윤"/>
    <x v="0"/>
    <s v="010-9859-3859"/>
    <s v="여"/>
    <n v="9"/>
    <s v="토12"/>
    <d v="2024-12-28T00:00:00"/>
    <x v="3"/>
    <s v="주1회"/>
    <n v="1"/>
    <n v="60000"/>
    <n v="60000"/>
    <n v="60000"/>
    <s v="입회비"/>
    <n v="1"/>
    <n v="30000"/>
    <n v="30000"/>
    <s v="카드"/>
    <s v="씨티 20241228 01 0008"/>
    <s v="12월 신규 1회 등록"/>
    <d v="2024-12-28T00:00:00"/>
    <s v="주1회"/>
    <s v="yiss"/>
    <s v="옥수동"/>
    <m/>
    <m/>
  </r>
  <r>
    <x v="0"/>
    <x v="0"/>
    <x v="6"/>
    <s v="김세아"/>
    <x v="6"/>
    <s v="010-6279-6152"/>
    <s v="여"/>
    <n v="10"/>
    <s v="토"/>
    <d v="2024-12-28T00:00:00"/>
    <x v="3"/>
    <s v="주1회"/>
    <n v="1"/>
    <n v="60000"/>
    <n v="60000"/>
    <n v="60000"/>
    <s v="입회비"/>
    <n v="1"/>
    <n v="30000"/>
    <n v="30000"/>
    <s v="카드"/>
    <s v="국민 20241228 01 0012"/>
    <s v="12월 신규 1회 등록"/>
    <m/>
    <m/>
    <m/>
    <m/>
    <m/>
    <m/>
  </r>
  <r>
    <x v="0"/>
    <x v="0"/>
    <x v="6"/>
    <s v="윤지우2"/>
    <x v="0"/>
    <s v="010-6248-0310"/>
    <s v="여"/>
    <n v="7"/>
    <s v="토11"/>
    <d v="2024-12-28T00:00:00"/>
    <x v="3"/>
    <s v="주1회"/>
    <n v="1"/>
    <n v="60000"/>
    <n v="60000"/>
    <n v="50000"/>
    <s v="입회비"/>
    <n v="1"/>
    <n v="30000"/>
    <n v="30000"/>
    <s v="카드"/>
    <s v="신한 20241228 01 0010"/>
    <s v="12월 신규 1회 등록(체험비 차액 결제)"/>
    <d v="2024-12-28T00:00:00"/>
    <m/>
    <s v="리라초"/>
    <s v="매봉길15"/>
    <m/>
    <m/>
  </r>
  <r>
    <x v="0"/>
    <x v="0"/>
    <x v="6"/>
    <s v="김세아"/>
    <x v="6"/>
    <s v="010-6279-6152"/>
    <s v="여"/>
    <n v="7"/>
    <s v="토11"/>
    <d v="2024-12-28T00:00:00"/>
    <x v="3"/>
    <s v="주1회"/>
    <m/>
    <n v="60000"/>
    <n v="0"/>
    <m/>
    <s v="편도1"/>
    <n v="1"/>
    <n v="3000"/>
    <n v="3000"/>
    <s v="카드"/>
    <s v="신한 20241228 01 0010"/>
    <s v="12월 1회 편도 셔틀비"/>
    <d v="2024-12-28T00:00:00"/>
    <m/>
    <s v="리라초"/>
    <s v="매봉길15"/>
    <m/>
    <m/>
  </r>
  <r>
    <x v="0"/>
    <x v="0"/>
    <x v="16"/>
    <s v="장연수"/>
    <x v="0"/>
    <s v="010-2020-2436"/>
    <s v="여"/>
    <n v="8"/>
    <s v="토10"/>
    <d v="2024-12-27T00:00:00"/>
    <x v="3"/>
    <s v="심화반"/>
    <n v="1"/>
    <n v="30000"/>
    <n v="30000"/>
    <n v="30000"/>
    <s v="직접"/>
    <m/>
    <n v="0"/>
    <m/>
    <s v="카드"/>
    <s v="신한 20241227 01 0005"/>
    <s v="12월 심화반 1회 추가"/>
    <d v="2023-07-15T00:00:00"/>
    <s v="주1회"/>
    <m/>
    <s v="동대문 장안벚꽃로 1길 7"/>
    <m/>
    <m/>
  </r>
  <r>
    <x v="0"/>
    <x v="0"/>
    <x v="16"/>
    <s v="김소율"/>
    <x v="0"/>
    <s v="010-9808-0042"/>
    <s v="여"/>
    <n v="8"/>
    <s v="토10"/>
    <d v="2024-12-26T00:00:00"/>
    <x v="3"/>
    <s v="주1회"/>
    <n v="2"/>
    <n v="60000"/>
    <n v="120000"/>
    <n v="120000"/>
    <s v="직접"/>
    <m/>
    <n v="0"/>
    <m/>
    <s v="카드"/>
    <s v="현대 20241226 01 0005"/>
    <s v="12월 2회 추가"/>
    <d v="2023-04-15T00:00:00"/>
    <s v="주1회"/>
    <m/>
    <s v="강남구 선릉로 126길 22"/>
    <m/>
    <m/>
  </r>
  <r>
    <x v="0"/>
    <x v="0"/>
    <x v="0"/>
    <s v="공희민"/>
    <x v="3"/>
    <s v="010-5715-0483"/>
    <s v="여"/>
    <n v="11"/>
    <s v="수17토15"/>
    <d v="2024-12-26T00:00:00"/>
    <x v="3"/>
    <s v="주2회"/>
    <n v="5"/>
    <n v="55000"/>
    <n v="275000"/>
    <n v="275000"/>
    <s v="직접"/>
    <m/>
    <n v="0"/>
    <m/>
    <s v="현금"/>
    <s v="현영발급무"/>
    <s v="12월 5회 등록"/>
    <d v="2024-02-14T00:00:00"/>
    <s v="주1회"/>
    <m/>
    <s v="잠원 리오센트"/>
    <m/>
    <m/>
  </r>
  <r>
    <x v="0"/>
    <x v="1"/>
    <x v="0"/>
    <s v="박유주"/>
    <x v="5"/>
    <s v="010-4278-8302"/>
    <s v="여"/>
    <n v="9"/>
    <s v="목17"/>
    <d v="2024-12-26T00:00:00"/>
    <x v="3"/>
    <s v="주1회"/>
    <n v="4"/>
    <n v="60000"/>
    <n v="240000"/>
    <n v="240000"/>
    <s v="왕복1"/>
    <m/>
    <n v="6000"/>
    <n v="18000"/>
    <s v="계좌이체"/>
    <s v="현영발급무"/>
    <s v="12월 4회 등록_x000a_왕복셔틀이용"/>
    <d v="2019-12-23T00:00:00"/>
    <s v="주1회"/>
    <m/>
    <s v="잠원한신아파트 4-403"/>
    <m/>
    <s v="잠원동"/>
  </r>
  <r>
    <x v="0"/>
    <x v="0"/>
    <x v="0"/>
    <s v="최인주"/>
    <x v="0"/>
    <s v="010-4930-5310"/>
    <s v="여"/>
    <n v="9"/>
    <s v="화16금16"/>
    <d v="2024-12-24T00:00:00"/>
    <x v="3"/>
    <s v="주1회"/>
    <n v="2"/>
    <n v="60000"/>
    <n v="120000"/>
    <n v="120000"/>
    <s v="입회비"/>
    <n v="1"/>
    <n v="30000"/>
    <n v="30000"/>
    <s v="카드"/>
    <s v="국민 20241224 01 0003"/>
    <s v="12월 신규 2회 등록"/>
    <m/>
    <m/>
    <m/>
    <m/>
    <m/>
    <m/>
  </r>
  <r>
    <x v="0"/>
    <x v="0"/>
    <x v="0"/>
    <s v="조민주"/>
    <x v="4"/>
    <s v="010-9124-3359"/>
    <s v="여"/>
    <n v="9"/>
    <s v="금17"/>
    <d v="2024-12-23T00:00:00"/>
    <x v="3"/>
    <s v="심화반"/>
    <n v="1"/>
    <n v="30000"/>
    <n v="30000"/>
    <n v="30000"/>
    <s v="직접"/>
    <m/>
    <n v="0"/>
    <m/>
    <s v="카드"/>
    <s v="하나 20241223 01 0005"/>
    <s v="12월 피겨심화 1회 등록"/>
    <m/>
    <s v="주2회"/>
    <m/>
    <s v=" 청담동, 청담대우멤버스카운티3차)"/>
    <m/>
    <s v="압구정동"/>
  </r>
  <r>
    <x v="0"/>
    <x v="0"/>
    <x v="2"/>
    <s v="윤지우2"/>
    <x v="0"/>
    <s v="010-6248-0310"/>
    <s v="여"/>
    <n v="7"/>
    <s v="토11"/>
    <d v="2024-12-21T00:00:00"/>
    <x v="3"/>
    <s v="체험"/>
    <n v="1"/>
    <n v="70000"/>
    <n v="70000"/>
    <n v="70000"/>
    <s v="직접"/>
    <m/>
    <n v="0"/>
    <m/>
    <s v="카드"/>
    <s v="신한 20241221 01 0001"/>
    <s v="12/21 피겨 체험"/>
    <d v="2022-04-09T00:00:00"/>
    <m/>
    <m/>
    <s v="성동구 행당로 79 행당대림A 115-306"/>
    <m/>
    <m/>
  </r>
  <r>
    <x v="0"/>
    <x v="0"/>
    <x v="0"/>
    <s v="권민유"/>
    <x v="4"/>
    <s v="010-9035-7855"/>
    <s v="여"/>
    <n v="9"/>
    <s v="금15"/>
    <d v="2024-12-21T00:00:00"/>
    <x v="3"/>
    <s v="주1회"/>
    <n v="1"/>
    <n v="60000"/>
    <n v="60000"/>
    <n v="60000"/>
    <s v="직접"/>
    <m/>
    <n v="0"/>
    <m/>
    <s v="카드"/>
    <s v="우리 20241221 01 0011"/>
    <s v="12월 1회 추가"/>
    <m/>
    <m/>
    <m/>
    <m/>
    <m/>
    <m/>
  </r>
  <r>
    <x v="0"/>
    <x v="1"/>
    <x v="0"/>
    <s v="김서빈"/>
    <x v="8"/>
    <s v="010-7774-7150"/>
    <s v="여"/>
    <n v="5"/>
    <s v="토13"/>
    <d v="2024-12-21T00:00:00"/>
    <x v="3"/>
    <s v="주1회"/>
    <n v="2"/>
    <n v="60000"/>
    <n v="120000"/>
    <n v="120000"/>
    <s v="직접"/>
    <m/>
    <n v="0"/>
    <m/>
    <s v="카드"/>
    <s v="롯데 20241221 01 0013"/>
    <s v="12월 2회 등록"/>
    <d v="2023-04-13T00:00:00"/>
    <s v="주1회"/>
    <m/>
    <s v="대전 유성구"/>
    <m/>
    <m/>
  </r>
  <r>
    <x v="0"/>
    <x v="1"/>
    <x v="2"/>
    <s v="최다인"/>
    <x v="5"/>
    <s v="010-4235-5348"/>
    <s v="여"/>
    <n v="9"/>
    <s v="토15"/>
    <d v="2024-12-21T00:00:00"/>
    <x v="3"/>
    <s v="체험"/>
    <n v="1"/>
    <n v="70000"/>
    <n v="70000"/>
    <n v="70000"/>
    <s v="직접"/>
    <m/>
    <m/>
    <m/>
    <s v="계좌이체"/>
    <s v="현영발급무"/>
    <s v="12/21 스피드 체험"/>
    <m/>
    <m/>
    <m/>
    <m/>
    <m/>
    <m/>
  </r>
  <r>
    <x v="0"/>
    <x v="1"/>
    <x v="2"/>
    <s v="최인후"/>
    <x v="5"/>
    <s v="010-4235-5348"/>
    <s v="여"/>
    <n v="7"/>
    <s v="토15"/>
    <d v="2024-12-21T00:00:00"/>
    <x v="3"/>
    <s v="체험"/>
    <n v="1"/>
    <n v="70000"/>
    <n v="70000"/>
    <n v="70000"/>
    <s v="직접"/>
    <m/>
    <m/>
    <m/>
    <s v="계좌이체"/>
    <s v="현영발급무"/>
    <s v="12/21 스피드 체험"/>
    <m/>
    <m/>
    <m/>
    <m/>
    <m/>
    <m/>
  </r>
  <r>
    <x v="0"/>
    <x v="1"/>
    <x v="2"/>
    <s v="최인후,다인"/>
    <x v="5"/>
    <s v="010-4235-5348"/>
    <s v="여"/>
    <n v="9"/>
    <s v="토15"/>
    <d v="2024-12-21T00:00:00"/>
    <x v="3"/>
    <s v="체험"/>
    <n v="1"/>
    <n v="70000"/>
    <n v="70000"/>
    <n v="20000"/>
    <s v="직접"/>
    <m/>
    <m/>
    <m/>
    <s v="계좌이체"/>
    <s v="현영발급무"/>
    <s v="대여비 오입금"/>
    <m/>
    <m/>
    <m/>
    <m/>
    <m/>
    <m/>
  </r>
  <r>
    <x v="0"/>
    <x v="0"/>
    <x v="15"/>
    <s v="김주아"/>
    <x v="4"/>
    <s v="010-9759-0021"/>
    <s v="여"/>
    <n v="8"/>
    <s v="금15"/>
    <d v="2024-12-20T00:00:00"/>
    <x v="3"/>
    <s v="주1회미만"/>
    <n v="2"/>
    <n v="70000"/>
    <n v="140000"/>
    <n v="140000"/>
    <s v="직접"/>
    <m/>
    <n v="0"/>
    <m/>
    <s v="카드"/>
    <s v="해외 20241220 01 0008"/>
    <s v="12월 2회 등록"/>
    <d v="2021-06-18T00:00:00"/>
    <m/>
    <m/>
    <m/>
    <m/>
    <m/>
  </r>
  <r>
    <x v="0"/>
    <x v="0"/>
    <x v="0"/>
    <s v="김율리"/>
    <x v="4"/>
    <s v="010-2763-5912"/>
    <s v="여"/>
    <n v="6"/>
    <s v="금16"/>
    <d v="2024-12-20T00:00:00"/>
    <x v="3"/>
    <s v="주1회"/>
    <n v="1"/>
    <n v="60000"/>
    <n v="60000"/>
    <n v="60000"/>
    <s v="직접"/>
    <m/>
    <n v="0"/>
    <m/>
    <s v="카드"/>
    <s v="신한 20241220 01 0010"/>
    <s v="12월 1회 추가"/>
    <d v="2023-02-10T00:00:00"/>
    <s v="주1회"/>
    <m/>
    <s v="용산구 CJ나인파크"/>
    <m/>
    <m/>
  </r>
  <r>
    <x v="0"/>
    <x v="0"/>
    <x v="16"/>
    <s v="장연수"/>
    <x v="0"/>
    <s v="010-2020-2436"/>
    <s v="여"/>
    <n v="8"/>
    <s v="토10"/>
    <d v="2024-12-20T00:00:00"/>
    <x v="3"/>
    <s v="심화반"/>
    <n v="1"/>
    <n v="30000"/>
    <n v="30000"/>
    <n v="30000"/>
    <s v="직접"/>
    <m/>
    <n v="0"/>
    <m/>
    <s v="카드"/>
    <s v="신한 20241220 01 0011"/>
    <s v="12월 심화반 1회 추가"/>
    <d v="2023-07-15T00:00:00"/>
    <s v="주1회"/>
    <m/>
    <s v="동대문 장안벚꽃로 1길 7"/>
    <m/>
    <m/>
  </r>
  <r>
    <x v="0"/>
    <x v="0"/>
    <x v="16"/>
    <s v="우아인"/>
    <x v="0"/>
    <s v="010-8860-7276"/>
    <s v="여"/>
    <n v="7"/>
    <s v="월17화15토10"/>
    <d v="2024-12-20T00:00:00"/>
    <x v="3"/>
    <s v="심화반"/>
    <n v="1"/>
    <n v="30000"/>
    <n v="30000"/>
    <n v="30000"/>
    <s v="직접"/>
    <m/>
    <n v="0"/>
    <m/>
    <s v="카드"/>
    <s v="국민 20241220 01 0014"/>
    <s v="12월 피겨심화 1회 추가"/>
    <d v="2022-07-29T00:00:00"/>
    <s v="주1회"/>
    <m/>
    <m/>
    <m/>
    <m/>
  </r>
  <r>
    <x v="0"/>
    <x v="0"/>
    <x v="9"/>
    <s v="주아인"/>
    <x v="3"/>
    <s v="010-5255-2577"/>
    <s v="여"/>
    <n v="7"/>
    <s v="토15"/>
    <d v="2024-12-19T00:00:00"/>
    <x v="3"/>
    <s v="주1회미만"/>
    <n v="1"/>
    <n v="70000"/>
    <n v="70000"/>
    <n v="70000"/>
    <s v="직접"/>
    <m/>
    <n v="0"/>
    <m/>
    <s v="계좌이체"/>
    <s v="현영발급무"/>
    <s v="12월 1회 등록"/>
    <d v="2024-10-26T00:00:00"/>
    <s v="주1회"/>
    <m/>
    <s v="서울시 강남구 압구정동 현대@"/>
    <m/>
    <m/>
  </r>
  <r>
    <x v="0"/>
    <x v="0"/>
    <x v="0"/>
    <s v="김지민"/>
    <x v="7"/>
    <s v="010-6655-4763"/>
    <s v="여"/>
    <n v="9"/>
    <s v="수16"/>
    <d v="2024-12-18T00:00:00"/>
    <x v="3"/>
    <s v="주1회미만"/>
    <n v="1"/>
    <n v="70000"/>
    <n v="70000"/>
    <n v="70000"/>
    <s v="직접"/>
    <m/>
    <n v="0"/>
    <m/>
    <s v="카드"/>
    <s v="롯데 20241218 01 0002"/>
    <s v="12월 1회 등록"/>
    <d v="2024-01-08T00:00:00"/>
    <s v="주1회"/>
    <m/>
    <s v="신현대 114동"/>
    <m/>
    <m/>
  </r>
  <r>
    <x v="0"/>
    <x v="0"/>
    <x v="0"/>
    <s v="이지유(2788)"/>
    <x v="3"/>
    <s v="010-3223-2788"/>
    <s v="여"/>
    <n v="7"/>
    <s v="수17"/>
    <d v="2024-12-18T00:00:00"/>
    <x v="3"/>
    <s v="주1회"/>
    <n v="2"/>
    <n v="60000"/>
    <n v="120000"/>
    <n v="120000"/>
    <s v="왕복1"/>
    <m/>
    <n v="6000"/>
    <m/>
    <s v="카드"/>
    <s v="현대 20241218 01 0008"/>
    <s v="12월 2회 등록_x000a_왕복셔틀이용"/>
    <d v="2022-05-03T00:00:00"/>
    <s v="주1회"/>
    <m/>
    <m/>
    <m/>
    <m/>
  </r>
  <r>
    <x v="0"/>
    <x v="1"/>
    <x v="0"/>
    <s v="전찬병"/>
    <x v="1"/>
    <s v="010-3087-0921"/>
    <s v="남"/>
    <n v="5"/>
    <s v="수18"/>
    <d v="2024-12-18T00:00:00"/>
    <x v="3"/>
    <s v="심화반"/>
    <n v="1"/>
    <n v="30000"/>
    <n v="30000"/>
    <n v="30000"/>
    <s v="직접"/>
    <m/>
    <n v="0"/>
    <m/>
    <s v="카드"/>
    <s v="씨티 20241218 01 0011"/>
    <s v="12월 활주반 1회 등록"/>
    <d v="2021-12-08T00:00:00"/>
    <s v="주1회"/>
    <m/>
    <s v="용산구 녹사평대로 남산대림 아파트"/>
    <m/>
    <m/>
  </r>
  <r>
    <x v="0"/>
    <x v="1"/>
    <x v="0"/>
    <s v="전준병"/>
    <x v="1"/>
    <s v="010-3087-0921"/>
    <s v="남"/>
    <n v="7"/>
    <s v="수18"/>
    <d v="2024-12-18T00:00:00"/>
    <x v="3"/>
    <s v="심화반"/>
    <n v="1"/>
    <n v="30000"/>
    <n v="30000"/>
    <n v="30000"/>
    <s v="직접"/>
    <m/>
    <n v="0"/>
    <m/>
    <s v="카드"/>
    <s v="씨티 20241218 01 0011"/>
    <s v="12월 활주반 1회 등록"/>
    <d v="2021-12-08T00:00:00"/>
    <s v="주1회"/>
    <m/>
    <s v="용산구 녹사평대로 남산대림 아파트"/>
    <m/>
    <m/>
  </r>
  <r>
    <x v="0"/>
    <x v="0"/>
    <x v="16"/>
    <s v="장연수"/>
    <x v="0"/>
    <s v="010-2020-2436"/>
    <s v="여"/>
    <n v="8"/>
    <s v="토10"/>
    <d v="2024-12-17T00:00:00"/>
    <x v="3"/>
    <s v="주2회"/>
    <n v="1"/>
    <n v="55000"/>
    <n v="55000"/>
    <n v="55000"/>
    <s v="직접"/>
    <m/>
    <n v="0"/>
    <m/>
    <s v="카드"/>
    <s v="신한 20241217 01 0001"/>
    <s v="12월 1회 추가"/>
    <d v="2023-07-15T00:00:00"/>
    <s v="주1회"/>
    <m/>
    <s v="동대문 장안벚꽃로 1길 7"/>
    <m/>
    <m/>
  </r>
  <r>
    <x v="0"/>
    <x v="1"/>
    <x v="2"/>
    <s v="이루나"/>
    <x v="1"/>
    <s v="010-5851-8830"/>
    <s v="여"/>
    <n v="6"/>
    <s v="월16"/>
    <d v="2024-12-16T00:00:00"/>
    <x v="3"/>
    <s v="체험"/>
    <n v="1"/>
    <n v="70000"/>
    <n v="70000"/>
    <n v="70000"/>
    <s v="직접"/>
    <m/>
    <n v="0"/>
    <m/>
    <s v="카드"/>
    <s v="삼성 20241216 01 0002"/>
    <s v="12/16 스피드 체험"/>
    <m/>
    <m/>
    <m/>
    <m/>
    <m/>
    <m/>
  </r>
  <r>
    <x v="0"/>
    <x v="0"/>
    <x v="16"/>
    <s v="우아인"/>
    <x v="0"/>
    <s v="010-8860-7276"/>
    <s v="여"/>
    <n v="7"/>
    <s v="월17화15토10"/>
    <d v="2024-12-16T00:00:00"/>
    <x v="3"/>
    <s v="심화반"/>
    <n v="1"/>
    <n v="30000"/>
    <n v="30000"/>
    <n v="30000"/>
    <s v="직접"/>
    <m/>
    <n v="0"/>
    <m/>
    <s v="카드"/>
    <s v="국민 20241216 01 0005"/>
    <s v="12월 피겨심화 1회 추가"/>
    <d v="2022-07-29T00:00:00"/>
    <s v="주1회"/>
    <m/>
    <m/>
    <m/>
    <m/>
  </r>
  <r>
    <x v="0"/>
    <x v="0"/>
    <x v="0"/>
    <s v="유주원"/>
    <x v="7"/>
    <s v="010-8873-6199"/>
    <s v="여"/>
    <n v="7"/>
    <s v="토12"/>
    <d v="2024-12-14T00:00:00"/>
    <x v="3"/>
    <s v="주1회미만"/>
    <n v="2"/>
    <n v="70000"/>
    <n v="140000"/>
    <n v="140000"/>
    <s v="왕복1"/>
    <n v="2"/>
    <n v="6000"/>
    <n v="12000"/>
    <s v="카드"/>
    <s v="해외 20241214 01 0003"/>
    <s v="12월 2회 등록(14,21 출석)"/>
    <d v="2024-06-17T00:00:00"/>
    <s v="주1회"/>
    <m/>
    <m/>
    <m/>
    <m/>
  </r>
  <r>
    <x v="0"/>
    <x v="0"/>
    <x v="0"/>
    <s v="유주이"/>
    <x v="7"/>
    <s v="010-8873-6199"/>
    <s v="여"/>
    <n v="10"/>
    <s v="토12"/>
    <d v="2024-12-14T00:00:00"/>
    <x v="3"/>
    <s v="주1회미만"/>
    <n v="2"/>
    <n v="70000"/>
    <n v="140000"/>
    <n v="140000"/>
    <s v="왕복1"/>
    <n v="2"/>
    <n v="6000"/>
    <n v="12000"/>
    <s v="카드"/>
    <s v="해외 20241214 01 0003"/>
    <s v="12월 2회 등록(14,21 출석)"/>
    <d v="2024-06-17T00:00:00"/>
    <s v="주1회"/>
    <m/>
    <m/>
    <m/>
    <m/>
  </r>
  <r>
    <x v="0"/>
    <x v="0"/>
    <x v="0"/>
    <s v="우아인"/>
    <x v="0"/>
    <s v="010-8860-7276"/>
    <s v="여"/>
    <n v="7"/>
    <s v="월18"/>
    <d v="2024-12-14T00:00:00"/>
    <x v="3"/>
    <s v="주1회"/>
    <n v="3"/>
    <n v="60000"/>
    <n v="180000"/>
    <n v="180000"/>
    <s v="직접"/>
    <m/>
    <n v="0"/>
    <m/>
    <s v="카드"/>
    <s v="국민 20241214 01 0001"/>
    <s v="12월 3회 등록"/>
    <d v="2022-07-29T00:00:00"/>
    <s v="주1회"/>
    <m/>
    <m/>
    <m/>
    <m/>
  </r>
  <r>
    <x v="0"/>
    <x v="0"/>
    <x v="0"/>
    <s v="유나"/>
    <x v="0"/>
    <s v="010-9637-7900"/>
    <s v="여"/>
    <n v="12"/>
    <s v="토10"/>
    <d v="2024-12-14T00:00:00"/>
    <x v="3"/>
    <s v="주1회"/>
    <n v="4"/>
    <n v="60000"/>
    <n v="240000"/>
    <n v="240000"/>
    <s v="직접"/>
    <m/>
    <n v="0"/>
    <m/>
    <s v="카드"/>
    <s v="신한 20241214 01 0002"/>
    <s v="12월 4회 등록"/>
    <d v="2024-08-10T00:00:00"/>
    <s v="주1회"/>
    <m/>
    <m/>
    <m/>
    <m/>
  </r>
  <r>
    <x v="0"/>
    <x v="0"/>
    <x v="0"/>
    <s v="박서윤"/>
    <x v="0"/>
    <s v="010-9707-1488"/>
    <s v="여"/>
    <n v="8"/>
    <s v="월15,16토11"/>
    <d v="2024-12-14T00:00:00"/>
    <x v="3"/>
    <s v="주3회"/>
    <n v="12"/>
    <n v="50000"/>
    <n v="600000"/>
    <n v="600000"/>
    <s v="직접"/>
    <m/>
    <n v="0"/>
    <m/>
    <s v="카드"/>
    <s v="하나 20241214 01 0004"/>
    <s v="12월 12회 등록"/>
    <d v="2024-01-06T00:00:00"/>
    <s v="주1회"/>
    <m/>
    <s v="구현대 82동"/>
    <m/>
    <m/>
  </r>
  <r>
    <x v="0"/>
    <x v="1"/>
    <x v="0"/>
    <s v="전재현"/>
    <x v="5"/>
    <s v="010-9345-4864"/>
    <s v="남"/>
    <n v="6"/>
    <s v="토12"/>
    <d v="2024-12-14T00:00:00"/>
    <x v="3"/>
    <s v="체험"/>
    <n v="1"/>
    <n v="70000"/>
    <n v="70000"/>
    <n v="70000"/>
    <s v="직접"/>
    <m/>
    <n v="0"/>
    <m/>
    <s v="카드"/>
    <s v="삼성 20241214 01 0005"/>
    <s v="12/21 스피드 체험"/>
    <m/>
    <m/>
    <m/>
    <m/>
    <m/>
    <m/>
  </r>
  <r>
    <x v="0"/>
    <x v="0"/>
    <x v="0"/>
    <s v="송예원"/>
    <x v="3"/>
    <s v="010-8606-3889"/>
    <s v="여"/>
    <n v="11"/>
    <s v="토14"/>
    <d v="2024-12-14T00:00:00"/>
    <x v="3"/>
    <s v="주1회할인"/>
    <n v="4"/>
    <n v="57500"/>
    <n v="230000"/>
    <n v="230000"/>
    <s v="편도1"/>
    <n v="3"/>
    <n v="3000"/>
    <n v="9000"/>
    <s v="카드"/>
    <s v="하나 20241214 01 0009"/>
    <s v="12월 4회 등록_x000a_왕복셔틀이용(7일 왕복/14,21일 편도)"/>
    <d v="2024-06-21T00:00:00"/>
    <s v="주1회"/>
    <m/>
    <m/>
    <m/>
    <m/>
  </r>
  <r>
    <x v="0"/>
    <x v="0"/>
    <x v="0"/>
    <s v="송재원"/>
    <x v="3"/>
    <s v="010-8606-3889"/>
    <s v="여"/>
    <n v="11"/>
    <s v="토14"/>
    <d v="2024-12-14T00:00:00"/>
    <x v="3"/>
    <s v="주1회할인"/>
    <n v="4"/>
    <n v="57500"/>
    <n v="230000"/>
    <n v="230000"/>
    <s v="편도1"/>
    <n v="3"/>
    <n v="3000"/>
    <n v="9000"/>
    <s v="카드"/>
    <s v="하나 20241214 01 0009"/>
    <s v="12월 4회 등록_x000a_왕복셔틀이용(7일 왕복/14,21일 편도)"/>
    <d v="2024-06-21T00:00:00"/>
    <s v="주1회"/>
    <m/>
    <m/>
    <m/>
    <m/>
  </r>
  <r>
    <x v="0"/>
    <x v="1"/>
    <x v="0"/>
    <s v="이태호"/>
    <x v="5"/>
    <s v="010-9979-1178"/>
    <s v="남"/>
    <n v="5"/>
    <s v="토13"/>
    <d v="2024-12-14T00:00:00"/>
    <x v="3"/>
    <s v="체험"/>
    <n v="1"/>
    <n v="70000"/>
    <n v="70000"/>
    <n v="70000"/>
    <s v="직접"/>
    <m/>
    <n v="0"/>
    <m/>
    <s v="카드"/>
    <s v="하나 20241214 01 0010"/>
    <s v="12/14 스피드 체험"/>
    <m/>
    <m/>
    <m/>
    <m/>
    <m/>
    <m/>
  </r>
  <r>
    <x v="0"/>
    <x v="0"/>
    <x v="0"/>
    <s v="김서연"/>
    <x v="3"/>
    <s v="010-9497-4941"/>
    <s v="여"/>
    <n v="8"/>
    <s v="토13,14"/>
    <d v="2024-12-14T00:00:00"/>
    <x v="3"/>
    <s v="주2회"/>
    <n v="1"/>
    <n v="55000"/>
    <n v="55000"/>
    <n v="55000"/>
    <s v="직접"/>
    <m/>
    <n v="0"/>
    <m/>
    <s v="현금"/>
    <s v="현영 095023864"/>
    <s v="11월 1회 미납금"/>
    <d v="2023-12-09T00:00:00"/>
    <s v="주1회"/>
    <m/>
    <s v="성동구 매봉길 50"/>
    <m/>
    <m/>
  </r>
  <r>
    <x v="0"/>
    <x v="1"/>
    <x v="0"/>
    <s v="이세인"/>
    <x v="8"/>
    <s v="010-2061-6182"/>
    <s v="여"/>
    <n v="9"/>
    <s v="월17"/>
    <d v="2024-12-14T00:00:00"/>
    <x v="3"/>
    <s v="주1회미만"/>
    <n v="2"/>
    <n v="70000"/>
    <n v="140000"/>
    <n v="140000"/>
    <s v="편도1"/>
    <n v="2"/>
    <n v="3000"/>
    <n v="6000"/>
    <s v="카드"/>
    <s v="신한 20241214 01 0012"/>
    <s v="12월 2회 등록_x000a_편도셔틀이용"/>
    <d v="2023-01-20T00:00:00"/>
    <s v="주1회"/>
    <m/>
    <s v="래미안팰리스"/>
    <m/>
    <s v="압구정동"/>
  </r>
  <r>
    <x v="0"/>
    <x v="0"/>
    <x v="0"/>
    <s v="이채윤"/>
    <x v="3"/>
    <s v="010-9017-3046"/>
    <s v="여"/>
    <n v="10"/>
    <s v="토15"/>
    <d v="2024-12-14T00:00:00"/>
    <x v="3"/>
    <s v="주1회"/>
    <n v="2"/>
    <n v="60000"/>
    <n v="120000"/>
    <n v="120000"/>
    <s v="직접"/>
    <m/>
    <n v="0"/>
    <m/>
    <s v="카드"/>
    <s v="우리 20241214 01 0013"/>
    <s v="12월 2회 등록"/>
    <d v="2024-03-16T00:00:00"/>
    <s v="주1회"/>
    <s v="씨게이트"/>
    <m/>
    <m/>
    <m/>
  </r>
  <r>
    <x v="0"/>
    <x v="1"/>
    <x v="0"/>
    <s v="신승민"/>
    <x v="8"/>
    <s v="010-6231-4347"/>
    <s v="남"/>
    <n v="8"/>
    <s v="토13,14"/>
    <d v="2024-12-14T00:00:00"/>
    <x v="3"/>
    <s v="주1회"/>
    <n v="6"/>
    <n v="60000"/>
    <n v="360000"/>
    <n v="360000"/>
    <s v="직접"/>
    <m/>
    <n v="0"/>
    <m/>
    <s v="카드"/>
    <s v="농협 20241214 01 0016"/>
    <s v="12월 6회 등록(7일 결석"/>
    <d v="2024-06-15T00:00:00"/>
    <s v="주1회"/>
    <m/>
    <m/>
    <m/>
    <m/>
  </r>
  <r>
    <x v="0"/>
    <x v="0"/>
    <x v="2"/>
    <s v="이소윤"/>
    <x v="7"/>
    <s v="010-9859-3859"/>
    <s v="여"/>
    <n v="9"/>
    <s v="토12"/>
    <d v="2024-12-13T00:00:00"/>
    <x v="3"/>
    <s v="체험"/>
    <n v="1"/>
    <n v="70000"/>
    <n v="70000"/>
    <n v="70000"/>
    <s v="직접"/>
    <m/>
    <n v="0"/>
    <m/>
    <s v="계좌이체"/>
    <s v="현영발급무"/>
    <s v="12/14 피겨체험"/>
    <m/>
    <m/>
    <m/>
    <m/>
    <m/>
    <m/>
  </r>
  <r>
    <x v="0"/>
    <x v="1"/>
    <x v="0"/>
    <s v="현진우"/>
    <x v="1"/>
    <s v="010-5208-9699"/>
    <s v="남"/>
    <n v="6"/>
    <s v="금14"/>
    <d v="2024-12-13T00:00:00"/>
    <x v="3"/>
    <s v="주1회"/>
    <n v="4"/>
    <n v="60000"/>
    <n v="240000"/>
    <n v="240000"/>
    <s v="직접"/>
    <m/>
    <n v="0"/>
    <m/>
    <s v="카드"/>
    <s v="국민 20241213 01 0003"/>
    <s v="12월 4회 등록"/>
    <d v="2022-11-19T00:00:00"/>
    <s v="주1회"/>
    <m/>
    <s v="한남더횔 119-104"/>
    <m/>
    <s v="압구정동"/>
  </r>
  <r>
    <x v="0"/>
    <x v="0"/>
    <x v="0"/>
    <s v="최지안"/>
    <x v="4"/>
    <s v="010-9041-5456"/>
    <s v="여"/>
    <n v="8"/>
    <s v="금16"/>
    <d v="2024-12-13T00:00:00"/>
    <x v="3"/>
    <s v="주1회"/>
    <n v="3"/>
    <n v="60000"/>
    <n v="180000"/>
    <n v="180000"/>
    <s v="직접"/>
    <m/>
    <m/>
    <m/>
    <s v="카드"/>
    <s v="신한 20241213 01 0004"/>
    <s v="12월 3회 등록"/>
    <d v="2024-01-05T00:00:00"/>
    <s v="주1회"/>
    <m/>
    <s v="신반포로 15길 19"/>
    <m/>
    <m/>
  </r>
  <r>
    <x v="0"/>
    <x v="0"/>
    <x v="0"/>
    <s v="김다은"/>
    <x v="3"/>
    <s v="010-8991-0964"/>
    <s v="여"/>
    <n v="8"/>
    <s v="금14,15"/>
    <d v="2024-12-13T00:00:00"/>
    <x v="3"/>
    <s v="주2회"/>
    <n v="8"/>
    <n v="55000"/>
    <n v="440000"/>
    <n v="440000"/>
    <s v="편도1"/>
    <n v="1"/>
    <n v="3000"/>
    <n v="12000"/>
    <s v="카드"/>
    <s v="우리 20241213 01 0005"/>
    <s v="12월 8회 등록_x000a_편도 셔틀 이용"/>
    <d v="2024-01-20T00:00:00"/>
    <s v="주1회"/>
    <m/>
    <s v="래미안신반포팰리스"/>
    <m/>
    <m/>
  </r>
  <r>
    <x v="0"/>
    <x v="0"/>
    <x v="0"/>
    <s v="장서윤"/>
    <x v="4"/>
    <s v="010-4727-8567"/>
    <s v="여"/>
    <n v="8"/>
    <s v="금16"/>
    <d v="2024-12-13T00:00:00"/>
    <x v="3"/>
    <s v="주1회"/>
    <n v="1"/>
    <n v="60000"/>
    <n v="60000"/>
    <n v="240000"/>
    <s v="직접"/>
    <m/>
    <n v="0"/>
    <m/>
    <s v="카드"/>
    <s v="신한 20241213 01 0007"/>
    <s v="12월 4회 등록"/>
    <d v="2023-01-13T00:00:00"/>
    <s v="주2회"/>
    <m/>
    <s v="청담동 117-22"/>
    <m/>
    <m/>
  </r>
  <r>
    <x v="0"/>
    <x v="0"/>
    <x v="16"/>
    <s v="우아인"/>
    <x v="0"/>
    <s v="010-8860-7276"/>
    <s v="여"/>
    <n v="7"/>
    <s v="월18"/>
    <d v="2024-12-13T00:00:00"/>
    <x v="3"/>
    <s v="심화반"/>
    <n v="1"/>
    <n v="30000"/>
    <n v="30000"/>
    <n v="30000"/>
    <s v="직접"/>
    <m/>
    <n v="0"/>
    <m/>
    <s v="카드"/>
    <s v="국민 20241213 01 0008"/>
    <s v="12월 심화반 1회 추가"/>
    <d v="2022-07-29T00:00:00"/>
    <s v="주1회"/>
    <m/>
    <m/>
    <m/>
    <m/>
  </r>
  <r>
    <x v="0"/>
    <x v="0"/>
    <x v="16"/>
    <s v="장연수"/>
    <x v="0"/>
    <s v="010-2020-2436"/>
    <s v="여"/>
    <n v="8"/>
    <s v="토10"/>
    <d v="2024-12-13T00:00:00"/>
    <x v="3"/>
    <s v="심화반"/>
    <n v="1"/>
    <n v="30000"/>
    <n v="30000"/>
    <n v="30000"/>
    <s v="직접"/>
    <m/>
    <n v="0"/>
    <m/>
    <s v="카드"/>
    <s v="신한 20241213 01 0009"/>
    <s v="12월 심화반 1회 추가"/>
    <d v="2023-07-15T00:00:00"/>
    <s v="주1회"/>
    <m/>
    <s v="동대문 장안벚꽃로 1길 7"/>
    <m/>
    <m/>
  </r>
  <r>
    <x v="0"/>
    <x v="1"/>
    <x v="2"/>
    <s v="한해리"/>
    <x v="5"/>
    <s v="010-8916-9121"/>
    <s v="여"/>
    <n v="7"/>
    <s v="토15"/>
    <d v="2024-12-13T00:00:00"/>
    <x v="3"/>
    <s v="체험"/>
    <n v="1"/>
    <n v="70000"/>
    <n v="70000"/>
    <n v="70000"/>
    <s v="직접"/>
    <m/>
    <n v="0"/>
    <m/>
    <s v="계좌이체"/>
    <s v="현영발급무"/>
    <s v="12/14 스피드 체험"/>
    <m/>
    <m/>
    <m/>
    <m/>
    <m/>
    <m/>
  </r>
  <r>
    <x v="0"/>
    <x v="1"/>
    <x v="2"/>
    <s v="한설아"/>
    <x v="5"/>
    <s v="010-8916-9121"/>
    <s v="여"/>
    <n v="7"/>
    <s v="토15"/>
    <d v="2024-12-13T00:00:00"/>
    <x v="3"/>
    <s v="체험"/>
    <n v="1"/>
    <n v="70000"/>
    <n v="70000"/>
    <n v="70000"/>
    <s v="직접"/>
    <m/>
    <n v="0"/>
    <m/>
    <s v="계좌이체"/>
    <s v="현영발급무"/>
    <s v="12/14 스피드 체험"/>
    <m/>
    <m/>
    <m/>
    <m/>
    <m/>
    <m/>
  </r>
  <r>
    <x v="0"/>
    <x v="0"/>
    <x v="0"/>
    <s v="정재인2"/>
    <x v="4"/>
    <s v="010-5337-9117"/>
    <s v="여"/>
    <n v="6"/>
    <s v="목17"/>
    <d v="2024-12-12T00:00:00"/>
    <x v="3"/>
    <s v="주1회"/>
    <n v="3"/>
    <n v="60000"/>
    <n v="180000"/>
    <n v="180000"/>
    <s v="직접"/>
    <m/>
    <n v="0"/>
    <m/>
    <s v="현금"/>
    <s v="현영 095046708"/>
    <s v="12월 3회 추가 등록"/>
    <d v="2023-02-17T00:00:00"/>
    <s v="주1회"/>
    <m/>
    <s v="청담동 116-2"/>
    <m/>
    <m/>
  </r>
  <r>
    <x v="0"/>
    <x v="0"/>
    <x v="0"/>
    <s v="정서윤"/>
    <x v="0"/>
    <s v="010-6249-3511"/>
    <s v="여"/>
    <n v="7"/>
    <s v="금17"/>
    <d v="2024-12-12T00:00:00"/>
    <x v="3"/>
    <s v="주1회"/>
    <n v="3"/>
    <n v="60000"/>
    <n v="180000"/>
    <n v="180000"/>
    <s v="직접"/>
    <m/>
    <n v="0"/>
    <m/>
    <s v="카드"/>
    <s v="현대 20241212 01 0002"/>
    <s v="12월 3회 등록_x000a_형제할인"/>
    <d v="2022-01-11T00:00:00"/>
    <s v="주1회"/>
    <m/>
    <m/>
    <m/>
    <m/>
  </r>
  <r>
    <x v="0"/>
    <x v="0"/>
    <x v="0"/>
    <s v="정하린"/>
    <x v="0"/>
    <s v="010-6249-3511"/>
    <s v="여"/>
    <n v="7"/>
    <s v="금17"/>
    <d v="2024-12-12T00:00:00"/>
    <x v="3"/>
    <s v="주1회"/>
    <n v="3"/>
    <n v="60000"/>
    <n v="180000"/>
    <n v="180000"/>
    <s v="직접"/>
    <m/>
    <n v="0"/>
    <m/>
    <s v="카드"/>
    <s v="현대 20241212 01 0002"/>
    <s v="12월 3회 등록_x000a_형제할인"/>
    <d v="2022-01-11T00:00:00"/>
    <s v="주1회"/>
    <m/>
    <m/>
    <m/>
    <m/>
  </r>
  <r>
    <x v="0"/>
    <x v="0"/>
    <x v="6"/>
    <s v="최서우"/>
    <x v="6"/>
    <s v="010-9707-6505"/>
    <s v="여"/>
    <n v="6"/>
    <s v="수17"/>
    <d v="2024-12-11T00:00:00"/>
    <x v="3"/>
    <s v="주1회"/>
    <n v="1"/>
    <n v="60000"/>
    <n v="60000"/>
    <n v="50000"/>
    <s v="입회비"/>
    <n v="1"/>
    <n v="30000"/>
    <n v="30000"/>
    <s v="카드"/>
    <s v="삼성 20241211 01 0001"/>
    <s v="12월 신규 1회 등록(체험비 차액 결제)"/>
    <m/>
    <m/>
    <m/>
    <m/>
    <m/>
    <m/>
  </r>
  <r>
    <x v="0"/>
    <x v="0"/>
    <x v="0"/>
    <s v="조민주"/>
    <x v="4"/>
    <s v="010-9124-3359"/>
    <s v="여"/>
    <n v="9"/>
    <s v="금18"/>
    <d v="2024-12-10T00:00:00"/>
    <x v="3"/>
    <s v="주1회"/>
    <n v="4"/>
    <n v="60000"/>
    <n v="240000"/>
    <n v="240000"/>
    <s v="직접"/>
    <m/>
    <n v="0"/>
    <m/>
    <s v="카드"/>
    <s v="신한 20241209 01 0001"/>
    <s v="12월 4회 등록"/>
    <m/>
    <s v="주2회"/>
    <m/>
    <s v=" 청담동, 청담대우멤버스카운티3차)"/>
    <m/>
    <s v="압구정동"/>
  </r>
  <r>
    <x v="0"/>
    <x v="0"/>
    <x v="6"/>
    <s v="김지아"/>
    <x v="4"/>
    <s v="010-4151-5420"/>
    <s v="여"/>
    <n v="8"/>
    <s v="화16"/>
    <d v="2024-12-10T00:00:00"/>
    <x v="3"/>
    <s v="주1회할인"/>
    <n v="3"/>
    <n v="57500"/>
    <n v="172500"/>
    <n v="160000"/>
    <s v="입회비"/>
    <n v="1"/>
    <n v="30000"/>
    <n v="30000"/>
    <s v="카드"/>
    <s v="현대 20241210 01 0002"/>
    <s v="12월 신규 3회 등록(체험비 차액결제)_x000a_수영 종목 할인"/>
    <m/>
    <m/>
    <m/>
    <m/>
    <m/>
    <m/>
  </r>
  <r>
    <x v="0"/>
    <x v="1"/>
    <x v="5"/>
    <s v="정유준"/>
    <x v="1"/>
    <s v="010-9058-6247"/>
    <s v="남"/>
    <n v="8"/>
    <s v="월15"/>
    <d v="2024-12-10T00:00:00"/>
    <x v="3"/>
    <s v="주1회"/>
    <n v="-1"/>
    <n v="36000"/>
    <n v="-36000"/>
    <n v="-36000"/>
    <s v="왕복1"/>
    <m/>
    <n v="6000"/>
    <m/>
    <s v="계좌이체"/>
    <s v="현영발급무"/>
    <s v="보관료 오입금분 환불"/>
    <d v="2021-06-23T00:00:00"/>
    <m/>
    <m/>
    <s v="잠원동 하나유치원"/>
    <m/>
    <m/>
  </r>
  <r>
    <x v="0"/>
    <x v="1"/>
    <x v="5"/>
    <s v="신아셀"/>
    <x v="8"/>
    <s v="010-5057-9305"/>
    <s v="남"/>
    <n v="9"/>
    <s v="토13"/>
    <d v="2024-12-10T00:00:00"/>
    <x v="3"/>
    <s v="주1회"/>
    <n v="-4"/>
    <n v="60000"/>
    <n v="-240000"/>
    <n v="-240000"/>
    <s v="직접"/>
    <m/>
    <n v="0"/>
    <m/>
    <s v="계좌이체"/>
    <s v="현영발급무"/>
    <s v="12월 4회 환불"/>
    <d v="2024-07-31T00:00:00"/>
    <s v="주1회"/>
    <m/>
    <m/>
    <m/>
    <m/>
  </r>
  <r>
    <x v="0"/>
    <x v="0"/>
    <x v="2"/>
    <s v="최서우"/>
    <x v="6"/>
    <s v="010-9707-6505"/>
    <s v="여"/>
    <n v="6"/>
    <s v="수17"/>
    <d v="2024-12-09T00:00:00"/>
    <x v="3"/>
    <s v="체험"/>
    <n v="1"/>
    <n v="70000"/>
    <n v="70000"/>
    <n v="70000"/>
    <s v="직접"/>
    <m/>
    <n v="0"/>
    <m/>
    <s v="계좌이체"/>
    <s v="현영발급무"/>
    <s v="12/11 피겨 체험"/>
    <m/>
    <m/>
    <m/>
    <m/>
    <m/>
    <m/>
  </r>
  <r>
    <x v="0"/>
    <x v="1"/>
    <x v="6"/>
    <s v="정은혜"/>
    <x v="1"/>
    <s v="010-7444-3620"/>
    <s v="여"/>
    <n v="7"/>
    <s v="월16"/>
    <d v="2024-12-09T00:00:00"/>
    <x v="3"/>
    <s v="주1회"/>
    <n v="2"/>
    <n v="60000"/>
    <n v="120000"/>
    <n v="110000"/>
    <s v="입회비"/>
    <n v="1"/>
    <n v="30000"/>
    <n v="30000"/>
    <s v="카드"/>
    <s v="롯데 20241209 01 0002"/>
    <s v="12월 신규 2회 등록(체험비 차액 결제)"/>
    <d v="2024-12-09T00:00:00"/>
    <s v="주1회"/>
    <m/>
    <s v="아크로리버뷰"/>
    <m/>
    <m/>
  </r>
  <r>
    <x v="0"/>
    <x v="1"/>
    <x v="6"/>
    <s v="이예나"/>
    <x v="1"/>
    <s v="010-5851-8830"/>
    <s v="여"/>
    <n v="7"/>
    <s v="월16"/>
    <d v="2024-12-09T00:00:00"/>
    <x v="3"/>
    <s v="주1회"/>
    <n v="2"/>
    <n v="60000"/>
    <n v="120000"/>
    <n v="110000"/>
    <s v="입회비"/>
    <n v="1"/>
    <n v="30000"/>
    <n v="30000"/>
    <s v="카드"/>
    <s v="롯데 20241209 01 0002"/>
    <s v="12월 신규 2회 등록(체험비 차액 결제)"/>
    <d v="2024-12-09T00:00:00"/>
    <s v="주1회"/>
    <m/>
    <s v="동현아파트"/>
    <m/>
    <m/>
  </r>
  <r>
    <x v="0"/>
    <x v="0"/>
    <x v="0"/>
    <s v="한정원"/>
    <x v="7"/>
    <s v="010-2292-1935"/>
    <s v="여"/>
    <n v="8"/>
    <s v="토13"/>
    <d v="2024-12-09T00:00:00"/>
    <x v="3"/>
    <s v="주1회"/>
    <n v="4"/>
    <n v="60000"/>
    <n v="240000"/>
    <n v="240000"/>
    <s v="왕복1"/>
    <n v="3"/>
    <n v="6000"/>
    <n v="18000"/>
    <s v="카드"/>
    <s v="우리 20241209 01 0001"/>
    <s v="12월 4회 등록_x000a_왕복셔틀이용"/>
    <d v="2022-10-22T00:00:00"/>
    <s v="주1회"/>
    <m/>
    <s v="잠원로 60 신반포자이 101-602"/>
    <m/>
    <m/>
  </r>
  <r>
    <x v="0"/>
    <x v="0"/>
    <x v="16"/>
    <s v="유현선"/>
    <x v="3"/>
    <s v="010-6420-8163"/>
    <s v="여"/>
    <n v="11"/>
    <s v="수15토11"/>
    <d v="2024-12-07T00:00:00"/>
    <x v="3"/>
    <s v="주2회"/>
    <n v="3"/>
    <n v="55000"/>
    <n v="165000"/>
    <n v="165000"/>
    <s v="왕복1"/>
    <m/>
    <n v="6000"/>
    <m/>
    <s v="카드"/>
    <s v="신한 20241207 01 0001"/>
    <s v="12월 3회 추가(7,11,18일)"/>
    <d v="2024-01-26T00:00:00"/>
    <s v="주1회"/>
    <m/>
    <s v="잠원한신 5동"/>
    <m/>
    <s v="압구정동"/>
  </r>
  <r>
    <x v="0"/>
    <x v="0"/>
    <x v="0"/>
    <s v="최지우"/>
    <x v="0"/>
    <s v="010-2040-7854"/>
    <s v="여"/>
    <n v="8"/>
    <s v="토10"/>
    <d v="2024-12-07T00:00:00"/>
    <x v="3"/>
    <s v="주1회"/>
    <n v="3"/>
    <n v="60000"/>
    <n v="180000"/>
    <n v="180000"/>
    <s v="직접"/>
    <m/>
    <n v="0"/>
    <m/>
    <s v="카드"/>
    <s v="현대 20241207 01 0002"/>
    <s v="12월 3회 등록"/>
    <d v="2024-08-24T00:00:00"/>
    <s v="주1회"/>
    <m/>
    <m/>
    <m/>
    <m/>
  </r>
  <r>
    <x v="0"/>
    <x v="1"/>
    <x v="2"/>
    <s v="강민정"/>
    <x v="8"/>
    <s v="010-5094-5423"/>
    <s v="여"/>
    <n v="10"/>
    <s v="토12"/>
    <d v="2024-12-07T00:00:00"/>
    <x v="3"/>
    <s v="체험"/>
    <n v="1"/>
    <n v="70000"/>
    <n v="70000"/>
    <n v="70000"/>
    <s v="직접"/>
    <m/>
    <n v="0"/>
    <m/>
    <s v="카드"/>
    <s v="삼성 20241207 01 0003"/>
    <s v="12/7 스피드 체험(기존피겨 회원 스피드 체험)"/>
    <d v="2024-08-18T00:00:00"/>
    <s v="주2회"/>
    <m/>
    <m/>
    <m/>
    <m/>
  </r>
  <r>
    <x v="0"/>
    <x v="1"/>
    <x v="0"/>
    <s v="장이준2"/>
    <x v="8"/>
    <s v="010-9280-5248"/>
    <s v="남"/>
    <n v="8"/>
    <s v="토12"/>
    <d v="2024-12-07T00:00:00"/>
    <x v="3"/>
    <s v="주1회미만"/>
    <n v="1"/>
    <n v="70000"/>
    <n v="70000"/>
    <n v="70000"/>
    <s v="직접"/>
    <m/>
    <n v="0"/>
    <m/>
    <s v="카드"/>
    <s v="우리 20241207 01 0004"/>
    <s v="12월 1회 등록"/>
    <d v="2024-07-20T00:00:00"/>
    <s v="주1회"/>
    <m/>
    <m/>
    <m/>
    <m/>
  </r>
  <r>
    <x v="0"/>
    <x v="1"/>
    <x v="0"/>
    <s v="황준헌"/>
    <x v="5"/>
    <s v="010-5021-1605"/>
    <s v="남"/>
    <n v="8"/>
    <s v="토14"/>
    <d v="2024-12-07T00:00:00"/>
    <x v="3"/>
    <s v="주1회"/>
    <n v="3"/>
    <n v="60000"/>
    <n v="180000"/>
    <n v="180000"/>
    <s v="편도1"/>
    <n v="3"/>
    <n v="3000"/>
    <n v="9000"/>
    <s v="카드"/>
    <s v="농협 62286550"/>
    <s v="12월 3회 등록(단말기 결제)_x000a_픽업 셔틀이용"/>
    <d v="2023-01-07T00:00:00"/>
    <s v="주1회"/>
    <m/>
    <s v="반포자이 128동"/>
    <m/>
    <s v="압구정동"/>
  </r>
  <r>
    <x v="0"/>
    <x v="1"/>
    <x v="0"/>
    <s v="신성우"/>
    <x v="5"/>
    <s v="010-8691-0258"/>
    <s v="남"/>
    <n v="9"/>
    <s v="토12"/>
    <d v="2024-12-07T00:00:00"/>
    <x v="3"/>
    <s v="주1회미만"/>
    <n v="2"/>
    <n v="70000"/>
    <n v="140000"/>
    <n v="140000"/>
    <s v="직접"/>
    <m/>
    <n v="0"/>
    <m/>
    <s v="카드"/>
    <s v="현대 20241207 01 0008"/>
    <s v="12월 2회 등록"/>
    <m/>
    <m/>
    <m/>
    <m/>
    <m/>
    <s v="신사동"/>
  </r>
  <r>
    <x v="0"/>
    <x v="0"/>
    <x v="0"/>
    <s v="문하은"/>
    <x v="6"/>
    <s v="010-9111-8263"/>
    <s v="여"/>
    <n v="8"/>
    <s v="토12"/>
    <d v="2024-12-07T00:00:00"/>
    <x v="3"/>
    <s v="주1회"/>
    <n v="4"/>
    <n v="60000"/>
    <n v="240000"/>
    <n v="240000"/>
    <s v="직접"/>
    <m/>
    <n v="0"/>
    <m/>
    <s v="카드"/>
    <s v="삼성 20241207 01 0009"/>
    <s v="12월 4회 등록"/>
    <d v="2024-04-20T00:00:00"/>
    <s v="주1회"/>
    <m/>
    <s v="학동로 405"/>
    <m/>
    <m/>
  </r>
  <r>
    <x v="0"/>
    <x v="1"/>
    <x v="15"/>
    <s v="강민정"/>
    <x v="8"/>
    <s v="010-5094-5423"/>
    <s v="여"/>
    <n v="10"/>
    <s v="토12"/>
    <d v="2024-12-07T00:00:00"/>
    <x v="3"/>
    <s v="주1회"/>
    <n v="3"/>
    <n v="60000"/>
    <n v="180000"/>
    <n v="170000"/>
    <s v="직접"/>
    <m/>
    <n v="0"/>
    <m/>
    <s v="카드"/>
    <s v="삼성 20241207 01 0012"/>
    <s v="12월 3회 등록(체험비 차액 결제)_x000a_피겨 기존신규 종목 변경"/>
    <d v="2024-08-18T00:00:00"/>
    <s v="주2회"/>
    <m/>
    <m/>
    <m/>
    <m/>
  </r>
  <r>
    <x v="0"/>
    <x v="0"/>
    <x v="0"/>
    <s v="이재빈"/>
    <x v="6"/>
    <s v="010-8556-4778"/>
    <s v="여"/>
    <n v="8"/>
    <s v="토12"/>
    <d v="2024-12-07T00:00:00"/>
    <x v="3"/>
    <s v="주1회"/>
    <n v="4"/>
    <n v="60000"/>
    <n v="240000"/>
    <n v="240000"/>
    <s v="직접"/>
    <m/>
    <n v="0"/>
    <m/>
    <s v="카드"/>
    <s v="신한 20241207 01 0010"/>
    <s v="12월 4회 등록"/>
    <d v="2024-04-20T00:00:00"/>
    <s v="주1회"/>
    <m/>
    <s v="학동로 405"/>
    <m/>
    <m/>
  </r>
  <r>
    <x v="0"/>
    <x v="0"/>
    <x v="0"/>
    <s v="오영후"/>
    <x v="3"/>
    <s v="010-9317-8537"/>
    <s v="여"/>
    <n v="7"/>
    <s v="토13"/>
    <d v="2024-12-07T00:00:00"/>
    <x v="3"/>
    <s v="주1회"/>
    <n v="4"/>
    <n v="60000"/>
    <n v="240000"/>
    <n v="240000"/>
    <s v="직접"/>
    <m/>
    <n v="0"/>
    <m/>
    <s v="카드"/>
    <s v="국민 20241207 01 0011"/>
    <s v="12월 4회 등록"/>
    <d v="2024-06-01T00:00:00"/>
    <s v="주1회"/>
    <m/>
    <s v="서초구"/>
    <m/>
    <m/>
  </r>
  <r>
    <x v="0"/>
    <x v="1"/>
    <x v="0"/>
    <s v="고도원"/>
    <x v="5"/>
    <s v="010-3679-9069"/>
    <s v="남"/>
    <n v="7"/>
    <s v="토14"/>
    <d v="2024-12-07T00:00:00"/>
    <x v="3"/>
    <s v="주1회"/>
    <n v="4"/>
    <n v="60000"/>
    <n v="240000"/>
    <n v="240000"/>
    <s v="직접"/>
    <m/>
    <n v="0"/>
    <m/>
    <s v="카드"/>
    <s v="신한 20241207 01 0014"/>
    <s v="12월 4회 등록"/>
    <d v="2023-01-07T00:00:00"/>
    <s v="주1회"/>
    <m/>
    <s v="반포훼미리아파트"/>
    <m/>
    <s v="압구정동"/>
  </r>
  <r>
    <x v="0"/>
    <x v="1"/>
    <x v="0"/>
    <s v="최이안"/>
    <x v="8"/>
    <s v="010-9929-0427"/>
    <s v="남"/>
    <n v="8"/>
    <s v="토15"/>
    <d v="2024-12-07T00:00:00"/>
    <x v="3"/>
    <s v="주1회"/>
    <n v="4"/>
    <n v="60000"/>
    <n v="240000"/>
    <n v="240000"/>
    <s v="직접"/>
    <m/>
    <n v="0"/>
    <m/>
    <s v="카드"/>
    <s v="하나 20241207 01 0015"/>
    <s v="12월 4회 등록"/>
    <d v="2023-12-09T00:00:00"/>
    <s v="주1회"/>
    <m/>
    <s v="압구정동 464 현대3차"/>
    <m/>
    <m/>
  </r>
  <r>
    <x v="0"/>
    <x v="1"/>
    <x v="0"/>
    <s v="장이준"/>
    <x v="8"/>
    <s v="010-9311-8042"/>
    <s v="남"/>
    <n v="6"/>
    <s v="토15"/>
    <d v="2024-12-07T00:00:00"/>
    <x v="3"/>
    <s v="주1회"/>
    <n v="4"/>
    <n v="60000"/>
    <n v="240000"/>
    <n v="240000"/>
    <s v="직접"/>
    <m/>
    <n v="0"/>
    <m/>
    <s v="카드"/>
    <s v="현대 20241207 01 0016"/>
    <s v="12월 4회 등록"/>
    <d v="2022-04-09T00:00:00"/>
    <m/>
    <m/>
    <s v="성동구 매봉길 50 옥수파크힐스 119-201"/>
    <m/>
    <m/>
  </r>
  <r>
    <x v="0"/>
    <x v="1"/>
    <x v="0"/>
    <s v="김시원"/>
    <x v="5"/>
    <s v="010-5495-3250"/>
    <s v="여"/>
    <n v="9"/>
    <s v="목17"/>
    <d v="2024-12-07T00:00:00"/>
    <x v="3"/>
    <s v="주1회"/>
    <n v="4"/>
    <n v="60000"/>
    <n v="240000"/>
    <n v="240000"/>
    <s v="왕복1"/>
    <n v="3"/>
    <n v="6000"/>
    <n v="18000"/>
    <s v="카드"/>
    <s v="현대 20241207 01 0017"/>
    <s v="12월 4회 등록_x000a_왕복셔틀이용"/>
    <d v="2024-03-05T00:00:00"/>
    <s v="주1회"/>
    <s v="반원초"/>
    <s v="반포르엘2차"/>
    <s v="반포르엘 2차 앞"/>
    <m/>
  </r>
  <r>
    <x v="0"/>
    <x v="1"/>
    <x v="0"/>
    <s v="김이안2"/>
    <x v="5"/>
    <s v="010-2034-2772"/>
    <s v="남"/>
    <n v="6"/>
    <s v="토15"/>
    <d v="2024-12-07T00:00:00"/>
    <x v="3"/>
    <s v="주1회"/>
    <n v="4"/>
    <n v="60000"/>
    <n v="240000"/>
    <n v="240000"/>
    <s v="직접"/>
    <m/>
    <n v="0"/>
    <m/>
    <s v="카드"/>
    <s v="국민 20241207 01 0018"/>
    <s v="12월 4회 등록"/>
    <d v="2024-08-17T00:00:00"/>
    <s v="주1회"/>
    <m/>
    <m/>
    <m/>
    <m/>
  </r>
  <r>
    <x v="0"/>
    <x v="0"/>
    <x v="2"/>
    <s v="한해리"/>
    <x v="3"/>
    <s v="010-8916-9121"/>
    <s v="여"/>
    <n v="7"/>
    <s v="토15"/>
    <d v="2024-12-07T00:00:00"/>
    <x v="3"/>
    <s v="체험"/>
    <n v="1"/>
    <n v="70000"/>
    <n v="70000"/>
    <n v="70000"/>
    <s v="직접"/>
    <m/>
    <n v="0"/>
    <m/>
    <s v="계좌이체"/>
    <s v="현영발급무"/>
    <s v="12/7 피겨 체험"/>
    <m/>
    <m/>
    <m/>
    <m/>
    <m/>
    <m/>
  </r>
  <r>
    <x v="0"/>
    <x v="0"/>
    <x v="2"/>
    <s v="한설아"/>
    <x v="3"/>
    <s v="010-8916-9121"/>
    <s v="여"/>
    <n v="7"/>
    <s v="토15"/>
    <d v="2024-12-07T00:00:00"/>
    <x v="3"/>
    <s v="체험"/>
    <n v="1"/>
    <n v="70000"/>
    <n v="70000"/>
    <n v="70000"/>
    <s v="직접"/>
    <m/>
    <n v="0"/>
    <m/>
    <s v="계좌이체"/>
    <s v="현영발급무"/>
    <s v="12/7 피겨 체험"/>
    <m/>
    <m/>
    <m/>
    <m/>
    <m/>
    <m/>
  </r>
  <r>
    <x v="0"/>
    <x v="0"/>
    <x v="0"/>
    <s v="최윤서"/>
    <x v="7"/>
    <s v="010-8387-9070"/>
    <s v="여"/>
    <n v="10"/>
    <s v="토11,12,13"/>
    <d v="2024-12-07T00:00:00"/>
    <x v="3"/>
    <s v="주3회"/>
    <n v="12"/>
    <n v="50000"/>
    <n v="600000"/>
    <n v="600000"/>
    <s v="직접"/>
    <m/>
    <n v="0"/>
    <m/>
    <s v="카드"/>
    <s v="신한 20241207 01 0013"/>
    <s v="12월 12회 등록"/>
    <d v="2021-03-20T00:00:00"/>
    <s v="주1회"/>
    <m/>
    <s v="용산구 이촌동 이촌아파트 104동"/>
    <m/>
    <s v="이촌동"/>
  </r>
  <r>
    <x v="0"/>
    <x v="0"/>
    <x v="2"/>
    <s v="김지아"/>
    <x v="3"/>
    <s v="010-4151-5420"/>
    <s v="여"/>
    <n v="8"/>
    <s v="금15"/>
    <d v="2024-12-06T00:00:00"/>
    <x v="3"/>
    <s v="체험"/>
    <n v="1"/>
    <n v="70000"/>
    <n v="70000"/>
    <n v="57500"/>
    <s v="직접"/>
    <m/>
    <n v="0"/>
    <m/>
    <s v="카드"/>
    <s v="현대 20241206 01 0001"/>
    <s v="12/6 피겨 체험(1회만 지현t)"/>
    <d v="2022-11-19T00:00:00"/>
    <s v="주1회"/>
    <m/>
    <s v="한남더횔 119-104"/>
    <m/>
    <s v="압구정동"/>
  </r>
  <r>
    <x v="0"/>
    <x v="0"/>
    <x v="2"/>
    <s v="김지아"/>
    <x v="4"/>
    <s v="010-4151-5420"/>
    <s v="여"/>
    <n v="8"/>
    <s v="금15"/>
    <d v="2024-12-06T00:00:00"/>
    <x v="3"/>
    <s v="체험"/>
    <n v="1"/>
    <n v="70000"/>
    <n v="70000"/>
    <n v="12500"/>
    <s v="직접"/>
    <m/>
    <n v="0"/>
    <m/>
    <s v="카드"/>
    <s v="현대 20241206 01 0001"/>
    <s v="12/6 피겨 체험(나머지 여진t)"/>
    <d v="2022-11-19T00:00:00"/>
    <s v="주1회"/>
    <m/>
    <s v="한남더횔 119-104"/>
    <m/>
    <s v="압구정동"/>
  </r>
  <r>
    <x v="0"/>
    <x v="0"/>
    <x v="0"/>
    <s v="김려원"/>
    <x v="4"/>
    <s v="010-4242-3282"/>
    <s v="여"/>
    <n v="8"/>
    <s v="월14"/>
    <d v="2024-12-06T00:00:00"/>
    <x v="3"/>
    <s v="피겨회원제"/>
    <n v="1"/>
    <n v="500000"/>
    <n v="500000"/>
    <n v="500000"/>
    <s v="직접"/>
    <m/>
    <n v="0"/>
    <m/>
    <s v="카드"/>
    <s v="신한 20241206 01 0002"/>
    <s v="12월 회원제 등록"/>
    <m/>
    <s v="주1회"/>
    <m/>
    <s v="잠원동, 강변아파트"/>
    <m/>
    <s v="도곡동"/>
  </r>
  <r>
    <x v="0"/>
    <x v="0"/>
    <x v="0"/>
    <s v="김려원"/>
    <x v="4"/>
    <s v="010-4242-3282"/>
    <s v="여"/>
    <n v="8"/>
    <s v="월14"/>
    <d v="2024-12-06T00:00:00"/>
    <x v="3"/>
    <s v="심화반"/>
    <n v="4"/>
    <n v="30000"/>
    <n v="120000"/>
    <n v="120000"/>
    <s v="직접"/>
    <m/>
    <n v="0"/>
    <m/>
    <s v="카드"/>
    <s v="신한 20241206 01 0002"/>
    <s v="12월 피겨심화 4회 등록"/>
    <m/>
    <s v="주1회"/>
    <m/>
    <s v="잠원동, 강변아파트"/>
    <m/>
    <s v="도곡동"/>
  </r>
  <r>
    <x v="0"/>
    <x v="0"/>
    <x v="0"/>
    <s v="권민유"/>
    <x v="4"/>
    <s v="010-9035-7855"/>
    <s v="여"/>
    <n v="9"/>
    <s v="금15"/>
    <d v="2024-12-06T00:00:00"/>
    <x v="3"/>
    <s v="주1회"/>
    <n v="4"/>
    <n v="60000"/>
    <n v="240000"/>
    <n v="240000"/>
    <s v="직접"/>
    <m/>
    <n v="0"/>
    <m/>
    <s v="카드"/>
    <s v="우리 20241206 01 0003"/>
    <s v="12월 4회 등록"/>
    <m/>
    <m/>
    <m/>
    <m/>
    <m/>
    <m/>
  </r>
  <r>
    <x v="0"/>
    <x v="0"/>
    <x v="0"/>
    <s v="권민유"/>
    <x v="4"/>
    <s v="010-9035-7855"/>
    <s v="여"/>
    <n v="9"/>
    <s v="월18"/>
    <d v="2024-12-06T00:00:00"/>
    <x v="3"/>
    <s v="심화반"/>
    <n v="3"/>
    <n v="30000"/>
    <n v="90000"/>
    <n v="90000"/>
    <s v="직접"/>
    <m/>
    <n v="0"/>
    <m/>
    <s v="카드"/>
    <s v="우리 20241206 01 0003"/>
    <s v="12월 피겨심화 3회 등록"/>
    <m/>
    <m/>
    <m/>
    <m/>
    <m/>
    <m/>
  </r>
  <r>
    <x v="0"/>
    <x v="0"/>
    <x v="0"/>
    <s v="김율리"/>
    <x v="4"/>
    <s v="010-2763-5912"/>
    <s v="여"/>
    <n v="6"/>
    <s v="화16금16"/>
    <d v="2024-12-06T00:00:00"/>
    <x v="3"/>
    <s v="주1회"/>
    <n v="4"/>
    <n v="60000"/>
    <n v="240000"/>
    <n v="240000"/>
    <s v="직접"/>
    <m/>
    <n v="0"/>
    <m/>
    <s v="카드"/>
    <s v="신한 20241206 01 0004"/>
    <s v="12월 4회 등록"/>
    <d v="2023-02-10T00:00:00"/>
    <s v="주1회"/>
    <m/>
    <s v="용산구 CJ나인파크"/>
    <m/>
    <m/>
  </r>
  <r>
    <x v="0"/>
    <x v="1"/>
    <x v="0"/>
    <s v="노준범"/>
    <x v="1"/>
    <s v="010-4454-0778"/>
    <s v="남"/>
    <n v="9"/>
    <s v="금16"/>
    <d v="2024-12-06T00:00:00"/>
    <x v="3"/>
    <s v="주1회"/>
    <n v="4"/>
    <n v="60000"/>
    <n v="240000"/>
    <n v="240000"/>
    <s v="직접"/>
    <m/>
    <n v="0"/>
    <m/>
    <s v="카드"/>
    <s v="하나 20241206 01 0005"/>
    <s v="12월 4회 등록"/>
    <d v="2024-11-19T00:00:00"/>
    <s v="주1회"/>
    <m/>
    <m/>
    <m/>
    <m/>
  </r>
  <r>
    <x v="0"/>
    <x v="1"/>
    <x v="0"/>
    <s v="조동유"/>
    <x v="1"/>
    <s v="010-7413-8017"/>
    <s v="남"/>
    <n v="8"/>
    <s v="금16"/>
    <d v="2024-12-06T00:00:00"/>
    <x v="3"/>
    <s v="주1회"/>
    <n v="4"/>
    <n v="60000"/>
    <n v="240000"/>
    <n v="240000"/>
    <s v="직접"/>
    <m/>
    <n v="0"/>
    <m/>
    <s v="카드"/>
    <s v="현대 20241206 01 0006"/>
    <s v="12월 4회 등록"/>
    <d v="2024-02-17T00:00:00"/>
    <s v="주1회"/>
    <m/>
    <s v="영동대로 138길 12"/>
    <m/>
    <m/>
  </r>
  <r>
    <x v="0"/>
    <x v="1"/>
    <x v="0"/>
    <s v="이준상"/>
    <x v="5"/>
    <s v="010-3353-5968"/>
    <s v="남"/>
    <n v="8"/>
    <s v="목15"/>
    <d v="2024-12-06T00:00:00"/>
    <x v="3"/>
    <s v="주1회"/>
    <n v="4"/>
    <n v="60000"/>
    <n v="240000"/>
    <n v="240000"/>
    <s v="왕복1"/>
    <n v="4"/>
    <n v="6000"/>
    <n v="24000"/>
    <s v="카드"/>
    <s v="현대 97892383"/>
    <s v="12월 4회 등록_x000a_왕복셔틀이용"/>
    <d v="2024-09-05T00:00:00"/>
    <s v="주2회"/>
    <s v="반원초"/>
    <s v="한신7차 302동"/>
    <s v="목:반원초 앞, 토:한신7차 쪽문"/>
    <m/>
  </r>
  <r>
    <x v="0"/>
    <x v="0"/>
    <x v="2"/>
    <s v="고요아"/>
    <x v="4"/>
    <s v="010-6353-6660"/>
    <s v="여"/>
    <n v="10"/>
    <s v="금17"/>
    <d v="2024-12-06T00:00:00"/>
    <x v="3"/>
    <s v="체험"/>
    <n v="1"/>
    <n v="70000"/>
    <n v="70000"/>
    <n v="70000"/>
    <s v="직접"/>
    <m/>
    <n v="0"/>
    <m/>
    <s v="카드"/>
    <s v="현대 20241206 01 0007"/>
    <s v="12/6 피겨 체험"/>
    <m/>
    <m/>
    <m/>
    <m/>
    <m/>
    <m/>
  </r>
  <r>
    <x v="0"/>
    <x v="0"/>
    <x v="0"/>
    <s v="우아인"/>
    <x v="0"/>
    <s v="010-8860-7276"/>
    <s v="여"/>
    <n v="7"/>
    <s v="월18"/>
    <d v="2024-12-06T00:00:00"/>
    <x v="3"/>
    <s v="심화반"/>
    <n v="1"/>
    <n v="30000"/>
    <n v="30000"/>
    <n v="30000"/>
    <s v="직접"/>
    <m/>
    <n v="0"/>
    <m/>
    <s v="카드"/>
    <s v="국민 20241206 01 0008"/>
    <s v="12월 피겨심화 1회 추가"/>
    <d v="2022-07-29T00:00:00"/>
    <s v="주1회"/>
    <m/>
    <m/>
    <m/>
    <m/>
  </r>
  <r>
    <x v="0"/>
    <x v="0"/>
    <x v="6"/>
    <s v="고요아"/>
    <x v="4"/>
    <s v="010-6353-6660"/>
    <s v="여"/>
    <n v="10"/>
    <s v="금17"/>
    <d v="2024-12-06T00:00:00"/>
    <x v="3"/>
    <s v="주1회"/>
    <n v="3"/>
    <n v="60000"/>
    <n v="180000"/>
    <n v="170000"/>
    <s v="입회비"/>
    <n v="1"/>
    <n v="30000"/>
    <n v="30000"/>
    <s v="카드"/>
    <s v="현대 20241206 01 0009"/>
    <s v="12월 신규 3회 등록(체험비 차액결제)"/>
    <m/>
    <m/>
    <m/>
    <m/>
    <m/>
    <m/>
  </r>
  <r>
    <x v="0"/>
    <x v="0"/>
    <x v="0"/>
    <s v="서주원2"/>
    <x v="3"/>
    <s v="010-4114-3488"/>
    <s v="여"/>
    <n v="11"/>
    <s v="목15"/>
    <d v="2024-12-05T00:00:00"/>
    <x v="3"/>
    <s v="주1회"/>
    <n v="4"/>
    <n v="60000"/>
    <n v="240000"/>
    <n v="240000"/>
    <s v="직접"/>
    <m/>
    <n v="0"/>
    <m/>
    <s v="카드"/>
    <s v="현대 20241205 01 0001"/>
    <s v="12월 4회 등록"/>
    <d v="2024-06-27T00:00:00"/>
    <s v="주1회"/>
    <m/>
    <m/>
    <m/>
    <m/>
  </r>
  <r>
    <x v="0"/>
    <x v="0"/>
    <x v="0"/>
    <s v="유이안"/>
    <x v="0"/>
    <s v="010-4615-1912"/>
    <s v="여"/>
    <n v="5"/>
    <s v="목16"/>
    <d v="2024-12-05T00:00:00"/>
    <x v="3"/>
    <s v="주1회"/>
    <n v="4"/>
    <n v="60000"/>
    <n v="240000"/>
    <n v="240000"/>
    <s v="직접"/>
    <m/>
    <n v="0"/>
    <m/>
    <s v="카드"/>
    <s v="현대 20241205 01 0002"/>
    <s v="12월 4회 등록"/>
    <d v="2023-03-13T00:00:00"/>
    <s v="주1회"/>
    <m/>
    <s v="용산구 한남대로 91"/>
    <m/>
    <m/>
  </r>
  <r>
    <x v="0"/>
    <x v="0"/>
    <x v="0"/>
    <s v="정재인2"/>
    <x v="4"/>
    <s v="010-5337-9117"/>
    <s v="여"/>
    <n v="6"/>
    <s v="목17"/>
    <d v="2024-12-05T00:00:00"/>
    <x v="3"/>
    <s v="주1회"/>
    <n v="4"/>
    <n v="60000"/>
    <n v="240000"/>
    <n v="240000"/>
    <s v="직접"/>
    <m/>
    <n v="0"/>
    <m/>
    <s v="현금"/>
    <s v="현영 090058859"/>
    <s v="12월 4회 등록"/>
    <d v="2023-02-17T00:00:00"/>
    <s v="주1회"/>
    <m/>
    <s v="청담동 116-2"/>
    <m/>
    <m/>
  </r>
  <r>
    <x v="0"/>
    <x v="0"/>
    <x v="0"/>
    <s v="정재인2"/>
    <x v="4"/>
    <s v="010-5337-9117"/>
    <s v="여"/>
    <n v="6"/>
    <s v="목17"/>
    <d v="2024-12-05T00:00:00"/>
    <x v="3"/>
    <s v="심화반"/>
    <n v="4"/>
    <n v="30000"/>
    <n v="120000"/>
    <n v="120000"/>
    <s v="직접"/>
    <m/>
    <n v="0"/>
    <m/>
    <s v="현금"/>
    <s v="현영 090058859"/>
    <s v="12월 피겨심화 4회 등록"/>
    <d v="2023-02-17T00:00:00"/>
    <s v="주1회"/>
    <m/>
    <s v="청담동 116-2"/>
    <m/>
    <m/>
  </r>
  <r>
    <x v="0"/>
    <x v="1"/>
    <x v="0"/>
    <s v="전정우"/>
    <x v="5"/>
    <s v="010-3224-8540"/>
    <s v="여"/>
    <n v="7"/>
    <s v="목16"/>
    <d v="2024-12-05T00:00:00"/>
    <x v="3"/>
    <s v="주1회"/>
    <n v="4"/>
    <n v="60000"/>
    <n v="240000"/>
    <n v="240000"/>
    <s v="직접"/>
    <m/>
    <n v="0"/>
    <m/>
    <s v="카드"/>
    <s v="현대 20241205 01 0004"/>
    <s v="12월 4회 등록"/>
    <d v="2024-08-22T00:00:00"/>
    <s v="주1회"/>
    <m/>
    <m/>
    <m/>
    <m/>
  </r>
  <r>
    <x v="0"/>
    <x v="0"/>
    <x v="0"/>
    <s v="승서은"/>
    <x v="4"/>
    <s v="010-4613-7053"/>
    <s v="여"/>
    <n v="7"/>
    <s v="목17"/>
    <d v="2024-12-05T00:00:00"/>
    <x v="3"/>
    <s v="주1회할인"/>
    <n v="4"/>
    <n v="57500"/>
    <n v="230000"/>
    <n v="230000"/>
    <s v="직접"/>
    <m/>
    <n v="0"/>
    <m/>
    <s v="카드"/>
    <s v="현대 20241205 01 0005"/>
    <s v="12월 4회 등록 / 수영연속?"/>
    <m/>
    <m/>
    <m/>
    <m/>
    <m/>
    <m/>
  </r>
  <r>
    <x v="0"/>
    <x v="0"/>
    <x v="5"/>
    <s v="최아린"/>
    <x v="0"/>
    <s v="010-9077-6774"/>
    <s v="여"/>
    <n v="6"/>
    <s v="목17"/>
    <d v="2024-12-05T00:00:00"/>
    <x v="3"/>
    <s v="주1회"/>
    <n v="-4"/>
    <n v="60000"/>
    <n v="-240000"/>
    <n v="-240000"/>
    <s v="직접"/>
    <m/>
    <n v="0"/>
    <m/>
    <s v="카드"/>
    <s v="IBK 20241205 01 0006"/>
    <s v="12월 4회 환불"/>
    <d v="2023-07-27T00:00:00"/>
    <s v="주1회"/>
    <m/>
    <s v="신반포 4차 아파트"/>
    <m/>
    <m/>
  </r>
  <r>
    <x v="0"/>
    <x v="0"/>
    <x v="0"/>
    <s v="최아린"/>
    <x v="0"/>
    <s v="010-9077-6774"/>
    <s v="여"/>
    <n v="6"/>
    <s v="목17"/>
    <d v="2024-12-05T00:00:00"/>
    <x v="3"/>
    <s v="주1회"/>
    <n v="1"/>
    <n v="60000"/>
    <n v="60000"/>
    <n v="60000"/>
    <s v="직접"/>
    <m/>
    <n v="0"/>
    <m/>
    <s v="카드"/>
    <s v="IBK 20241205 01 0007"/>
    <s v="12월 1회 등록"/>
    <d v="2023-07-27T00:00:00"/>
    <s v="주1회"/>
    <m/>
    <s v="신반포 4차 아파트"/>
    <m/>
    <m/>
  </r>
  <r>
    <x v="0"/>
    <x v="0"/>
    <x v="17"/>
    <s v="최아린"/>
    <x v="0"/>
    <s v="010-9077-6774"/>
    <s v="여"/>
    <n v="6"/>
    <s v="목17"/>
    <d v="2024-12-05T00:00:00"/>
    <x v="3"/>
    <s v="위약금"/>
    <n v="1"/>
    <n v="18000"/>
    <n v="18000"/>
    <n v="18000"/>
    <s v="직접"/>
    <m/>
    <n v="0"/>
    <m/>
    <s v="카드"/>
    <s v="IBK 20241205 01 0007"/>
    <s v="12월 환불 위약금"/>
    <d v="2023-07-27T00:00:00"/>
    <s v="주1회"/>
    <m/>
    <s v="신반포 4차 아파트"/>
    <m/>
    <m/>
  </r>
  <r>
    <x v="0"/>
    <x v="0"/>
    <x v="0"/>
    <s v="정윤비"/>
    <x v="4"/>
    <s v="010-3314-1916"/>
    <s v="여"/>
    <n v="10"/>
    <s v="목17"/>
    <d v="2024-12-05T00:00:00"/>
    <x v="3"/>
    <s v="주1회"/>
    <n v="4"/>
    <n v="60000"/>
    <n v="240000"/>
    <n v="240000"/>
    <s v="왕복1"/>
    <m/>
    <n v="6000"/>
    <m/>
    <s v="카드"/>
    <s v="현대 20241205 01 0008"/>
    <s v="12월 4회 등록 / 셔틀?"/>
    <d v="2023-07-27T00:00:00"/>
    <s v="주1회"/>
    <m/>
    <s v="신반포 4차 아파트"/>
    <m/>
    <m/>
  </r>
  <r>
    <x v="0"/>
    <x v="0"/>
    <x v="0"/>
    <s v="정윤비"/>
    <x v="4"/>
    <s v="010-3314-1916"/>
    <s v="여"/>
    <n v="10"/>
    <s v="목17"/>
    <d v="2024-12-05T00:00:00"/>
    <x v="3"/>
    <s v="심화반"/>
    <n v="4"/>
    <n v="30000"/>
    <n v="120000"/>
    <n v="120000"/>
    <s v="왕복1"/>
    <m/>
    <n v="6000"/>
    <m/>
    <s v="카드"/>
    <s v="현대 20241205 01 0008"/>
    <s v="12월 피겨심화 4회 등록"/>
    <d v="2023-07-27T00:00:00"/>
    <s v="주1회"/>
    <m/>
    <s v="신반포 4차 아파트"/>
    <m/>
    <m/>
  </r>
  <r>
    <x v="0"/>
    <x v="0"/>
    <x v="0"/>
    <s v="이가은(6236)"/>
    <x v="4"/>
    <s v="010-9030-6236"/>
    <s v="여"/>
    <n v="8"/>
    <s v="월18,금17,18"/>
    <d v="2024-12-05T00:00:00"/>
    <x v="3"/>
    <s v="주1회"/>
    <n v="4"/>
    <n v="60000"/>
    <n v="240000"/>
    <n v="240000"/>
    <s v="직접"/>
    <m/>
    <n v="0"/>
    <m/>
    <s v="카드"/>
    <s v="하나 20241205 01 0009"/>
    <s v="12월 4회 등록"/>
    <d v="2020-04-25T00:00:00"/>
    <s v="주2회"/>
    <m/>
    <s v="신현대아파트 122동"/>
    <m/>
    <m/>
  </r>
  <r>
    <x v="0"/>
    <x v="0"/>
    <x v="0"/>
    <s v="이가은(6236)"/>
    <x v="4"/>
    <s v="010-9030-6236"/>
    <s v="여"/>
    <n v="8"/>
    <s v="월18,금17,18"/>
    <d v="2024-12-05T00:00:00"/>
    <x v="3"/>
    <s v="심화반"/>
    <n v="8"/>
    <n v="30000"/>
    <n v="240000"/>
    <n v="240000"/>
    <s v="직접"/>
    <m/>
    <n v="0"/>
    <m/>
    <s v="카드"/>
    <s v="하나 20241205 01 0009"/>
    <s v="12월 피겨심화 8회 등록"/>
    <d v="2020-04-25T00:00:00"/>
    <s v="주2회"/>
    <m/>
    <s v="신현대아파트 122동"/>
    <m/>
    <m/>
  </r>
  <r>
    <x v="0"/>
    <x v="0"/>
    <x v="0"/>
    <s v="채이레"/>
    <x v="4"/>
    <s v="010-8834-2124"/>
    <s v="여"/>
    <n v="6"/>
    <s v="금16"/>
    <d v="2024-12-05T00:00:00"/>
    <x v="3"/>
    <s v="주1회"/>
    <n v="3"/>
    <n v="60000"/>
    <n v="180000"/>
    <n v="180000"/>
    <s v="직접"/>
    <m/>
    <n v="0"/>
    <m/>
    <s v="카드"/>
    <s v="현대 97191187"/>
    <s v="12월 3회 등록_x000a_수영연속셔틀비X 수영종목할인"/>
    <d v="2024-02-02T00:00:00"/>
    <s v="주1회"/>
    <m/>
    <m/>
    <m/>
    <s v="래미안신반포챌리스 대림상가"/>
  </r>
  <r>
    <x v="0"/>
    <x v="1"/>
    <x v="15"/>
    <s v="김주원"/>
    <x v="1"/>
    <s v="010-8916-7310"/>
    <s v="남"/>
    <n v="8"/>
    <s v="토13"/>
    <d v="2024-12-04T00:00:00"/>
    <x v="3"/>
    <s v="주1회"/>
    <n v="4"/>
    <n v="60000"/>
    <n v="240000"/>
    <n v="240000"/>
    <s v="직접"/>
    <m/>
    <n v="0"/>
    <m/>
    <s v="카드"/>
    <s v="우리 20241204 01 0005"/>
    <s v="12월 4회 등록"/>
    <d v="2023-02-03T00:00:00"/>
    <s v="주1회"/>
    <m/>
    <s v="잠원로 8길 35"/>
    <m/>
    <m/>
  </r>
  <r>
    <x v="0"/>
    <x v="1"/>
    <x v="15"/>
    <s v="김주원"/>
    <x v="1"/>
    <s v="010-8916-7310"/>
    <s v="남"/>
    <n v="8"/>
    <s v="토13"/>
    <d v="2024-12-04T00:00:00"/>
    <x v="3"/>
    <s v="심화반"/>
    <n v="2"/>
    <n v="30000"/>
    <n v="60000"/>
    <n v="60000"/>
    <s v="직접"/>
    <m/>
    <n v="0"/>
    <m/>
    <s v="카드"/>
    <s v="우리 20241204 01 0005"/>
    <s v="12월 활주반 2회 등록"/>
    <d v="2023-02-03T00:00:00"/>
    <s v="주1회"/>
    <m/>
    <s v="잠원로 8길 35"/>
    <m/>
    <m/>
  </r>
  <r>
    <x v="0"/>
    <x v="1"/>
    <x v="0"/>
    <s v="전찬병"/>
    <x v="1"/>
    <s v="010-3087-0921"/>
    <s v="남"/>
    <n v="5"/>
    <s v="수18"/>
    <d v="2024-12-04T00:00:00"/>
    <x v="3"/>
    <s v="심화반"/>
    <n v="1"/>
    <n v="30000"/>
    <n v="30000"/>
    <n v="30000"/>
    <s v="직접"/>
    <m/>
    <n v="0"/>
    <m/>
    <s v="카드"/>
    <s v="카카오 20241204 01 0006"/>
    <s v="12월 활주반 1회 등록"/>
    <d v="2021-12-08T00:00:00"/>
    <s v="주1회"/>
    <m/>
    <s v="용산구 녹사평대로 남산대림 아파트"/>
    <m/>
    <m/>
  </r>
  <r>
    <x v="0"/>
    <x v="1"/>
    <x v="0"/>
    <s v="전준병"/>
    <x v="1"/>
    <s v="010-3087-0921"/>
    <s v="남"/>
    <n v="7"/>
    <s v="수18"/>
    <d v="2024-12-04T00:00:00"/>
    <x v="3"/>
    <s v="심화반"/>
    <n v="1"/>
    <n v="30000"/>
    <n v="30000"/>
    <n v="30000"/>
    <s v="직접"/>
    <m/>
    <n v="0"/>
    <m/>
    <s v="카드"/>
    <s v="카카오 20241204 01 0006"/>
    <s v="12월 활주반 1회 등록"/>
    <d v="2021-12-08T00:00:00"/>
    <s v="주1회"/>
    <m/>
    <s v="용산구 녹사평대로 남산대림 아파트"/>
    <m/>
    <m/>
  </r>
  <r>
    <x v="0"/>
    <x v="0"/>
    <x v="0"/>
    <s v="김지안3"/>
    <x v="6"/>
    <s v="010-2042-2936"/>
    <s v="여"/>
    <n v="8"/>
    <s v="토12"/>
    <d v="2024-12-04T00:00:00"/>
    <x v="3"/>
    <s v="주1회"/>
    <n v="4"/>
    <n v="60000"/>
    <n v="240000"/>
    <n v="240000"/>
    <s v="직접"/>
    <m/>
    <n v="0"/>
    <m/>
    <s v="카드"/>
    <s v="하나 20241204 01 0007"/>
    <s v="12월 4회 등록(11월 결제 확인후 재결제 예정)"/>
    <d v="2024-04-12T00:00:00"/>
    <s v="주1회"/>
    <m/>
    <s v="신현대 124동"/>
    <m/>
    <s v="압구정동"/>
  </r>
  <r>
    <x v="0"/>
    <x v="1"/>
    <x v="2"/>
    <s v="정은혜"/>
    <x v="1"/>
    <s v="010-7444-3620"/>
    <s v="여"/>
    <n v="7"/>
    <s v="월16"/>
    <d v="2024-12-04T00:00:00"/>
    <x v="3"/>
    <s v="체험"/>
    <n v="1"/>
    <n v="70000"/>
    <n v="70000"/>
    <n v="70000"/>
    <s v="직접"/>
    <m/>
    <n v="0"/>
    <m/>
    <s v="계좌이체"/>
    <s v="현영발급무"/>
    <s v="12/9 스피드 체험"/>
    <m/>
    <m/>
    <m/>
    <m/>
    <m/>
    <m/>
  </r>
  <r>
    <x v="0"/>
    <x v="1"/>
    <x v="2"/>
    <s v="이예나"/>
    <x v="1"/>
    <m/>
    <s v="여"/>
    <n v="7"/>
    <s v="월16"/>
    <d v="2024-12-04T00:00:00"/>
    <x v="3"/>
    <s v="체험"/>
    <n v="1"/>
    <n v="70000"/>
    <n v="70000"/>
    <n v="70000"/>
    <s v="직접"/>
    <m/>
    <n v="0"/>
    <m/>
    <s v="계좌이체"/>
    <s v="현영발급무"/>
    <s v="12/9 스피드 체험"/>
    <m/>
    <m/>
    <m/>
    <m/>
    <m/>
    <m/>
  </r>
  <r>
    <x v="0"/>
    <x v="0"/>
    <x v="0"/>
    <s v="강리아"/>
    <x v="7"/>
    <s v="010-6553-5240"/>
    <s v="여"/>
    <n v="10"/>
    <s v="수16"/>
    <d v="2024-12-04T00:00:00"/>
    <x v="3"/>
    <s v="주1회"/>
    <n v="3"/>
    <n v="60000"/>
    <n v="180000"/>
    <n v="180000"/>
    <s v="직접"/>
    <m/>
    <n v="0"/>
    <m/>
    <s v="카드"/>
    <s v="현대 20241204 01 0003"/>
    <s v="12월 3회 등록"/>
    <d v="2023-02-17T00:00:00"/>
    <s v="주1회"/>
    <m/>
    <s v="잠원동 32-10"/>
    <m/>
    <m/>
  </r>
  <r>
    <x v="0"/>
    <x v="0"/>
    <x v="0"/>
    <s v="박소영"/>
    <x v="7"/>
    <s v="010-6886-6016"/>
    <s v="여"/>
    <n v="10"/>
    <s v="수16"/>
    <d v="2024-12-04T00:00:00"/>
    <x v="3"/>
    <s v="주1회"/>
    <n v="3"/>
    <n v="60000"/>
    <n v="180000"/>
    <n v="180000"/>
    <s v="왕복1"/>
    <n v="3"/>
    <n v="6000"/>
    <n v="18000"/>
    <s v="카드"/>
    <s v="하나 20241204 01 0004"/>
    <s v="12월 3회 등록_x000a_왕복셔틀이용"/>
    <d v="2021-12-07T00:00:00"/>
    <s v="주1회"/>
    <m/>
    <s v="압구정동 구현대아파트 63동"/>
    <m/>
    <m/>
  </r>
  <r>
    <x v="0"/>
    <x v="0"/>
    <x v="0"/>
    <s v="임아린"/>
    <x v="7"/>
    <s v="010-8826-1767"/>
    <s v="여"/>
    <n v="7"/>
    <s v="수16토12,13"/>
    <d v="2024-12-04T00:00:00"/>
    <x v="3"/>
    <s v="주2회"/>
    <n v="7"/>
    <n v="55000"/>
    <n v="385000"/>
    <n v="385000"/>
    <s v="직접"/>
    <m/>
    <n v="0"/>
    <m/>
    <s v="카드"/>
    <s v="씨티 20241204 01 0001"/>
    <s v="12월 7회 등록(21일,28일 결석)"/>
    <d v="2023-04-05T00:00:00"/>
    <s v="주1회"/>
    <m/>
    <s v="잠원동 50-1"/>
    <m/>
    <s v="압구정동"/>
  </r>
  <r>
    <x v="0"/>
    <x v="0"/>
    <x v="16"/>
    <s v="장연수"/>
    <x v="0"/>
    <s v="010-2020-2436"/>
    <s v="여"/>
    <n v="8"/>
    <s v="토10"/>
    <d v="2024-12-03T00:00:00"/>
    <x v="3"/>
    <s v="주2회"/>
    <n v="4"/>
    <n v="55000"/>
    <n v="220000"/>
    <n v="200000"/>
    <s v="직접"/>
    <m/>
    <n v="0"/>
    <m/>
    <s v="카드"/>
    <s v="신한 20241203 01 0001"/>
    <s v="12월 4회 추가(주2회 단가 적용)"/>
    <d v="2023-07-15T00:00:00"/>
    <s v="주1회"/>
    <m/>
    <s v="동대문 장안벚꽃로 1길 7"/>
    <m/>
    <m/>
  </r>
  <r>
    <x v="0"/>
    <x v="1"/>
    <x v="0"/>
    <s v="한다인"/>
    <x v="8"/>
    <s v="010-9276-1104"/>
    <s v="여"/>
    <n v="9"/>
    <s v="월16"/>
    <d v="2024-12-02T00:00:00"/>
    <x v="3"/>
    <s v="주1회할인"/>
    <n v="4"/>
    <n v="57500"/>
    <n v="230000"/>
    <n v="230000"/>
    <s v="직접"/>
    <m/>
    <n v="0"/>
    <m/>
    <s v="카드"/>
    <s v="현대 20241202 01 0002"/>
    <s v="12월 4회 등록_x000a_형제할인"/>
    <d v="2023-07-07T00:00:00"/>
    <s v="주1회"/>
    <m/>
    <s v="구현대 72동"/>
    <m/>
    <m/>
  </r>
  <r>
    <x v="0"/>
    <x v="1"/>
    <x v="0"/>
    <s v="한다인"/>
    <x v="8"/>
    <s v="010-9276-1104"/>
    <s v="여"/>
    <n v="9"/>
    <s v="월16"/>
    <d v="2024-12-02T00:00:00"/>
    <x v="3"/>
    <s v="주1회"/>
    <n v="1"/>
    <n v="60000"/>
    <n v="60000"/>
    <n v="60000"/>
    <s v="직접"/>
    <m/>
    <n v="0"/>
    <m/>
    <s v="카드"/>
    <s v="현대 20241202 01 0002"/>
    <s v="11월 1회 추가_x000a_형제할인"/>
    <d v="2023-07-07T00:00:00"/>
    <s v="주1회"/>
    <m/>
    <s v="구현대 72동"/>
    <m/>
    <m/>
  </r>
  <r>
    <x v="0"/>
    <x v="1"/>
    <x v="0"/>
    <s v="한규민"/>
    <x v="8"/>
    <s v="010-9276-1104"/>
    <s v="남"/>
    <n v="6"/>
    <s v="월16"/>
    <d v="2024-12-02T00:00:00"/>
    <x v="3"/>
    <s v="주1회할인"/>
    <n v="4"/>
    <n v="57500"/>
    <n v="230000"/>
    <n v="230000"/>
    <s v="직접"/>
    <m/>
    <n v="0"/>
    <m/>
    <s v="카드"/>
    <s v="현대 20241202 01 0002"/>
    <s v="12월 4회 등록_x000a_형제할인"/>
    <d v="2023-07-24T00:00:00"/>
    <s v="주1회"/>
    <m/>
    <m/>
    <m/>
    <m/>
  </r>
  <r>
    <x v="0"/>
    <x v="0"/>
    <x v="0"/>
    <s v="우아인"/>
    <x v="0"/>
    <s v="010-8860-7276"/>
    <s v="여"/>
    <n v="7"/>
    <s v="회원제"/>
    <d v="2024-12-02T00:00:00"/>
    <x v="3"/>
    <s v="피겨회원제"/>
    <n v="1"/>
    <n v="500000"/>
    <n v="500000"/>
    <n v="500000"/>
    <s v="직접"/>
    <m/>
    <n v="0"/>
    <m/>
    <s v="카드"/>
    <s v="국민 20241202 01 0003"/>
    <s v="12월 회원제 등록"/>
    <d v="2022-07-29T00:00:00"/>
    <s v="주1회"/>
    <m/>
    <m/>
    <m/>
    <m/>
  </r>
  <r>
    <x v="0"/>
    <x v="0"/>
    <x v="0"/>
    <s v="유지후"/>
    <x v="0"/>
    <s v="010-8714-7803"/>
    <s v="여"/>
    <n v="8"/>
    <s v="월16,17"/>
    <d v="2024-12-02T00:00:00"/>
    <x v="3"/>
    <s v="주2회"/>
    <n v="8"/>
    <n v="55000"/>
    <n v="440000"/>
    <n v="440000"/>
    <s v="직접"/>
    <m/>
    <n v="0"/>
    <m/>
    <s v="카드"/>
    <s v="현대 20241202 01 0004"/>
    <s v="12월 8회 등록"/>
    <d v="2023-06-14T00:00:00"/>
    <s v="주1회"/>
    <m/>
    <s v="용산구 이촌로 347"/>
    <m/>
    <m/>
  </r>
  <r>
    <x v="0"/>
    <x v="1"/>
    <x v="0"/>
    <s v="차동빈"/>
    <x v="1"/>
    <s v="010-9120-4844"/>
    <s v="남"/>
    <n v="8"/>
    <s v="월16"/>
    <d v="2024-12-02T00:00:00"/>
    <x v="3"/>
    <s v="주1회"/>
    <n v="4"/>
    <n v="60000"/>
    <n v="240000"/>
    <n v="240000"/>
    <s v="직접"/>
    <m/>
    <n v="0"/>
    <m/>
    <s v="카드"/>
    <s v="수협 20241202 01 0005"/>
    <s v="12월 4회 등록_x000a_형제할인"/>
    <d v="2022-09-27T00:00:00"/>
    <s v="주1회"/>
    <m/>
    <s v="서초중앙로 220"/>
    <m/>
    <m/>
  </r>
  <r>
    <x v="0"/>
    <x v="0"/>
    <x v="0"/>
    <s v="우아인"/>
    <x v="0"/>
    <s v="010-8860-7276"/>
    <s v="여"/>
    <n v="7"/>
    <s v="월17화15토10"/>
    <d v="2024-12-02T00:00:00"/>
    <x v="3"/>
    <s v="심화반"/>
    <n v="1"/>
    <n v="30000"/>
    <n v="30000"/>
    <n v="30000"/>
    <s v="직접"/>
    <m/>
    <n v="0"/>
    <m/>
    <s v="카드"/>
    <s v="국민 20241202 01 0007"/>
    <s v="12월 피겨심화 1회 등록"/>
    <d v="2022-07-29T00:00:00"/>
    <s v="주1회"/>
    <m/>
    <m/>
    <m/>
    <m/>
  </r>
  <r>
    <x v="0"/>
    <x v="0"/>
    <x v="0"/>
    <s v="김예송"/>
    <x v="0"/>
    <s v="010-6899-9874"/>
    <s v="여"/>
    <n v="6"/>
    <s v="피겨심화"/>
    <d v="2024-12-02T00:00:00"/>
    <x v="3"/>
    <s v="심화반"/>
    <n v="11"/>
    <n v="30000"/>
    <n v="330000"/>
    <n v="330000"/>
    <s v="직접"/>
    <m/>
    <n v="0"/>
    <m/>
    <s v="카드"/>
    <s v="현대 20241202 01 0009"/>
    <s v="12월 심화반 11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토12"/>
    <d v="2024-12-02T00:00:00"/>
    <x v="3"/>
    <s v="주1회"/>
    <n v="5"/>
    <n v="60000"/>
    <n v="300000"/>
    <n v="305000"/>
    <s v="직접"/>
    <m/>
    <n v="0"/>
    <m/>
    <s v="카드"/>
    <s v="현대 20241202 01 0009"/>
    <s v="12월 5회 등록(55000원 금액 이월)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회원제"/>
    <d v="2024-12-02T00:00:00"/>
    <x v="3"/>
    <s v="피겨회원제"/>
    <n v="1"/>
    <n v="500000"/>
    <n v="500000"/>
    <n v="500000"/>
    <s v="직접"/>
    <m/>
    <n v="0"/>
    <m/>
    <s v="카드"/>
    <s v="현대 20241202 01 0009"/>
    <s v="12월 회원제 등록"/>
    <d v="2021-12-31T00:00:00"/>
    <s v="주1회"/>
    <m/>
    <s v="봉은사로 현대빌라 201호"/>
    <m/>
    <m/>
  </r>
  <r>
    <x v="0"/>
    <x v="0"/>
    <x v="0"/>
    <s v="정시안"/>
    <x v="0"/>
    <s v="010-2811-6911"/>
    <s v="여"/>
    <n v="8"/>
    <s v="월17"/>
    <d v="2024-12-02T00:00:00"/>
    <x v="3"/>
    <s v="주1회"/>
    <n v="4"/>
    <n v="60000"/>
    <n v="240000"/>
    <n v="120000"/>
    <s v="직접"/>
    <m/>
    <n v="0"/>
    <m/>
    <s v="카드"/>
    <s v="비씨 20241202 01 0006"/>
    <s v="12월 신규 4회 등록(2회 박소연)"/>
    <m/>
    <m/>
    <m/>
    <m/>
    <m/>
    <m/>
  </r>
  <r>
    <x v="0"/>
    <x v="1"/>
    <x v="0"/>
    <s v="안조나"/>
    <x v="1"/>
    <s v="010-9843-7774"/>
    <s v="남"/>
    <n v="9"/>
    <s v="수17"/>
    <d v="2024-12-02T00:00:00"/>
    <x v="3"/>
    <s v="주1회"/>
    <n v="4"/>
    <n v="60000"/>
    <n v="240000"/>
    <n v="240000"/>
    <s v="왕복1"/>
    <n v="4"/>
    <n v="6000"/>
    <n v="24000"/>
    <s v="계좌이체"/>
    <s v="현영발급무"/>
    <s v="12월 4회 등록_x000a_왕복셔틀이용"/>
    <d v="2023-11-28T00:00:00"/>
    <s v="주2회"/>
    <m/>
    <s v="잠원로 117 아크로리버뷰"/>
    <m/>
    <m/>
  </r>
  <r>
    <x v="0"/>
    <x v="0"/>
    <x v="0"/>
    <s v="정시안"/>
    <x v="7"/>
    <s v="010-2811-6911"/>
    <s v="여"/>
    <n v="8"/>
    <s v="월17"/>
    <d v="2024-12-02T00:00:00"/>
    <x v="3"/>
    <s v="주1회"/>
    <n v="4"/>
    <n v="60000"/>
    <n v="240000"/>
    <n v="120000"/>
    <s v="입회비"/>
    <n v="1"/>
    <n v="30000"/>
    <n v="30000"/>
    <s v="카드"/>
    <s v="비씨 20241202 01 0006"/>
    <s v="12월 신규 4회 등록(2회 권지은)"/>
    <m/>
    <m/>
    <m/>
    <m/>
    <m/>
    <m/>
  </r>
  <r>
    <x v="0"/>
    <x v="0"/>
    <x v="0"/>
    <s v="임주아"/>
    <x v="3"/>
    <s v="010-8927-2745"/>
    <s v="여"/>
    <n v="7"/>
    <s v="금14,15"/>
    <d v="2024-11-29T00:00:00"/>
    <x v="3"/>
    <s v="주2회"/>
    <n v="8"/>
    <n v="55000"/>
    <n v="440000"/>
    <n v="440000"/>
    <s v="편도1"/>
    <n v="4"/>
    <n v="3000"/>
    <m/>
    <s v="카드"/>
    <s v="신한 20241129 01 0001"/>
    <s v="12월 8회 등록_x000a_하원셔틀이용???"/>
    <d v="2023-04-04T00:00:00"/>
    <s v="주1회"/>
    <m/>
    <m/>
    <m/>
    <m/>
  </r>
  <r>
    <x v="0"/>
    <x v="1"/>
    <x v="0"/>
    <s v="박윤"/>
    <x v="8"/>
    <s v="010-9792-5945"/>
    <s v="남"/>
    <n v="6"/>
    <s v="금16"/>
    <d v="2024-11-29T00:00:00"/>
    <x v="3"/>
    <s v="주1회"/>
    <n v="4"/>
    <n v="60000"/>
    <n v="240000"/>
    <n v="240000"/>
    <s v="왕복1"/>
    <n v="4"/>
    <n v="6000"/>
    <n v="24000"/>
    <s v="카드"/>
    <s v="현대 20241129 01 0002"/>
    <s v="12월 4회 등록_x000a_왕복 셔틀 이용"/>
    <d v="2019-10-10T00:00:00"/>
    <s v="주1회"/>
    <m/>
    <s v="아크로리버뷰"/>
    <m/>
    <m/>
  </r>
  <r>
    <x v="0"/>
    <x v="1"/>
    <x v="0"/>
    <s v="이윤재"/>
    <x v="5"/>
    <s v="010-2162-0213"/>
    <s v="남"/>
    <n v="9"/>
    <s v="화16목15"/>
    <d v="2024-11-28T00:00:00"/>
    <x v="3"/>
    <s v="주2회"/>
    <n v="8"/>
    <n v="55000"/>
    <n v="440000"/>
    <n v="440000"/>
    <s v="직접"/>
    <m/>
    <n v="0"/>
    <m/>
    <s v="카드"/>
    <s v="롯데 20241128 01 0001"/>
    <s v="12월 8회 등록"/>
    <s v="21/117"/>
    <s v="주2회"/>
    <m/>
    <m/>
    <m/>
    <m/>
  </r>
  <r>
    <x v="0"/>
    <x v="0"/>
    <x v="0"/>
    <s v="박로하2"/>
    <x v="0"/>
    <s v="010-8918-1699"/>
    <s v="여"/>
    <n v="8"/>
    <s v="목17"/>
    <d v="2024-11-28T00:00:00"/>
    <x v="3"/>
    <s v="주1회"/>
    <n v="4"/>
    <n v="60000"/>
    <n v="240000"/>
    <n v="240000"/>
    <s v="직접"/>
    <m/>
    <n v="0"/>
    <m/>
    <s v="카드"/>
    <s v="현대 20241128 01 0002"/>
    <s v="12월 4회 등록"/>
    <m/>
    <m/>
    <m/>
    <m/>
    <m/>
    <m/>
  </r>
  <r>
    <x v="0"/>
    <x v="0"/>
    <x v="0"/>
    <s v="문예진"/>
    <x v="6"/>
    <s v="010-9249-3377"/>
    <s v="여"/>
    <n v="10"/>
    <s v="수17"/>
    <d v="2024-11-27T00:00:00"/>
    <x v="3"/>
    <s v="주1회"/>
    <n v="4"/>
    <n v="60000"/>
    <n v="240000"/>
    <n v="240000"/>
    <s v="왕복1"/>
    <n v="4"/>
    <n v="6000"/>
    <n v="24000"/>
    <s v="카드"/>
    <s v="국민 20241127 0 1 0002"/>
    <s v="12월 4회 등록_x000a_수17 왕복셔틀 이용"/>
    <d v="2024-02-21T00:00:00"/>
    <s v="주1회"/>
    <m/>
    <s v="구현대80동"/>
    <m/>
    <m/>
  </r>
  <r>
    <x v="0"/>
    <x v="0"/>
    <x v="0"/>
    <s v="김사라"/>
    <x v="7"/>
    <s v="010-4322-0517"/>
    <s v="여"/>
    <n v="8"/>
    <s v="목17"/>
    <d v="2024-11-27T00:00:00"/>
    <x v="3"/>
    <s v="주1회할인"/>
    <n v="4"/>
    <n v="57500"/>
    <n v="230000"/>
    <n v="230000"/>
    <s v="왕복1"/>
    <n v="4"/>
    <n v="6000"/>
    <n v="24000"/>
    <s v="카드"/>
    <s v="롯데 49179094"/>
    <s v="12월 4회 등록(단말기 결제)_x000a_왕복셔틀이용 수영종목할인"/>
    <d v="2020-11-12T00:00:00"/>
    <s v="주2회"/>
    <m/>
    <s v="점원동 한신4차 201-701"/>
    <m/>
    <s v="잠원동"/>
  </r>
  <r>
    <x v="0"/>
    <x v="0"/>
    <x v="0"/>
    <s v="정하연"/>
    <x v="0"/>
    <s v="010-5359-3822"/>
    <s v="여"/>
    <n v="9"/>
    <s v="토11"/>
    <d v="2024-11-26T00:00:00"/>
    <x v="3"/>
    <s v="주1회할인"/>
    <n v="4"/>
    <n v="57500"/>
    <n v="230000"/>
    <n v="230000"/>
    <s v="직접"/>
    <m/>
    <n v="0"/>
    <m/>
    <s v="카드"/>
    <s v="신한 02673790"/>
    <s v="12월 4회 등록(단말기 결제)_x000a_수영종목할인"/>
    <d v="2023-09-02T00:00:00"/>
    <s v="주1회"/>
    <m/>
    <s v="마포구 백범로 212"/>
    <m/>
    <m/>
  </r>
  <r>
    <x v="0"/>
    <x v="0"/>
    <x v="0"/>
    <s v="바이올라"/>
    <x v="6"/>
    <s v="010-6598-7748"/>
    <s v="여"/>
    <n v="9"/>
    <s v="금14"/>
    <d v="2024-11-26T00:00:00"/>
    <x v="3"/>
    <s v="주1회"/>
    <n v="3"/>
    <n v="60000"/>
    <n v="180000"/>
    <n v="180000"/>
    <s v="직접"/>
    <m/>
    <n v="0"/>
    <m/>
    <s v="카드"/>
    <s v="국민 20241126 01 0001"/>
    <s v="12월 3회 추가"/>
    <m/>
    <s v="주1회"/>
    <m/>
    <s v="후암동 30-1"/>
    <m/>
    <m/>
  </r>
  <r>
    <x v="0"/>
    <x v="1"/>
    <x v="0"/>
    <s v="차지유"/>
    <x v="8"/>
    <s v="010-7672-9016"/>
    <s v="여"/>
    <n v="8"/>
    <s v="토14"/>
    <d v="2024-11-26T00:00:00"/>
    <x v="3"/>
    <s v="주1회할인"/>
    <n v="3"/>
    <n v="57500"/>
    <n v="172500"/>
    <n v="172500"/>
    <s v="직접"/>
    <m/>
    <n v="0"/>
    <m/>
    <s v="카드"/>
    <s v="현대 20241126 01 0003"/>
    <s v="12월 3회 등록(정바라t)_x000a_수영종목할인"/>
    <d v="2024-08-14T00:00:00"/>
    <s v="주1회"/>
    <m/>
    <m/>
    <m/>
    <m/>
  </r>
  <r>
    <x v="0"/>
    <x v="1"/>
    <x v="0"/>
    <s v="차지유"/>
    <x v="9"/>
    <s v="010-7672-9016"/>
    <s v="여"/>
    <n v="8"/>
    <s v="토14"/>
    <d v="2024-11-26T00:00:00"/>
    <x v="3"/>
    <s v="주1회할인"/>
    <n v="1"/>
    <n v="57500"/>
    <n v="57500"/>
    <n v="57500"/>
    <s v="직접"/>
    <m/>
    <n v="0"/>
    <m/>
    <s v="카드"/>
    <s v="현대 20241126 01 0003"/>
    <s v="12월 3회 등록(김유진t)_x000a_수영종목할인"/>
    <d v="2024-08-14T00:00:00"/>
    <s v="주1회"/>
    <m/>
    <m/>
    <m/>
    <m/>
  </r>
  <r>
    <x v="0"/>
    <x v="0"/>
    <x v="0"/>
    <s v="주나율"/>
    <x v="4"/>
    <s v="010-8866-2773"/>
    <s v="여"/>
    <n v="8"/>
    <s v="화17금16"/>
    <d v="2024-11-26T00:00:00"/>
    <x v="3"/>
    <s v="주2회"/>
    <n v="8"/>
    <n v="55000"/>
    <n v="440000"/>
    <n v="440000"/>
    <s v="직접"/>
    <m/>
    <n v="0"/>
    <m/>
    <s v="카드"/>
    <s v="현대 20241126 01 0004"/>
    <s v="12월 8회 등록"/>
    <d v="2023-01-30T00:00:00"/>
    <s v="주1회"/>
    <m/>
    <s v="압구정 미성 2동"/>
    <m/>
    <m/>
  </r>
  <r>
    <x v="0"/>
    <x v="1"/>
    <x v="0"/>
    <s v="권태윤"/>
    <x v="5"/>
    <s v="010-8384-7300"/>
    <s v="남"/>
    <n v="7"/>
    <s v="화16"/>
    <d v="2024-11-26T00:00:00"/>
    <x v="3"/>
    <s v="주1회미만"/>
    <n v="2"/>
    <n v="70000"/>
    <n v="140000"/>
    <n v="140000"/>
    <s v="왕복1"/>
    <n v="2"/>
    <n v="6000"/>
    <n v="12000"/>
    <s v="카드"/>
    <s v="하나 20241126 01 0005"/>
    <s v="12월 2회 등록_x000a_왕복셔틀이용"/>
    <s v="23/4/1/"/>
    <s v="주1회"/>
    <m/>
    <s v="잠원동아 105"/>
    <m/>
    <m/>
  </r>
  <r>
    <x v="0"/>
    <x v="1"/>
    <x v="0"/>
    <s v="권태윤"/>
    <x v="5"/>
    <s v="010-8384-7300"/>
    <s v="남"/>
    <n v="7"/>
    <s v="화16"/>
    <d v="2024-11-26T00:00:00"/>
    <x v="3"/>
    <s v="주1회"/>
    <m/>
    <n v="60000"/>
    <n v="0"/>
    <m/>
    <s v="왕복1"/>
    <n v="6"/>
    <n v="6000"/>
    <n v="36000"/>
    <s v="카드"/>
    <s v="하나 20241126 01 0005"/>
    <s v="10월,11월 셔틀비"/>
    <s v="23/4/1/"/>
    <s v="주1회"/>
    <m/>
    <s v="잠원동아 105"/>
    <m/>
    <m/>
  </r>
  <r>
    <x v="0"/>
    <x v="0"/>
    <x v="6"/>
    <s v="김이진"/>
    <x v="6"/>
    <s v="010-3160-4803"/>
    <s v="여"/>
    <n v="8"/>
    <s v="화17"/>
    <d v="2024-11-26T00:00:00"/>
    <x v="3"/>
    <s v="주1회"/>
    <n v="4"/>
    <n v="60000"/>
    <n v="240000"/>
    <n v="240000"/>
    <s v="직접"/>
    <m/>
    <n v="0"/>
    <m/>
    <s v="카드"/>
    <s v="국민 20241126 01 0006"/>
    <s v="12월 4회 등록"/>
    <d v="2024-11-05T00:00:00"/>
    <s v="주1회"/>
    <m/>
    <s v="잠원대주a"/>
    <m/>
    <m/>
  </r>
  <r>
    <x v="0"/>
    <x v="1"/>
    <x v="0"/>
    <s v="신정우"/>
    <x v="5"/>
    <s v="010-5343-6448"/>
    <s v="남"/>
    <n v="7"/>
    <s v="화16"/>
    <d v="2024-11-26T00:00:00"/>
    <x v="3"/>
    <s v="주1회"/>
    <n v="4"/>
    <n v="60000"/>
    <n v="240000"/>
    <n v="240000"/>
    <s v="왕복1"/>
    <n v="4"/>
    <n v="6000"/>
    <n v="24000"/>
    <s v="카드"/>
    <s v="국민 20241126 01 0007"/>
    <s v="12월 4회 등록_x000a_왕복 셔틀 이용"/>
    <d v="2024-03-06T00:00:00"/>
    <s v="주1회"/>
    <s v="서초사랑어린이집"/>
    <s v="잠원로14길32"/>
    <s v="리오센트(쪽문)"/>
    <s v="리오센트(쪽문)"/>
  </r>
  <r>
    <x v="0"/>
    <x v="0"/>
    <x v="0"/>
    <s v="고가윤"/>
    <x v="7"/>
    <s v="010-6276-3884"/>
    <s v="여"/>
    <n v="7"/>
    <s v="토11"/>
    <d v="2024-11-26T00:00:00"/>
    <x v="3"/>
    <s v="주1회"/>
    <n v="4"/>
    <n v="60000"/>
    <n v="240000"/>
    <n v="240000"/>
    <s v="직접"/>
    <m/>
    <n v="0"/>
    <m/>
    <s v="카드"/>
    <s v="신한 20241126 01 0008"/>
    <s v="12월 4회 등록"/>
    <d v="2024-01-27T00:00:00"/>
    <s v="주1회"/>
    <m/>
    <s v="이촌로 64길 15"/>
    <m/>
    <m/>
  </r>
  <r>
    <x v="0"/>
    <x v="0"/>
    <x v="6"/>
    <s v="이레"/>
    <x v="7"/>
    <s v="010-2724-7790"/>
    <s v="여"/>
    <s v="8세"/>
    <s v="월17"/>
    <d v="2024-11-26T00:00:00"/>
    <x v="3"/>
    <s v="주1회"/>
    <n v="2"/>
    <n v="60000"/>
    <n v="120000"/>
    <n v="120000"/>
    <s v="입회비"/>
    <n v="1"/>
    <n v="30000"/>
    <n v="30000"/>
    <s v="계좌이체"/>
    <s v="현영발급무"/>
    <s v="12월 신규 4회 등록(2회 권지은)"/>
    <d v="2024-12-02T00:00:00"/>
    <s v="주1회"/>
    <m/>
    <s v="성동구 우학로 33"/>
    <m/>
    <m/>
  </r>
  <r>
    <x v="0"/>
    <x v="0"/>
    <x v="6"/>
    <s v="이레"/>
    <x v="0"/>
    <s v="010-2724-7790"/>
    <s v="여"/>
    <s v="8세"/>
    <s v="월17"/>
    <d v="2024-11-26T00:00:00"/>
    <x v="3"/>
    <s v="주1회"/>
    <n v="2"/>
    <n v="60000"/>
    <n v="120000"/>
    <n v="120000"/>
    <s v="직접"/>
    <m/>
    <n v="0"/>
    <m/>
    <s v="계좌이체"/>
    <s v="현영발급무"/>
    <s v="12월 신규 4회 등록(2회 박소연)"/>
    <d v="2024-12-02T00:00:00"/>
    <s v="주1회"/>
    <m/>
    <s v="성동구 우학로 33"/>
    <m/>
    <m/>
  </r>
  <r>
    <x v="0"/>
    <x v="1"/>
    <x v="0"/>
    <s v="정유준"/>
    <x v="1"/>
    <s v="010-9058-6247"/>
    <s v="남"/>
    <n v="8"/>
    <s v="월15"/>
    <d v="2024-11-26T00:00:00"/>
    <x v="3"/>
    <s v="주1회"/>
    <n v="4"/>
    <n v="60000"/>
    <n v="240000"/>
    <n v="240000"/>
    <s v="왕복1"/>
    <n v="4"/>
    <n v="6000"/>
    <n v="24000"/>
    <s v="계좌이체"/>
    <s v="현영발급무"/>
    <s v="12월 4회 등록_x000a_왕복 셔틀 이용"/>
    <d v="2021-06-23T00:00:00"/>
    <m/>
    <m/>
    <s v="잠원동 하나유치원"/>
    <m/>
    <m/>
  </r>
  <r>
    <x v="0"/>
    <x v="1"/>
    <x v="0"/>
    <s v="정유준"/>
    <x v="1"/>
    <s v="010-9058-6247"/>
    <s v="남"/>
    <n v="8"/>
    <s v="월15"/>
    <d v="2024-11-26T00:00:00"/>
    <x v="3"/>
    <s v="주1회"/>
    <n v="4"/>
    <n v="60000"/>
    <n v="240000"/>
    <n v="36000"/>
    <s v="왕복1"/>
    <m/>
    <n v="6000"/>
    <m/>
    <s v="계좌이체"/>
    <s v="현영발급무"/>
    <s v="오입금"/>
    <d v="2021-06-23T00:00:00"/>
    <m/>
    <m/>
    <s v="잠원동 하나유치원"/>
    <m/>
    <m/>
  </r>
  <r>
    <x v="0"/>
    <x v="0"/>
    <x v="0"/>
    <s v="정지원"/>
    <x v="0"/>
    <s v="010-9045-6907"/>
    <s v="여"/>
    <n v="9"/>
    <s v="토14"/>
    <d v="2024-11-26T00:00:00"/>
    <x v="3"/>
    <s v="주1회미만"/>
    <n v="2"/>
    <n v="70000"/>
    <n v="140000"/>
    <n v="140000"/>
    <s v="직접"/>
    <m/>
    <n v="0"/>
    <m/>
    <s v="계좌이체"/>
    <s v="현영발급무"/>
    <s v="12월 2회 등록"/>
    <d v="2022-01-08T00:00:00"/>
    <s v="주1회"/>
    <m/>
    <m/>
    <m/>
    <m/>
  </r>
  <r>
    <x v="0"/>
    <x v="1"/>
    <x v="0"/>
    <s v="박서연(7058)"/>
    <x v="8"/>
    <s v="010-8647-7058"/>
    <s v="여"/>
    <n v="10"/>
    <s v="월15"/>
    <d v="2024-11-25T00:00:00"/>
    <x v="3"/>
    <s v="주1회"/>
    <n v="4"/>
    <n v="60000"/>
    <n v="240000"/>
    <n v="240000"/>
    <s v="직접"/>
    <m/>
    <n v="0"/>
    <m/>
    <s v="카드"/>
    <s v="신한 20241125 01 0005"/>
    <s v="12월 4회 등록"/>
    <d v="2022-08-12T00:00:00"/>
    <s v="주1회"/>
    <m/>
    <s v="남산타운아파트"/>
    <m/>
    <m/>
  </r>
  <r>
    <x v="0"/>
    <x v="0"/>
    <x v="0"/>
    <s v="고서연"/>
    <x v="0"/>
    <s v="010-4826-7891"/>
    <s v="여"/>
    <n v="8"/>
    <s v="월목16"/>
    <d v="2024-11-25T00:00:00"/>
    <x v="3"/>
    <s v="주2회"/>
    <n v="8"/>
    <n v="55000"/>
    <n v="440000"/>
    <n v="440000"/>
    <s v="직접"/>
    <m/>
    <n v="0"/>
    <m/>
    <s v="카드"/>
    <s v="롯데 20241125 01 0006"/>
    <s v="12월 4회 등록"/>
    <d v="2024-06-17T00:00:00"/>
    <s v="주1회"/>
    <m/>
    <m/>
    <m/>
    <m/>
  </r>
  <r>
    <x v="0"/>
    <x v="0"/>
    <x v="0"/>
    <s v="권민"/>
    <x v="3"/>
    <s v="010-4870-4124"/>
    <s v="여"/>
    <n v="11"/>
    <s v="토14"/>
    <d v="2024-11-25T00:00:00"/>
    <x v="3"/>
    <s v="주1회"/>
    <n v="4"/>
    <n v="60000"/>
    <n v="240000"/>
    <n v="240000"/>
    <s v="왕복1"/>
    <n v="4"/>
    <n v="6000"/>
    <n v="24000"/>
    <s v="카드"/>
    <s v="삼성 03203553"/>
    <s v="12월 4회 등록(단말기 결제)_x000a_왕복셔틀이용"/>
    <d v="2024-06-20T00:00:00"/>
    <s v="주1회"/>
    <m/>
    <m/>
    <m/>
    <m/>
  </r>
  <r>
    <x v="0"/>
    <x v="1"/>
    <x v="0"/>
    <s v="우이든"/>
    <x v="8"/>
    <s v="010-5237-3613"/>
    <s v="남"/>
    <n v="6"/>
    <s v="월16"/>
    <d v="2024-11-25T00:00:00"/>
    <x v="3"/>
    <s v="주1회"/>
    <n v="4"/>
    <n v="60000"/>
    <n v="240000"/>
    <n v="240000"/>
    <s v="직접"/>
    <m/>
    <n v="0"/>
    <m/>
    <s v="카드"/>
    <s v="신한 20241125 01 0007"/>
    <s v="12월 4회 등록"/>
    <d v="2023-12-08T00:00:00"/>
    <s v="주1회"/>
    <m/>
    <s v="구현대 32동"/>
    <m/>
    <m/>
  </r>
  <r>
    <x v="0"/>
    <x v="0"/>
    <x v="0"/>
    <s v="김조이"/>
    <x v="0"/>
    <s v="010-3732-0209"/>
    <s v="여"/>
    <n v="7"/>
    <s v="월16"/>
    <d v="2024-11-25T00:00:00"/>
    <x v="3"/>
    <s v="주1회"/>
    <n v="4"/>
    <n v="60000"/>
    <n v="240000"/>
    <n v="240000"/>
    <s v="직접"/>
    <m/>
    <n v="0"/>
    <m/>
    <s v="카드"/>
    <s v="신한 20241125 01 0008"/>
    <s v="12월 4회 등록"/>
    <d v="2022-08-27T00:00:00"/>
    <s v="주1회"/>
    <m/>
    <s v="동작구 상도로"/>
    <m/>
    <m/>
  </r>
  <r>
    <x v="0"/>
    <x v="1"/>
    <x v="0"/>
    <s v="이서준(0627)"/>
    <x v="8"/>
    <s v="010-2808-0627"/>
    <s v="남"/>
    <n v="9"/>
    <s v="월17"/>
    <d v="2024-11-25T00:00:00"/>
    <x v="3"/>
    <s v="주1회"/>
    <n v="4"/>
    <n v="60000"/>
    <n v="240000"/>
    <n v="240000"/>
    <s v="직접"/>
    <m/>
    <n v="0"/>
    <m/>
    <s v="카드"/>
    <s v="국민 20241125 01 0009"/>
    <s v="12월 4회 등록"/>
    <d v="2021-02-09T00:00:00"/>
    <s v="주3회"/>
    <m/>
    <s v="압구정동 현대아파트 "/>
    <m/>
    <s v="압구정동"/>
  </r>
  <r>
    <x v="0"/>
    <x v="0"/>
    <x v="0"/>
    <s v="이예서2"/>
    <x v="4"/>
    <s v="010-5215-2292"/>
    <s v="여"/>
    <n v="8"/>
    <s v="화17금15"/>
    <d v="2024-11-25T00:00:00"/>
    <x v="3"/>
    <s v="주2회할인"/>
    <n v="8"/>
    <n v="53750"/>
    <n v="430000"/>
    <n v="430000"/>
    <s v="직접"/>
    <m/>
    <n v="0"/>
    <m/>
    <s v="카드"/>
    <s v="롯데 20241125 01 0010"/>
    <s v="12월 8회 등록_x000a_형제할인"/>
    <d v="2024-01-10T00:00:00"/>
    <s v="주2회"/>
    <m/>
    <s v="학동로 97길 31"/>
    <m/>
    <m/>
  </r>
  <r>
    <x v="0"/>
    <x v="0"/>
    <x v="0"/>
    <s v="이희서"/>
    <x v="4"/>
    <s v="010-5215-2292"/>
    <s v="여"/>
    <n v="8"/>
    <s v="화17금15"/>
    <d v="2024-11-25T00:00:00"/>
    <x v="3"/>
    <s v="주2회할인"/>
    <n v="8"/>
    <n v="53750"/>
    <n v="430000"/>
    <n v="430000"/>
    <s v="직접"/>
    <m/>
    <n v="0"/>
    <m/>
    <s v="카드"/>
    <s v="롯데 20241125 01 0010"/>
    <s v="12월 8회 등록_x000a_형제할인"/>
    <d v="2024-01-10T00:00:00"/>
    <s v="주2회"/>
    <m/>
    <s v="학동로 97길 31"/>
    <m/>
    <m/>
  </r>
  <r>
    <x v="0"/>
    <x v="0"/>
    <x v="0"/>
    <s v="문지현"/>
    <x v="6"/>
    <s v="010-9645-4533"/>
    <s v="여"/>
    <n v="11"/>
    <s v="토11"/>
    <d v="2024-11-23T00:00:00"/>
    <x v="3"/>
    <s v="주1회할인"/>
    <n v="4"/>
    <n v="57500"/>
    <n v="230000"/>
    <n v="230000"/>
    <s v="직접"/>
    <m/>
    <n v="0"/>
    <m/>
    <s v="카드"/>
    <s v="신한 20241123 01 0001"/>
    <s v="12월 4회 등록_x000a_형제할인"/>
    <d v="2024-10-12T00:00:00"/>
    <s v="주1회"/>
    <s v="영훈초"/>
    <s v="동양파라곤"/>
    <m/>
    <m/>
  </r>
  <r>
    <x v="0"/>
    <x v="0"/>
    <x v="0"/>
    <s v="문서현"/>
    <x v="6"/>
    <s v="010-9645-4533"/>
    <s v="여"/>
    <n v="10"/>
    <s v="토11"/>
    <d v="2024-11-23T00:00:00"/>
    <x v="3"/>
    <s v="주1회할인"/>
    <n v="4"/>
    <n v="57500"/>
    <n v="230000"/>
    <n v="230000"/>
    <s v="직접"/>
    <m/>
    <n v="0"/>
    <m/>
    <s v="카드"/>
    <s v="신한 20241123 01 0001"/>
    <s v="12월 4회 등록_x000a_형제할인"/>
    <d v="2024-11-23T00:00:00"/>
    <s v="주1회"/>
    <s v="영훈초"/>
    <s v="동양파라곤"/>
    <m/>
    <m/>
  </r>
  <r>
    <x v="0"/>
    <x v="0"/>
    <x v="0"/>
    <s v="김소율"/>
    <x v="0"/>
    <s v="010-9808-0042"/>
    <s v="여"/>
    <n v="8"/>
    <s v="토10"/>
    <d v="2024-11-23T00:00:00"/>
    <x v="3"/>
    <s v="주1회"/>
    <n v="4"/>
    <n v="60000"/>
    <n v="240000"/>
    <n v="240000"/>
    <s v="직접"/>
    <m/>
    <n v="0"/>
    <m/>
    <s v="카드"/>
    <s v="현대 20241123 01 0002"/>
    <s v="12월 4회 등록"/>
    <d v="2023-04-15T00:00:00"/>
    <s v="주1회"/>
    <m/>
    <s v="강남구 선릉로 126길 22"/>
    <m/>
    <m/>
  </r>
  <r>
    <x v="0"/>
    <x v="0"/>
    <x v="0"/>
    <s v="오은호"/>
    <x v="3"/>
    <s v="010-5272-9227"/>
    <s v="여"/>
    <n v="8"/>
    <s v="토11"/>
    <d v="2024-11-23T00:00:00"/>
    <x v="3"/>
    <s v="주1회할인"/>
    <n v="4"/>
    <n v="57500"/>
    <n v="230000"/>
    <n v="230000"/>
    <s v="직접"/>
    <m/>
    <n v="0"/>
    <m/>
    <s v="카드"/>
    <s v="신한 20241123 01 0003"/>
    <s v="12월 4회 등록_x000a_수영종목할인"/>
    <d v="2023-12-16T00:00:00"/>
    <s v="주1회"/>
    <m/>
    <s v="잠원로 8길 35"/>
    <m/>
    <m/>
  </r>
  <r>
    <x v="0"/>
    <x v="0"/>
    <x v="0"/>
    <s v="정세연"/>
    <x v="3"/>
    <s v="010-9432-6379"/>
    <s v="여"/>
    <n v="8"/>
    <s v="토11"/>
    <d v="2024-11-23T00:00:00"/>
    <x v="3"/>
    <s v="주1회"/>
    <n v="4"/>
    <n v="60000"/>
    <n v="240000"/>
    <n v="240000"/>
    <s v="직접"/>
    <m/>
    <n v="0"/>
    <m/>
    <s v="카드"/>
    <s v="롯데 20241123 01 0004"/>
    <s v="12월 4회 등록"/>
    <d v="2024-05-17T00:00:00"/>
    <s v="주1회"/>
    <m/>
    <s v="구현대 201동"/>
    <m/>
    <m/>
  </r>
  <r>
    <x v="0"/>
    <x v="0"/>
    <x v="0"/>
    <s v="유현선"/>
    <x v="3"/>
    <s v="010-6420-8163"/>
    <s v="여"/>
    <n v="11"/>
    <s v="수15토11"/>
    <d v="2024-11-23T00:00:00"/>
    <x v="3"/>
    <s v="주2회"/>
    <n v="7"/>
    <n v="55000"/>
    <n v="385000"/>
    <n v="385000"/>
    <s v="왕복1"/>
    <n v="3"/>
    <n v="6000"/>
    <n v="18000"/>
    <s v="카드"/>
    <s v="신한 20241123 01 0005"/>
    <s v="12월 7회 등록_x000a_수요일만 왕복셔틀이용"/>
    <d v="2024-01-26T00:00:00"/>
    <s v="주1회"/>
    <m/>
    <s v="잠원한신 5동"/>
    <m/>
    <s v="압구정동"/>
  </r>
  <r>
    <x v="0"/>
    <x v="1"/>
    <x v="0"/>
    <s v="조수아"/>
    <x v="8"/>
    <s v="010-2059-9174"/>
    <s v="여"/>
    <n v="8"/>
    <s v="토11"/>
    <d v="2024-11-23T00:00:00"/>
    <x v="3"/>
    <s v="주1회"/>
    <n v="2"/>
    <n v="60000"/>
    <n v="120000"/>
    <n v="120000"/>
    <s v="직접"/>
    <m/>
    <n v="0"/>
    <m/>
    <s v="카드"/>
    <s v="국민 20241123 01 0006"/>
    <s v="12월 2회 등록(정바라t)"/>
    <m/>
    <m/>
    <m/>
    <m/>
    <m/>
    <m/>
  </r>
  <r>
    <x v="0"/>
    <x v="1"/>
    <x v="0"/>
    <s v="조수아"/>
    <x v="9"/>
    <s v="010-2059-9174"/>
    <s v="여"/>
    <n v="8"/>
    <s v="토11"/>
    <d v="2024-11-23T00:00:00"/>
    <x v="3"/>
    <s v="주1회"/>
    <n v="2"/>
    <n v="60000"/>
    <n v="120000"/>
    <n v="120000"/>
    <s v="직접"/>
    <m/>
    <n v="0"/>
    <m/>
    <s v="카드"/>
    <s v="국민 20241123 01 0006"/>
    <s v="12월 2회 등록(김유진t)"/>
    <m/>
    <m/>
    <m/>
    <m/>
    <m/>
    <m/>
  </r>
  <r>
    <x v="0"/>
    <x v="0"/>
    <x v="0"/>
    <s v="김예은"/>
    <x v="6"/>
    <s v="010-5520-1031"/>
    <s v="여"/>
    <n v="8"/>
    <s v="토12"/>
    <d v="2024-11-23T00:00:00"/>
    <x v="3"/>
    <s v="주1회"/>
    <n v="4"/>
    <n v="60000"/>
    <n v="240000"/>
    <n v="240000"/>
    <s v="직접"/>
    <m/>
    <n v="0"/>
    <m/>
    <s v="카드"/>
    <s v="삼성 20241123 01 0007"/>
    <s v="12월 4회 등록"/>
    <d v="2024-06-01T00:00:00"/>
    <s v="주1회"/>
    <m/>
    <s v="반포르엘 2차"/>
    <m/>
    <m/>
  </r>
  <r>
    <x v="0"/>
    <x v="0"/>
    <x v="0"/>
    <s v="전소은"/>
    <x v="3"/>
    <s v="010-4266-2317"/>
    <s v="여"/>
    <n v="8"/>
    <s v="토12"/>
    <d v="2024-11-23T00:00:00"/>
    <x v="3"/>
    <s v="주1회"/>
    <n v="4"/>
    <n v="60000"/>
    <n v="240000"/>
    <n v="240000"/>
    <s v="직접"/>
    <m/>
    <n v="0"/>
    <m/>
    <s v="카드"/>
    <s v="신한 20241123 01 0008"/>
    <s v="12월 4회 등록"/>
    <m/>
    <m/>
    <m/>
    <m/>
    <m/>
    <m/>
  </r>
  <r>
    <x v="0"/>
    <x v="1"/>
    <x v="0"/>
    <s v="이소율"/>
    <x v="8"/>
    <s v="010-4910-4374"/>
    <s v="여"/>
    <n v="7"/>
    <s v="토11"/>
    <d v="2024-11-23T00:00:00"/>
    <x v="3"/>
    <s v="주1회할인"/>
    <n v="4"/>
    <n v="57500"/>
    <n v="230000"/>
    <n v="230000"/>
    <s v="직접"/>
    <m/>
    <n v="0"/>
    <m/>
    <s v="카드"/>
    <s v="국민 20241123 01 0009"/>
    <s v="12월 4회 등록_x000a_수영 종목 할인"/>
    <d v="2024-07-13T00:00:00"/>
    <s v="주1회"/>
    <m/>
    <m/>
    <m/>
    <m/>
  </r>
  <r>
    <x v="0"/>
    <x v="0"/>
    <x v="0"/>
    <s v="이하린"/>
    <x v="3"/>
    <s v="010-9936-2015"/>
    <s v="여"/>
    <n v="10"/>
    <s v="목15,16,금14토13"/>
    <d v="2024-11-23T00:00:00"/>
    <x v="3"/>
    <s v="주4회할인"/>
    <n v="16"/>
    <n v="46875"/>
    <n v="750000"/>
    <n v="750000"/>
    <s v="직접"/>
    <m/>
    <n v="0"/>
    <m/>
    <s v="카드"/>
    <s v="우리 20241123 01 0012"/>
    <s v="12월 16회 등록_x000a_형제할인"/>
    <d v="2024-01-08T00:00:00"/>
    <s v="주1회"/>
    <m/>
    <s v="미성아파트 21동"/>
    <m/>
    <m/>
  </r>
  <r>
    <x v="0"/>
    <x v="1"/>
    <x v="0"/>
    <s v="이하율"/>
    <x v="1"/>
    <s v="010-9936-2015"/>
    <s v="여"/>
    <n v="8"/>
    <s v="수17,목14"/>
    <d v="2024-11-23T00:00:00"/>
    <x v="3"/>
    <s v="주2회할인"/>
    <n v="8"/>
    <n v="53750"/>
    <n v="430000"/>
    <n v="430000"/>
    <s v="편도2"/>
    <n v="8"/>
    <n v="2750"/>
    <n v="22000"/>
    <s v="카드"/>
    <s v="우리 20241123 01 0012"/>
    <s v="12월 8회 등록_x000a_수,금하원셔틀 이용(형제할인)"/>
    <d v="2024-01-11T00:00:00"/>
    <s v="주1회"/>
    <m/>
    <s v="미성아파트 21동"/>
    <m/>
    <m/>
  </r>
  <r>
    <x v="0"/>
    <x v="1"/>
    <x v="0"/>
    <s v="윤결"/>
    <x v="5"/>
    <s v="010-6272-5967"/>
    <s v="여"/>
    <n v="12"/>
    <s v="토15"/>
    <d v="2024-11-23T00:00:00"/>
    <x v="3"/>
    <s v="주1회"/>
    <n v="4"/>
    <n v="60000"/>
    <n v="240000"/>
    <n v="240000"/>
    <s v="직접"/>
    <m/>
    <n v="0"/>
    <m/>
    <s v="카드"/>
    <s v="신한 20241123 01 0010"/>
    <s v="12월 4회 등록"/>
    <d v="2024-10-12T00:00:00"/>
    <s v="주1회"/>
    <s v="sie"/>
    <s v="한남대로10길16"/>
    <m/>
    <m/>
  </r>
  <r>
    <x v="0"/>
    <x v="0"/>
    <x v="0"/>
    <s v="정재이"/>
    <x v="0"/>
    <s v="010-9778-7698"/>
    <s v="여"/>
    <n v="6"/>
    <s v="토12"/>
    <d v="2024-11-23T00:00:00"/>
    <x v="3"/>
    <s v="주1회"/>
    <n v="3"/>
    <n v="60000"/>
    <n v="180000"/>
    <n v="180000"/>
    <s v="직접"/>
    <m/>
    <n v="0"/>
    <m/>
    <s v="카드"/>
    <s v="씨티 20241123 01 0011"/>
    <s v="12월 3회 등록"/>
    <m/>
    <m/>
    <m/>
    <m/>
    <m/>
    <m/>
  </r>
  <r>
    <x v="0"/>
    <x v="0"/>
    <x v="0"/>
    <s v="이진아"/>
    <x v="0"/>
    <s v="010-7130-2073"/>
    <s v="여"/>
    <n v="8"/>
    <s v="토11"/>
    <d v="2024-11-23T00:00:00"/>
    <x v="3"/>
    <s v="주1회할인"/>
    <n v="4"/>
    <n v="57500"/>
    <n v="230000"/>
    <n v="230000"/>
    <s v="직접"/>
    <m/>
    <n v="0"/>
    <m/>
    <s v="카드"/>
    <s v="수협 20241123 01 0013"/>
    <s v="12월 4회 등록_x000a_형제할인 수영종목할인"/>
    <d v="2024-01-27T00:00:00"/>
    <s v="주1회"/>
    <m/>
    <s v="중구 다산로 46길 17"/>
    <m/>
    <m/>
  </r>
  <r>
    <x v="0"/>
    <x v="0"/>
    <x v="0"/>
    <s v="이윤아"/>
    <x v="0"/>
    <s v="010-7130-2073"/>
    <s v="여"/>
    <n v="7"/>
    <s v="토11"/>
    <d v="2024-11-23T00:00:00"/>
    <x v="3"/>
    <s v="주1회할인"/>
    <n v="4"/>
    <n v="57500"/>
    <n v="230000"/>
    <n v="230000"/>
    <s v="직접"/>
    <m/>
    <n v="0"/>
    <m/>
    <s v="카드"/>
    <s v="수협 20241123 01 0013"/>
    <s v="12월 4회 등록_x000a_형제할인 수영종목할인"/>
    <d v="2024-01-27T00:00:00"/>
    <s v="주1회"/>
    <m/>
    <s v="중구 다산로 46길 17"/>
    <m/>
    <m/>
  </r>
  <r>
    <x v="0"/>
    <x v="0"/>
    <x v="0"/>
    <s v="민서현"/>
    <x v="3"/>
    <s v="010-7709-5975"/>
    <s v="여"/>
    <n v="9"/>
    <s v="토14,15"/>
    <d v="2024-11-23T00:00:00"/>
    <x v="3"/>
    <s v="주1회"/>
    <n v="6"/>
    <n v="60000"/>
    <n v="360000"/>
    <n v="360000"/>
    <s v="직접"/>
    <m/>
    <n v="0"/>
    <m/>
    <s v="카드"/>
    <s v="우리 20241123 01 0015"/>
    <s v="12월 6회 등록(14일결석)"/>
    <d v="2024-03-23T00:00:00"/>
    <s v="주2회"/>
    <m/>
    <s v="논현로 154길 7"/>
    <m/>
    <s v="잠원동"/>
  </r>
  <r>
    <x v="0"/>
    <x v="0"/>
    <x v="0"/>
    <s v="박시현(1710)"/>
    <x v="0"/>
    <s v="010-2995-1710"/>
    <s v="여"/>
    <n v="8"/>
    <s v="토15"/>
    <d v="2024-11-23T00:00:00"/>
    <x v="3"/>
    <s v="주1회할인"/>
    <n v="4"/>
    <n v="57500"/>
    <n v="230000"/>
    <n v="192000"/>
    <s v="직접"/>
    <m/>
    <n v="0"/>
    <m/>
    <s v="카드"/>
    <s v="삼성 20241123 01 0016"/>
    <s v="12월 4회 등록_x000a_대표님지인 20%할인"/>
    <m/>
    <m/>
    <m/>
    <m/>
    <m/>
    <m/>
  </r>
  <r>
    <x v="0"/>
    <x v="0"/>
    <x v="0"/>
    <s v="우나현"/>
    <x v="0"/>
    <s v="010-8533-9240"/>
    <s v="여"/>
    <n v="9"/>
    <s v="토14,15"/>
    <d v="2024-11-23T00:00:00"/>
    <x v="3"/>
    <s v="주1회"/>
    <n v="6"/>
    <n v="60000"/>
    <n v="360000"/>
    <n v="360000"/>
    <s v="직접"/>
    <m/>
    <n v="0"/>
    <m/>
    <s v="카드"/>
    <s v="우리 20241123 01 0018"/>
    <s v="12월 6회 등록(7일결석)"/>
    <d v="2021-10-16T00:00:00"/>
    <s v="주1회"/>
    <m/>
    <s v="대치 삼성3차 아파트 301-203"/>
    <m/>
    <m/>
  </r>
  <r>
    <x v="0"/>
    <x v="0"/>
    <x v="0"/>
    <s v="정봄"/>
    <x v="0"/>
    <s v="010-4049-0161"/>
    <s v="여"/>
    <n v="8"/>
    <s v="토14,15"/>
    <d v="2024-11-23T00:00:00"/>
    <x v="3"/>
    <s v="주2회"/>
    <n v="8"/>
    <n v="55000"/>
    <n v="440000"/>
    <n v="440000"/>
    <s v="직접"/>
    <m/>
    <n v="0"/>
    <m/>
    <s v="카드"/>
    <s v="하나 20241123 01 0019"/>
    <s v="12월 8회 등록"/>
    <d v="2023-08-16T00:00:00"/>
    <s v="주1회"/>
    <m/>
    <s v="삼성로 212"/>
    <m/>
    <m/>
  </r>
  <r>
    <x v="0"/>
    <x v="0"/>
    <x v="0"/>
    <s v="김지안2"/>
    <x v="3"/>
    <s v="010-9371-9810"/>
    <s v="여"/>
    <n v="8"/>
    <s v="금14,15"/>
    <d v="2024-11-22T00:00:00"/>
    <x v="3"/>
    <s v="주2회"/>
    <n v="8"/>
    <n v="55000"/>
    <n v="440000"/>
    <n v="440000"/>
    <s v="직접"/>
    <m/>
    <n v="0"/>
    <m/>
    <s v="카드"/>
    <s v="신한 20241122 01 0003"/>
    <s v="12월 8회 등록"/>
    <d v="2023-07-28T00:00:00"/>
    <s v="주1회"/>
    <m/>
    <s v="압구정 현대아파트 77동"/>
    <m/>
    <s v="청담동"/>
  </r>
  <r>
    <x v="0"/>
    <x v="0"/>
    <x v="0"/>
    <s v="이윤채"/>
    <x v="4"/>
    <s v="010-8772-2759"/>
    <s v="여"/>
    <n v="7"/>
    <s v="금16"/>
    <d v="2024-11-22T00:00:00"/>
    <x v="3"/>
    <s v="주1회"/>
    <n v="2"/>
    <n v="60000"/>
    <n v="120000"/>
    <n v="120000"/>
    <s v="직접"/>
    <m/>
    <n v="0"/>
    <m/>
    <s v="카드"/>
    <s v="삼성 20241122 01 0004"/>
    <s v="12월 2회 등록_x000a_수영종목할인"/>
    <m/>
    <m/>
    <m/>
    <m/>
    <m/>
    <m/>
  </r>
  <r>
    <x v="0"/>
    <x v="0"/>
    <x v="0"/>
    <s v="김리원"/>
    <x v="0"/>
    <s v="010-3124-3717"/>
    <s v="남"/>
    <n v="6"/>
    <s v="금17"/>
    <d v="2024-11-22T00:00:00"/>
    <x v="3"/>
    <s v="주1회할인"/>
    <n v="4"/>
    <n v="57500"/>
    <n v="230000"/>
    <n v="230000"/>
    <s v="직접"/>
    <m/>
    <n v="0"/>
    <m/>
    <s v="카드"/>
    <s v="하나 20241122 01 0005"/>
    <s v="12월 4회 등록_x000a_종목할인"/>
    <d v="2024-06-14T00:00:00"/>
    <m/>
    <m/>
    <m/>
    <m/>
    <m/>
  </r>
  <r>
    <x v="0"/>
    <x v="0"/>
    <x v="0"/>
    <s v="김채윤"/>
    <x v="0"/>
    <s v="010-5660-6589"/>
    <s v="여"/>
    <n v="8"/>
    <s v="금16"/>
    <d v="2024-11-22T00:00:00"/>
    <x v="3"/>
    <s v="주1회"/>
    <n v="4"/>
    <n v="60000"/>
    <n v="240000"/>
    <n v="240000"/>
    <s v="직접"/>
    <m/>
    <n v="0"/>
    <m/>
    <s v="카드"/>
    <s v="삼성 20241122 01 0006"/>
    <s v="12월 4회 등록"/>
    <d v="2023-08-04T00:00:00"/>
    <s v="주1회"/>
    <m/>
    <s v="구현대 65동"/>
    <m/>
    <m/>
  </r>
  <r>
    <x v="0"/>
    <x v="0"/>
    <x v="0"/>
    <s v="김은우"/>
    <x v="3"/>
    <s v="010-8608-1421"/>
    <s v="여"/>
    <n v="11"/>
    <s v="목16"/>
    <d v="2024-11-21T00:00:00"/>
    <x v="3"/>
    <s v="주1회"/>
    <n v="4"/>
    <n v="60000"/>
    <n v="240000"/>
    <n v="240000"/>
    <s v="직접"/>
    <m/>
    <n v="0"/>
    <m/>
    <s v="카드"/>
    <s v="롯데 20241121 01 0002"/>
    <s v="12월 4회 등록"/>
    <d v="2023-01-07T00:00:00"/>
    <s v="주1회"/>
    <m/>
    <s v="남산타운아파트"/>
    <m/>
    <s v="압구정동"/>
  </r>
  <r>
    <x v="0"/>
    <x v="0"/>
    <x v="0"/>
    <s v="손재연"/>
    <x v="3"/>
    <s v="010-9299-8745"/>
    <s v="여"/>
    <n v="6"/>
    <s v="수16"/>
    <d v="2024-11-21T00:00:00"/>
    <x v="3"/>
    <s v="주1회"/>
    <n v="4"/>
    <n v="60000"/>
    <n v="240000"/>
    <n v="240000"/>
    <s v="직접"/>
    <m/>
    <n v="0"/>
    <m/>
    <s v="카드"/>
    <s v="하나 20241121 01 0003"/>
    <s v="12월 4회 등록"/>
    <d v="2024-01-10T00:00:00"/>
    <s v="주1회"/>
    <m/>
    <s v="잠원로 14길 32"/>
    <m/>
    <m/>
  </r>
  <r>
    <x v="0"/>
    <x v="0"/>
    <x v="0"/>
    <s v="류연서"/>
    <x v="3"/>
    <s v="010-4874-1268"/>
    <s v="여"/>
    <n v="7"/>
    <s v="목16"/>
    <d v="2024-11-21T00:00:00"/>
    <x v="3"/>
    <s v="주1회"/>
    <n v="4"/>
    <n v="60000"/>
    <n v="240000"/>
    <n v="240000"/>
    <s v="직접"/>
    <m/>
    <n v="0"/>
    <m/>
    <s v="카드"/>
    <s v="우리 20241121 01 0004"/>
    <s v="12월 4회 등록"/>
    <d v="2023-12-05T00:00:00"/>
    <s v="주1회"/>
    <m/>
    <s v="청담동 134"/>
    <m/>
    <m/>
  </r>
  <r>
    <x v="0"/>
    <x v="0"/>
    <x v="0"/>
    <s v="양제인"/>
    <x v="7"/>
    <s v="010-5250-7765"/>
    <s v="여"/>
    <n v="6"/>
    <s v="수15"/>
    <d v="2024-11-21T00:00:00"/>
    <x v="3"/>
    <s v="주1회미만"/>
    <n v="2"/>
    <n v="70000"/>
    <n v="140000"/>
    <n v="140000"/>
    <s v="직접"/>
    <m/>
    <n v="0"/>
    <m/>
    <s v="현금"/>
    <s v="현영발급무"/>
    <s v="12월 2회 등록"/>
    <d v="2023-05-09T00:00:00"/>
    <s v="주1회"/>
    <m/>
    <s v="광진구 아차산로 637"/>
    <m/>
    <s v="용산구"/>
  </r>
  <r>
    <x v="0"/>
    <x v="0"/>
    <x v="0"/>
    <s v="최아린"/>
    <x v="0"/>
    <s v="010-9077-6774"/>
    <s v="여"/>
    <n v="6"/>
    <s v="목17"/>
    <d v="2024-11-21T00:00:00"/>
    <x v="3"/>
    <s v="주1회"/>
    <n v="4"/>
    <n v="60000"/>
    <n v="240000"/>
    <n v="240000"/>
    <s v="직접"/>
    <m/>
    <n v="0"/>
    <m/>
    <s v="카드"/>
    <s v="비씨 20241121 01 0006"/>
    <s v="12월 4회 등록"/>
    <d v="2023-07-27T00:00:00"/>
    <s v="주1회"/>
    <m/>
    <s v="신반포 4차 아파트"/>
    <m/>
    <m/>
  </r>
  <r>
    <x v="0"/>
    <x v="1"/>
    <x v="0"/>
    <s v="백길훈"/>
    <x v="1"/>
    <s v="010-9124-1122"/>
    <s v="남"/>
    <n v="10"/>
    <s v="월14"/>
    <d v="2024-11-20T00:00:00"/>
    <x v="3"/>
    <s v="주1회"/>
    <n v="4"/>
    <n v="60000"/>
    <n v="240000"/>
    <n v="240000"/>
    <s v="직접"/>
    <m/>
    <n v="0"/>
    <m/>
    <s v="카드"/>
    <s v="신한 20241120 01 0001"/>
    <s v="12월 4회 등록"/>
    <d v="2021-03-13T00:00:00"/>
    <s v="주1회"/>
    <m/>
    <s v="서초구 아크로리버파크 113-1204"/>
    <s v="잠원동"/>
    <m/>
  </r>
  <r>
    <x v="0"/>
    <x v="1"/>
    <x v="0"/>
    <s v="안종찬"/>
    <x v="1"/>
    <s v="010-2203-9921"/>
    <s v="남"/>
    <n v="8"/>
    <s v="수15"/>
    <d v="2024-11-20T00:00:00"/>
    <x v="3"/>
    <s v="주1회"/>
    <n v="3"/>
    <n v="60000"/>
    <n v="180000"/>
    <n v="180000"/>
    <s v="직접"/>
    <m/>
    <n v="0"/>
    <m/>
    <s v="카드"/>
    <s v="국민 20241120 01 0007"/>
    <s v="12월 3회 등록"/>
    <d v="2022-06-21T00:00:00"/>
    <s v="주1회"/>
    <m/>
    <m/>
    <m/>
    <m/>
  </r>
  <r>
    <x v="0"/>
    <x v="1"/>
    <x v="0"/>
    <s v="장준혁"/>
    <x v="1"/>
    <s v="010-8252-5407"/>
    <s v="남"/>
    <n v="8"/>
    <s v="금16"/>
    <d v="2024-11-20T00:00:00"/>
    <x v="3"/>
    <s v="주1회"/>
    <n v="4"/>
    <n v="60000"/>
    <n v="240000"/>
    <n v="240000"/>
    <s v="직접"/>
    <m/>
    <n v="0"/>
    <m/>
    <s v="카드"/>
    <s v="롯데 20241120 01 0008"/>
    <s v="12월 4회 등록"/>
    <d v="2024-02-17T00:00:00"/>
    <s v="주1회"/>
    <m/>
    <s v="성동구 금호로 173"/>
    <m/>
    <m/>
  </r>
  <r>
    <x v="0"/>
    <x v="1"/>
    <x v="0"/>
    <s v="이유준2"/>
    <x v="1"/>
    <s v="010-7121-1070"/>
    <s v="남"/>
    <n v="5"/>
    <s v="월수16"/>
    <d v="2024-11-20T00:00:00"/>
    <x v="3"/>
    <s v="주2회"/>
    <n v="4"/>
    <n v="55000"/>
    <n v="220000"/>
    <n v="250000"/>
    <s v="직접"/>
    <m/>
    <n v="0"/>
    <m/>
    <s v="현금"/>
    <s v="현영 095046356"/>
    <s v="12월 7회 등록(분할결제)"/>
    <m/>
    <m/>
    <m/>
    <m/>
    <m/>
    <m/>
  </r>
  <r>
    <x v="0"/>
    <x v="1"/>
    <x v="0"/>
    <s v="이유준2"/>
    <x v="1"/>
    <s v="010-7121-1070"/>
    <s v="남"/>
    <n v="5"/>
    <s v="월수16"/>
    <d v="2024-11-20T00:00:00"/>
    <x v="3"/>
    <s v="주2회"/>
    <n v="3"/>
    <n v="55000"/>
    <n v="165000"/>
    <n v="135000"/>
    <s v="직접"/>
    <m/>
    <n v="0"/>
    <m/>
    <s v="계좌이체"/>
    <s v="현영 095046657"/>
    <s v="12월 7회 등록(분할결제)"/>
    <m/>
    <m/>
    <m/>
    <m/>
    <m/>
    <m/>
  </r>
  <r>
    <x v="0"/>
    <x v="1"/>
    <x v="0"/>
    <s v="원유진"/>
    <x v="5"/>
    <s v="010-8960-8318"/>
    <s v="남"/>
    <n v="8"/>
    <s v="수17"/>
    <d v="2024-11-20T00:00:00"/>
    <x v="3"/>
    <s v="주1회할인"/>
    <n v="4"/>
    <n v="57500"/>
    <n v="230000"/>
    <n v="230000"/>
    <s v="직접"/>
    <m/>
    <n v="0"/>
    <m/>
    <s v="카드"/>
    <s v="하나 20241120 01 0010"/>
    <s v="11월 4회 등록_x000a_형제할인"/>
    <d v="2024-01-24T00:00:00"/>
    <s v="주1회"/>
    <m/>
    <s v="용산구"/>
    <m/>
    <m/>
  </r>
  <r>
    <x v="0"/>
    <x v="1"/>
    <x v="0"/>
    <s v="황아영"/>
    <x v="13"/>
    <s v="010-9700-2288"/>
    <s v="여"/>
    <n v="11"/>
    <s v="토10"/>
    <d v="2024-11-16T00:00:00"/>
    <x v="3"/>
    <s v="주1회할인"/>
    <n v="4"/>
    <n v="57500"/>
    <n v="230000"/>
    <n v="230000"/>
    <s v="직접"/>
    <m/>
    <n v="0"/>
    <m/>
    <s v="카드"/>
    <s v="케이 20241116 01 0001"/>
    <s v="12월 4회 등록_x000a_형제할인"/>
    <m/>
    <m/>
    <m/>
    <m/>
    <m/>
    <m/>
  </r>
  <r>
    <x v="0"/>
    <x v="1"/>
    <x v="0"/>
    <s v="황민영"/>
    <x v="13"/>
    <s v="010-9700-2288"/>
    <s v="여"/>
    <n v="9"/>
    <s v="토10"/>
    <d v="2024-11-16T00:00:00"/>
    <x v="3"/>
    <s v="주1회할인"/>
    <n v="4"/>
    <n v="57500"/>
    <n v="230000"/>
    <n v="230000"/>
    <s v="직접"/>
    <m/>
    <n v="0"/>
    <m/>
    <s v="카드"/>
    <s v="케이 20241116 01 0001"/>
    <s v="12월 4회 등록_x000a_형제할인"/>
    <d v="2024-09-14T00:00:00"/>
    <s v="주1회"/>
    <m/>
    <s v="서빙고로67"/>
    <m/>
    <m/>
  </r>
  <r>
    <x v="0"/>
    <x v="1"/>
    <x v="0"/>
    <s v="황서영"/>
    <x v="13"/>
    <s v="010-9700-2288"/>
    <s v="여"/>
    <n v="9"/>
    <s v="토10"/>
    <d v="2024-11-16T00:00:00"/>
    <x v="3"/>
    <s v="주1회할인"/>
    <n v="4"/>
    <n v="57500"/>
    <n v="230000"/>
    <n v="230000"/>
    <s v="직접"/>
    <m/>
    <n v="0"/>
    <m/>
    <s v="카드"/>
    <s v="케이 20241116 01 0001"/>
    <s v="12월 4회 등록_x000a_형제할인"/>
    <d v="2024-09-14T00:00:00"/>
    <s v="주1회"/>
    <m/>
    <s v="서빙고로67"/>
    <m/>
    <m/>
  </r>
  <r>
    <x v="0"/>
    <x v="1"/>
    <x v="0"/>
    <s v="윤준영"/>
    <x v="8"/>
    <s v="010-6450-4517"/>
    <s v="남"/>
    <n v="9"/>
    <s v="토11"/>
    <d v="2024-11-16T00:00:00"/>
    <x v="3"/>
    <s v="주1회"/>
    <n v="3"/>
    <n v="60000"/>
    <n v="180000"/>
    <n v="180000"/>
    <s v="직접"/>
    <m/>
    <n v="0"/>
    <m/>
    <s v="카드"/>
    <s v="신한 20241116 01 0002"/>
    <s v="12월 3회 등록"/>
    <d v="2021-04-17T00:00:00"/>
    <s v="주1회"/>
    <m/>
    <s v="반포힐스테이트 103-1502"/>
    <m/>
    <m/>
  </r>
  <r>
    <x v="0"/>
    <x v="0"/>
    <x v="0"/>
    <s v="전지유"/>
    <x v="0"/>
    <s v="010-9345-4864"/>
    <s v="여"/>
    <n v="7"/>
    <s v="토12"/>
    <d v="2024-11-16T00:00:00"/>
    <x v="3"/>
    <s v="주1회"/>
    <n v="4"/>
    <n v="60000"/>
    <n v="240000"/>
    <n v="240000"/>
    <s v="직접"/>
    <m/>
    <n v="0"/>
    <m/>
    <s v="카드"/>
    <s v="하나 20241116 01 0005"/>
    <s v="12월 4회 등록"/>
    <d v="2024-01-08T00:00:00"/>
    <s v="주1회"/>
    <m/>
    <s v="구현대 58동"/>
    <m/>
    <m/>
  </r>
  <r>
    <x v="0"/>
    <x v="0"/>
    <x v="0"/>
    <s v="류주은"/>
    <x v="3"/>
    <s v="010-9250-0035"/>
    <s v="여"/>
    <n v="9"/>
    <s v="토12"/>
    <d v="2024-11-16T00:00:00"/>
    <x v="3"/>
    <s v="주1회"/>
    <n v="4"/>
    <n v="60000"/>
    <n v="240000"/>
    <n v="240000"/>
    <s v="직접"/>
    <m/>
    <n v="0"/>
    <m/>
    <s v="카드"/>
    <s v="신한 20241116 01 0006"/>
    <s v="12월 4회 등록"/>
    <d v="2023-05-16T00:00:00"/>
    <s v="주1회"/>
    <m/>
    <s v="용산구 한남대로 60"/>
    <m/>
    <m/>
  </r>
  <r>
    <x v="0"/>
    <x v="0"/>
    <x v="0"/>
    <s v="오다은"/>
    <x v="3"/>
    <s v="010-2746-1972"/>
    <s v="여"/>
    <n v="7"/>
    <s v="토13"/>
    <d v="2024-11-16T00:00:00"/>
    <x v="3"/>
    <s v="주1회"/>
    <n v="4"/>
    <n v="60000"/>
    <n v="240000"/>
    <n v="240000"/>
    <s v="직접"/>
    <m/>
    <n v="0"/>
    <m/>
    <s v="카드"/>
    <s v="하나 20241116 01 0007"/>
    <s v="12월 4회 등록"/>
    <d v="2024-03-02T00:00:00"/>
    <s v="주1회"/>
    <m/>
    <s v="용산구 이촌로 100-8"/>
    <m/>
    <s v="잠원동"/>
  </r>
  <r>
    <x v="0"/>
    <x v="0"/>
    <x v="0"/>
    <s v="조예나"/>
    <x v="6"/>
    <s v="010-5313-0097"/>
    <s v="여"/>
    <n v="8"/>
    <s v="토12"/>
    <d v="2024-11-16T00:00:00"/>
    <x v="3"/>
    <s v="주1회"/>
    <n v="4"/>
    <n v="60000"/>
    <n v="240000"/>
    <n v="240000"/>
    <s v="직접"/>
    <m/>
    <n v="0"/>
    <m/>
    <s v="카드"/>
    <s v="삼성 20241116 01 0008"/>
    <s v="12월 4회 등록"/>
    <d v="2024-08-24T00:00:00"/>
    <s v="주1회"/>
    <m/>
    <m/>
    <m/>
    <m/>
  </r>
  <r>
    <x v="0"/>
    <x v="0"/>
    <x v="0"/>
    <s v="김서연"/>
    <x v="3"/>
    <s v="010-9497-4941"/>
    <s v="여"/>
    <n v="8"/>
    <s v="토13,14"/>
    <d v="2024-11-16T00:00:00"/>
    <x v="3"/>
    <s v="주2회"/>
    <n v="8"/>
    <n v="55000"/>
    <n v="440000"/>
    <n v="440000"/>
    <s v="직접"/>
    <m/>
    <n v="0"/>
    <m/>
    <s v="현금"/>
    <s v="현영 093006171"/>
    <s v="12월 8회 등록"/>
    <d v="2023-12-09T00:00:00"/>
    <s v="주1회"/>
    <m/>
    <s v="성동구 매봉길 50"/>
    <m/>
    <m/>
  </r>
  <r>
    <x v="0"/>
    <x v="1"/>
    <x v="0"/>
    <s v="송서우"/>
    <x v="8"/>
    <s v="010-8541-9697"/>
    <s v="남"/>
    <n v="7"/>
    <s v="토14"/>
    <d v="2024-11-16T00:00:00"/>
    <x v="3"/>
    <s v="주1회미만"/>
    <n v="2"/>
    <n v="70000"/>
    <n v="140000"/>
    <n v="140000"/>
    <s v="직접"/>
    <m/>
    <n v="0"/>
    <m/>
    <s v="카드"/>
    <s v="우리 20241116 01 0012"/>
    <s v="12월 2회 등록"/>
    <m/>
    <m/>
    <m/>
    <m/>
    <m/>
    <m/>
  </r>
  <r>
    <x v="0"/>
    <x v="1"/>
    <x v="0"/>
    <s v="곽지호"/>
    <x v="5"/>
    <s v="010-9038-8005"/>
    <s v="남"/>
    <n v="10"/>
    <s v="토14"/>
    <d v="2024-11-16T00:00:00"/>
    <x v="3"/>
    <s v="주1회"/>
    <n v="4"/>
    <n v="60000"/>
    <n v="240000"/>
    <n v="240000"/>
    <s v="직접"/>
    <m/>
    <n v="0"/>
    <m/>
    <s v="카드"/>
    <s v="신한 20241116 01 0013"/>
    <s v="12월 4회 등록"/>
    <m/>
    <m/>
    <m/>
    <m/>
    <m/>
    <m/>
  </r>
  <r>
    <x v="0"/>
    <x v="1"/>
    <x v="0"/>
    <s v="황수아"/>
    <x v="8"/>
    <s v="010-2806-0287"/>
    <s v="여"/>
    <n v="9"/>
    <s v="토13"/>
    <d v="2024-11-16T00:00:00"/>
    <x v="3"/>
    <s v="주1회"/>
    <n v="4"/>
    <n v="60000"/>
    <n v="240000"/>
    <n v="240000"/>
    <s v="직접"/>
    <m/>
    <n v="0"/>
    <m/>
    <s v="카드"/>
    <s v="현대 20241116 01 0014"/>
    <s v="12월 4회 등록"/>
    <d v="2024-11-02T00:00:00"/>
    <s v="주1회"/>
    <s v="신동초"/>
    <s v="잠원동161"/>
    <m/>
    <m/>
  </r>
  <r>
    <x v="0"/>
    <x v="0"/>
    <x v="0"/>
    <s v="윤지우"/>
    <x v="0"/>
    <s v="010-8639-1538"/>
    <s v="여"/>
    <n v="7"/>
    <s v="토14,15"/>
    <d v="2024-11-16T00:00:00"/>
    <x v="3"/>
    <s v="주2회"/>
    <n v="8"/>
    <n v="55000"/>
    <n v="440000"/>
    <n v="440000"/>
    <s v="직접"/>
    <m/>
    <n v="0"/>
    <m/>
    <s v="카드"/>
    <s v="신한 20241116 01 0015"/>
    <s v="12월 8회 등록"/>
    <d v="2022-04-09T00:00:00"/>
    <m/>
    <m/>
    <s v="성동구 행당로 79 행당대림A 115-306"/>
    <m/>
    <m/>
  </r>
  <r>
    <x v="0"/>
    <x v="0"/>
    <x v="0"/>
    <s v="서지우"/>
    <x v="3"/>
    <s v="010-9017-3046"/>
    <s v="여"/>
    <n v="10"/>
    <s v="토14"/>
    <d v="2024-11-16T00:00:00"/>
    <x v="3"/>
    <s v="주1회"/>
    <n v="4"/>
    <n v="60000"/>
    <n v="240000"/>
    <n v="240000"/>
    <s v="직접"/>
    <m/>
    <n v="0"/>
    <m/>
    <s v="카드"/>
    <s v="현대 20241116 01 0016"/>
    <s v="12월 4회 등록"/>
    <d v="2024-03-16T00:00:00"/>
    <s v="주1회"/>
    <s v="게이트한남"/>
    <m/>
    <m/>
    <m/>
  </r>
  <r>
    <x v="0"/>
    <x v="1"/>
    <x v="0"/>
    <s v="신아셀"/>
    <x v="8"/>
    <s v="010-5057-9305"/>
    <s v="남"/>
    <n v="9"/>
    <s v="토13"/>
    <d v="2024-11-16T00:00:00"/>
    <x v="3"/>
    <s v="주1회"/>
    <n v="4"/>
    <n v="60000"/>
    <n v="240000"/>
    <n v="240000"/>
    <s v="직접"/>
    <m/>
    <n v="0"/>
    <m/>
    <s v="현금"/>
    <s v="현영발급무"/>
    <s v="12월 4회 등록"/>
    <d v="2024-07-31T00:00:00"/>
    <s v="주1회"/>
    <m/>
    <m/>
    <m/>
    <m/>
  </r>
  <r>
    <x v="0"/>
    <x v="0"/>
    <x v="0"/>
    <s v="이예은"/>
    <x v="0"/>
    <s v="010-9278-4710"/>
    <s v="여"/>
    <n v="13"/>
    <s v="토12"/>
    <d v="2024-11-15T00:00:00"/>
    <x v="3"/>
    <s v="주1회할인"/>
    <n v="4"/>
    <n v="57500"/>
    <n v="230000"/>
    <n v="230000"/>
    <s v="왕복1"/>
    <n v="4"/>
    <n v="6000"/>
    <n v="24000"/>
    <s v="카드"/>
    <s v="현대 20241115 01 0001"/>
    <s v="12월 4회 등록_x000a_왕복셔틀이용 형제할인"/>
    <d v="2023-01-28T00:00:00"/>
    <s v="주1회"/>
    <m/>
    <s v="반포자이 137동"/>
    <m/>
    <m/>
  </r>
  <r>
    <x v="0"/>
    <x v="0"/>
    <x v="0"/>
    <s v="이예서"/>
    <x v="0"/>
    <s v="010-9278-4710"/>
    <s v="여"/>
    <n v="10"/>
    <s v="토12"/>
    <d v="2024-11-15T00:00:00"/>
    <x v="3"/>
    <s v="주1회할인"/>
    <n v="4"/>
    <n v="57500"/>
    <n v="230000"/>
    <n v="230000"/>
    <s v="왕복1"/>
    <n v="4"/>
    <n v="6000"/>
    <n v="24000"/>
    <s v="카드"/>
    <s v="현대 20241115 01 0001"/>
    <s v="12월 4회 등록_x000a_왕복셔틀이용 형제할인"/>
    <d v="2023-01-28T00:00:00"/>
    <s v="주1회"/>
    <m/>
    <s v="반포자이 137동"/>
    <m/>
    <m/>
  </r>
  <r>
    <x v="0"/>
    <x v="1"/>
    <x v="6"/>
    <s v="한예진"/>
    <x v="1"/>
    <s v="010-8639-8208"/>
    <s v="여"/>
    <n v="12"/>
    <s v="수16"/>
    <d v="2024-11-15T00:00:00"/>
    <x v="3"/>
    <s v="주1회"/>
    <n v="4"/>
    <n v="60000"/>
    <n v="240000"/>
    <n v="240000"/>
    <s v="입회비"/>
    <n v="1"/>
    <n v="30000"/>
    <n v="30000"/>
    <s v="카드"/>
    <s v="현대 20241115 01 0002"/>
    <s v="12월 스피드 신규 4회 등록"/>
    <m/>
    <m/>
    <m/>
    <m/>
    <m/>
    <m/>
  </r>
  <r>
    <x v="0"/>
    <x v="1"/>
    <x v="6"/>
    <s v="한예진"/>
    <x v="1"/>
    <s v="010-8639-8208"/>
    <s v="여"/>
    <n v="12"/>
    <s v="수16"/>
    <d v="2024-11-15T00:00:00"/>
    <x v="3"/>
    <s v="주1회"/>
    <n v="0"/>
    <n v="60000"/>
    <n v="0"/>
    <m/>
    <s v="왕복1"/>
    <n v="4"/>
    <n v="6000"/>
    <n v="24000"/>
    <s v="카드"/>
    <s v="현대 20241115 01 0002"/>
    <s v="12월 스피드 신규 셔틀비"/>
    <m/>
    <m/>
    <m/>
    <m/>
    <m/>
    <m/>
  </r>
  <r>
    <x v="0"/>
    <x v="0"/>
    <x v="0"/>
    <s v="윤여서"/>
    <x v="0"/>
    <s v="010-8789-4046"/>
    <s v="여"/>
    <n v="9"/>
    <s v="월17금16"/>
    <d v="2024-11-15T00:00:00"/>
    <x v="3"/>
    <s v="주1회"/>
    <n v="4"/>
    <n v="60000"/>
    <n v="240000"/>
    <n v="240000"/>
    <s v="직접"/>
    <m/>
    <n v="0"/>
    <m/>
    <s v="현금"/>
    <s v="현영발급무"/>
    <s v="12월 4회 등록"/>
    <d v="2023-07-14T00:00:00"/>
    <s v="주1회"/>
    <m/>
    <s v="구현대 108동"/>
    <m/>
    <s v="도곡동"/>
  </r>
  <r>
    <x v="0"/>
    <x v="0"/>
    <x v="0"/>
    <s v="장연수"/>
    <x v="0"/>
    <s v="010-2020-2436"/>
    <s v="여"/>
    <n v="8"/>
    <s v="토10"/>
    <d v="2024-11-15T00:00:00"/>
    <x v="3"/>
    <s v="주1회"/>
    <n v="1"/>
    <n v="60000"/>
    <n v="60000"/>
    <n v="240000"/>
    <s v="직접"/>
    <m/>
    <n v="0"/>
    <m/>
    <s v="카드"/>
    <s v="신한 20241115 01 0007"/>
    <s v="12월 4회 등록"/>
    <d v="2023-07-15T00:00:00"/>
    <s v="주1회"/>
    <m/>
    <s v="동대문 장안벚꽃로 1길 7"/>
    <m/>
    <m/>
  </r>
  <r>
    <x v="0"/>
    <x v="0"/>
    <x v="6"/>
    <s v="조서아"/>
    <x v="0"/>
    <s v="010-6411-0433"/>
    <s v="여"/>
    <n v="6"/>
    <s v="금17"/>
    <d v="2024-11-15T00:00:00"/>
    <x v="3"/>
    <s v="주1회"/>
    <n v="4"/>
    <n v="60000"/>
    <n v="240000"/>
    <n v="230000"/>
    <s v="입회비"/>
    <n v="1"/>
    <n v="30000"/>
    <n v="30000"/>
    <s v="카드"/>
    <s v="씨티 20241115 01 0009"/>
    <s v="12월 신규 4회 등록(체험비 차액 제외 후 결제)"/>
    <d v="2024-11-15T00:00:00"/>
    <s v="주1회"/>
    <s v="리틀스쿨"/>
    <s v="옥수파크힐즈"/>
    <m/>
    <m/>
  </r>
  <r>
    <x v="0"/>
    <x v="0"/>
    <x v="6"/>
    <s v="방서현"/>
    <x v="0"/>
    <s v="010-3438-4604"/>
    <s v="여"/>
    <n v="6"/>
    <s v="금17"/>
    <d v="2024-11-15T00:00:00"/>
    <x v="3"/>
    <s v="주1회할인"/>
    <n v="4"/>
    <n v="57500"/>
    <n v="230000"/>
    <n v="220000"/>
    <s v="입회비"/>
    <n v="1"/>
    <n v="30000"/>
    <n v="30000"/>
    <s v="카드"/>
    <s v="삼성 20241115 01 0008"/>
    <s v="12월 신규 4회 등록(체험비 차액 제외 후 결제)_x000a_형제할인"/>
    <m/>
    <m/>
    <m/>
    <m/>
    <m/>
    <m/>
  </r>
  <r>
    <x v="0"/>
    <x v="0"/>
    <x v="0"/>
    <s v="조이진"/>
    <x v="6"/>
    <s v="010-7444-7478"/>
    <s v="여"/>
    <n v="10"/>
    <s v="수17"/>
    <d v="2024-11-15T00:00:00"/>
    <x v="3"/>
    <s v="주1회"/>
    <n v="4"/>
    <n v="60000"/>
    <n v="240000"/>
    <n v="240000"/>
    <s v="직접"/>
    <m/>
    <n v="0"/>
    <m/>
    <s v="계좌이체"/>
    <s v="현영발급무"/>
    <s v="12월 4회 등록"/>
    <d v="2024-07-24T00:00:00"/>
    <s v="주1회"/>
    <m/>
    <m/>
    <m/>
    <m/>
  </r>
  <r>
    <x v="0"/>
    <x v="1"/>
    <x v="5"/>
    <s v="정유준"/>
    <x v="1"/>
    <s v="010-9058-6247"/>
    <s v="남"/>
    <n v="8"/>
    <s v="월15"/>
    <d v="2024-11-01T00:00:00"/>
    <x v="3"/>
    <s v="주1회"/>
    <n v="4"/>
    <n v="60000"/>
    <n v="240000"/>
    <n v="-236000"/>
    <s v="왕복1"/>
    <m/>
    <n v="6000"/>
    <m/>
    <s v="계좌이체"/>
    <s v="현영발급무"/>
    <s v="12월 236000원 환불"/>
    <d v="2021-06-23T00:00:00"/>
    <m/>
    <m/>
    <s v="잠원동 하나유치원"/>
    <m/>
    <m/>
  </r>
  <r>
    <x v="0"/>
    <x v="0"/>
    <x v="6"/>
    <s v="바이올라"/>
    <x v="6"/>
    <s v="010-6598-7748"/>
    <s v="여"/>
    <n v="9"/>
    <s v="금14"/>
    <d v="2024-10-25T00:00:00"/>
    <x v="3"/>
    <s v="주1회"/>
    <n v="4"/>
    <n v="60000"/>
    <n v="240000"/>
    <n v="60000"/>
    <s v="직접"/>
    <m/>
    <n v="0"/>
    <m/>
    <s v="카드"/>
    <s v="국민 20241025 01 0001"/>
    <s v="12월 1회 등록"/>
    <m/>
    <s v="주1회"/>
    <m/>
    <s v="후암동 30-1"/>
    <m/>
    <m/>
  </r>
  <r>
    <x v="0"/>
    <x v="1"/>
    <x v="0"/>
    <s v="정유준"/>
    <x v="1"/>
    <s v="010-9058-6247"/>
    <s v="남"/>
    <n v="8"/>
    <s v="월15"/>
    <d v="2024-10-25T00:00:00"/>
    <x v="3"/>
    <s v="주1회"/>
    <n v="4"/>
    <n v="60000"/>
    <n v="240000"/>
    <n v="236000"/>
    <s v="왕복1"/>
    <m/>
    <n v="6000"/>
    <m/>
    <s v="계좌이체"/>
    <s v="현영발급무"/>
    <s v="12월 236000원 선결제_x000a_차액분 및 셔틀비 추가 결제 해야함"/>
    <d v="2021-06-23T00:00:00"/>
    <m/>
    <m/>
    <s v="잠원동 하나유치원"/>
    <m/>
    <m/>
  </r>
  <r>
    <x v="0"/>
    <x v="1"/>
    <x v="0"/>
    <s v="한동윤"/>
    <x v="1"/>
    <s v="010-5201-2173"/>
    <s v="남"/>
    <n v="9"/>
    <s v="월17"/>
    <d v="2024-10-21T00:00:00"/>
    <x v="3"/>
    <s v="주1회할인"/>
    <n v="4"/>
    <n v="57500"/>
    <n v="230000"/>
    <n v="230000"/>
    <s v="직접"/>
    <m/>
    <n v="0"/>
    <m/>
    <s v="카드"/>
    <s v="신한 20241021 01 0003"/>
    <s v="12월 4회 등록_x000a_수영종목할인 수영연속셔틀비X"/>
    <m/>
    <m/>
    <m/>
    <m/>
    <m/>
    <m/>
  </r>
  <r>
    <x v="1"/>
    <x v="2"/>
    <x v="18"/>
    <s v="이채윤"/>
    <x v="10"/>
    <m/>
    <m/>
    <m/>
    <s v="자유스케이팅"/>
    <d v="2024-12-29T00:00:00"/>
    <x v="3"/>
    <s v="쿠폰"/>
    <n v="10"/>
    <n v="0"/>
    <n v="0"/>
    <n v="50000"/>
    <s v="직접"/>
    <m/>
    <n v="0"/>
    <m/>
    <s v="카드"/>
    <s v="우리 20241229 01 0010"/>
    <s v="12/29 자유스케이팅 쿠폰 판매(10+1)"/>
    <m/>
    <m/>
    <m/>
    <m/>
    <m/>
    <m/>
  </r>
  <r>
    <x v="1"/>
    <x v="2"/>
    <x v="18"/>
    <s v="일반고객"/>
    <x v="10"/>
    <m/>
    <m/>
    <m/>
    <s v="자유스케이팅"/>
    <d v="2024-12-29T00:00:00"/>
    <x v="3"/>
    <s v="쿠폰"/>
    <n v="2"/>
    <n v="0"/>
    <n v="0"/>
    <n v="20000"/>
    <s v="직접"/>
    <m/>
    <n v="0"/>
    <m/>
    <s v="카드"/>
    <s v="현대 20241229 01 0009"/>
    <s v="12월29일 자유스케이팅 2부"/>
    <m/>
    <m/>
    <m/>
    <m/>
    <m/>
    <m/>
  </r>
  <r>
    <x v="1"/>
    <x v="2"/>
    <x v="18"/>
    <s v="서지우"/>
    <x v="10"/>
    <m/>
    <m/>
    <m/>
    <s v="자유스케이팅"/>
    <d v="2024-12-29T00:00:00"/>
    <x v="3"/>
    <s v="쿠폰"/>
    <n v="10"/>
    <n v="0"/>
    <n v="0"/>
    <n v="50000"/>
    <s v="직접"/>
    <m/>
    <n v="0"/>
    <m/>
    <s v="카드"/>
    <s v="현대 20241229 01 0008"/>
    <s v="12/29 자유스케이팅 쿠폰 판매(10+1)"/>
    <m/>
    <m/>
    <m/>
    <m/>
    <m/>
    <m/>
  </r>
  <r>
    <x v="1"/>
    <x v="2"/>
    <x v="18"/>
    <s v="서지우"/>
    <x v="11"/>
    <m/>
    <m/>
    <m/>
    <s v="원포인트레슨"/>
    <d v="2024-12-29T00:00:00"/>
    <x v="3"/>
    <s v="쿠폰"/>
    <n v="1"/>
    <n v="0"/>
    <n v="0"/>
    <n v="50000"/>
    <s v="직접"/>
    <m/>
    <n v="0"/>
    <m/>
    <s v="카드"/>
    <s v="삼성 20241229 01 0005"/>
    <s v="12월29일 원포인트 1:1"/>
    <m/>
    <m/>
    <m/>
    <m/>
    <m/>
    <m/>
  </r>
  <r>
    <x v="1"/>
    <x v="2"/>
    <x v="18"/>
    <s v="신정원"/>
    <x v="10"/>
    <m/>
    <m/>
    <m/>
    <s v="자유스케이팅"/>
    <d v="2024-12-29T00:00:00"/>
    <x v="3"/>
    <s v="쿠폰"/>
    <n v="1"/>
    <n v="0"/>
    <n v="0"/>
    <n v="5000"/>
    <s v="직접"/>
    <m/>
    <n v="0"/>
    <m/>
    <s v="카드"/>
    <s v="신한 20241229 01 0003"/>
    <s v="12월29일 자유스케이팅 2부"/>
    <m/>
    <m/>
    <m/>
    <m/>
    <m/>
    <m/>
  </r>
  <r>
    <x v="1"/>
    <x v="2"/>
    <x v="18"/>
    <s v="한윤정"/>
    <x v="10"/>
    <m/>
    <m/>
    <m/>
    <s v="자유스케이팅"/>
    <d v="2024-12-29T00:00:00"/>
    <x v="3"/>
    <s v="쿠폰"/>
    <n v="1"/>
    <n v="0"/>
    <n v="0"/>
    <n v="5000"/>
    <s v="직접"/>
    <m/>
    <n v="0"/>
    <m/>
    <s v="카드"/>
    <s v="신한 20241229 01 0004"/>
    <s v="12월29일 자유스케이팅 2부"/>
    <m/>
    <m/>
    <m/>
    <m/>
    <m/>
    <m/>
  </r>
  <r>
    <x v="1"/>
    <x v="2"/>
    <x v="18"/>
    <s v="일반고객"/>
    <x v="10"/>
    <m/>
    <m/>
    <m/>
    <s v="자유스케이팅"/>
    <d v="2024-12-29T00:00:00"/>
    <x v="3"/>
    <s v="쿠폰"/>
    <n v="1"/>
    <n v="0"/>
    <n v="0"/>
    <n v="10000"/>
    <s v="직접"/>
    <m/>
    <n v="0"/>
    <m/>
    <s v="카드"/>
    <s v="현대 20241229 01 0002"/>
    <s v="12월29일 자유스케이팅 2부"/>
    <m/>
    <m/>
    <m/>
    <m/>
    <m/>
    <m/>
  </r>
  <r>
    <x v="1"/>
    <x v="2"/>
    <x v="18"/>
    <s v="양제인"/>
    <x v="10"/>
    <m/>
    <m/>
    <m/>
    <s v="자유스케이팅"/>
    <d v="2024-12-29T00:00:00"/>
    <x v="3"/>
    <s v="쿠폰"/>
    <n v="10"/>
    <n v="0"/>
    <n v="0"/>
    <n v="50000"/>
    <s v="직접"/>
    <m/>
    <n v="0"/>
    <m/>
    <s v="카드"/>
    <s v="현대 20241229 01 0008"/>
    <s v="12/29 자유스케이팅 쿠폰 판매(10+1)"/>
    <m/>
    <m/>
    <m/>
    <m/>
    <m/>
    <m/>
  </r>
  <r>
    <x v="1"/>
    <x v="2"/>
    <x v="18"/>
    <s v="김윤형,현하린"/>
    <x v="10"/>
    <m/>
    <m/>
    <m/>
    <s v="자유스케이팅"/>
    <d v="2024-12-22T00:00:00"/>
    <x v="3"/>
    <s v="쿠폰"/>
    <n v="4"/>
    <n v="0"/>
    <n v="0"/>
    <n v="160000"/>
    <s v="직접"/>
    <m/>
    <n v="0"/>
    <m/>
    <s v="카드"/>
    <s v="신한 20241222 01 0001"/>
    <s v="12/22 원포인트 레슨 1:2(2타임)"/>
    <m/>
    <m/>
    <m/>
    <m/>
    <m/>
    <m/>
  </r>
  <r>
    <x v="1"/>
    <x v="2"/>
    <x v="18"/>
    <s v="백혜진"/>
    <x v="10"/>
    <m/>
    <m/>
    <m/>
    <s v="자유스케이팅"/>
    <d v="2024-12-22T00:00:00"/>
    <x v="3"/>
    <s v="쿠폰"/>
    <n v="3"/>
    <n v="0"/>
    <n v="0"/>
    <n v="30000"/>
    <s v="직접"/>
    <m/>
    <n v="0"/>
    <m/>
    <s v="카드"/>
    <s v="신한 20241222 01 0002"/>
    <s v="12/22 자유스케이팅 1부"/>
    <m/>
    <m/>
    <m/>
    <m/>
    <m/>
    <m/>
  </r>
  <r>
    <x v="1"/>
    <x v="2"/>
    <x v="18"/>
    <s v="허윤"/>
    <x v="10"/>
    <m/>
    <m/>
    <m/>
    <s v="자유스케이팅"/>
    <d v="2024-12-22T00:00:00"/>
    <x v="3"/>
    <s v="쿠폰"/>
    <n v="2"/>
    <n v="0"/>
    <n v="0"/>
    <n v="20000"/>
    <s v="직접"/>
    <m/>
    <n v="0"/>
    <m/>
    <s v="카드"/>
    <s v="농협 20241222 01 0003"/>
    <s v="12/22 자유스케이팅 2부"/>
    <m/>
    <m/>
    <m/>
    <m/>
    <m/>
    <m/>
  </r>
  <r>
    <x v="1"/>
    <x v="2"/>
    <x v="18"/>
    <s v="장준혁"/>
    <x v="10"/>
    <m/>
    <m/>
    <m/>
    <s v="자유스케이팅"/>
    <d v="2024-12-22T00:00:00"/>
    <x v="3"/>
    <s v="쿠폰"/>
    <n v="1"/>
    <n v="0"/>
    <n v="0"/>
    <n v="5000"/>
    <s v="직접"/>
    <m/>
    <n v="0"/>
    <m/>
    <s v="현금"/>
    <s v="현영발급무"/>
    <s v="12/22 자유스케이팅 2부"/>
    <m/>
    <m/>
    <m/>
    <m/>
    <m/>
    <m/>
  </r>
  <r>
    <x v="1"/>
    <x v="2"/>
    <x v="18"/>
    <s v="서지우"/>
    <x v="10"/>
    <m/>
    <m/>
    <m/>
    <s v="자유스케이팅"/>
    <d v="2024-12-22T00:00:00"/>
    <x v="3"/>
    <s v="쿠폰"/>
    <n v="2"/>
    <n v="0"/>
    <n v="0"/>
    <n v="15000"/>
    <s v="직접"/>
    <m/>
    <n v="0"/>
    <m/>
    <s v="카드"/>
    <s v="현대 20241222 01 0005"/>
    <s v="12/22 자유스케이팅 2부"/>
    <m/>
    <m/>
    <m/>
    <m/>
    <m/>
    <m/>
  </r>
  <r>
    <x v="1"/>
    <x v="2"/>
    <x v="18"/>
    <s v="고정용"/>
    <x v="10"/>
    <m/>
    <m/>
    <m/>
    <s v="자유스케이팅"/>
    <d v="2024-12-22T00:00:00"/>
    <x v="3"/>
    <s v="쿠폰"/>
    <n v="1"/>
    <n v="0"/>
    <n v="0"/>
    <n v="10000"/>
    <s v="직접"/>
    <m/>
    <n v="0"/>
    <m/>
    <s v="카드"/>
    <s v="우리 20241222 01 0006"/>
    <s v="12/22 자유스케이팅 2부"/>
    <m/>
    <m/>
    <m/>
    <m/>
    <m/>
    <m/>
  </r>
  <r>
    <x v="1"/>
    <x v="2"/>
    <x v="18"/>
    <s v="김윤형,현아린"/>
    <x v="10"/>
    <m/>
    <m/>
    <m/>
    <s v="자유스케이팅"/>
    <d v="2024-12-22T00:00:00"/>
    <x v="3"/>
    <s v="쿠폰"/>
    <n v="2"/>
    <n v="0"/>
    <n v="0"/>
    <n v="20000"/>
    <s v="직접"/>
    <m/>
    <n v="0"/>
    <m/>
    <s v="카드"/>
    <s v="해외 20241222 01 0007"/>
    <s v="12/22 자유스케이팅 2부"/>
    <m/>
    <m/>
    <m/>
    <m/>
    <m/>
    <m/>
  </r>
  <r>
    <x v="4"/>
    <x v="5"/>
    <x v="19"/>
    <s v="최정식(와이번즈)"/>
    <x v="15"/>
    <s v="010-2733-2903"/>
    <m/>
    <m/>
    <s v="월20:30화19토17:30일16"/>
    <d v="2024-11-29T00:00:00"/>
    <x v="3"/>
    <s v="하키대회"/>
    <n v="2"/>
    <n v="500000"/>
    <n v="1000000"/>
    <n v="1100000"/>
    <s v="직접"/>
    <m/>
    <n v="0"/>
    <m/>
    <s v="계좌이체"/>
    <s v="세금계산서 발행"/>
    <s v="12월 하키대회 참가비"/>
    <m/>
    <m/>
    <m/>
    <m/>
    <m/>
    <m/>
  </r>
  <r>
    <x v="4"/>
    <x v="5"/>
    <x v="19"/>
    <s v="김동현(유니콘즈)"/>
    <x v="16"/>
    <m/>
    <m/>
    <m/>
    <m/>
    <d v="2024-11-29T00:00:00"/>
    <x v="3"/>
    <s v="하키대회"/>
    <n v="1"/>
    <n v="500000"/>
    <n v="500000"/>
    <n v="550000"/>
    <s v="직접"/>
    <m/>
    <n v="0"/>
    <m/>
    <s v="계좌이체"/>
    <s v="세금계산서 발행"/>
    <s v="12월 하키대회 참가비"/>
    <m/>
    <m/>
    <m/>
    <m/>
    <m/>
    <m/>
  </r>
  <r>
    <x v="4"/>
    <x v="5"/>
    <x v="19"/>
    <s v="김준기(썬더스)"/>
    <x v="17"/>
    <s v="010-5910-8568"/>
    <m/>
    <m/>
    <s v="월수토19_x000a_일7,11"/>
    <d v="2024-11-15T00:00:00"/>
    <x v="3"/>
    <s v="하키대회"/>
    <n v="1"/>
    <n v="500000"/>
    <n v="500000"/>
    <n v="550000"/>
    <s v="직접"/>
    <m/>
    <n v="0"/>
    <m/>
    <s v="계좌이체"/>
    <s v="세금계산서 발행"/>
    <s v="12월 하키대회 참가비"/>
    <m/>
    <m/>
    <m/>
    <m/>
    <m/>
    <m/>
  </r>
  <r>
    <x v="4"/>
    <x v="5"/>
    <x v="19"/>
    <s v="김준기(썬더스)"/>
    <x v="17"/>
    <s v="010-5910-8568"/>
    <m/>
    <m/>
    <s v="월수토19_x000a_일7,11"/>
    <d v="2024-11-15T00:00:00"/>
    <x v="3"/>
    <s v="하키대회"/>
    <n v="1"/>
    <n v="500000"/>
    <n v="500000"/>
    <n v="550000"/>
    <s v="직접"/>
    <m/>
    <n v="0"/>
    <m/>
    <s v="계좌이체"/>
    <s v="세금계산서 발행"/>
    <s v="12월 하키대회 참가비"/>
    <m/>
    <m/>
    <m/>
    <m/>
    <m/>
    <m/>
  </r>
  <r>
    <x v="4"/>
    <x v="5"/>
    <x v="19"/>
    <s v="타이거즈"/>
    <x v="18"/>
    <m/>
    <m/>
    <m/>
    <m/>
    <d v="2024-11-14T00:00:00"/>
    <x v="3"/>
    <s v="하키대회"/>
    <n v="1"/>
    <n v="500000"/>
    <n v="500000"/>
    <n v="550000"/>
    <s v="직접"/>
    <m/>
    <n v="0"/>
    <m/>
    <s v="계좌이체"/>
    <s v="세금계산서 발행"/>
    <s v="12월 하키대회 참가비"/>
    <m/>
    <m/>
    <m/>
    <m/>
    <m/>
    <m/>
  </r>
  <r>
    <x v="4"/>
    <x v="5"/>
    <x v="19"/>
    <s v="이경우(호크스)"/>
    <x v="19"/>
    <s v="010-9168-8100"/>
    <m/>
    <m/>
    <s v="토16,일14"/>
    <d v="2024-11-14T00:00:00"/>
    <x v="3"/>
    <s v="하키대회"/>
    <n v="1"/>
    <n v="500000"/>
    <n v="500000"/>
    <n v="550000"/>
    <s v="직접"/>
    <m/>
    <n v="0"/>
    <m/>
    <s v="계좌이체"/>
    <s v="현영 095031374"/>
    <s v="12월 하키대회 참가비"/>
    <m/>
    <m/>
    <m/>
    <m/>
    <m/>
    <m/>
  </r>
  <r>
    <x v="4"/>
    <x v="5"/>
    <x v="19"/>
    <s v="방준호(투비독스)"/>
    <x v="20"/>
    <s v="010-4942-0961"/>
    <m/>
    <m/>
    <s v="화목20:30"/>
    <d v="2024-11-12T00:00:00"/>
    <x v="3"/>
    <s v="하키대회"/>
    <n v="1"/>
    <n v="500000"/>
    <n v="500000"/>
    <n v="550000"/>
    <s v="직접"/>
    <m/>
    <n v="0"/>
    <m/>
    <s v="계좌이체"/>
    <s v="현영발급무"/>
    <s v="12월 하키대회 참가비"/>
    <m/>
    <m/>
    <m/>
    <m/>
    <m/>
    <m/>
  </r>
  <r>
    <x v="3"/>
    <x v="4"/>
    <x v="12"/>
    <s v="안근영(퍼핀스)"/>
    <x v="21"/>
    <s v="010-7444-9116"/>
    <m/>
    <m/>
    <s v="수20:30,일17"/>
    <d v="2024-11-25T00:00:00"/>
    <x v="3"/>
    <s v="어린이대관1"/>
    <n v="3"/>
    <n v="330000"/>
    <n v="990000"/>
    <n v="1000000"/>
    <s v="직접"/>
    <m/>
    <n v="0"/>
    <m/>
    <s v="카드"/>
    <s v="현대 20241125 01 0001"/>
    <s v="12,1,2 대관(분할결제)"/>
    <m/>
    <m/>
    <m/>
    <m/>
    <m/>
    <m/>
  </r>
  <r>
    <x v="3"/>
    <x v="4"/>
    <x v="12"/>
    <s v="안근영(퍼핀스)"/>
    <x v="21"/>
    <s v="010-7444-9116"/>
    <m/>
    <m/>
    <s v="수20:30,일17"/>
    <d v="2024-11-25T00:00:00"/>
    <x v="3"/>
    <s v="어린이대관1"/>
    <n v="17"/>
    <n v="330000"/>
    <n v="5610000"/>
    <n v="5600000"/>
    <s v="직접"/>
    <m/>
    <n v="0"/>
    <m/>
    <s v="카드"/>
    <s v="삼성 20241125 01 0002"/>
    <s v="12,1,2 대관(분할결제)"/>
    <m/>
    <m/>
    <m/>
    <m/>
    <m/>
    <m/>
  </r>
  <r>
    <x v="3"/>
    <x v="4"/>
    <x v="12"/>
    <s v="안근영(퍼핀스)"/>
    <x v="21"/>
    <s v="010-7444-9116"/>
    <m/>
    <m/>
    <s v="수20:30,일17"/>
    <d v="2024-11-25T00:00:00"/>
    <x v="3"/>
    <s v="어린이대관1"/>
    <n v="2"/>
    <n v="330000"/>
    <n v="660000"/>
    <n v="520000"/>
    <s v="직접"/>
    <m/>
    <n v="0"/>
    <m/>
    <s v="카드"/>
    <s v="삼성 20241125 01 0003"/>
    <s v="12,1,2 대관(분할결제)"/>
    <m/>
    <m/>
    <m/>
    <m/>
    <m/>
    <m/>
  </r>
  <r>
    <x v="3"/>
    <x v="4"/>
    <x v="12"/>
    <s v="안근영(퍼핀스)"/>
    <x v="21"/>
    <s v="010-7444-9116"/>
    <m/>
    <m/>
    <s v="수20:30,일17"/>
    <d v="2024-11-25T00:00:00"/>
    <x v="3"/>
    <s v="어린이대관1"/>
    <n v="5"/>
    <n v="330000"/>
    <n v="1650000"/>
    <n v="1809800"/>
    <s v="직접"/>
    <m/>
    <n v="0"/>
    <m/>
    <s v="카드"/>
    <s v="국민 20241125 01 0004"/>
    <s v="12,1,2 대관(분할결제)"/>
    <m/>
    <m/>
    <m/>
    <m/>
    <m/>
    <m/>
  </r>
  <r>
    <x v="3"/>
    <x v="4"/>
    <x v="12"/>
    <s v="이경우(호크스)"/>
    <x v="21"/>
    <s v="010-9168-8100"/>
    <m/>
    <m/>
    <s v="토16,일14"/>
    <d v="2024-11-23T00:00:00"/>
    <x v="3"/>
    <s v="어린이대관1"/>
    <n v="27"/>
    <n v="330000"/>
    <n v="8910000"/>
    <n v="9075000"/>
    <s v="직접"/>
    <m/>
    <n v="0"/>
    <m/>
    <s v="카드"/>
    <s v="하나 20241123 01 0017"/>
    <s v="12,1,2 대관"/>
    <m/>
    <m/>
    <m/>
    <m/>
    <m/>
    <m/>
  </r>
  <r>
    <x v="3"/>
    <x v="6"/>
    <x v="12"/>
    <s v="송여진"/>
    <x v="22"/>
    <m/>
    <m/>
    <m/>
    <s v="토06"/>
    <d v="2024-12-28T00:00:00"/>
    <x v="3"/>
    <s v="추가대관"/>
    <n v="2"/>
    <n v="60000"/>
    <n v="120000"/>
    <n v="132000"/>
    <s v="직접"/>
    <m/>
    <n v="0"/>
    <m/>
    <s v="카드"/>
    <s v="국민 20241228 01 0028"/>
    <s v="12월 오전 대관"/>
    <m/>
    <m/>
    <m/>
    <m/>
    <m/>
    <m/>
  </r>
  <r>
    <x v="3"/>
    <x v="6"/>
    <x v="12"/>
    <s v="김성혜"/>
    <x v="22"/>
    <m/>
    <m/>
    <m/>
    <s v="목10"/>
    <d v="2024-12-26T00:00:00"/>
    <x v="3"/>
    <s v="추가대관"/>
    <n v="4"/>
    <n v="60000"/>
    <n v="240000"/>
    <n v="220000"/>
    <s v="직접"/>
    <m/>
    <n v="0"/>
    <m/>
    <s v="카드"/>
    <s v="현대 20241226 01 0001"/>
    <s v="12/19,26 대관"/>
    <m/>
    <m/>
    <m/>
    <m/>
    <m/>
    <m/>
  </r>
  <r>
    <x v="3"/>
    <x v="6"/>
    <x v="12"/>
    <s v="트리걸스"/>
    <x v="22"/>
    <m/>
    <m/>
    <m/>
    <s v="화13:00"/>
    <d v="2024-12-24T00:00:00"/>
    <x v="3"/>
    <s v="추가대관"/>
    <n v="2"/>
    <n v="60000"/>
    <n v="120000"/>
    <n v="132000"/>
    <s v="직접"/>
    <m/>
    <n v="0"/>
    <m/>
    <s v="카드"/>
    <s v="삼성 20241224 01 0001"/>
    <s v="12/24 대관"/>
    <m/>
    <m/>
    <m/>
    <m/>
    <m/>
    <m/>
  </r>
  <r>
    <x v="3"/>
    <x v="6"/>
    <x v="12"/>
    <s v="㈜이노바인코리아"/>
    <x v="23"/>
    <m/>
    <m/>
    <m/>
    <s v="월08:30"/>
    <d v="2024-12-20T00:00:00"/>
    <x v="3"/>
    <s v="일반대관"/>
    <n v="7"/>
    <n v="250000"/>
    <n v="1750000"/>
    <n v="1650000"/>
    <s v="직접"/>
    <m/>
    <n v="0"/>
    <m/>
    <s v="카드"/>
    <s v="국민 20241220 01 0012"/>
    <s v="12/31 촬영대관"/>
    <m/>
    <m/>
    <m/>
    <m/>
    <m/>
    <m/>
  </r>
  <r>
    <x v="3"/>
    <x v="6"/>
    <x v="12"/>
    <s v="박상민(크러쉬)"/>
    <x v="14"/>
    <s v="010-3380-9068"/>
    <m/>
    <m/>
    <s v="일20:30"/>
    <d v="2024-12-13T00:00:00"/>
    <x v="3"/>
    <s v="주중오전대관"/>
    <n v="3"/>
    <n v="130000"/>
    <n v="390000"/>
    <n v="376000"/>
    <s v="직접"/>
    <m/>
    <n v="0"/>
    <m/>
    <s v="카드"/>
    <s v="비씨 20241213 01 0001"/>
    <s v="12월 오전 대관"/>
    <m/>
    <m/>
    <m/>
    <m/>
    <m/>
    <m/>
  </r>
  <r>
    <x v="3"/>
    <x v="6"/>
    <x v="12"/>
    <s v="박상민(크러쉬)"/>
    <x v="14"/>
    <s v="010-3380-9068"/>
    <m/>
    <m/>
    <s v="일20:30"/>
    <d v="2024-12-13T00:00:00"/>
    <x v="3"/>
    <s v="주중오전대관"/>
    <n v="4"/>
    <n v="130000"/>
    <n v="520000"/>
    <n v="548000"/>
    <s v="직접"/>
    <m/>
    <n v="0"/>
    <m/>
    <s v="카드"/>
    <s v="신한 20241213 01 0002"/>
    <s v="12월 오전 대관"/>
    <m/>
    <m/>
    <m/>
    <m/>
    <m/>
    <m/>
  </r>
  <r>
    <x v="3"/>
    <x v="6"/>
    <x v="12"/>
    <s v="이태경"/>
    <x v="14"/>
    <s v="010-4942-0961"/>
    <m/>
    <m/>
    <s v="화목20:30"/>
    <d v="2024-12-02T00:00:00"/>
    <x v="3"/>
    <s v="주중오전대관"/>
    <n v="4"/>
    <n v="130000"/>
    <n v="520000"/>
    <n v="572000"/>
    <s v="직접"/>
    <m/>
    <n v="0"/>
    <m/>
    <s v="카드"/>
    <s v="현대 20241202 01 0001"/>
    <s v="12월 하키 대관"/>
    <m/>
    <m/>
    <m/>
    <m/>
    <m/>
    <m/>
  </r>
  <r>
    <x v="0"/>
    <x v="0"/>
    <x v="0"/>
    <s v="박규리"/>
    <x v="3"/>
    <s v="010-5353-3727"/>
    <s v="여"/>
    <n v="11"/>
    <s v="토11,12"/>
    <d v="2025-01-25T00:00:00"/>
    <x v="4"/>
    <s v="주2회"/>
    <n v="6"/>
    <n v="55000"/>
    <n v="330000"/>
    <n v="330000"/>
    <s v="왕복1"/>
    <n v="4"/>
    <n v="6000"/>
    <n v="24000"/>
    <s v="카드"/>
    <s v="삼성 20250125 01 0009"/>
    <s v="11월 6회 미납금_x000a_왕복셔틀이용"/>
    <d v="2019-12-27T00:00:00"/>
    <s v="주2회"/>
    <m/>
    <s v="서초구 잠원동 70 201-1208"/>
    <m/>
    <s v="삼성동"/>
  </r>
  <r>
    <x v="0"/>
    <x v="0"/>
    <x v="0"/>
    <s v="신서아"/>
    <x v="7"/>
    <s v="010-9151-5406"/>
    <s v="여"/>
    <n v="9"/>
    <s v="월16"/>
    <d v="2025-01-15T00:00:00"/>
    <x v="4"/>
    <s v="주1회미만"/>
    <n v="2"/>
    <n v="70000"/>
    <n v="140000"/>
    <n v="140000"/>
    <s v="직접"/>
    <m/>
    <n v="0"/>
    <m/>
    <s v="계좌이체"/>
    <s v="현영발급무"/>
    <s v="11월 2회 미납금"/>
    <d v="2022-08-02T00:00:00"/>
    <s v="주2회"/>
    <m/>
    <m/>
    <m/>
    <m/>
  </r>
  <r>
    <x v="0"/>
    <x v="0"/>
    <x v="16"/>
    <s v="염재이"/>
    <x v="7"/>
    <s v="010-8837-0250"/>
    <s v="여"/>
    <n v="8"/>
    <s v="토11,12"/>
    <d v="2024-12-28T00:00:00"/>
    <x v="4"/>
    <s v="주2회"/>
    <n v="1"/>
    <n v="55000"/>
    <n v="55000"/>
    <n v="55000"/>
    <s v="직접"/>
    <m/>
    <n v="0"/>
    <m/>
    <s v="카드"/>
    <s v="현대 20241228 01 0022"/>
    <s v="11월 1회 미납금"/>
    <d v="2022-05-16T00:00:00"/>
    <s v="주1회"/>
    <m/>
    <m/>
    <m/>
    <s v="서초동"/>
  </r>
  <r>
    <x v="0"/>
    <x v="0"/>
    <x v="0"/>
    <s v="박시아"/>
    <x v="4"/>
    <s v="010-5005-5630"/>
    <s v="여"/>
    <n v="6"/>
    <s v="목16"/>
    <d v="2024-12-28T00:00:00"/>
    <x v="4"/>
    <s v="심화반"/>
    <n v="3"/>
    <n v="30000"/>
    <n v="90000"/>
    <n v="90000"/>
    <s v="직접"/>
    <m/>
    <n v="0"/>
    <m/>
    <s v="카드"/>
    <s v="현대 20241228 01 0027"/>
    <s v="11월 심화반 3회 미납"/>
    <d v="2021-04-30T00:00:00"/>
    <m/>
    <m/>
    <s v="강남구 청담동 15-21 이편한세상 205"/>
    <m/>
    <m/>
  </r>
  <r>
    <x v="0"/>
    <x v="1"/>
    <x v="0"/>
    <s v="박유주"/>
    <x v="5"/>
    <s v="010-4278-8302"/>
    <s v="여"/>
    <n v="9"/>
    <s v="목17"/>
    <d v="2024-12-26T00:00:00"/>
    <x v="4"/>
    <s v="주1회"/>
    <n v="4"/>
    <n v="60000"/>
    <n v="240000"/>
    <n v="240000"/>
    <s v="왕복1"/>
    <m/>
    <n v="6000"/>
    <n v="24000"/>
    <s v="계좌이체"/>
    <s v="현영발급무"/>
    <s v="11월 4회 미납금_x000a_왕복셔틀이용"/>
    <d v="2019-12-23T00:00:00"/>
    <s v="주1회"/>
    <m/>
    <s v="잠원한신아파트 4-403"/>
    <m/>
    <s v="잠원동"/>
  </r>
  <r>
    <x v="0"/>
    <x v="1"/>
    <x v="0"/>
    <s v="김서빈"/>
    <x v="8"/>
    <s v="010-7774-7150"/>
    <s v="여"/>
    <n v="5"/>
    <s v="토13"/>
    <d v="2024-12-21T00:00:00"/>
    <x v="4"/>
    <s v="주1회"/>
    <n v="2"/>
    <n v="60000"/>
    <n v="120000"/>
    <n v="120000"/>
    <s v="직접"/>
    <m/>
    <n v="0"/>
    <m/>
    <s v="카드"/>
    <s v="롯데 20241221 01 0013"/>
    <s v="11월 2회 미납금"/>
    <d v="2023-04-13T00:00:00"/>
    <s v="주1회"/>
    <m/>
    <s v="대전 유성구"/>
    <m/>
    <m/>
  </r>
  <r>
    <x v="0"/>
    <x v="1"/>
    <x v="0"/>
    <s v="이세인"/>
    <x v="8"/>
    <s v="010-2061-6182"/>
    <s v="여"/>
    <n v="9"/>
    <s v="월17"/>
    <d v="2024-12-14T00:00:00"/>
    <x v="4"/>
    <s v="주1회"/>
    <n v="4"/>
    <n v="60000"/>
    <n v="240000"/>
    <n v="240000"/>
    <s v="편도1"/>
    <n v="4"/>
    <n v="3000"/>
    <n v="12000"/>
    <s v="카드"/>
    <s v="신한 20241214 01 0012"/>
    <s v="11월 4회 미납_x000a_편도셔틀이용"/>
    <d v="2023-01-20T00:00:00"/>
    <s v="주1회"/>
    <m/>
    <s v="래미안팰리스"/>
    <m/>
    <s v="압구정동"/>
  </r>
  <r>
    <x v="0"/>
    <x v="0"/>
    <x v="0"/>
    <s v="조이진"/>
    <x v="6"/>
    <s v="010-7444-7478"/>
    <s v="여"/>
    <n v="10"/>
    <s v="수17"/>
    <d v="2024-12-14T00:00:00"/>
    <x v="4"/>
    <s v="주1회"/>
    <n v="1"/>
    <n v="60000"/>
    <n v="60000"/>
    <n v="60000"/>
    <s v="직접"/>
    <m/>
    <n v="0"/>
    <m/>
    <s v="계좌이체"/>
    <s v="현영발급무"/>
    <s v="11월 1회 미납금"/>
    <d v="2024-07-24T00:00:00"/>
    <s v="주1회"/>
    <m/>
    <m/>
    <m/>
    <m/>
  </r>
  <r>
    <x v="0"/>
    <x v="0"/>
    <x v="0"/>
    <s v="최지안"/>
    <x v="4"/>
    <s v="010-9041-5456"/>
    <s v="여"/>
    <n v="8"/>
    <s v="금16"/>
    <d v="2024-12-13T00:00:00"/>
    <x v="4"/>
    <s v="주1회"/>
    <n v="1"/>
    <n v="60000"/>
    <n v="60000"/>
    <n v="60000"/>
    <s v="직접"/>
    <m/>
    <n v="0"/>
    <m/>
    <s v="카드"/>
    <s v="신한 20241213 01 0004"/>
    <s v="11월 1회 미납"/>
    <d v="2024-01-05T00:00:00"/>
    <s v="주1회"/>
    <m/>
    <s v="신반포로 15길 19"/>
    <m/>
    <m/>
  </r>
  <r>
    <x v="0"/>
    <x v="0"/>
    <x v="0"/>
    <s v="김다은"/>
    <x v="3"/>
    <s v="010-8991-0964"/>
    <s v="여"/>
    <n v="8"/>
    <s v="금14,15,토1213"/>
    <d v="2024-12-13T00:00:00"/>
    <x v="4"/>
    <s v="주3회"/>
    <n v="1"/>
    <n v="50000"/>
    <n v="50000"/>
    <n v="50000"/>
    <s v="직접"/>
    <m/>
    <n v="0"/>
    <m/>
    <s v="카드"/>
    <s v="우리 20241213 01 0005"/>
    <s v="11월 1회 미납금_x000a_형제할인"/>
    <d v="2024-01-20T00:00:00"/>
    <s v="주1회"/>
    <m/>
    <s v="래미안신반포팰리스"/>
    <m/>
    <m/>
  </r>
  <r>
    <x v="0"/>
    <x v="0"/>
    <x v="0"/>
    <s v="조민주"/>
    <x v="4"/>
    <s v="010-9124-3359"/>
    <s v="여"/>
    <n v="9"/>
    <s v="금17"/>
    <d v="2024-12-10T00:00:00"/>
    <x v="4"/>
    <s v="주1회"/>
    <n v="2"/>
    <n v="60000"/>
    <n v="120000"/>
    <n v="120000"/>
    <s v="직접"/>
    <m/>
    <n v="0"/>
    <m/>
    <s v="카드"/>
    <s v="신한 20241209 01 0001"/>
    <s v="11월 2회 미납금"/>
    <m/>
    <s v="주2회"/>
    <m/>
    <s v=" 청담동, 청담대우멤버스카운티3차)"/>
    <m/>
    <s v="압구정동"/>
  </r>
  <r>
    <x v="0"/>
    <x v="0"/>
    <x v="0"/>
    <s v="김지안3"/>
    <x v="6"/>
    <s v="010-2042-2936"/>
    <s v="여"/>
    <n v="8"/>
    <s v="토12"/>
    <d v="2024-12-09T00:00:00"/>
    <x v="4"/>
    <s v="주2회"/>
    <n v="8"/>
    <n v="55000"/>
    <n v="440000"/>
    <n v="440000"/>
    <s v="직접"/>
    <m/>
    <n v="0"/>
    <m/>
    <s v="계좌이체"/>
    <s v="현영발급무"/>
    <s v="11월 8회 미납금"/>
    <d v="2024-04-12T00:00:00"/>
    <s v="주1회"/>
    <m/>
    <s v="신현대 124동"/>
    <m/>
    <s v="압구정동"/>
  </r>
  <r>
    <x v="0"/>
    <x v="1"/>
    <x v="0"/>
    <s v="김소율"/>
    <x v="8"/>
    <s v="010-5207-9720"/>
    <s v="여"/>
    <n v="10"/>
    <s v="토11,12"/>
    <d v="2024-12-07T00:00:00"/>
    <x v="4"/>
    <s v="주1회"/>
    <n v="4"/>
    <n v="60000"/>
    <n v="240000"/>
    <n v="240000"/>
    <s v="직접"/>
    <m/>
    <n v="0"/>
    <m/>
    <s v="카드"/>
    <s v="삼성 20241207 01 0005"/>
    <s v="11월 4회 미납금_x000a_왕복셔틀이용"/>
    <d v="2020-01-19T00:00:00"/>
    <s v="주2회"/>
    <m/>
    <s v="반포자이 117동"/>
    <m/>
    <s v="압구정동"/>
  </r>
  <r>
    <x v="0"/>
    <x v="0"/>
    <x v="0"/>
    <s v="이재빈"/>
    <x v="6"/>
    <s v="010-8556-4778"/>
    <s v="여"/>
    <n v="8"/>
    <s v="토12"/>
    <d v="2024-12-07T00:00:00"/>
    <x v="4"/>
    <s v="주1회"/>
    <n v="4"/>
    <n v="60000"/>
    <n v="240000"/>
    <n v="240000"/>
    <s v="직접"/>
    <m/>
    <n v="0"/>
    <m/>
    <s v="카드"/>
    <s v="신한 20241207 01 0010"/>
    <s v="11월 4회 미납금"/>
    <d v="2024-04-20T00:00:00"/>
    <s v="주1회"/>
    <m/>
    <s v="학동로 405"/>
    <m/>
    <m/>
  </r>
  <r>
    <x v="0"/>
    <x v="1"/>
    <x v="0"/>
    <s v="노준범"/>
    <x v="1"/>
    <s v="010-4454-0778"/>
    <s v="남"/>
    <n v="9"/>
    <s v="금16"/>
    <d v="2024-12-06T00:00:00"/>
    <x v="4"/>
    <s v="주1회"/>
    <n v="2"/>
    <n v="60000"/>
    <n v="120000"/>
    <n v="120000"/>
    <s v="직접"/>
    <m/>
    <n v="0"/>
    <m/>
    <s v="카드"/>
    <s v="하나 20241206 01 0005"/>
    <s v="11월 2회 미납금"/>
    <d v="2024-11-19T00:00:00"/>
    <s v="주1회"/>
    <m/>
    <m/>
    <m/>
    <m/>
  </r>
  <r>
    <x v="0"/>
    <x v="0"/>
    <x v="0"/>
    <s v="서주원2"/>
    <x v="3"/>
    <s v="010-4114-3488"/>
    <s v="여"/>
    <n v="11"/>
    <s v="목15"/>
    <d v="2024-12-05T00:00:00"/>
    <x v="4"/>
    <s v="주1회"/>
    <n v="4"/>
    <n v="60000"/>
    <n v="240000"/>
    <n v="240000"/>
    <s v="직접"/>
    <m/>
    <n v="0"/>
    <m/>
    <s v="카드"/>
    <s v="현대 20241205 01 0001"/>
    <s v="11월 4회 미납"/>
    <d v="2024-06-27T00:00:00"/>
    <s v="주1회"/>
    <m/>
    <m/>
    <m/>
    <m/>
  </r>
  <r>
    <x v="0"/>
    <x v="0"/>
    <x v="0"/>
    <s v="이가은(6236)"/>
    <x v="4"/>
    <s v="010-9030-6236"/>
    <s v="여"/>
    <n v="8"/>
    <s v="월18,금17,18"/>
    <d v="2024-12-05T00:00:00"/>
    <x v="4"/>
    <s v="심화반"/>
    <n v="1"/>
    <n v="30000"/>
    <n v="30000"/>
    <n v="30000"/>
    <s v="직접"/>
    <m/>
    <n v="0"/>
    <m/>
    <s v="카드"/>
    <s v="하나 20241205 01 0009"/>
    <s v="11월 피겨심화 1회 추가"/>
    <d v="2020-04-25T00:00:00"/>
    <s v="주2회"/>
    <m/>
    <s v="신현대아파트 122동"/>
    <m/>
    <m/>
  </r>
  <r>
    <x v="0"/>
    <x v="0"/>
    <x v="0"/>
    <s v="이주희"/>
    <x v="3"/>
    <s v="010-9285-5640"/>
    <s v="여"/>
    <n v="6"/>
    <s v="수15,16토11,12"/>
    <d v="2024-12-04T00:00:00"/>
    <x v="4"/>
    <s v="주4회"/>
    <n v="2"/>
    <n v="47500"/>
    <n v="95000"/>
    <n v="95000"/>
    <s v="직접"/>
    <m/>
    <n v="0"/>
    <m/>
    <s v="현금"/>
    <s v="현영 095042228"/>
    <s v="11월 2회 미납금"/>
    <d v="2022-12-20T00:00:00"/>
    <s v="주1회"/>
    <m/>
    <s v="압구정로 113"/>
    <m/>
    <m/>
  </r>
  <r>
    <x v="0"/>
    <x v="0"/>
    <x v="0"/>
    <s v="이주희"/>
    <x v="3"/>
    <s v="010-9285-5640"/>
    <s v="여"/>
    <n v="6"/>
    <s v="수15,16토11,12"/>
    <d v="2024-12-04T00:00:00"/>
    <x v="4"/>
    <s v="주3회"/>
    <n v="11"/>
    <n v="50000"/>
    <n v="550000"/>
    <n v="550000"/>
    <s v="직접"/>
    <m/>
    <n v="0"/>
    <m/>
    <s v="현금"/>
    <s v="현영 095042228"/>
    <s v="12월 11회 등록"/>
    <d v="2022-12-20T00:00:00"/>
    <s v="주1회"/>
    <m/>
    <s v="압구정로 113"/>
    <m/>
    <m/>
  </r>
  <r>
    <x v="0"/>
    <x v="0"/>
    <x v="0"/>
    <s v="한유나"/>
    <x v="4"/>
    <s v="010-9364-1694"/>
    <s v="여"/>
    <n v="9"/>
    <s v="월화목17"/>
    <d v="2024-12-02T00:00:00"/>
    <x v="4"/>
    <s v="주4회"/>
    <n v="15"/>
    <n v="47500"/>
    <n v="712500"/>
    <n v="712500"/>
    <s v="직접"/>
    <m/>
    <n v="0"/>
    <m/>
    <s v="카드"/>
    <s v="롯데 20241202 01 0008"/>
    <s v="11월 15회 미납금"/>
    <d v="2024-02-06T00:00:00"/>
    <s v="주2회"/>
    <m/>
    <s v="용산구 유엔빌리지길 80-38"/>
    <m/>
    <m/>
  </r>
  <r>
    <x v="0"/>
    <x v="0"/>
    <x v="0"/>
    <s v="한유나"/>
    <x v="4"/>
    <s v="010-9364-1694"/>
    <s v="여"/>
    <n v="9"/>
    <s v="월금18"/>
    <d v="2024-12-02T00:00:00"/>
    <x v="4"/>
    <s v="심화반"/>
    <n v="12"/>
    <n v="30000"/>
    <n v="360000"/>
    <n v="360000"/>
    <s v="직접"/>
    <m/>
    <n v="0"/>
    <m/>
    <s v="카드"/>
    <s v="롯데 20241202 01 0008"/>
    <s v="11월 피겨심화 12회 미납금"/>
    <d v="2024-02-06T00:00:00"/>
    <s v="주2회"/>
    <m/>
    <s v="용산구 유엔빌리지길 80-38"/>
    <m/>
    <m/>
  </r>
  <r>
    <x v="0"/>
    <x v="0"/>
    <x v="5"/>
    <s v="양채린"/>
    <x v="7"/>
    <s v="010-9598-0560"/>
    <s v="여"/>
    <n v="8"/>
    <s v="월17"/>
    <d v="2024-12-02T00:00:00"/>
    <x v="4"/>
    <s v="체험"/>
    <n v="-1"/>
    <n v="10000"/>
    <n v="-10000"/>
    <n v="-10000"/>
    <s v="직접"/>
    <m/>
    <n v="0"/>
    <m/>
    <s v="계좌이체"/>
    <s v="현영발급무"/>
    <s v="11/18 피겨 체험 수업 (대여료 환불)"/>
    <m/>
    <m/>
    <m/>
    <m/>
    <m/>
    <m/>
  </r>
  <r>
    <x v="0"/>
    <x v="1"/>
    <x v="0"/>
    <s v="안조나"/>
    <x v="1"/>
    <s v="010-9843-7774"/>
    <s v="남"/>
    <n v="9"/>
    <s v="수17"/>
    <d v="2024-12-02T00:00:00"/>
    <x v="4"/>
    <s v="주1회"/>
    <n v="4"/>
    <n v="60000"/>
    <n v="240000"/>
    <n v="240000"/>
    <s v="왕복1"/>
    <n v="3"/>
    <n v="6000"/>
    <n v="18000"/>
    <s v="계좌이체"/>
    <s v="현영발급무"/>
    <s v="11월 4회 미납금_x000a_왕복셔틀이용"/>
    <d v="2023-11-28T00:00:00"/>
    <s v="주2회"/>
    <m/>
    <s v="잠원로 117 아크로리버뷰"/>
    <m/>
    <m/>
  </r>
  <r>
    <x v="0"/>
    <x v="0"/>
    <x v="0"/>
    <s v="임주아"/>
    <x v="3"/>
    <s v="010-8927-2745"/>
    <s v="여"/>
    <n v="7"/>
    <s v="금14,15"/>
    <d v="2024-11-29T00:00:00"/>
    <x v="4"/>
    <s v="주2회"/>
    <n v="1"/>
    <n v="55000"/>
    <n v="55000"/>
    <n v="55000"/>
    <s v="편도1"/>
    <n v="4"/>
    <n v="3000"/>
    <m/>
    <s v="카드"/>
    <s v="신한 20241129 01 0001"/>
    <s v="11월 1회 추가 등록_x000a_하원셔틀이용???"/>
    <d v="2023-04-04T00:00:00"/>
    <s v="주1회"/>
    <m/>
    <m/>
    <m/>
    <m/>
  </r>
  <r>
    <x v="0"/>
    <x v="1"/>
    <x v="0"/>
    <s v="이영빈"/>
    <x v="8"/>
    <s v="010-8839-9957"/>
    <s v="남"/>
    <n v="8"/>
    <s v="토11"/>
    <d v="2024-11-29T00:00:00"/>
    <x v="4"/>
    <s v="주1회"/>
    <n v="1"/>
    <n v="60000"/>
    <n v="60000"/>
    <n v="60000"/>
    <s v="직접"/>
    <m/>
    <n v="0"/>
    <m/>
    <s v="카드"/>
    <s v="신한 20241129 01 0003"/>
    <s v="11월 1회 추가 등록"/>
    <d v="2023-05-10T00:00:00"/>
    <s v="주2회"/>
    <m/>
    <s v="이촌로 193"/>
    <m/>
    <m/>
  </r>
  <r>
    <x v="0"/>
    <x v="0"/>
    <x v="0"/>
    <s v="장서윤"/>
    <x v="4"/>
    <s v="010-4727-8567"/>
    <s v="여"/>
    <n v="8"/>
    <s v="금15,16"/>
    <d v="2024-11-29T00:00:00"/>
    <x v="4"/>
    <s v="주2회"/>
    <n v="1"/>
    <n v="55000"/>
    <n v="55000"/>
    <n v="15000"/>
    <s v="직접"/>
    <m/>
    <n v="0"/>
    <m/>
    <s v="카드"/>
    <s v="신한 20241129 01 0004"/>
    <s v="11월 1회 추가금 결제 -&gt; 결제 확인 필요_x000a_(서혜정 7만원 선입금 완료)"/>
    <d v="2023-01-13T00:00:00"/>
    <s v="주2회"/>
    <m/>
    <s v="청담동 117-22"/>
    <m/>
    <m/>
  </r>
  <r>
    <x v="0"/>
    <x v="0"/>
    <x v="13"/>
    <s v="우아인"/>
    <x v="0"/>
    <s v="010-8860-7276"/>
    <s v="여"/>
    <n v="7"/>
    <s v="월18"/>
    <d v="2024-11-28T00:00:00"/>
    <x v="4"/>
    <s v="심화반"/>
    <n v="1"/>
    <n v="30000"/>
    <n v="30000"/>
    <n v="30000"/>
    <s v="직접"/>
    <m/>
    <n v="0"/>
    <m/>
    <s v="현금"/>
    <s v="현영발급무"/>
    <s v="11월 심화반 1회 추가"/>
    <d v="2022-07-29T00:00:00"/>
    <s v="주1회"/>
    <m/>
    <m/>
    <m/>
    <m/>
  </r>
  <r>
    <x v="0"/>
    <x v="0"/>
    <x v="13"/>
    <s v="정라희"/>
    <x v="4"/>
    <s v="010-9536-7003"/>
    <s v="여"/>
    <n v="7"/>
    <s v="화16,17"/>
    <d v="2024-11-28T00:00:00"/>
    <x v="4"/>
    <s v="심화반"/>
    <n v="1"/>
    <n v="30000"/>
    <n v="30000"/>
    <n v="30000"/>
    <s v="직접"/>
    <m/>
    <n v="0"/>
    <m/>
    <s v="카드"/>
    <s v="NH 20241128 01 0004"/>
    <s v="11월 피겨심화 1회 등록"/>
    <d v="2021-03-19T00:00:00"/>
    <s v="주1회"/>
    <m/>
    <s v="강남구 신사동 96 현대주책 b동"/>
    <m/>
    <s v="신사동"/>
  </r>
  <r>
    <x v="0"/>
    <x v="0"/>
    <x v="0"/>
    <s v="오주아"/>
    <x v="7"/>
    <s v="010-6630-8171"/>
    <s v="여"/>
    <n v="7"/>
    <s v="수16토11"/>
    <d v="2024-11-27T00:00:00"/>
    <x v="4"/>
    <s v="주2회"/>
    <n v="1"/>
    <n v="55000"/>
    <n v="55000"/>
    <n v="55000"/>
    <s v="직접"/>
    <m/>
    <n v="0"/>
    <m/>
    <s v="카드"/>
    <s v="하나 20241127 01 0001"/>
    <s v="11월 1회 추가"/>
    <d v="2023-12-18T00:00:00"/>
    <s v="주1회"/>
    <s v="GIA"/>
    <s v="성수동 트리마제"/>
    <m/>
    <m/>
  </r>
  <r>
    <x v="0"/>
    <x v="1"/>
    <x v="13"/>
    <s v="전찬병"/>
    <x v="1"/>
    <s v="010-3087-0921"/>
    <s v="남"/>
    <n v="5"/>
    <s v="수18"/>
    <d v="2024-11-27T00:00:00"/>
    <x v="4"/>
    <s v="심화반"/>
    <n v="1"/>
    <n v="30000"/>
    <n v="30000"/>
    <n v="30000"/>
    <s v="직접"/>
    <m/>
    <n v="0"/>
    <m/>
    <s v="카드"/>
    <s v="씨티 20241127 01 0003"/>
    <s v="11월 활주반 1회 추가"/>
    <d v="2021-12-08T00:00:00"/>
    <s v="주1회"/>
    <m/>
    <s v="용산구 녹사평대로 남산대림 아파트"/>
    <m/>
    <m/>
  </r>
  <r>
    <x v="0"/>
    <x v="1"/>
    <x v="13"/>
    <s v="전준병"/>
    <x v="1"/>
    <s v="010-3087-0921"/>
    <s v="남"/>
    <n v="7"/>
    <s v="수18"/>
    <d v="2024-11-27T00:00:00"/>
    <x v="4"/>
    <s v="심화반"/>
    <n v="1"/>
    <n v="30000"/>
    <n v="30000"/>
    <n v="30000"/>
    <s v="직접"/>
    <m/>
    <n v="0"/>
    <m/>
    <s v="카드"/>
    <s v="씨티 20241127 01 0003"/>
    <s v="11월 활주반 1회 추가"/>
    <d v="2021-12-08T00:00:00"/>
    <s v="주1회"/>
    <m/>
    <s v="용산구 녹사평대로 남산대림 아파트"/>
    <m/>
    <m/>
  </r>
  <r>
    <x v="0"/>
    <x v="0"/>
    <x v="0"/>
    <s v="장세인"/>
    <x v="0"/>
    <s v="010-9390-7408"/>
    <s v="여"/>
    <n v="6"/>
    <s v="토11,12"/>
    <d v="2024-11-26T00:00:00"/>
    <x v="4"/>
    <s v="주2회"/>
    <n v="1"/>
    <n v="55000"/>
    <n v="55000"/>
    <n v="55000"/>
    <s v="직접"/>
    <m/>
    <n v="0"/>
    <m/>
    <s v="카드"/>
    <s v="신한 20241126 01 0002"/>
    <s v="11월 1회 추가"/>
    <m/>
    <m/>
    <m/>
    <m/>
    <m/>
    <m/>
  </r>
  <r>
    <x v="0"/>
    <x v="0"/>
    <x v="6"/>
    <s v="문서현"/>
    <x v="6"/>
    <s v="010-9645-4533"/>
    <s v="여"/>
    <n v="10"/>
    <s v="토11"/>
    <d v="2024-11-23T00:00:00"/>
    <x v="4"/>
    <s v="주1회"/>
    <n v="1"/>
    <n v="60000"/>
    <n v="60000"/>
    <n v="60000"/>
    <s v="입회비"/>
    <n v="1"/>
    <n v="30000"/>
    <n v="30000"/>
    <s v="카드"/>
    <s v="신한 20241123 01 0001"/>
    <s v="11월 신규 1회 등록"/>
    <d v="2024-11-23T00:00:00"/>
    <s v="주1회"/>
    <s v="영훈초"/>
    <s v="동양파라곤"/>
    <m/>
    <m/>
  </r>
  <r>
    <x v="0"/>
    <x v="0"/>
    <x v="16"/>
    <s v="염재이"/>
    <x v="7"/>
    <s v="010-8837-0250"/>
    <s v="여"/>
    <n v="8"/>
    <s v="토11,12"/>
    <d v="2024-11-23T00:00:00"/>
    <x v="4"/>
    <s v="주2회"/>
    <n v="6"/>
    <n v="55000"/>
    <n v="330000"/>
    <n v="330000"/>
    <s v="직접"/>
    <m/>
    <n v="0"/>
    <m/>
    <s v="카드"/>
    <s v="삼성 20241123 01 0014"/>
    <s v="11월 6회 추가"/>
    <d v="2022-05-16T00:00:00"/>
    <s v="주1회"/>
    <m/>
    <m/>
    <m/>
    <s v="서초동"/>
  </r>
  <r>
    <x v="0"/>
    <x v="0"/>
    <x v="0"/>
    <s v="김지안2"/>
    <x v="3"/>
    <s v="010-9371-9810"/>
    <s v="여"/>
    <n v="8"/>
    <s v="금14,15"/>
    <d v="2024-11-22T00:00:00"/>
    <x v="4"/>
    <s v="주2회"/>
    <n v="1"/>
    <n v="55000"/>
    <n v="55000"/>
    <n v="55000"/>
    <s v="직접"/>
    <m/>
    <n v="0"/>
    <m/>
    <s v="카드"/>
    <s v="신한 20241122 01 0003"/>
    <s v="11월 1회 추가"/>
    <d v="2023-07-28T00:00:00"/>
    <s v="주1회"/>
    <m/>
    <s v="압구정 현대아파트 77동"/>
    <m/>
    <s v="청담동"/>
  </r>
  <r>
    <x v="0"/>
    <x v="0"/>
    <x v="13"/>
    <s v="장연수"/>
    <x v="0"/>
    <s v="010-2020-2436"/>
    <s v="여"/>
    <n v="8"/>
    <s v="토10"/>
    <d v="2024-11-22T00:00:00"/>
    <x v="4"/>
    <s v="심화반"/>
    <n v="1"/>
    <n v="30000"/>
    <n v="30000"/>
    <n v="30000"/>
    <s v="직접"/>
    <m/>
    <n v="0"/>
    <m/>
    <s v="카드"/>
    <s v="신한 20241122 01 0007"/>
    <s v="11월 심화반 1회 등록"/>
    <d v="2023-07-15T00:00:00"/>
    <s v="주1회"/>
    <m/>
    <s v="동대문 장안벚꽃로 1길 7"/>
    <m/>
    <m/>
  </r>
  <r>
    <x v="0"/>
    <x v="0"/>
    <x v="2"/>
    <s v="유조안"/>
    <x v="7"/>
    <s v="010-4197-3175"/>
    <s v="여"/>
    <n v="12"/>
    <s v="토12"/>
    <d v="2024-11-22T00:00:00"/>
    <x v="4"/>
    <s v="체험"/>
    <n v="1"/>
    <n v="70000"/>
    <n v="70000"/>
    <n v="70000"/>
    <s v="직접"/>
    <m/>
    <n v="0"/>
    <m/>
    <s v="계좌이체"/>
    <s v="현영발급무"/>
    <s v="11/23 피겨 체험"/>
    <m/>
    <m/>
    <m/>
    <m/>
    <m/>
    <m/>
  </r>
  <r>
    <x v="0"/>
    <x v="0"/>
    <x v="13"/>
    <s v="우아인"/>
    <x v="0"/>
    <s v="010-8860-7276"/>
    <s v="여"/>
    <n v="7"/>
    <s v="월18"/>
    <d v="2024-11-21T00:00:00"/>
    <x v="4"/>
    <s v="심화반"/>
    <n v="2"/>
    <n v="30000"/>
    <n v="60000"/>
    <n v="60000"/>
    <s v="직접"/>
    <m/>
    <n v="0"/>
    <m/>
    <s v="카드"/>
    <s v="국민 20241121 01 0008"/>
    <s v="11월 심화반 2회 추가"/>
    <d v="2022-07-29T00:00:00"/>
    <s v="주1회"/>
    <m/>
    <m/>
    <m/>
    <m/>
  </r>
  <r>
    <x v="0"/>
    <x v="1"/>
    <x v="0"/>
    <s v="장준혁"/>
    <x v="1"/>
    <s v="010-8252-5407"/>
    <s v="남"/>
    <n v="8"/>
    <s v="금16"/>
    <d v="2024-11-20T00:00:00"/>
    <x v="4"/>
    <s v="주1회"/>
    <n v="1"/>
    <n v="60000"/>
    <n v="60000"/>
    <n v="60000"/>
    <s v="직접"/>
    <m/>
    <n v="0"/>
    <m/>
    <s v="카드"/>
    <s v="롯데 20241120 01 0008"/>
    <s v="11월 1회 추가"/>
    <d v="2024-02-17T00:00:00"/>
    <s v="주1회"/>
    <m/>
    <s v="성동구 금호로 173"/>
    <m/>
    <m/>
  </r>
  <r>
    <x v="0"/>
    <x v="0"/>
    <x v="0"/>
    <s v="원가은"/>
    <x v="3"/>
    <s v="010-8960-8318"/>
    <s v="여"/>
    <n v="11"/>
    <s v="수17"/>
    <d v="2024-11-20T00:00:00"/>
    <x v="4"/>
    <s v="주1회할인"/>
    <n v="4"/>
    <n v="57500"/>
    <n v="230000"/>
    <n v="230000"/>
    <s v="직접"/>
    <m/>
    <n v="0"/>
    <m/>
    <s v="카드"/>
    <s v="하나 20241120 01 0010"/>
    <s v="11월 4회 등록_x000a_형제할인"/>
    <d v="2024-01-24T00:00:00"/>
    <s v="주1회"/>
    <m/>
    <s v="용산구"/>
    <m/>
    <m/>
  </r>
  <r>
    <x v="0"/>
    <x v="1"/>
    <x v="13"/>
    <s v="전찬병"/>
    <x v="1"/>
    <s v="010-3087-0921"/>
    <s v="남"/>
    <n v="5"/>
    <s v="수18"/>
    <d v="2024-11-20T00:00:00"/>
    <x v="4"/>
    <s v="심화반"/>
    <n v="1"/>
    <n v="30000"/>
    <n v="30000"/>
    <n v="30000"/>
    <s v="직접"/>
    <m/>
    <n v="0"/>
    <m/>
    <s v="카드"/>
    <s v="씨티 20241113 01 0007"/>
    <s v="11월 활주반 1회 추가"/>
    <d v="2021-12-08T00:00:00"/>
    <s v="주1회"/>
    <m/>
    <s v="용산구 녹사평대로 남산대림 아파트"/>
    <m/>
    <m/>
  </r>
  <r>
    <x v="0"/>
    <x v="1"/>
    <x v="13"/>
    <s v="전준병"/>
    <x v="1"/>
    <s v="010-3087-0921"/>
    <s v="남"/>
    <n v="7"/>
    <s v="수18"/>
    <d v="2024-11-20T00:00:00"/>
    <x v="4"/>
    <s v="심화반"/>
    <n v="1"/>
    <n v="30000"/>
    <n v="30000"/>
    <n v="30000"/>
    <s v="직접"/>
    <m/>
    <n v="0"/>
    <m/>
    <s v="카드"/>
    <s v="씨티 20241113 01 0007"/>
    <s v="11월 활주반 1회 추가"/>
    <d v="2021-12-08T00:00:00"/>
    <s v="주1회"/>
    <m/>
    <s v="용산구 녹사평대로 남산대림 아파트"/>
    <m/>
    <m/>
  </r>
  <r>
    <x v="0"/>
    <x v="1"/>
    <x v="6"/>
    <s v="노준범"/>
    <x v="5"/>
    <s v="010-4454-0778"/>
    <s v="남"/>
    <n v="9"/>
    <s v="화16,17"/>
    <d v="2024-11-19T00:00:00"/>
    <x v="4"/>
    <s v="주1회"/>
    <n v="2"/>
    <n v="60000"/>
    <n v="120000"/>
    <n v="120000"/>
    <s v="입회비"/>
    <n v="1"/>
    <n v="30000"/>
    <n v="30000"/>
    <s v="카드"/>
    <s v="하나 20241119 01 0001"/>
    <s v="11월 신규 4회등록_x000a_4회중 2회만 수업"/>
    <d v="2024-11-19T00:00:00"/>
    <s v="주1회"/>
    <m/>
    <m/>
    <m/>
    <m/>
  </r>
  <r>
    <x v="0"/>
    <x v="1"/>
    <x v="6"/>
    <s v="노준범"/>
    <x v="1"/>
    <s v="010-4454-0778"/>
    <s v="남"/>
    <n v="9"/>
    <s v="화16,17"/>
    <d v="2024-11-19T00:00:00"/>
    <x v="4"/>
    <s v="주1회"/>
    <n v="2"/>
    <n v="60000"/>
    <n v="120000"/>
    <n v="120000"/>
    <s v="직접"/>
    <m/>
    <n v="0"/>
    <m/>
    <s v="카드"/>
    <s v="하나 20241119 01 0001"/>
    <s v="11월 신규 4회 등록_x000a_4회중 2회만 수업"/>
    <d v="2024-11-19T00:00:00"/>
    <s v="주1회"/>
    <m/>
    <m/>
    <m/>
    <m/>
  </r>
  <r>
    <x v="0"/>
    <x v="0"/>
    <x v="16"/>
    <s v="임서민"/>
    <x v="3"/>
    <s v="010-5303-0874"/>
    <s v="여"/>
    <n v="10"/>
    <s v="토11,12"/>
    <d v="2024-11-16T00:00:00"/>
    <x v="4"/>
    <s v="주2회"/>
    <n v="1"/>
    <n v="55000"/>
    <n v="55000"/>
    <n v="55000"/>
    <s v="직접"/>
    <m/>
    <n v="0"/>
    <m/>
    <s v="카드"/>
    <s v="힌산 20241116 01 0003"/>
    <s v="11월 1회 추가"/>
    <d v="2022-01-08T00:00:00"/>
    <s v="주1회"/>
    <m/>
    <m/>
    <m/>
    <m/>
  </r>
  <r>
    <x v="0"/>
    <x v="1"/>
    <x v="0"/>
    <s v="장이준2"/>
    <x v="8"/>
    <s v="010-9280-5248"/>
    <s v="남"/>
    <n v="8"/>
    <s v="토12"/>
    <d v="2024-11-16T00:00:00"/>
    <x v="4"/>
    <s v="주1회"/>
    <n v="4"/>
    <n v="60000"/>
    <n v="240000"/>
    <n v="50000"/>
    <s v="직접"/>
    <m/>
    <n v="0"/>
    <m/>
    <s v="카드"/>
    <s v="삼성 20241116 01 0004"/>
    <s v="11월 1회 등록 9월 (할인 미적용 10000원 차감)_x000a_수영종목할인"/>
    <d v="2024-07-20T00:00:00"/>
    <s v="주1회"/>
    <m/>
    <m/>
    <m/>
    <m/>
  </r>
  <r>
    <x v="0"/>
    <x v="1"/>
    <x v="0"/>
    <s v="권도윤"/>
    <x v="1"/>
    <s v="010-8850-4008"/>
    <s v="남"/>
    <n v="8"/>
    <s v="토13"/>
    <d v="2024-11-16T00:00:00"/>
    <x v="4"/>
    <s v="주1회"/>
    <n v="4"/>
    <n v="60000"/>
    <n v="240000"/>
    <n v="240000"/>
    <s v="직접"/>
    <m/>
    <n v="0"/>
    <m/>
    <s v="카드"/>
    <s v="우리 20241116 01 0017"/>
    <s v="11월 4회 등록(12월로 연기)"/>
    <d v="2023-09-23T00:00:00"/>
    <s v="주1회"/>
    <s v="서울 강남구 압구정로 29길 71, 구현대 24동 301호"/>
    <m/>
    <m/>
    <m/>
  </r>
  <r>
    <x v="0"/>
    <x v="1"/>
    <x v="0"/>
    <s v="이승재"/>
    <x v="8"/>
    <s v="010-7793-1999"/>
    <s v="남"/>
    <n v="6"/>
    <s v="금16"/>
    <d v="2024-11-15T00:00:00"/>
    <x v="4"/>
    <s v="주1회할인"/>
    <n v="4"/>
    <n v="57500"/>
    <n v="230000"/>
    <n v="230000"/>
    <s v="직접"/>
    <m/>
    <n v="0"/>
    <m/>
    <s v="카드"/>
    <s v="신한 20241115 01 0004"/>
    <s v="11월 4회 등록_x000a_수영종목할인"/>
    <d v="2023-02-03T00:00:00"/>
    <s v="주1회"/>
    <m/>
    <s v="올림픽로 135"/>
    <m/>
    <m/>
  </r>
  <r>
    <x v="0"/>
    <x v="0"/>
    <x v="13"/>
    <s v="장연수"/>
    <x v="0"/>
    <s v="010-2020-2436"/>
    <s v="여"/>
    <n v="8"/>
    <s v="토10"/>
    <d v="2024-11-15T00:00:00"/>
    <x v="4"/>
    <s v="심화반"/>
    <n v="1"/>
    <n v="30000"/>
    <n v="30000"/>
    <n v="30000"/>
    <s v="직접"/>
    <m/>
    <n v="0"/>
    <m/>
    <s v="카드"/>
    <s v="신한 20241115 01 0007"/>
    <s v="11월 피겨심화 1회 등록"/>
    <d v="2023-07-15T00:00:00"/>
    <s v="주1회"/>
    <m/>
    <s v="동대문 장안벚꽃로 1길 7"/>
    <m/>
    <m/>
  </r>
  <r>
    <x v="0"/>
    <x v="0"/>
    <x v="13"/>
    <s v="우아인"/>
    <x v="0"/>
    <s v="010-8860-7276"/>
    <s v="여"/>
    <n v="7"/>
    <s v="월17화15토10"/>
    <d v="2024-11-15T00:00:00"/>
    <x v="4"/>
    <s v="심화반"/>
    <n v="1"/>
    <n v="30000"/>
    <n v="30000"/>
    <n v="30000"/>
    <s v="직접"/>
    <m/>
    <n v="0"/>
    <m/>
    <s v="카드"/>
    <s v="신한 20241115 01 0010"/>
    <s v="11월 피겨심화 1회 추가"/>
    <d v="2022-07-29T00:00:00"/>
    <s v="주1회"/>
    <m/>
    <m/>
    <m/>
    <m/>
  </r>
  <r>
    <x v="0"/>
    <x v="0"/>
    <x v="13"/>
    <s v="이하은(8304)"/>
    <x v="4"/>
    <s v="010-3174-8304"/>
    <s v="여"/>
    <n v="9"/>
    <s v="월17"/>
    <d v="2024-11-15T00:00:00"/>
    <x v="4"/>
    <s v="심화반"/>
    <n v="3"/>
    <n v="30000"/>
    <n v="90000"/>
    <n v="90000"/>
    <s v="직접"/>
    <m/>
    <n v="0"/>
    <m/>
    <s v="카드"/>
    <s v="하나 20241115 01 0011"/>
    <s v="11월 피겨심화 3회 등록"/>
    <d v="2018-11-03T00:00:00"/>
    <s v="주1회"/>
    <m/>
    <s v="청담동 피엔폴루스 1501호"/>
    <m/>
    <s v="청담동"/>
  </r>
  <r>
    <x v="0"/>
    <x v="0"/>
    <x v="16"/>
    <s v="이하은(8304)"/>
    <x v="4"/>
    <s v="010-3174-8304"/>
    <s v="여"/>
    <n v="9"/>
    <s v="월17"/>
    <d v="2024-11-15T00:00:00"/>
    <x v="4"/>
    <s v="주1회"/>
    <n v="1"/>
    <n v="60000"/>
    <n v="60000"/>
    <n v="60000"/>
    <s v="직접"/>
    <m/>
    <n v="0"/>
    <m/>
    <s v="카드"/>
    <s v="하나 20241115 01 0011_x000a_우리 20241115 01 0012"/>
    <s v="11월  1회 추가"/>
    <d v="2018-11-03T00:00:00"/>
    <s v="주1회"/>
    <m/>
    <s v="청담동 피엔폴루스 1501호"/>
    <m/>
    <s v="청담동"/>
  </r>
  <r>
    <x v="0"/>
    <x v="0"/>
    <x v="13"/>
    <s v="우아인"/>
    <x v="0"/>
    <s v="010-8860-7276"/>
    <s v="여"/>
    <n v="7"/>
    <s v="월17화15토10"/>
    <d v="2024-11-14T00:00:00"/>
    <x v="4"/>
    <s v="심화반"/>
    <n v="1"/>
    <n v="30000"/>
    <n v="30000"/>
    <n v="30000"/>
    <s v="직접"/>
    <m/>
    <n v="0"/>
    <m/>
    <s v="카드"/>
    <s v="신한 20241114 01 0003"/>
    <s v="11월 피겨심화 1회 추가"/>
    <d v="2022-07-29T00:00:00"/>
    <s v="주1회"/>
    <m/>
    <m/>
    <m/>
    <m/>
  </r>
  <r>
    <x v="0"/>
    <x v="0"/>
    <x v="2"/>
    <s v="방서현"/>
    <x v="0"/>
    <s v="010-3438-4604"/>
    <s v="여"/>
    <n v="6"/>
    <s v="금17"/>
    <d v="2024-11-14T00:00:00"/>
    <x v="4"/>
    <s v="체험"/>
    <n v="1"/>
    <n v="70000"/>
    <n v="70000"/>
    <n v="70000"/>
    <s v="직접"/>
    <m/>
    <n v="0"/>
    <m/>
    <s v="계좌이체"/>
    <s v="현영발급무"/>
    <s v="11/15 피겨체험"/>
    <m/>
    <m/>
    <m/>
    <m/>
    <m/>
    <m/>
  </r>
  <r>
    <x v="0"/>
    <x v="0"/>
    <x v="16"/>
    <s v="손재연"/>
    <x v="3"/>
    <s v="010-9299-8745"/>
    <s v="여"/>
    <n v="6"/>
    <s v="수16"/>
    <d v="2024-11-13T00:00:00"/>
    <x v="4"/>
    <s v="주1회"/>
    <n v="2"/>
    <n v="60000"/>
    <n v="120000"/>
    <n v="120000"/>
    <s v="직접"/>
    <m/>
    <n v="0"/>
    <m/>
    <s v="카드"/>
    <s v="하나 20241113 01 0006"/>
    <s v="11월 2회 추가"/>
    <d v="2024-01-10T00:00:00"/>
    <s v="주1회"/>
    <m/>
    <s v="잠원로 14길 32"/>
    <m/>
    <m/>
  </r>
  <r>
    <x v="0"/>
    <x v="1"/>
    <x v="13"/>
    <s v="전찬병"/>
    <x v="1"/>
    <s v="010-3087-0921"/>
    <s v="남"/>
    <n v="5"/>
    <s v="수18"/>
    <d v="2024-11-13T00:00:00"/>
    <x v="4"/>
    <s v="심화반"/>
    <n v="1"/>
    <n v="30000"/>
    <n v="30000"/>
    <n v="30000"/>
    <s v="직접"/>
    <m/>
    <n v="0"/>
    <m/>
    <s v="카드"/>
    <s v="씨티 20241113 01 0007"/>
    <s v="11월 활주반 1회 등록"/>
    <d v="2021-12-08T00:00:00"/>
    <s v="주1회"/>
    <m/>
    <s v="용산구 녹사평대로 남산대림 아파트"/>
    <m/>
    <m/>
  </r>
  <r>
    <x v="0"/>
    <x v="1"/>
    <x v="13"/>
    <s v="전준병"/>
    <x v="1"/>
    <s v="010-3087-0921"/>
    <s v="남"/>
    <n v="7"/>
    <s v="수18"/>
    <d v="2024-11-13T00:00:00"/>
    <x v="4"/>
    <s v="심화반"/>
    <n v="1"/>
    <n v="30000"/>
    <n v="30000"/>
    <n v="30000"/>
    <s v="직접"/>
    <m/>
    <n v="0"/>
    <m/>
    <s v="카드"/>
    <s v="씨티 20241113 01 0007"/>
    <s v="11월 활주반 1회 등록"/>
    <d v="2021-12-08T00:00:00"/>
    <s v="주1회"/>
    <m/>
    <s v="용산구 녹사평대로 남산대림 아파트"/>
    <m/>
    <m/>
  </r>
  <r>
    <x v="0"/>
    <x v="0"/>
    <x v="5"/>
    <s v="김지현2"/>
    <x v="4"/>
    <s v="010-7300-2861"/>
    <s v="여"/>
    <n v="8"/>
    <s v="화15,16목18"/>
    <d v="2024-11-12T00:00:00"/>
    <x v="4"/>
    <s v="주3회"/>
    <n v="12"/>
    <n v="50000"/>
    <n v="600000"/>
    <n v="-600000"/>
    <s v="직접"/>
    <m/>
    <n v="0"/>
    <m/>
    <s v="카드"/>
    <s v="신한 20241112 01 0001"/>
    <s v="11월 12회 환불"/>
    <m/>
    <m/>
    <m/>
    <m/>
    <m/>
    <m/>
  </r>
  <r>
    <x v="0"/>
    <x v="0"/>
    <x v="0"/>
    <s v="김지현2"/>
    <x v="4"/>
    <s v="010-7300-2861"/>
    <s v="여"/>
    <n v="8"/>
    <s v="화15,16목18"/>
    <d v="2024-11-12T00:00:00"/>
    <x v="4"/>
    <s v="주1회"/>
    <n v="6"/>
    <n v="60000"/>
    <n v="360000"/>
    <n v="360000"/>
    <s v="직접"/>
    <m/>
    <n v="0"/>
    <m/>
    <s v="카드"/>
    <s v="신한 20241112 01 0002"/>
    <s v="11월 6회 환불 후 재결제"/>
    <m/>
    <m/>
    <m/>
    <m/>
    <m/>
    <m/>
  </r>
  <r>
    <x v="0"/>
    <x v="0"/>
    <x v="13"/>
    <s v="김지현2"/>
    <x v="4"/>
    <s v="010-7300-2861"/>
    <s v="여"/>
    <n v="8"/>
    <s v="화15,16목18"/>
    <d v="2024-11-12T00:00:00"/>
    <x v="4"/>
    <s v="심화반"/>
    <n v="4"/>
    <n v="30000"/>
    <n v="120000"/>
    <n v="120000"/>
    <s v="직접"/>
    <m/>
    <n v="0"/>
    <m/>
    <s v="카드"/>
    <s v="신한 20241112 01 0002"/>
    <s v="11월 피겨심화 4회 등록"/>
    <m/>
    <m/>
    <m/>
    <m/>
    <m/>
    <m/>
  </r>
  <r>
    <x v="0"/>
    <x v="0"/>
    <x v="0"/>
    <s v="김지윤"/>
    <x v="0"/>
    <s v="010-3306-5752"/>
    <s v="여"/>
    <n v="9"/>
    <s v="화15,16"/>
    <d v="2024-11-11T00:00:00"/>
    <x v="4"/>
    <s v="주2회할인"/>
    <n v="8"/>
    <n v="53750"/>
    <n v="430000"/>
    <n v="430000"/>
    <s v="직접"/>
    <m/>
    <n v="0"/>
    <m/>
    <s v="카드"/>
    <s v="현대 20241111 01 0001"/>
    <s v="11월 8회 등록_x000a_형제할인"/>
    <d v="2024-06-04T00:00:00"/>
    <s v="주1회"/>
    <m/>
    <s v="봉은사로 302"/>
    <m/>
    <m/>
  </r>
  <r>
    <x v="0"/>
    <x v="0"/>
    <x v="0"/>
    <s v="김채원"/>
    <x v="0"/>
    <s v="010-3306-5752"/>
    <s v="여"/>
    <n v="6"/>
    <s v="화15,16"/>
    <d v="2024-11-11T00:00:00"/>
    <x v="4"/>
    <s v="주2회할인"/>
    <n v="8"/>
    <n v="53750"/>
    <n v="430000"/>
    <n v="430000"/>
    <s v="직접"/>
    <m/>
    <n v="0"/>
    <m/>
    <s v="카드"/>
    <s v="현대 20241111 01 0001"/>
    <s v="11월 8회 등록_x000a_형제할인"/>
    <d v="2024-06-04T00:00:00"/>
    <s v="주1회"/>
    <m/>
    <s v="봉은사로 302"/>
    <m/>
    <m/>
  </r>
  <r>
    <x v="0"/>
    <x v="0"/>
    <x v="2"/>
    <s v="양채린"/>
    <x v="7"/>
    <s v="010-9598-0560"/>
    <s v="여"/>
    <n v="8"/>
    <s v="월17"/>
    <d v="2024-11-11T00:00:00"/>
    <x v="4"/>
    <s v="체험"/>
    <n v="1"/>
    <n v="70000"/>
    <n v="70000"/>
    <n v="80000"/>
    <s v="직접"/>
    <m/>
    <n v="0"/>
    <m/>
    <s v="계좌이체"/>
    <s v="현영발급무"/>
    <s v="11/18 피겨 체험"/>
    <m/>
    <m/>
    <m/>
    <m/>
    <m/>
    <m/>
  </r>
  <r>
    <x v="0"/>
    <x v="0"/>
    <x v="2"/>
    <s v="조서아"/>
    <x v="0"/>
    <s v="010-6411-0433"/>
    <s v="여"/>
    <n v="6"/>
    <s v="수15"/>
    <d v="2024-11-11T00:00:00"/>
    <x v="4"/>
    <s v="체험"/>
    <n v="1"/>
    <n v="70000"/>
    <n v="70000"/>
    <n v="70000"/>
    <s v="직접"/>
    <m/>
    <n v="0"/>
    <m/>
    <s v="계좌이체"/>
    <s v="현영발급무"/>
    <s v="11/20 피겨 체험"/>
    <m/>
    <m/>
    <m/>
    <m/>
    <m/>
    <m/>
  </r>
  <r>
    <x v="0"/>
    <x v="1"/>
    <x v="6"/>
    <s v="조수아"/>
    <x v="8"/>
    <s v="010-2059-9174"/>
    <s v="여"/>
    <n v="8"/>
    <s v="토11"/>
    <d v="2024-11-09T00:00:00"/>
    <x v="4"/>
    <s v="주1회"/>
    <n v="3"/>
    <n v="60000"/>
    <n v="180000"/>
    <n v="180000"/>
    <s v="입회비"/>
    <n v="1"/>
    <n v="30000"/>
    <n v="30000"/>
    <s v="카드"/>
    <s v="현대 20241109 01 0001"/>
    <s v="11월 스피드 신규 3회 등록"/>
    <m/>
    <m/>
    <m/>
    <m/>
    <m/>
    <m/>
  </r>
  <r>
    <x v="0"/>
    <x v="1"/>
    <x v="0"/>
    <s v="황준헌"/>
    <x v="5"/>
    <s v="010-5021-1605"/>
    <s v="남"/>
    <n v="8"/>
    <s v="토14"/>
    <d v="2024-11-09T00:00:00"/>
    <x v="4"/>
    <s v="주1회"/>
    <n v="3"/>
    <n v="60000"/>
    <n v="180000"/>
    <n v="180000"/>
    <s v="왕복1"/>
    <n v="3"/>
    <n v="6000"/>
    <n v="18000"/>
    <s v="카드"/>
    <s v="농협 60508616"/>
    <s v="11월 3회 등록(단말기 승인)_x000a_편도셔틀이용"/>
    <d v="2023-01-07T00:00:00"/>
    <s v="주1회"/>
    <m/>
    <s v="반포자이 128동"/>
    <m/>
    <s v="압구정동"/>
  </r>
  <r>
    <x v="0"/>
    <x v="0"/>
    <x v="0"/>
    <s v="조이진"/>
    <x v="6"/>
    <s v="010-7444-7478"/>
    <s v="여"/>
    <n v="10"/>
    <s v="수17"/>
    <d v="2024-11-09T00:00:00"/>
    <x v="4"/>
    <s v="주1회"/>
    <n v="4"/>
    <n v="60000"/>
    <n v="240000"/>
    <n v="240000"/>
    <s v="직접"/>
    <m/>
    <n v="0"/>
    <m/>
    <s v="카드"/>
    <s v="현대 20241109 01 0002"/>
    <s v="11월 4회 등록"/>
    <d v="2024-07-24T00:00:00"/>
    <s v="주1회"/>
    <m/>
    <m/>
    <m/>
    <m/>
  </r>
  <r>
    <x v="0"/>
    <x v="0"/>
    <x v="0"/>
    <s v="송예원"/>
    <x v="3"/>
    <s v="010-8606-3889"/>
    <s v="여"/>
    <n v="11"/>
    <s v="토14"/>
    <d v="2024-11-09T00:00:00"/>
    <x v="4"/>
    <s v="주1회할인"/>
    <n v="4"/>
    <n v="57500"/>
    <n v="230000"/>
    <n v="230000"/>
    <s v="왕복1"/>
    <n v="4"/>
    <n v="6000"/>
    <n v="24000"/>
    <s v="카드"/>
    <s v="국민 20241109 01 0003"/>
    <s v="11월 4회 등록_x000a_왕복셔틀이용 형제할인"/>
    <d v="2024-06-21T00:00:00"/>
    <s v="주1회"/>
    <m/>
    <m/>
    <m/>
    <m/>
  </r>
  <r>
    <x v="0"/>
    <x v="0"/>
    <x v="0"/>
    <s v="송재원"/>
    <x v="3"/>
    <s v="010-8606-3889"/>
    <s v="여"/>
    <n v="11"/>
    <s v="토14"/>
    <d v="2024-11-09T00:00:00"/>
    <x v="4"/>
    <s v="주1회할인"/>
    <n v="4"/>
    <n v="57500"/>
    <n v="230000"/>
    <n v="230000"/>
    <s v="왕복1"/>
    <n v="4"/>
    <n v="6000"/>
    <n v="24000"/>
    <s v="카드"/>
    <s v="국민 20241109 01 0003"/>
    <s v="11월 4회 등록_x000a_왕복셔틀이용 형제할인"/>
    <d v="2024-06-21T00:00:00"/>
    <s v="주1회"/>
    <m/>
    <m/>
    <m/>
    <m/>
  </r>
  <r>
    <x v="0"/>
    <x v="1"/>
    <x v="0"/>
    <s v="이승연"/>
    <x v="8"/>
    <s v="010-8864-5363"/>
    <s v="여"/>
    <n v="9"/>
    <s v="토14"/>
    <d v="2024-11-09T00:00:00"/>
    <x v="4"/>
    <s v="주1회"/>
    <n v="3"/>
    <n v="60000"/>
    <n v="180000"/>
    <n v="180000"/>
    <s v="편도1"/>
    <n v="3"/>
    <n v="3000"/>
    <n v="9000"/>
    <s v="카드"/>
    <s v="국민 20241109 01 0008"/>
    <s v="11월 3회 등록_x000a_셔틀 편도로 D만 이용 수영종목할인"/>
    <d v="2018-11-13T00:00:00"/>
    <s v="주1회"/>
    <s v="psa"/>
    <s v="잠원동 롯데캐슬갤럭시 104-301"/>
    <m/>
    <s v="삼성동"/>
  </r>
  <r>
    <x v="0"/>
    <x v="0"/>
    <x v="0"/>
    <s v="권민유"/>
    <x v="4"/>
    <s v="010-9035-7855"/>
    <s v="여"/>
    <n v="9"/>
    <s v="금16"/>
    <d v="2024-11-08T00:00:00"/>
    <x v="4"/>
    <s v="주1회"/>
    <n v="4"/>
    <n v="60000"/>
    <n v="240000"/>
    <n v="240000"/>
    <s v="직접"/>
    <m/>
    <n v="0"/>
    <m/>
    <s v="카드"/>
    <s v="삼성 20241108 01 0003"/>
    <s v="11월 4회 등록"/>
    <m/>
    <m/>
    <m/>
    <m/>
    <m/>
    <m/>
  </r>
  <r>
    <x v="0"/>
    <x v="0"/>
    <x v="13"/>
    <s v="장연수"/>
    <x v="0"/>
    <s v="010-2020-2436"/>
    <s v="여"/>
    <n v="8"/>
    <s v="토10"/>
    <d v="2024-11-08T00:00:00"/>
    <x v="4"/>
    <s v="심화반"/>
    <n v="1"/>
    <n v="30000"/>
    <n v="30000"/>
    <n v="30000"/>
    <s v="직접"/>
    <m/>
    <n v="0"/>
    <m/>
    <s v="카드"/>
    <s v="비씨 20241108 01 0004"/>
    <s v="11월 피겨심화 1회 등록"/>
    <d v="2023-07-15T00:00:00"/>
    <s v="주1회"/>
    <m/>
    <s v="동대문 장안벚꽃로 1길 7"/>
    <m/>
    <m/>
  </r>
  <r>
    <x v="0"/>
    <x v="0"/>
    <x v="13"/>
    <s v="우아인"/>
    <x v="0"/>
    <s v="010-8860-7276"/>
    <s v="여"/>
    <n v="7"/>
    <s v="월17화15토10"/>
    <d v="2024-11-07T00:00:00"/>
    <x v="4"/>
    <s v="심화반"/>
    <n v="2"/>
    <n v="30000"/>
    <n v="60000"/>
    <n v="60000"/>
    <s v="직접"/>
    <m/>
    <n v="0"/>
    <m/>
    <s v="카드"/>
    <s v="국민 20241107 01 0004"/>
    <s v="11월 피겨심화 2회 등록"/>
    <d v="2022-07-29T00:00:00"/>
    <s v="주1회"/>
    <m/>
    <m/>
    <m/>
    <m/>
  </r>
  <r>
    <x v="0"/>
    <x v="0"/>
    <x v="13"/>
    <s v="장승민"/>
    <x v="0"/>
    <s v="010-5217-5607"/>
    <s v="여"/>
    <n v="7"/>
    <s v="토14,15"/>
    <d v="2024-11-07T00:00:00"/>
    <x v="4"/>
    <s v="심화반"/>
    <n v="4"/>
    <n v="30000"/>
    <n v="120000"/>
    <n v="120000"/>
    <s v="직접"/>
    <m/>
    <n v="0"/>
    <m/>
    <s v="카드"/>
    <s v="현대 20241107 01 0005"/>
    <s v="11월 피겨심화 4회 등록"/>
    <d v="2021-08-07T00:00:00"/>
    <s v="주1회"/>
    <m/>
    <s v="강남구 대치동 대치래미안하이스턴 201-1305"/>
    <m/>
    <s v="강남외"/>
  </r>
  <r>
    <x v="0"/>
    <x v="0"/>
    <x v="0"/>
    <s v="유이안"/>
    <x v="0"/>
    <s v="010-4615-1912"/>
    <s v="여"/>
    <n v="5"/>
    <s v="목16"/>
    <d v="2024-11-07T00:00:00"/>
    <x v="4"/>
    <s v="주1회"/>
    <n v="4"/>
    <n v="60000"/>
    <n v="240000"/>
    <n v="240000"/>
    <s v="직접"/>
    <m/>
    <n v="0"/>
    <m/>
    <s v="카드"/>
    <s v="현대 20241107 01 0002"/>
    <s v="11월 4회 등록"/>
    <d v="2023-03-13T00:00:00"/>
    <s v="주1회"/>
    <m/>
    <s v="용산구 한남대로 91"/>
    <m/>
    <m/>
  </r>
  <r>
    <x v="0"/>
    <x v="0"/>
    <x v="13"/>
    <s v="정재인2"/>
    <x v="4"/>
    <s v="010-5337-9117"/>
    <s v="여"/>
    <n v="6"/>
    <s v="목17"/>
    <d v="2024-11-07T00:00:00"/>
    <x v="4"/>
    <s v="심화반"/>
    <n v="4"/>
    <n v="30000"/>
    <n v="120000"/>
    <n v="120000"/>
    <s v="직접"/>
    <m/>
    <n v="0"/>
    <m/>
    <s v="카드"/>
    <s v="현대 20241107 01 0003"/>
    <s v="11월 피겨심화 4회 등록"/>
    <d v="2023-02-17T00:00:00"/>
    <s v="주1회"/>
    <m/>
    <s v="청담동 116-2"/>
    <m/>
    <m/>
  </r>
  <r>
    <x v="0"/>
    <x v="0"/>
    <x v="0"/>
    <s v="정윤비"/>
    <x v="4"/>
    <s v="010-3314-1916"/>
    <s v="여"/>
    <n v="10"/>
    <s v="목17"/>
    <d v="2024-11-07T00:00:00"/>
    <x v="4"/>
    <s v="주1회"/>
    <n v="4"/>
    <n v="60000"/>
    <n v="240000"/>
    <n v="240000"/>
    <s v="직접"/>
    <m/>
    <n v="0"/>
    <m/>
    <s v="계좌이체"/>
    <s v="현영 095011851"/>
    <s v="11월 4회 등록_x000a_왕복셔틀이용"/>
    <d v="2023-07-27T00:00:00"/>
    <s v="주1회"/>
    <m/>
    <s v="신반포 4차 아파트"/>
    <m/>
    <m/>
  </r>
  <r>
    <x v="0"/>
    <x v="0"/>
    <x v="13"/>
    <s v="정윤비"/>
    <x v="4"/>
    <s v="010-3314-1916"/>
    <s v="여"/>
    <n v="10"/>
    <s v="목18"/>
    <d v="2024-11-07T00:00:00"/>
    <x v="4"/>
    <s v="심화반"/>
    <n v="4"/>
    <n v="30000"/>
    <n v="120000"/>
    <n v="120000"/>
    <s v="왕복1"/>
    <n v="4"/>
    <n v="6000"/>
    <n v="24000"/>
    <s v="계좌이체"/>
    <s v="현영 095011851"/>
    <s v="11월 피겨심화 4회 등록"/>
    <d v="2023-07-27T00:00:00"/>
    <s v="주1회"/>
    <m/>
    <s v="신반포 4차 아파트"/>
    <m/>
    <m/>
  </r>
  <r>
    <x v="0"/>
    <x v="1"/>
    <x v="0"/>
    <s v="서우현"/>
    <x v="1"/>
    <s v="010-9488-2545"/>
    <s v="남"/>
    <n v="7"/>
    <s v="수15"/>
    <d v="2024-11-07T00:00:00"/>
    <x v="4"/>
    <s v="주1회할인"/>
    <n v="3"/>
    <n v="57500"/>
    <n v="172500"/>
    <n v="144000"/>
    <s v="직접"/>
    <m/>
    <n v="0"/>
    <m/>
    <s v="카드"/>
    <s v="하나 20241106 01 0002"/>
    <s v="11월 3회 등록_x000a_이사님 지인 20% 할인"/>
    <d v="2022-10-26T00:00:00"/>
    <s v="주2회"/>
    <m/>
    <s v="청구로 3길 80"/>
    <m/>
    <m/>
  </r>
  <r>
    <x v="0"/>
    <x v="1"/>
    <x v="15"/>
    <s v="정이안"/>
    <x v="5"/>
    <s v="010-9378-4051"/>
    <s v="남"/>
    <n v="10"/>
    <s v="수16"/>
    <d v="2024-11-07T00:00:00"/>
    <x v="4"/>
    <s v="주1회"/>
    <n v="4"/>
    <n v="60000"/>
    <n v="240000"/>
    <n v="240000"/>
    <s v="직접"/>
    <m/>
    <n v="0"/>
    <m/>
    <s v="카드"/>
    <s v="삼성 20241107 01 0001"/>
    <s v="11월 4회 등록"/>
    <d v="2023-08-29T00:00:00"/>
    <s v="주1회"/>
    <m/>
    <s v="학동로 43길 30"/>
    <m/>
    <m/>
  </r>
  <r>
    <x v="0"/>
    <x v="0"/>
    <x v="0"/>
    <s v="임아린"/>
    <x v="7"/>
    <s v="010-8826-1767"/>
    <s v="여"/>
    <n v="7"/>
    <s v="월17토12,13"/>
    <d v="2024-11-06T00:00:00"/>
    <x v="4"/>
    <s v="주2회"/>
    <n v="6"/>
    <n v="55000"/>
    <n v="330000"/>
    <n v="330000"/>
    <s v="직접"/>
    <m/>
    <n v="0"/>
    <m/>
    <s v="카드"/>
    <s v="씨티 20241106 01 0003"/>
    <s v="11월 6회 등록"/>
    <d v="2023-04-05T00:00:00"/>
    <s v="주1회"/>
    <m/>
    <s v="잠원동 50-1"/>
    <m/>
    <s v="압구정동"/>
  </r>
  <r>
    <x v="0"/>
    <x v="0"/>
    <x v="0"/>
    <s v="강리아"/>
    <x v="7"/>
    <s v="010-6553-5240"/>
    <s v="여"/>
    <n v="10"/>
    <s v="수16"/>
    <d v="2024-11-06T00:00:00"/>
    <x v="4"/>
    <s v="주3회"/>
    <n v="3"/>
    <n v="50000"/>
    <n v="150000"/>
    <n v="160000"/>
    <s v="직접"/>
    <m/>
    <n v="0"/>
    <m/>
    <s v="카드"/>
    <s v="우리 20241106 01 0001"/>
    <s v="11월 4회 추가(주3회 단가 차액 결제)"/>
    <d v="2023-02-17T00:00:00"/>
    <s v="주1회"/>
    <m/>
    <s v="잠원동 32-10"/>
    <m/>
    <m/>
  </r>
  <r>
    <x v="0"/>
    <x v="0"/>
    <x v="0"/>
    <s v="양지유"/>
    <x v="0"/>
    <s v="010-7277-2090"/>
    <s v="여"/>
    <n v="9"/>
    <s v="화16목16,17"/>
    <d v="2024-11-05T00:00:00"/>
    <x v="4"/>
    <s v="주3회"/>
    <n v="12"/>
    <n v="50000"/>
    <n v="600000"/>
    <n v="600000"/>
    <s v="직접"/>
    <m/>
    <n v="0"/>
    <m/>
    <s v="카드"/>
    <s v="현대 20241105 01 0001"/>
    <s v="11월 12회 등록"/>
    <d v="2024-03-05T00:00:00"/>
    <s v="주1회"/>
    <s v="압구정초"/>
    <s v="압구정동"/>
    <m/>
    <m/>
  </r>
  <r>
    <x v="0"/>
    <x v="1"/>
    <x v="2"/>
    <s v="김무건"/>
    <x v="8"/>
    <s v="010-9328-9739"/>
    <s v="남"/>
    <n v="5"/>
    <s v="금15"/>
    <d v="2024-11-05T00:00:00"/>
    <x v="4"/>
    <s v="체험"/>
    <n v="1"/>
    <n v="70000"/>
    <n v="70000"/>
    <n v="70000"/>
    <s v="직접"/>
    <m/>
    <n v="0"/>
    <m/>
    <s v="계좌이체"/>
    <s v="현영발급무"/>
    <s v="11/8 스피드 체험"/>
    <m/>
    <m/>
    <m/>
    <m/>
    <m/>
    <m/>
  </r>
  <r>
    <x v="0"/>
    <x v="0"/>
    <x v="2"/>
    <s v="김이진"/>
    <x v="7"/>
    <s v="010-3160-4803"/>
    <s v="여"/>
    <n v="8"/>
    <s v="화17"/>
    <d v="2024-11-05T00:00:00"/>
    <x v="4"/>
    <s v="체험"/>
    <n v="1"/>
    <n v="70000"/>
    <n v="70000"/>
    <n v="70000"/>
    <s v="직접"/>
    <m/>
    <n v="0"/>
    <m/>
    <s v="계좌이체"/>
    <s v="현영발급무"/>
    <s v="11/5 피겨 체험"/>
    <m/>
    <m/>
    <m/>
    <m/>
    <m/>
    <m/>
  </r>
  <r>
    <x v="0"/>
    <x v="0"/>
    <x v="6"/>
    <s v="김이진"/>
    <x v="7"/>
    <s v="010-3160-4803"/>
    <s v="여"/>
    <n v="8"/>
    <s v="화17"/>
    <d v="2024-11-05T00:00:00"/>
    <x v="4"/>
    <s v="주1회"/>
    <n v="3"/>
    <n v="60000"/>
    <n v="180000"/>
    <n v="170000"/>
    <s v="입회비"/>
    <n v="1"/>
    <n v="30000"/>
    <n v="30000"/>
    <s v="카드"/>
    <s v="국민 20241105 01 0002"/>
    <s v="11월 신규 3회 등록(체험비 차액 결제)"/>
    <d v="2024-11-05T00:00:00"/>
    <s v="주1회"/>
    <m/>
    <s v="잠원대주a"/>
    <m/>
    <m/>
  </r>
  <r>
    <x v="0"/>
    <x v="0"/>
    <x v="0"/>
    <s v="김려원"/>
    <x v="4"/>
    <s v="010-4242-3282"/>
    <s v="여"/>
    <n v="8"/>
    <s v="월14"/>
    <d v="2024-11-04T00:00:00"/>
    <x v="4"/>
    <s v="주1회"/>
    <n v="4"/>
    <n v="60000"/>
    <n v="240000"/>
    <n v="240000"/>
    <s v="직접"/>
    <m/>
    <n v="0"/>
    <m/>
    <s v="카드"/>
    <s v="신한 20241104 01 0002"/>
    <s v="11월 4회 등록"/>
    <m/>
    <s v="주1회"/>
    <m/>
    <s v="잠원동, 강변아파트"/>
    <m/>
    <s v="도곡동"/>
  </r>
  <r>
    <x v="0"/>
    <x v="1"/>
    <x v="0"/>
    <s v="차동빈"/>
    <x v="1"/>
    <s v="010-9120-4844"/>
    <s v="남"/>
    <n v="8"/>
    <s v="월16"/>
    <d v="2024-11-04T00:00:00"/>
    <x v="4"/>
    <s v="주1회"/>
    <n v="4"/>
    <n v="60000"/>
    <n v="240000"/>
    <n v="240000"/>
    <s v="직접"/>
    <m/>
    <n v="0"/>
    <m/>
    <s v="카드"/>
    <s v="수협 20241104 01 0003"/>
    <s v="11월 4회 등록"/>
    <d v="2022-09-27T00:00:00"/>
    <s v="주1회"/>
    <m/>
    <s v="서초중앙로 220"/>
    <m/>
    <m/>
  </r>
  <r>
    <x v="0"/>
    <x v="0"/>
    <x v="0"/>
    <s v="유지후"/>
    <x v="0"/>
    <s v="010-8714-7803"/>
    <s v="여"/>
    <n v="8"/>
    <s v="월16"/>
    <d v="2024-11-04T00:00:00"/>
    <x v="4"/>
    <s v="주1회"/>
    <n v="4"/>
    <n v="60000"/>
    <n v="240000"/>
    <n v="240000"/>
    <s v="직접"/>
    <m/>
    <n v="0"/>
    <m/>
    <s v="카드"/>
    <s v="현대 20241104 01 0004"/>
    <s v="11월 4회 등록"/>
    <d v="2023-06-14T00:00:00"/>
    <s v="주1회"/>
    <m/>
    <s v="용산구 이촌로 347"/>
    <m/>
    <m/>
  </r>
  <r>
    <x v="0"/>
    <x v="1"/>
    <x v="0"/>
    <s v="이윤아"/>
    <x v="1"/>
    <s v="010-3003-4017"/>
    <s v="남"/>
    <n v="8"/>
    <s v="수14,15금,14,15_x000a_토11"/>
    <d v="2024-11-04T00:00:00"/>
    <x v="4"/>
    <s v="주3회"/>
    <n v="12"/>
    <n v="50000"/>
    <n v="600000"/>
    <n v="600000"/>
    <s v="직접"/>
    <m/>
    <n v="0"/>
    <m/>
    <s v="카드"/>
    <s v="현대 20241104 01 0005"/>
    <s v="11월 12회 등록"/>
    <d v="2023-09-27T00:00:00"/>
    <s v="주4회"/>
    <m/>
    <m/>
    <m/>
    <m/>
  </r>
  <r>
    <x v="0"/>
    <x v="0"/>
    <x v="13"/>
    <s v="권민유"/>
    <x v="4"/>
    <s v="010-9035-7855"/>
    <s v="여"/>
    <n v="9"/>
    <s v="월18"/>
    <d v="2024-11-04T00:00:00"/>
    <x v="4"/>
    <s v="심화반"/>
    <n v="4"/>
    <n v="30000"/>
    <n v="120000"/>
    <n v="120000"/>
    <s v="직접"/>
    <m/>
    <n v="0"/>
    <m/>
    <s v="카드"/>
    <s v="신한 20241104 01 0006"/>
    <s v="11월 피겨심화 4회 등록"/>
    <m/>
    <m/>
    <m/>
    <m/>
    <m/>
    <m/>
  </r>
  <r>
    <x v="0"/>
    <x v="0"/>
    <x v="0"/>
    <s v="최지우"/>
    <x v="0"/>
    <s v="010-2040-7854"/>
    <s v="여"/>
    <n v="8"/>
    <s v="토10"/>
    <d v="2024-11-02T00:00:00"/>
    <x v="4"/>
    <s v="주1회"/>
    <n v="4"/>
    <n v="60000"/>
    <n v="240000"/>
    <n v="240000"/>
    <s v="직접"/>
    <m/>
    <n v="0"/>
    <m/>
    <s v="카드"/>
    <s v="현대 20241102 01 0001"/>
    <s v="11월 4회 등록"/>
    <d v="2024-08-24T00:00:00"/>
    <s v="주1회"/>
    <m/>
    <m/>
    <m/>
    <m/>
  </r>
  <r>
    <x v="0"/>
    <x v="0"/>
    <x v="0"/>
    <s v="유주원"/>
    <x v="7"/>
    <s v="010-8873-6199"/>
    <s v="여"/>
    <n v="7"/>
    <s v="토12"/>
    <d v="2024-11-02T00:00:00"/>
    <x v="4"/>
    <s v="주1회미만"/>
    <n v="3"/>
    <n v="70000"/>
    <n v="210000"/>
    <n v="210000"/>
    <s v="왕복1"/>
    <n v="6"/>
    <n v="6000"/>
    <n v="36000"/>
    <s v="카드"/>
    <s v="해외 20241102 01 0002"/>
    <s v="11월 3회등록(10월11월 셔틀비)_x000a_왕복셔틀이용 형제할인"/>
    <d v="2024-06-17T00:00:00"/>
    <s v="주1회"/>
    <m/>
    <m/>
    <m/>
    <m/>
  </r>
  <r>
    <x v="0"/>
    <x v="0"/>
    <x v="0"/>
    <s v="유주이"/>
    <x v="7"/>
    <s v="010-8873-6199"/>
    <s v="여"/>
    <n v="10"/>
    <s v="토12"/>
    <d v="2024-11-02T00:00:00"/>
    <x v="4"/>
    <s v="주1회미만"/>
    <n v="3"/>
    <n v="70000"/>
    <n v="210000"/>
    <n v="210000"/>
    <s v="왕복1"/>
    <n v="6"/>
    <n v="6000"/>
    <n v="36000"/>
    <s v="카드"/>
    <s v="해외 20241102 01 0002"/>
    <s v="11월 3회등록(10월11월 셔틀비)_x000a_왕복셔틀이용 형제할인"/>
    <d v="2024-06-17T00:00:00"/>
    <s v="주1회"/>
    <m/>
    <m/>
    <m/>
    <m/>
  </r>
  <r>
    <x v="0"/>
    <x v="0"/>
    <x v="0"/>
    <s v="이진아"/>
    <x v="0"/>
    <s v="010-7130-2073"/>
    <s v="여"/>
    <n v="8"/>
    <s v="토11"/>
    <d v="2024-11-02T00:00:00"/>
    <x v="4"/>
    <s v="주1회할인"/>
    <n v="4"/>
    <n v="57500"/>
    <n v="230000"/>
    <n v="230000"/>
    <s v="직접"/>
    <m/>
    <n v="0"/>
    <m/>
    <s v="카드"/>
    <s v="신한 20241102 01 0003"/>
    <s v="11월 4회 등록_x000a_형제할인 수영종목할인"/>
    <d v="2024-01-27T00:00:00"/>
    <s v="주1회"/>
    <m/>
    <s v="중구 다산로 46길 17"/>
    <m/>
    <m/>
  </r>
  <r>
    <x v="0"/>
    <x v="0"/>
    <x v="0"/>
    <s v="이윤아"/>
    <x v="0"/>
    <s v="010-7130-2073"/>
    <s v="여"/>
    <n v="7"/>
    <s v="토11"/>
    <d v="2024-11-02T00:00:00"/>
    <x v="4"/>
    <s v="주1회할인"/>
    <n v="4"/>
    <n v="57500"/>
    <n v="230000"/>
    <n v="230000"/>
    <s v="직접"/>
    <m/>
    <n v="0"/>
    <m/>
    <s v="카드"/>
    <s v="신한 20241102 01 0003"/>
    <s v="11월 4회 등록_x000a_형제할인 수영종목할인"/>
    <d v="2024-01-27T00:00:00"/>
    <s v="주1회"/>
    <m/>
    <s v="중구 다산로 46길 17"/>
    <m/>
    <m/>
  </r>
  <r>
    <x v="0"/>
    <x v="0"/>
    <x v="0"/>
    <s v="문하은"/>
    <x v="6"/>
    <s v="010-9111-8263"/>
    <s v="여"/>
    <n v="8"/>
    <s v="토12"/>
    <d v="2024-11-02T00:00:00"/>
    <x v="4"/>
    <s v="주1회"/>
    <n v="4"/>
    <n v="60000"/>
    <n v="240000"/>
    <n v="240000"/>
    <s v="직접"/>
    <m/>
    <n v="0"/>
    <m/>
    <s v="카드"/>
    <s v="삼성 20241101 01 0004"/>
    <s v="11월 4회 등록"/>
    <d v="2024-04-20T00:00:00"/>
    <s v="주1회"/>
    <m/>
    <s v="학동로 405"/>
    <m/>
    <m/>
  </r>
  <r>
    <x v="0"/>
    <x v="0"/>
    <x v="0"/>
    <s v="최윤서"/>
    <x v="7"/>
    <s v="010-8387-9070"/>
    <s v="여"/>
    <n v="10"/>
    <s v="토13"/>
    <d v="2024-11-02T00:00:00"/>
    <x v="4"/>
    <s v="주2회"/>
    <n v="7"/>
    <n v="55000"/>
    <n v="385000"/>
    <n v="385000"/>
    <s v="직접"/>
    <m/>
    <n v="0"/>
    <m/>
    <s v="카드"/>
    <s v="삼성 20241102 01 0005"/>
    <s v="11월 7회 등록"/>
    <d v="2021-03-20T00:00:00"/>
    <s v="주1회"/>
    <m/>
    <s v="용산구 이촌동 이촌아파트 104동"/>
    <m/>
    <s v="이촌동"/>
  </r>
  <r>
    <x v="0"/>
    <x v="1"/>
    <x v="0"/>
    <s v="신성우"/>
    <x v="5"/>
    <s v="010-8691-0258"/>
    <s v="남"/>
    <n v="9"/>
    <s v="토12"/>
    <d v="2024-11-02T00:00:00"/>
    <x v="4"/>
    <s v="주1회"/>
    <n v="4"/>
    <n v="60000"/>
    <n v="240000"/>
    <n v="240000"/>
    <s v="직접"/>
    <m/>
    <n v="0"/>
    <m/>
    <s v="현금"/>
    <s v="현영발급무"/>
    <s v="11월 4회 등록"/>
    <m/>
    <m/>
    <m/>
    <m/>
    <m/>
    <s v="신사동"/>
  </r>
  <r>
    <x v="0"/>
    <x v="0"/>
    <x v="0"/>
    <s v="이주희"/>
    <x v="3"/>
    <s v="010-9285-5640"/>
    <s v="여"/>
    <n v="6"/>
    <s v="수15,16,토11,12"/>
    <d v="2024-11-02T00:00:00"/>
    <x v="4"/>
    <s v="주4회"/>
    <n v="16"/>
    <n v="47500"/>
    <n v="760000"/>
    <n v="760000"/>
    <s v="직접"/>
    <m/>
    <n v="0"/>
    <m/>
    <s v="카드"/>
    <s v="현대 20241102 01 0007"/>
    <s v="11월 12회 등록"/>
    <d v="2022-12-20T00:00:00"/>
    <s v="주1회"/>
    <m/>
    <s v="압구정로 113"/>
    <m/>
    <m/>
  </r>
  <r>
    <x v="0"/>
    <x v="0"/>
    <x v="0"/>
    <s v="한정원"/>
    <x v="7"/>
    <s v="010-2292-1935"/>
    <s v="여"/>
    <n v="8"/>
    <s v="월16"/>
    <d v="2024-11-02T00:00:00"/>
    <x v="4"/>
    <s v="주1회"/>
    <n v="3"/>
    <n v="60000"/>
    <n v="180000"/>
    <n v="180000"/>
    <s v="직접"/>
    <m/>
    <n v="0"/>
    <m/>
    <s v="카드"/>
    <s v="우리 20241102 01 0008"/>
    <s v="11월 3회 등록"/>
    <d v="2022-10-22T00:00:00"/>
    <s v="주1회"/>
    <m/>
    <s v="잠원로 60 신반포자이 101-602"/>
    <m/>
    <m/>
  </r>
  <r>
    <x v="0"/>
    <x v="0"/>
    <x v="0"/>
    <s v="오주아"/>
    <x v="7"/>
    <s v="010-6630-8171"/>
    <s v="여"/>
    <n v="7"/>
    <s v="수16토11"/>
    <d v="2024-11-02T00:00:00"/>
    <x v="4"/>
    <s v="주2회"/>
    <n v="8"/>
    <n v="55000"/>
    <n v="440000"/>
    <n v="440000"/>
    <s v="직접"/>
    <m/>
    <n v="0"/>
    <m/>
    <s v="카드"/>
    <s v="하나 20241102 01 0009"/>
    <s v="11월 8회 등록"/>
    <d v="2023-12-18T00:00:00"/>
    <s v="주1회"/>
    <s v="GIA"/>
    <s v="성수동 트리마제"/>
    <m/>
    <m/>
  </r>
  <r>
    <x v="0"/>
    <x v="1"/>
    <x v="0"/>
    <s v="김유재"/>
    <x v="8"/>
    <s v="010-6605-8582"/>
    <s v="남"/>
    <n v="10"/>
    <s v="토14"/>
    <d v="2024-11-02T00:00:00"/>
    <x v="4"/>
    <s v="주1회"/>
    <n v="4"/>
    <n v="60000"/>
    <n v="240000"/>
    <n v="240000"/>
    <s v="직접"/>
    <m/>
    <n v="0"/>
    <m/>
    <s v="카드"/>
    <s v="현대 20241102 01 0010"/>
    <s v="11월 4회 등록"/>
    <d v="2024-04-20T00:00:00"/>
    <s v="주1회"/>
    <m/>
    <s v="중구 소공로 46"/>
    <m/>
    <m/>
  </r>
  <r>
    <x v="0"/>
    <x v="1"/>
    <x v="0"/>
    <s v="고도원"/>
    <x v="5"/>
    <s v="010-3679-9069"/>
    <s v="남"/>
    <n v="7"/>
    <s v="토14"/>
    <d v="2024-11-02T00:00:00"/>
    <x v="4"/>
    <s v="주1회"/>
    <n v="4"/>
    <n v="60000"/>
    <n v="240000"/>
    <n v="240000"/>
    <s v="직접"/>
    <m/>
    <n v="0"/>
    <m/>
    <s v="카드"/>
    <s v="신한 20241102 01 0011"/>
    <s v="11월 4회 등록"/>
    <d v="2023-01-07T00:00:00"/>
    <s v="주1회"/>
    <m/>
    <s v="반포훼미리아파트"/>
    <m/>
    <s v="압구정동"/>
  </r>
  <r>
    <x v="0"/>
    <x v="0"/>
    <x v="0"/>
    <s v="오영후"/>
    <x v="3"/>
    <s v="010-9317-8537"/>
    <s v="여"/>
    <n v="7"/>
    <s v="토13"/>
    <d v="2024-11-02T00:00:00"/>
    <x v="4"/>
    <s v="주1회"/>
    <n v="4"/>
    <n v="60000"/>
    <n v="240000"/>
    <n v="240000"/>
    <s v="직접"/>
    <m/>
    <n v="0"/>
    <m/>
    <s v="카드"/>
    <s v="국민 20241102 01 0012"/>
    <s v="11월 4회 등록"/>
    <d v="2024-06-01T00:00:00"/>
    <s v="주1회"/>
    <m/>
    <s v="서초구"/>
    <m/>
    <m/>
  </r>
  <r>
    <x v="0"/>
    <x v="0"/>
    <x v="0"/>
    <s v="왕윤하"/>
    <x v="7"/>
    <s v="010-3113-0858"/>
    <s v="여"/>
    <n v="6"/>
    <s v="월16토13"/>
    <d v="2024-11-02T00:00:00"/>
    <x v="4"/>
    <s v="주2회"/>
    <n v="4"/>
    <n v="55000"/>
    <n v="220000"/>
    <n v="440000"/>
    <s v="직접"/>
    <m/>
    <n v="0"/>
    <m/>
    <s v="카드"/>
    <s v="하나 20241102 01 0014"/>
    <s v="11월 8회 등록"/>
    <d v="2022-01-25T00:00:00"/>
    <s v="주1회"/>
    <m/>
    <s v="반포자이 128동"/>
    <m/>
    <m/>
  </r>
  <r>
    <x v="0"/>
    <x v="1"/>
    <x v="0"/>
    <s v="최이안"/>
    <x v="8"/>
    <s v="010-9929-0427"/>
    <s v="남"/>
    <n v="8"/>
    <s v="토15"/>
    <d v="2024-11-02T00:00:00"/>
    <x v="4"/>
    <s v="주1회"/>
    <n v="4"/>
    <n v="60000"/>
    <n v="240000"/>
    <n v="240000"/>
    <s v="직접"/>
    <m/>
    <n v="0"/>
    <m/>
    <s v="카드"/>
    <s v="하나 20241102 01 0015"/>
    <s v="11월 4회 등록"/>
    <d v="2023-12-09T00:00:00"/>
    <s v="주1회"/>
    <m/>
    <s v="압구정동 464 현대3차"/>
    <m/>
    <m/>
  </r>
  <r>
    <x v="0"/>
    <x v="1"/>
    <x v="0"/>
    <s v="김이안2"/>
    <x v="5"/>
    <s v="010-2034-2772"/>
    <s v="남"/>
    <n v="6"/>
    <s v="토15"/>
    <d v="2024-11-02T00:00:00"/>
    <x v="4"/>
    <s v="주1회"/>
    <n v="4"/>
    <n v="60000"/>
    <n v="240000"/>
    <n v="240000"/>
    <s v="직접"/>
    <m/>
    <n v="0"/>
    <m/>
    <s v="카드"/>
    <s v="국민 20241102 01 0016"/>
    <s v="11월 4회 등록"/>
    <d v="2024-08-17T00:00:00"/>
    <s v="주1회"/>
    <m/>
    <m/>
    <m/>
    <m/>
  </r>
  <r>
    <x v="0"/>
    <x v="0"/>
    <x v="0"/>
    <s v="공희민"/>
    <x v="3"/>
    <s v="010-5715-0483"/>
    <s v="여"/>
    <n v="11"/>
    <s v="수17토15"/>
    <d v="2024-11-02T00:00:00"/>
    <x v="4"/>
    <s v="주2회"/>
    <n v="8"/>
    <n v="55000"/>
    <n v="440000"/>
    <n v="440000"/>
    <s v="직접"/>
    <m/>
    <n v="0"/>
    <m/>
    <s v="현금"/>
    <s v="현영발급무"/>
    <s v="11월 8회 등록"/>
    <d v="2024-02-14T00:00:00"/>
    <s v="주1회"/>
    <m/>
    <s v="잠원 리오센트"/>
    <m/>
    <m/>
  </r>
  <r>
    <x v="0"/>
    <x v="0"/>
    <x v="0"/>
    <s v="이채윤"/>
    <x v="3"/>
    <s v="010-9017-3046"/>
    <s v="여"/>
    <n v="10"/>
    <s v="토15"/>
    <d v="2024-11-02T00:00:00"/>
    <x v="4"/>
    <s v="주1회"/>
    <n v="3"/>
    <n v="60000"/>
    <n v="180000"/>
    <n v="180000"/>
    <s v="직접"/>
    <m/>
    <n v="0"/>
    <m/>
    <s v="카드"/>
    <s v="우리 20241102 01 0018"/>
    <s v="11월 3회 등록"/>
    <d v="2024-03-16T00:00:00"/>
    <s v="주1회"/>
    <s v="씨게이트"/>
    <m/>
    <m/>
    <m/>
  </r>
  <r>
    <x v="0"/>
    <x v="1"/>
    <x v="6"/>
    <s v="황수아"/>
    <x v="8"/>
    <s v="010-2806-0287"/>
    <s v="여"/>
    <n v="9"/>
    <s v="토13"/>
    <d v="2024-11-02T00:00:00"/>
    <x v="4"/>
    <s v="주1회"/>
    <n v="3"/>
    <n v="60000"/>
    <n v="180000"/>
    <n v="170000"/>
    <s v="입회비"/>
    <n v="1"/>
    <n v="30000"/>
    <n v="30000"/>
    <s v="카드"/>
    <s v="현대 20241102 01 0013"/>
    <s v="11월 신규 3회 등록(체험비 차액 결제)"/>
    <d v="2024-11-02T00:00:00"/>
    <s v="주1회"/>
    <s v="신동초"/>
    <s v="잠원동161"/>
    <m/>
    <m/>
  </r>
  <r>
    <x v="0"/>
    <x v="0"/>
    <x v="0"/>
    <s v="강민정"/>
    <x v="7"/>
    <s v="010-5094-5423"/>
    <s v="여"/>
    <n v="10"/>
    <s v="화수16"/>
    <d v="2024-11-02T00:00:00"/>
    <x v="4"/>
    <s v="주2회"/>
    <n v="8"/>
    <n v="55000"/>
    <n v="440000"/>
    <n v="440000"/>
    <s v="직접"/>
    <m/>
    <n v="0"/>
    <m/>
    <s v="계좌이체"/>
    <s v="현영발급무"/>
    <s v="11월 8회 등록"/>
    <d v="2024-08-18T00:00:00"/>
    <s v="주2회"/>
    <m/>
    <m/>
    <m/>
    <m/>
  </r>
  <r>
    <x v="0"/>
    <x v="1"/>
    <x v="5"/>
    <s v="정유준"/>
    <x v="1"/>
    <s v="010-9058-6247"/>
    <s v="남"/>
    <n v="8"/>
    <s v="월15"/>
    <d v="2024-11-01T00:00:00"/>
    <x v="4"/>
    <s v="주1회"/>
    <n v="4"/>
    <n v="60000"/>
    <n v="240000"/>
    <n v="-240000"/>
    <s v="왕복1"/>
    <n v="4"/>
    <n v="6000"/>
    <n v="-24000"/>
    <s v="계좌이체"/>
    <s v="현영발급무"/>
    <s v="11월 4회 환불_x000a_왕복 셔틀 이용"/>
    <d v="2021-06-23T00:00:00"/>
    <m/>
    <m/>
    <s v="잠원동 하나유치원"/>
    <m/>
    <m/>
  </r>
  <r>
    <x v="0"/>
    <x v="1"/>
    <x v="0"/>
    <s v="현진우"/>
    <x v="1"/>
    <s v="010-5208-9699"/>
    <s v="남"/>
    <n v="6"/>
    <s v="금14"/>
    <d v="2024-11-01T00:00:00"/>
    <x v="4"/>
    <s v="주1회"/>
    <n v="4"/>
    <n v="60000"/>
    <n v="240000"/>
    <n v="240000"/>
    <s v="직접"/>
    <m/>
    <n v="0"/>
    <m/>
    <s v="카드"/>
    <s v="국민 20241101 01 0001"/>
    <s v="11월 4회 등록"/>
    <d v="2022-11-19T00:00:00"/>
    <s v="주1회"/>
    <m/>
    <s v="한남더횔 119-104"/>
    <m/>
    <s v="압구정동"/>
  </r>
  <r>
    <x v="0"/>
    <x v="0"/>
    <x v="0"/>
    <s v="장서윤"/>
    <x v="4"/>
    <s v="010-4727-8567"/>
    <s v="여"/>
    <n v="8"/>
    <s v="금15,16"/>
    <d v="2024-11-01T00:00:00"/>
    <x v="4"/>
    <s v="주2회"/>
    <n v="8"/>
    <n v="55000"/>
    <n v="440000"/>
    <n v="440000"/>
    <s v="직접"/>
    <m/>
    <n v="0"/>
    <m/>
    <s v="카드"/>
    <s v="신한 20241101 01 0002"/>
    <s v="11월 8회 등록"/>
    <d v="2023-01-13T00:00:00"/>
    <s v="주2회"/>
    <m/>
    <s v="청담동 117-22"/>
    <m/>
    <m/>
  </r>
  <r>
    <x v="0"/>
    <x v="0"/>
    <x v="0"/>
    <s v="최지안"/>
    <x v="4"/>
    <s v="010-9041-5456"/>
    <s v="여"/>
    <n v="8"/>
    <s v="금16"/>
    <d v="2024-11-01T00:00:00"/>
    <x v="4"/>
    <s v="주1회"/>
    <n v="4"/>
    <n v="60000"/>
    <n v="240000"/>
    <n v="240000"/>
    <s v="직접"/>
    <m/>
    <n v="0"/>
    <m/>
    <s v="카드"/>
    <s v="신한 20241101 01 0003"/>
    <s v="11월 4회 등록"/>
    <d v="2024-01-05T00:00:00"/>
    <s v="주1회"/>
    <m/>
    <s v="신반포로 15길 19"/>
    <m/>
    <m/>
  </r>
  <r>
    <x v="0"/>
    <x v="0"/>
    <x v="0"/>
    <s v="장세인"/>
    <x v="0"/>
    <s v="010-9390-7408"/>
    <s v="여"/>
    <n v="6"/>
    <s v="토11,12"/>
    <d v="2024-11-01T00:00:00"/>
    <x v="4"/>
    <s v="주2회"/>
    <n v="8"/>
    <n v="55000"/>
    <n v="440000"/>
    <n v="440000"/>
    <s v="직접"/>
    <m/>
    <n v="0"/>
    <m/>
    <s v="카드"/>
    <s v="신한 20241101 01 0004"/>
    <s v="11월 8회 등록"/>
    <m/>
    <m/>
    <m/>
    <m/>
    <m/>
    <m/>
  </r>
  <r>
    <x v="0"/>
    <x v="0"/>
    <x v="0"/>
    <s v="이하은(8304)"/>
    <x v="4"/>
    <s v="010-3174-8304"/>
    <s v="여"/>
    <n v="9"/>
    <s v="월17"/>
    <d v="2024-11-01T00:00:00"/>
    <x v="4"/>
    <s v="주1회"/>
    <n v="4"/>
    <n v="60000"/>
    <n v="240000"/>
    <n v="240000"/>
    <s v="직접"/>
    <m/>
    <n v="0"/>
    <m/>
    <s v="카드"/>
    <s v="하나 20241101 01 0005"/>
    <s v="11월 4회 등록"/>
    <d v="2018-11-03T00:00:00"/>
    <s v="주1회"/>
    <m/>
    <s v="청담동 피엔폴루스 1501호"/>
    <m/>
    <s v="청담동"/>
  </r>
  <r>
    <x v="0"/>
    <x v="1"/>
    <x v="0"/>
    <s v="조동유"/>
    <x v="1"/>
    <s v="010-7413-8017"/>
    <s v="남"/>
    <n v="8"/>
    <s v="금16"/>
    <d v="2024-11-01T00:00:00"/>
    <x v="4"/>
    <s v="주1회"/>
    <n v="4"/>
    <n v="60000"/>
    <n v="240000"/>
    <n v="240000"/>
    <s v="직접"/>
    <m/>
    <n v="0"/>
    <m/>
    <s v="카드"/>
    <s v="현대 20241101 01 0006"/>
    <s v="11월 4회 등록"/>
    <d v="2024-02-17T00:00:00"/>
    <s v="주1회"/>
    <m/>
    <s v="영동대로 138길 12"/>
    <m/>
    <m/>
  </r>
  <r>
    <x v="0"/>
    <x v="0"/>
    <x v="13"/>
    <s v="조민주"/>
    <x v="4"/>
    <s v="010-9124-3359"/>
    <s v="여"/>
    <n v="9"/>
    <s v="금17"/>
    <d v="2024-11-01T00:00:00"/>
    <x v="4"/>
    <s v="심화반"/>
    <n v="3"/>
    <n v="30000"/>
    <n v="90000"/>
    <n v="90000"/>
    <s v="직접"/>
    <m/>
    <n v="0"/>
    <m/>
    <s v="카드"/>
    <s v="삼성 20241101 01 0007"/>
    <s v="11월 피겨심화 3회 등록"/>
    <m/>
    <s v="주2회"/>
    <m/>
    <s v=" 청담동, 청담대우멤버스카운티3차)"/>
    <m/>
    <s v="압구정동"/>
  </r>
  <r>
    <x v="0"/>
    <x v="0"/>
    <x v="0"/>
    <s v="조민주"/>
    <x v="4"/>
    <s v="010-9124-3359"/>
    <s v="여"/>
    <n v="9"/>
    <s v="금18"/>
    <d v="2024-11-01T00:00:00"/>
    <x v="4"/>
    <s v="주1회"/>
    <n v="1"/>
    <n v="60000"/>
    <n v="60000"/>
    <n v="60000"/>
    <s v="직접"/>
    <m/>
    <n v="0"/>
    <m/>
    <s v="카드"/>
    <s v="삼성 20241101 01 0007"/>
    <s v="11월 1회 등록"/>
    <m/>
    <s v="주2회"/>
    <m/>
    <s v=" 청담동, 청담대우멤버스카운티3차)"/>
    <m/>
    <s v="압구정동"/>
  </r>
  <r>
    <x v="0"/>
    <x v="1"/>
    <x v="0"/>
    <s v="장준혁"/>
    <x v="1"/>
    <s v="010-8252-5407"/>
    <s v="남"/>
    <n v="8"/>
    <s v="금16"/>
    <d v="2024-11-01T00:00:00"/>
    <x v="4"/>
    <s v="주1회"/>
    <n v="4"/>
    <n v="60000"/>
    <n v="240000"/>
    <n v="240000"/>
    <s v="직접"/>
    <m/>
    <n v="0"/>
    <m/>
    <s v="카드"/>
    <s v="롯데 20241101 01 0008"/>
    <s v="11월 4회 등록"/>
    <d v="2024-02-17T00:00:00"/>
    <s v="주1회"/>
    <m/>
    <s v="성동구 금호로 173"/>
    <m/>
    <m/>
  </r>
  <r>
    <x v="0"/>
    <x v="1"/>
    <x v="0"/>
    <s v="김시원"/>
    <x v="5"/>
    <s v="010-5495-3250"/>
    <s v="여"/>
    <n v="9"/>
    <s v="목17"/>
    <d v="2024-11-01T00:00:00"/>
    <x v="4"/>
    <s v="주1회"/>
    <n v="4"/>
    <n v="60000"/>
    <n v="240000"/>
    <n v="240000"/>
    <s v="왕복1"/>
    <n v="4"/>
    <n v="6000"/>
    <n v="24000"/>
    <s v="카드"/>
    <s v="현대 97917871"/>
    <s v="11월 4회 등록(단말기 승인)_x000a_왕복셔틀이용"/>
    <d v="2024-03-05T00:00:00"/>
    <s v="주1회"/>
    <s v="반원초"/>
    <s v="반포르엘2차"/>
    <s v="반포르엘 2차 앞"/>
    <m/>
  </r>
  <r>
    <x v="0"/>
    <x v="1"/>
    <x v="0"/>
    <s v="신정우"/>
    <x v="5"/>
    <s v="010-5343-6448"/>
    <s v="남"/>
    <n v="7"/>
    <s v="화16"/>
    <d v="2024-11-01T00:00:00"/>
    <x v="4"/>
    <s v="주1회"/>
    <n v="4"/>
    <n v="60000"/>
    <n v="240000"/>
    <n v="230000"/>
    <s v="왕복1"/>
    <n v="4"/>
    <n v="6000"/>
    <n v="24000"/>
    <s v="카드"/>
    <s v="국민 20241101 01 0009"/>
    <s v="11월 4회 등록(체험비 1만원 차액 결제)_x000a_왕복 셔틀 이용"/>
    <d v="2024-03-06T00:00:00"/>
    <s v="주1회"/>
    <s v="서초사랑어린이집"/>
    <s v="잠원로14길32"/>
    <s v="리오센트(쪽문)"/>
    <s v="리오센트(쪽문)"/>
  </r>
  <r>
    <x v="0"/>
    <x v="0"/>
    <x v="13"/>
    <s v="김예송"/>
    <x v="0"/>
    <s v="010-6899-9874"/>
    <s v="여"/>
    <n v="6"/>
    <s v="피겨심화"/>
    <d v="2024-11-01T00:00:00"/>
    <x v="4"/>
    <s v="심화반"/>
    <n v="11"/>
    <n v="30000"/>
    <n v="330000"/>
    <n v="330000"/>
    <s v="직접"/>
    <m/>
    <n v="0"/>
    <m/>
    <s v="카드"/>
    <s v="현대 20241101 01 0010"/>
    <s v="11월 피겨심화 11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토12"/>
    <d v="2024-11-01T00:00:00"/>
    <x v="4"/>
    <s v="주2회"/>
    <n v="8"/>
    <n v="55000"/>
    <n v="440000"/>
    <n v="440000"/>
    <s v="직접"/>
    <m/>
    <n v="0"/>
    <m/>
    <s v="카드"/>
    <s v="현대 20241101 01 0010"/>
    <s v="11월 8회 등록"/>
    <d v="2021-12-31T00:00:00"/>
    <s v="주1회"/>
    <m/>
    <s v="봉은사로 현대빌라 201호"/>
    <m/>
    <m/>
  </r>
  <r>
    <x v="0"/>
    <x v="0"/>
    <x v="0"/>
    <s v="김예송"/>
    <x v="0"/>
    <s v="010-6899-9874"/>
    <s v="여"/>
    <n v="6"/>
    <s v="회원제"/>
    <d v="2024-11-01T00:00:00"/>
    <x v="4"/>
    <s v="피겨회원제"/>
    <n v="1"/>
    <n v="500000"/>
    <n v="500000"/>
    <n v="500000"/>
    <s v="직접"/>
    <m/>
    <n v="0"/>
    <m/>
    <s v="카드"/>
    <s v="현대 20241101 01 0010"/>
    <s v="11월 회원제 등록"/>
    <d v="2021-12-31T00:00:00"/>
    <s v="주1회"/>
    <m/>
    <s v="봉은사로 현대빌라 201호"/>
    <m/>
    <m/>
  </r>
  <r>
    <x v="0"/>
    <x v="0"/>
    <x v="0"/>
    <s v="김리원"/>
    <x v="0"/>
    <s v="010-3124-3717"/>
    <s v="남"/>
    <n v="6"/>
    <s v="금17"/>
    <d v="2024-11-01T00:00:00"/>
    <x v="4"/>
    <s v="주1회할인"/>
    <n v="4"/>
    <n v="57500"/>
    <n v="230000"/>
    <n v="230000"/>
    <s v="직접"/>
    <m/>
    <n v="0"/>
    <m/>
    <s v="카드"/>
    <s v="하나 20241101 01 0011"/>
    <s v="11월 4회 등록_x000a_종목할인"/>
    <d v="2024-06-14T00:00:00"/>
    <m/>
    <m/>
    <m/>
    <m/>
    <m/>
  </r>
  <r>
    <x v="0"/>
    <x v="0"/>
    <x v="0"/>
    <s v="이가은(6236)"/>
    <x v="4"/>
    <s v="010-9030-6236"/>
    <s v="여"/>
    <n v="8"/>
    <s v="월18,금17,18"/>
    <d v="2024-11-01T00:00:00"/>
    <x v="4"/>
    <s v="주1회"/>
    <n v="4"/>
    <n v="60000"/>
    <n v="240000"/>
    <n v="240000"/>
    <s v="직접"/>
    <m/>
    <n v="0"/>
    <m/>
    <s v="카드"/>
    <s v="하나 20241101 01 0012"/>
    <s v="11월 4회 등록"/>
    <d v="2020-04-25T00:00:00"/>
    <s v="주2회"/>
    <m/>
    <s v="신현대아파트 122동"/>
    <m/>
    <m/>
  </r>
  <r>
    <x v="0"/>
    <x v="0"/>
    <x v="13"/>
    <s v="이가은(6236)"/>
    <x v="4"/>
    <s v="010-9030-6236"/>
    <s v="여"/>
    <n v="8"/>
    <s v="월18,금17,18"/>
    <d v="2024-11-01T00:00:00"/>
    <x v="4"/>
    <s v="심화반"/>
    <n v="8"/>
    <n v="30000"/>
    <n v="240000"/>
    <n v="240000"/>
    <s v="직접"/>
    <m/>
    <n v="0"/>
    <m/>
    <s v="카드"/>
    <s v="하나 20241101 01 0012"/>
    <s v="11월 피겨심화 8회 등록"/>
    <d v="2020-04-25T00:00:00"/>
    <s v="주2회"/>
    <m/>
    <s v="신현대아파트 122동"/>
    <m/>
    <m/>
  </r>
  <r>
    <x v="0"/>
    <x v="1"/>
    <x v="2"/>
    <s v="황수아"/>
    <x v="8"/>
    <s v="010-2806-0287"/>
    <s v="여"/>
    <n v="9"/>
    <s v="토13"/>
    <d v="2024-11-01T00:00:00"/>
    <x v="4"/>
    <s v="체험"/>
    <n v="1"/>
    <n v="70000"/>
    <n v="70000"/>
    <n v="70000"/>
    <s v="직접"/>
    <m/>
    <n v="0"/>
    <m/>
    <s v="계좌이체"/>
    <s v="현영발급무"/>
    <s v="11/2 스피드 체험"/>
    <m/>
    <m/>
    <m/>
    <m/>
    <m/>
    <m/>
  </r>
  <r>
    <x v="0"/>
    <x v="1"/>
    <x v="2"/>
    <s v="신정우"/>
    <x v="5"/>
    <s v="010-5343-6448"/>
    <s v="남"/>
    <n v="7"/>
    <s v="수17"/>
    <d v="2024-10-31T00:00:00"/>
    <x v="4"/>
    <s v="체험"/>
    <n v="1"/>
    <n v="70000"/>
    <n v="70000"/>
    <n v="70000"/>
    <s v="직접"/>
    <m/>
    <n v="0"/>
    <m/>
    <s v="카드"/>
    <s v="우리 20241031 01 0001"/>
    <s v="10/31 스피드 체험"/>
    <d v="2024-03-06T00:00:00"/>
    <s v="주1회"/>
    <s v="서초사랑어린이집"/>
    <s v="잠원로14길32"/>
    <m/>
    <s v="잠원동"/>
  </r>
  <r>
    <x v="0"/>
    <x v="1"/>
    <x v="0"/>
    <s v="이윤재"/>
    <x v="5"/>
    <s v="010-2162-0213"/>
    <s v="남"/>
    <n v="9"/>
    <s v="화16목15"/>
    <d v="2024-10-31T00:00:00"/>
    <x v="4"/>
    <s v="주2회"/>
    <n v="5"/>
    <n v="55000"/>
    <n v="275000"/>
    <n v="275000"/>
    <s v="직접"/>
    <m/>
    <n v="0"/>
    <m/>
    <s v="카드"/>
    <s v="롯데 20241031 01 0002"/>
    <s v="11월 5회 등록"/>
    <s v="21/117"/>
    <s v="주2회"/>
    <m/>
    <m/>
    <m/>
    <m/>
  </r>
  <r>
    <x v="0"/>
    <x v="0"/>
    <x v="0"/>
    <s v="김레나"/>
    <x v="7"/>
    <s v="010-2591-9669"/>
    <s v="여"/>
    <n v="9"/>
    <s v="목16토12"/>
    <d v="2024-10-31T00:00:00"/>
    <x v="4"/>
    <s v="주2회"/>
    <n v="8"/>
    <n v="55000"/>
    <n v="440000"/>
    <n v="440000"/>
    <s v="직접"/>
    <m/>
    <n v="0"/>
    <m/>
    <s v="카드"/>
    <s v="현대 20241031 01 0003"/>
    <s v="11월 8회 등록"/>
    <d v="2021-06-19T00:00:00"/>
    <s v="주1회"/>
    <m/>
    <s v="압구정동 현대아파트 74-601"/>
    <m/>
    <m/>
  </r>
  <r>
    <x v="0"/>
    <x v="1"/>
    <x v="0"/>
    <s v="정유준"/>
    <x v="1"/>
    <s v="010-9058-6247"/>
    <s v="남"/>
    <n v="8"/>
    <s v="월15"/>
    <d v="2024-10-31T00:00:00"/>
    <x v="4"/>
    <s v="주1회"/>
    <n v="4"/>
    <n v="60000"/>
    <n v="240000"/>
    <n v="240000"/>
    <s v="왕복1"/>
    <n v="4"/>
    <n v="6000"/>
    <n v="24000"/>
    <s v="카드"/>
    <s v="농협 20241031 01 0004"/>
    <s v="11월 4회 등록_x000a_왕복 셔틀 이용"/>
    <d v="2021-06-23T00:00:00"/>
    <m/>
    <m/>
    <s v="잠원동 하나유치원"/>
    <m/>
    <m/>
  </r>
  <r>
    <x v="0"/>
    <x v="0"/>
    <x v="16"/>
    <s v="류연서"/>
    <x v="3"/>
    <s v="010-4874-1268"/>
    <s v="여"/>
    <n v="7"/>
    <s v="목16토13"/>
    <d v="2024-10-31T00:00:00"/>
    <x v="4"/>
    <s v="주2회"/>
    <n v="4"/>
    <n v="55000"/>
    <n v="220000"/>
    <n v="200000"/>
    <s v="직접"/>
    <m/>
    <n v="0"/>
    <m/>
    <s v="카드"/>
    <s v="우리 20241031 01 0005"/>
    <s v="11월 4회 추가_x000a_주2회 단가 적용 차액분 결제"/>
    <d v="2023-12-05T00:00:00"/>
    <s v="주1회"/>
    <m/>
    <s v="청담동 134"/>
    <m/>
    <m/>
  </r>
  <r>
    <x v="0"/>
    <x v="0"/>
    <x v="0"/>
    <s v="정재인2"/>
    <x v="4"/>
    <s v="010-5337-9117"/>
    <s v="여"/>
    <n v="6"/>
    <s v="목17"/>
    <d v="2024-10-31T00:00:00"/>
    <x v="4"/>
    <s v="주1회"/>
    <n v="4"/>
    <n v="60000"/>
    <n v="240000"/>
    <n v="240000"/>
    <s v="직접"/>
    <m/>
    <n v="0"/>
    <m/>
    <s v="카드"/>
    <s v="현대 20241031 01 0007"/>
    <s v="11월 4회 등록"/>
    <d v="2023-02-17T00:00:00"/>
    <s v="주1회"/>
    <m/>
    <s v="청담동 116-2"/>
    <m/>
    <m/>
  </r>
  <r>
    <x v="0"/>
    <x v="0"/>
    <x v="0"/>
    <s v="김사라"/>
    <x v="7"/>
    <s v="010-4322-0517"/>
    <s v="여"/>
    <n v="8"/>
    <s v="화목17"/>
    <d v="2024-10-31T00:00:00"/>
    <x v="4"/>
    <s v="주2회할인"/>
    <n v="8"/>
    <n v="53750"/>
    <n v="430000"/>
    <n v="430000"/>
    <s v="왕복2"/>
    <n v="7"/>
    <n v="5500"/>
    <n v="38500"/>
    <s v="카드"/>
    <s v="롯데 20241031 01 0006"/>
    <s v="11월 8회 등록_x000a_왕복셔틀이용 수영종목할인"/>
    <d v="2020-11-12T00:00:00"/>
    <s v="주2회"/>
    <m/>
    <s v="점원동 한신4차 201-701"/>
    <m/>
    <s v="잠원동"/>
  </r>
  <r>
    <x v="0"/>
    <x v="0"/>
    <x v="0"/>
    <s v="이지유(2788)"/>
    <x v="3"/>
    <s v="010-3223-2788"/>
    <s v="여"/>
    <n v="7"/>
    <s v="수17"/>
    <d v="2024-10-30T00:00:00"/>
    <x v="4"/>
    <s v="주1회"/>
    <n v="4"/>
    <n v="60000"/>
    <n v="240000"/>
    <n v="240000"/>
    <s v="왕복1"/>
    <n v="4"/>
    <n v="6000"/>
    <n v="24000"/>
    <s v="카드"/>
    <s v="현대 20241030 01 0009"/>
    <s v="11월 3회 등록_x000a_왕복셔틀이용"/>
    <d v="2022-05-03T00:00:00"/>
    <s v="주1회"/>
    <m/>
    <m/>
    <m/>
    <m/>
  </r>
  <r>
    <x v="0"/>
    <x v="0"/>
    <x v="0"/>
    <s v="김하영"/>
    <x v="3"/>
    <s v="010-9035-4621"/>
    <s v="여"/>
    <n v="7"/>
    <s v="수17"/>
    <d v="2024-10-30T00:00:00"/>
    <x v="4"/>
    <s v="주1회"/>
    <n v="0"/>
    <n v="60000"/>
    <n v="0"/>
    <m/>
    <s v="왕복1"/>
    <n v="4"/>
    <n v="6000"/>
    <n v="24000"/>
    <s v="카드"/>
    <s v="현대 20241030 01 0008"/>
    <s v="11월 셔틀비 4회결제_x000a_왕복셔틀이용"/>
    <d v="2022-05-03T00:00:00"/>
    <s v="주1회"/>
    <m/>
    <m/>
    <m/>
    <m/>
  </r>
  <r>
    <x v="0"/>
    <x v="0"/>
    <x v="0"/>
    <s v="김하영"/>
    <x v="3"/>
    <s v="010-9035-4621"/>
    <s v="여"/>
    <n v="7"/>
    <s v="수17"/>
    <d v="2024-10-30T00:00:00"/>
    <x v="4"/>
    <s v="주1회"/>
    <n v="4"/>
    <n v="60000"/>
    <n v="240000"/>
    <n v="240000"/>
    <s v="직접"/>
    <m/>
    <n v="0"/>
    <m/>
    <s v="현금"/>
    <s v="현영 093012199"/>
    <s v="11월 셔틀비 4회결제_x000a_왕복셔틀이용"/>
    <d v="2022-05-03T00:00:00"/>
    <s v="주1회"/>
    <m/>
    <m/>
    <m/>
    <m/>
  </r>
  <r>
    <x v="0"/>
    <x v="0"/>
    <x v="0"/>
    <s v="강리아"/>
    <x v="7"/>
    <s v="010-6553-5240"/>
    <s v="여"/>
    <n v="10"/>
    <s v="수16"/>
    <d v="2024-10-30T00:00:00"/>
    <x v="4"/>
    <s v="주2회"/>
    <n v="8"/>
    <n v="55000"/>
    <n v="440000"/>
    <n v="440000"/>
    <s v="직접"/>
    <m/>
    <n v="0"/>
    <m/>
    <s v="카드"/>
    <s v="롯데 20241030 01 0004"/>
    <s v="11월  8회  등록"/>
    <d v="2023-02-17T00:00:00"/>
    <s v="주1회"/>
    <m/>
    <s v="잠원동 32-10"/>
    <m/>
    <m/>
  </r>
  <r>
    <x v="0"/>
    <x v="0"/>
    <x v="0"/>
    <s v="민서현"/>
    <x v="3"/>
    <s v="010-7709-5975"/>
    <s v="여"/>
    <n v="9"/>
    <s v="토14,15"/>
    <d v="2024-10-30T00:00:00"/>
    <x v="4"/>
    <s v="주1회"/>
    <n v="6"/>
    <n v="60000"/>
    <n v="360000"/>
    <n v="360000"/>
    <s v="직접"/>
    <m/>
    <n v="0"/>
    <m/>
    <s v="카드"/>
    <s v="우리 20241030 01 0005"/>
    <s v="11월  6회  등록"/>
    <d v="2024-03-23T00:00:00"/>
    <s v="주2회"/>
    <m/>
    <s v="논현로 154길 7"/>
    <m/>
    <s v="잠원동"/>
  </r>
  <r>
    <x v="0"/>
    <x v="0"/>
    <x v="0"/>
    <s v="박소영"/>
    <x v="7"/>
    <s v="010-6886-6016"/>
    <s v="여"/>
    <n v="10"/>
    <s v="수16"/>
    <d v="2024-10-30T00:00:00"/>
    <x v="4"/>
    <s v="주1회"/>
    <n v="4"/>
    <n v="60000"/>
    <n v="240000"/>
    <n v="240000"/>
    <s v="왕복1"/>
    <n v="4"/>
    <n v="6000"/>
    <n v="24000"/>
    <s v="카드"/>
    <s v="롯데 20241030 01 0006"/>
    <s v="11월 4회 등록_x000a_왕복셔틀이용"/>
    <d v="2021-12-07T00:00:00"/>
    <s v="주1회"/>
    <m/>
    <s v="압구정동 구현대아파트 63동"/>
    <m/>
    <m/>
  </r>
  <r>
    <x v="0"/>
    <x v="0"/>
    <x v="0"/>
    <s v="정세연"/>
    <x v="3"/>
    <s v="010-9432-6379"/>
    <s v="여"/>
    <n v="8"/>
    <s v="수15"/>
    <d v="2024-10-30T00:00:00"/>
    <x v="4"/>
    <s v="주1회"/>
    <n v="4"/>
    <n v="60000"/>
    <n v="240000"/>
    <n v="240000"/>
    <s v="직접"/>
    <m/>
    <n v="0"/>
    <m/>
    <s v="카드"/>
    <s v="롯데 20241030 01 0003"/>
    <s v="11월 4회 등록"/>
    <d v="2024-05-17T00:00:00"/>
    <s v="주1회"/>
    <m/>
    <s v="구현대 201동"/>
    <m/>
    <m/>
  </r>
  <r>
    <x v="0"/>
    <x v="0"/>
    <x v="0"/>
    <s v="김지민"/>
    <x v="7"/>
    <s v="010-6655-4763"/>
    <s v="여"/>
    <n v="9"/>
    <s v="수16"/>
    <d v="2024-10-30T00:00:00"/>
    <x v="4"/>
    <s v="주1회"/>
    <n v="4"/>
    <n v="60000"/>
    <n v="240000"/>
    <n v="240000"/>
    <s v="직접"/>
    <m/>
    <n v="0"/>
    <m/>
    <s v="카드"/>
    <s v="롯데 20241030 01 0001"/>
    <s v="11월 4회 등록"/>
    <d v="2024-01-08T00:00:00"/>
    <s v="주1회"/>
    <m/>
    <s v="신현대 114동"/>
    <m/>
    <m/>
  </r>
  <r>
    <x v="0"/>
    <x v="1"/>
    <x v="0"/>
    <s v="우이든"/>
    <x v="8"/>
    <s v="010-5237-3613"/>
    <s v="남"/>
    <n v="6"/>
    <s v="월16"/>
    <d v="2024-10-28T00:00:00"/>
    <x v="4"/>
    <s v="주1회"/>
    <n v="4"/>
    <n v="60000"/>
    <n v="240000"/>
    <n v="240000"/>
    <s v="직접"/>
    <m/>
    <n v="0"/>
    <m/>
    <s v="카드"/>
    <s v="신한 20241028 01 0001"/>
    <s v="11월 4회 등록"/>
    <d v="2023-12-08T00:00:00"/>
    <s v="주1회"/>
    <m/>
    <s v="구현대 32동"/>
    <m/>
    <m/>
  </r>
  <r>
    <x v="0"/>
    <x v="1"/>
    <x v="0"/>
    <s v="백길훈"/>
    <x v="1"/>
    <s v="010-9124-1122"/>
    <s v="남"/>
    <n v="10"/>
    <s v="월14"/>
    <d v="2024-10-28T00:00:00"/>
    <x v="4"/>
    <s v="주1회"/>
    <n v="4"/>
    <n v="60000"/>
    <n v="240000"/>
    <n v="240000"/>
    <s v="직접"/>
    <m/>
    <n v="0"/>
    <m/>
    <s v="카드"/>
    <s v="신한 20241028 01 0003"/>
    <s v="11월 4회 등록"/>
    <d v="2021-03-13T00:00:00"/>
    <s v="주1회"/>
    <m/>
    <s v="서초구 아크로리버파크 113-1204"/>
    <s v="잠원동"/>
    <m/>
  </r>
  <r>
    <x v="0"/>
    <x v="0"/>
    <x v="0"/>
    <s v="우아인"/>
    <x v="0"/>
    <s v="010-8860-7276"/>
    <s v="여"/>
    <n v="7"/>
    <s v="월17화15토10"/>
    <d v="2024-10-28T00:00:00"/>
    <x v="4"/>
    <s v="주3회"/>
    <n v="12"/>
    <n v="50000"/>
    <n v="600000"/>
    <n v="600000"/>
    <s v="직접"/>
    <m/>
    <n v="0"/>
    <m/>
    <s v="카드"/>
    <s v="국민 20241028 01 0004"/>
    <s v="11월 12회 등록"/>
    <d v="2022-07-29T00:00:00"/>
    <s v="주1회"/>
    <m/>
    <m/>
    <m/>
    <m/>
  </r>
  <r>
    <x v="0"/>
    <x v="0"/>
    <x v="0"/>
    <s v="김다은"/>
    <x v="3"/>
    <s v="010-8991-0964"/>
    <s v="여"/>
    <n v="8"/>
    <s v="금1415토1213"/>
    <d v="2024-10-28T00:00:00"/>
    <x v="4"/>
    <s v="주3회"/>
    <n v="2"/>
    <n v="50000"/>
    <n v="100000"/>
    <n v="40000"/>
    <s v="직접"/>
    <m/>
    <n v="0"/>
    <m/>
    <s v="카드"/>
    <s v="우리 20241028 01 0006"/>
    <s v="11월 2회 추가금 결제 = 총등록 14회"/>
    <d v="2023-02-18T00:00:00"/>
    <s v="주1회"/>
    <m/>
    <s v="래미안신반포팰리스"/>
    <m/>
    <m/>
  </r>
  <r>
    <x v="0"/>
    <x v="0"/>
    <x v="0"/>
    <s v="염재이"/>
    <x v="7"/>
    <s v="010-8837-0250"/>
    <s v="여"/>
    <n v="8"/>
    <s v="토11,12"/>
    <d v="2024-10-28T00:00:00"/>
    <x v="4"/>
    <s v="주2회"/>
    <n v="8"/>
    <n v="55000"/>
    <n v="440000"/>
    <n v="440000"/>
    <s v="직접"/>
    <m/>
    <n v="0"/>
    <m/>
    <s v="카드"/>
    <s v="삼성 20241028 01 0011"/>
    <s v="11월 8회 등록"/>
    <d v="2022-05-16T00:00:00"/>
    <s v="주1회"/>
    <m/>
    <m/>
    <m/>
    <s v="서초동"/>
  </r>
  <r>
    <x v="0"/>
    <x v="0"/>
    <x v="0"/>
    <s v="승서은"/>
    <x v="4"/>
    <s v="010-4613-7053"/>
    <s v="여"/>
    <n v="7"/>
    <s v="월17"/>
    <d v="2024-10-28T00:00:00"/>
    <x v="4"/>
    <s v="주1회할인"/>
    <n v="4"/>
    <n v="57500"/>
    <n v="230000"/>
    <n v="230000"/>
    <s v="직접"/>
    <m/>
    <n v="0"/>
    <m/>
    <s v="카드"/>
    <s v="현대 20241028 01 0012"/>
    <s v="11월 4회 등록"/>
    <m/>
    <m/>
    <m/>
    <m/>
    <m/>
    <m/>
  </r>
  <r>
    <x v="0"/>
    <x v="0"/>
    <x v="0"/>
    <s v="유현선"/>
    <x v="3"/>
    <s v="010-6420-8163"/>
    <s v="여"/>
    <n v="11"/>
    <s v="수15토11"/>
    <d v="2024-10-26T00:00:00"/>
    <x v="4"/>
    <s v="주2회"/>
    <n v="8"/>
    <n v="55000"/>
    <n v="440000"/>
    <n v="440000"/>
    <s v="왕복1"/>
    <n v="4"/>
    <n v="6000"/>
    <n v="24000"/>
    <s v="카드"/>
    <s v="신한 20241026 01 0001"/>
    <s v="11월 8회 등록_x000a_수요일만 왕복셔틀이용"/>
    <d v="2024-01-26T00:00:00"/>
    <s v="주1회"/>
    <m/>
    <s v="잠원한신 5동"/>
    <m/>
    <s v="압구정동"/>
  </r>
  <r>
    <x v="0"/>
    <x v="0"/>
    <x v="0"/>
    <s v="문지현"/>
    <x v="6"/>
    <s v="010-9645-4533"/>
    <s v="여"/>
    <n v="11"/>
    <s v="."/>
    <d v="2024-10-26T00:00:00"/>
    <x v="4"/>
    <s v="주1회"/>
    <n v="1"/>
    <n v="60000"/>
    <n v="60000"/>
    <n v="60000"/>
    <s v="직접"/>
    <m/>
    <n v="0"/>
    <m/>
    <s v="카드"/>
    <s v="신한 20241026 01 0002"/>
    <s v="11월 1회 추가"/>
    <d v="2024-10-12T00:00:00"/>
    <s v="주1회"/>
    <s v="영훈초"/>
    <s v="동양파라곤"/>
    <m/>
    <m/>
  </r>
  <r>
    <x v="0"/>
    <x v="0"/>
    <x v="0"/>
    <s v="정하연"/>
    <x v="0"/>
    <s v="010-5359-3822"/>
    <s v="여"/>
    <n v="9"/>
    <s v="토11"/>
    <d v="2024-10-26T00:00:00"/>
    <x v="4"/>
    <s v="주1회할인"/>
    <n v="4"/>
    <n v="57500"/>
    <n v="230000"/>
    <n v="230000"/>
    <s v="직접"/>
    <m/>
    <n v="0"/>
    <m/>
    <s v="카드"/>
    <s v="삼성 20241026 01 0003"/>
    <s v="11월 4회 등록_x000a_수영종목할인"/>
    <d v="2023-09-02T00:00:00"/>
    <s v="주1회"/>
    <m/>
    <s v="마포구 백범로 212"/>
    <m/>
    <m/>
  </r>
  <r>
    <x v="0"/>
    <x v="0"/>
    <x v="0"/>
    <s v="임서민"/>
    <x v="3"/>
    <s v="010-5303-0874"/>
    <s v="여"/>
    <n v="10"/>
    <s v="토11,12"/>
    <d v="2024-10-26T00:00:00"/>
    <x v="4"/>
    <s v="주2회"/>
    <n v="8"/>
    <n v="55000"/>
    <n v="440000"/>
    <n v="440000"/>
    <s v="직접"/>
    <m/>
    <n v="0"/>
    <m/>
    <s v="카드"/>
    <s v="신한 20241026 01 0005"/>
    <s v="11월 8회 등록"/>
    <d v="2022-01-08T00:00:00"/>
    <s v="주1회"/>
    <m/>
    <m/>
    <m/>
    <m/>
  </r>
  <r>
    <x v="0"/>
    <x v="0"/>
    <x v="0"/>
    <s v="박서윤"/>
    <x v="0"/>
    <s v="010-9707-1488"/>
    <s v="여"/>
    <n v="8"/>
    <s v="화15,16토11"/>
    <d v="2024-10-26T00:00:00"/>
    <x v="4"/>
    <s v="주3회"/>
    <n v="12"/>
    <n v="50000"/>
    <n v="600000"/>
    <n v="600000"/>
    <s v="직접"/>
    <m/>
    <n v="0"/>
    <m/>
    <s v="카드"/>
    <s v="하나 20241026 01 0004"/>
    <s v="11월 12회 등록"/>
    <d v="2024-01-06T00:00:00"/>
    <s v="주1회"/>
    <m/>
    <s v="구현대 82동"/>
    <m/>
    <m/>
  </r>
  <r>
    <x v="0"/>
    <x v="1"/>
    <x v="0"/>
    <s v="이영빈"/>
    <x v="8"/>
    <s v="010-8839-9957"/>
    <s v="남"/>
    <n v="8"/>
    <s v="토11"/>
    <d v="2024-10-26T00:00:00"/>
    <x v="4"/>
    <s v="주1회"/>
    <n v="3"/>
    <n v="60000"/>
    <n v="180000"/>
    <n v="180000"/>
    <s v="직접"/>
    <m/>
    <n v="0"/>
    <m/>
    <s v="카드"/>
    <s v="신한 20241026 01 0006"/>
    <s v="11월 3회 등록"/>
    <d v="2023-05-10T00:00:00"/>
    <s v="주2회"/>
    <m/>
    <s v="이촌로 193"/>
    <m/>
    <m/>
  </r>
  <r>
    <x v="0"/>
    <x v="0"/>
    <x v="0"/>
    <s v="이엄유주"/>
    <x v="0"/>
    <s v="010-6552-1070"/>
    <s v="여"/>
    <n v="8"/>
    <s v="토11"/>
    <d v="2024-10-26T00:00:00"/>
    <x v="4"/>
    <s v="주1회"/>
    <n v="4"/>
    <n v="60000"/>
    <n v="240000"/>
    <n v="240000"/>
    <s v="직접"/>
    <m/>
    <n v="0"/>
    <m/>
    <s v="카드"/>
    <s v="국민 20241026 01 0007"/>
    <s v="11월 4회 등록"/>
    <d v="2024-01-12T00:00:00"/>
    <s v="주1회"/>
    <m/>
    <s v="압구정로 201"/>
    <m/>
    <s v="압구정동"/>
  </r>
  <r>
    <x v="0"/>
    <x v="0"/>
    <x v="0"/>
    <s v="전지유"/>
    <x v="0"/>
    <s v="010-9345-4864"/>
    <s v="여"/>
    <n v="7"/>
    <s v="토12"/>
    <d v="2024-10-26T00:00:00"/>
    <x v="4"/>
    <s v="주1회"/>
    <n v="4"/>
    <n v="60000"/>
    <n v="240000"/>
    <n v="240000"/>
    <s v="직접"/>
    <m/>
    <n v="0"/>
    <m/>
    <s v="카드"/>
    <s v="하나 20241026 01 0008"/>
    <s v="11월 4회 등록"/>
    <d v="2024-01-08T00:00:00"/>
    <s v="주1회"/>
    <m/>
    <s v="구현대 58동"/>
    <m/>
    <m/>
  </r>
  <r>
    <x v="0"/>
    <x v="0"/>
    <x v="0"/>
    <s v="정재이"/>
    <x v="0"/>
    <s v="010-9778-7698"/>
    <s v="여"/>
    <n v="6"/>
    <s v="토12"/>
    <d v="2024-10-26T00:00:00"/>
    <x v="4"/>
    <s v="주1회"/>
    <n v="4"/>
    <n v="60000"/>
    <n v="240000"/>
    <n v="240000"/>
    <s v="직접"/>
    <m/>
    <n v="0"/>
    <m/>
    <s v="카드"/>
    <s v="씨티 20241026 01 0009"/>
    <s v="11월 4회 등록"/>
    <m/>
    <m/>
    <m/>
    <m/>
    <m/>
    <m/>
  </r>
  <r>
    <x v="0"/>
    <x v="0"/>
    <x v="0"/>
    <s v="오다은"/>
    <x v="3"/>
    <s v="010-2746-1972"/>
    <s v="여"/>
    <n v="7"/>
    <s v="토13"/>
    <d v="2024-10-26T00:00:00"/>
    <x v="4"/>
    <s v="주1회"/>
    <n v="4"/>
    <n v="60000"/>
    <n v="240000"/>
    <n v="240000"/>
    <s v="직접"/>
    <m/>
    <n v="0"/>
    <m/>
    <s v="카드"/>
    <s v="하나 20241026 01 0011"/>
    <s v="11월 4회 등록"/>
    <d v="2024-03-02T00:00:00"/>
    <s v="주1회"/>
    <m/>
    <s v="용산구 이촌로 100-8"/>
    <m/>
    <s v="잠원동"/>
  </r>
  <r>
    <x v="0"/>
    <x v="1"/>
    <x v="0"/>
    <s v="송서우"/>
    <x v="8"/>
    <s v="010-8541-9697"/>
    <s v="남"/>
    <n v="7"/>
    <s v="토14"/>
    <d v="2024-10-26T00:00:00"/>
    <x v="4"/>
    <s v="주1회미만"/>
    <n v="3"/>
    <n v="70000"/>
    <n v="210000"/>
    <n v="210000"/>
    <s v="직접"/>
    <m/>
    <n v="0"/>
    <m/>
    <s v="카드"/>
    <s v="현대 20241026 01 0012"/>
    <s v="11월 3회 등록"/>
    <m/>
    <m/>
    <m/>
    <m/>
    <m/>
    <m/>
  </r>
  <r>
    <x v="0"/>
    <x v="0"/>
    <x v="0"/>
    <s v="정지원"/>
    <x v="0"/>
    <s v="010-9045-6907"/>
    <s v="여"/>
    <n v="9"/>
    <s v="토14"/>
    <d v="2024-10-26T00:00:00"/>
    <x v="4"/>
    <s v="주1회미만"/>
    <n v="2"/>
    <n v="70000"/>
    <n v="140000"/>
    <n v="140000"/>
    <s v="직접"/>
    <m/>
    <n v="0"/>
    <m/>
    <s v="카드"/>
    <s v="국민 20241026 01 0013"/>
    <s v="11월 2회 등록"/>
    <d v="2022-01-08T00:00:00"/>
    <s v="주1회"/>
    <m/>
    <m/>
    <m/>
    <m/>
  </r>
  <r>
    <x v="0"/>
    <x v="1"/>
    <x v="0"/>
    <s v="신승민"/>
    <x v="8"/>
    <s v="010-6231-4347"/>
    <s v="남"/>
    <n v="8"/>
    <s v="토13,14"/>
    <d v="2024-10-26T00:00:00"/>
    <x v="4"/>
    <s v="주2회"/>
    <n v="6"/>
    <n v="55000"/>
    <n v="330000"/>
    <n v="330000"/>
    <s v="직접"/>
    <m/>
    <n v="0"/>
    <m/>
    <s v="카드"/>
    <s v="신한 20241026 01 0014"/>
    <s v="11월 6회 등록"/>
    <d v="2024-06-15T00:00:00"/>
    <s v="주1회"/>
    <m/>
    <m/>
    <m/>
    <m/>
  </r>
  <r>
    <x v="0"/>
    <x v="1"/>
    <x v="0"/>
    <s v="장이준"/>
    <x v="8"/>
    <s v="010-9311-8042"/>
    <s v="남"/>
    <n v="6"/>
    <s v="토15"/>
    <d v="2024-10-26T00:00:00"/>
    <x v="4"/>
    <s v="주1회"/>
    <n v="4"/>
    <n v="60000"/>
    <n v="240000"/>
    <n v="240000"/>
    <s v="직접"/>
    <m/>
    <n v="0"/>
    <m/>
    <s v="카드"/>
    <s v="현대 20241026 01 0015"/>
    <s v="11월 4회 등록"/>
    <d v="2022-04-09T00:00:00"/>
    <m/>
    <m/>
    <s v="성동구 매봉길 50 옥수파크힐스 119-201"/>
    <m/>
    <m/>
  </r>
  <r>
    <x v="0"/>
    <x v="0"/>
    <x v="0"/>
    <s v="정봄"/>
    <x v="0"/>
    <s v="010-4049-0161"/>
    <s v="여"/>
    <n v="8"/>
    <s v="토14,15"/>
    <d v="2024-10-26T00:00:00"/>
    <x v="4"/>
    <s v="주1회"/>
    <n v="6"/>
    <n v="60000"/>
    <n v="360000"/>
    <n v="360000"/>
    <s v="직접"/>
    <m/>
    <n v="0"/>
    <m/>
    <s v="카드"/>
    <s v="하나 20241026 01 0016"/>
    <s v="11월 6회 등록"/>
    <d v="2023-08-16T00:00:00"/>
    <s v="주1회"/>
    <m/>
    <s v="삼성로 212"/>
    <m/>
    <m/>
  </r>
  <r>
    <x v="0"/>
    <x v="0"/>
    <x v="0"/>
    <s v="우나현"/>
    <x v="0"/>
    <s v="010-8533-9240"/>
    <s v="여"/>
    <n v="9"/>
    <s v="토14,15"/>
    <d v="2024-10-26T00:00:00"/>
    <x v="4"/>
    <s v="주1회"/>
    <n v="6"/>
    <n v="60000"/>
    <n v="360000"/>
    <n v="360000"/>
    <s v="직접"/>
    <m/>
    <n v="0"/>
    <m/>
    <s v="카드"/>
    <s v="우리 20241026 01 0017"/>
    <s v="11월 6회 등록"/>
    <d v="2021-10-16T00:00:00"/>
    <s v="주1회"/>
    <m/>
    <s v="대치 삼성3차 아파트 301-203"/>
    <m/>
    <m/>
  </r>
  <r>
    <x v="0"/>
    <x v="0"/>
    <x v="6"/>
    <s v="주아인"/>
    <x v="3"/>
    <s v="010-5255-2577"/>
    <s v="여"/>
    <n v="7"/>
    <s v="토15"/>
    <d v="2024-10-26T00:00:00"/>
    <x v="4"/>
    <s v="주1회"/>
    <n v="4"/>
    <n v="60000"/>
    <n v="240000"/>
    <n v="230000"/>
    <s v="입회비"/>
    <n v="1"/>
    <n v="30000"/>
    <n v="30000"/>
    <s v="카드"/>
    <s v="삼성 20241026 01 0018"/>
    <s v="10월 신규1회 (선결제7만원차감)_x000a_+ 11월 4회 등록"/>
    <d v="2024-10-26T00:00:00"/>
    <s v="주1회"/>
    <m/>
    <s v="서울시 강남구 압구정동 현대@"/>
    <m/>
    <m/>
  </r>
  <r>
    <x v="0"/>
    <x v="0"/>
    <x v="0"/>
    <s v="이윤채"/>
    <x v="4"/>
    <s v="010-8772-2759"/>
    <s v="여"/>
    <n v="7"/>
    <s v="금16"/>
    <d v="2024-10-25T00:00:00"/>
    <x v="4"/>
    <s v="주1회할인"/>
    <n v="4"/>
    <n v="57500"/>
    <n v="230000"/>
    <n v="230000"/>
    <s v="직접"/>
    <m/>
    <n v="0"/>
    <m/>
    <s v="카드"/>
    <s v="삼성 05895803"/>
    <s v="11월 4회 등록(단말기 결제)_x000a_수영종목할인"/>
    <m/>
    <m/>
    <m/>
    <m/>
    <m/>
    <m/>
  </r>
  <r>
    <x v="0"/>
    <x v="0"/>
    <x v="0"/>
    <s v="이예서2"/>
    <x v="4"/>
    <s v="010-5215-2292"/>
    <s v="여"/>
    <n v="8"/>
    <s v="월17화17금15,16"/>
    <d v="2024-10-25T00:00:00"/>
    <x v="4"/>
    <s v="주4회할인"/>
    <n v="16"/>
    <n v="46875"/>
    <n v="750000"/>
    <n v="750000"/>
    <s v="직접"/>
    <m/>
    <n v="0"/>
    <m/>
    <s v="카드"/>
    <s v="롯데 20241025 01 0002"/>
    <s v="11월 16회 등록_x000a_형제할인"/>
    <d v="2024-01-10T00:00:00"/>
    <s v="주2회"/>
    <m/>
    <s v="학동로 97길 31"/>
    <m/>
    <m/>
  </r>
  <r>
    <x v="0"/>
    <x v="0"/>
    <x v="0"/>
    <s v="이희서"/>
    <x v="4"/>
    <s v="010-5215-2292"/>
    <s v="여"/>
    <n v="8"/>
    <s v="월17화17금15,16"/>
    <d v="2024-10-25T00:00:00"/>
    <x v="4"/>
    <s v="주4회할인"/>
    <n v="16"/>
    <n v="46875"/>
    <n v="750000"/>
    <n v="750000"/>
    <s v="직접"/>
    <m/>
    <n v="0"/>
    <m/>
    <s v="카드"/>
    <s v="롯데 20241025 01 0002"/>
    <s v="11월 16회 등록_x000a_형제할인"/>
    <d v="2024-01-10T00:00:00"/>
    <s v="주2회"/>
    <m/>
    <s v="학동로 97길 31"/>
    <m/>
    <m/>
  </r>
  <r>
    <x v="0"/>
    <x v="0"/>
    <x v="0"/>
    <s v="주나율"/>
    <x v="4"/>
    <s v="010-8866-2773"/>
    <s v="여"/>
    <n v="8"/>
    <s v="화17금16"/>
    <d v="2024-10-25T00:00:00"/>
    <x v="4"/>
    <s v="주2회"/>
    <n v="8"/>
    <n v="55000"/>
    <n v="440000"/>
    <n v="440000"/>
    <s v="직접"/>
    <m/>
    <n v="0"/>
    <m/>
    <s v="카드"/>
    <s v="씨티 20241025 01 0003"/>
    <s v="11월 8회 등록"/>
    <d v="2023-01-30T00:00:00"/>
    <s v="주1회"/>
    <m/>
    <s v="압구정 미성 2동"/>
    <m/>
    <m/>
  </r>
  <r>
    <x v="0"/>
    <x v="0"/>
    <x v="0"/>
    <s v="김율리"/>
    <x v="4"/>
    <s v="010-2763-5912"/>
    <s v="여"/>
    <n v="6"/>
    <s v="화16금16"/>
    <d v="2024-10-25T00:00:00"/>
    <x v="4"/>
    <s v="주2회"/>
    <n v="8"/>
    <n v="55000"/>
    <n v="440000"/>
    <n v="440000"/>
    <s v="직접"/>
    <m/>
    <n v="0"/>
    <m/>
    <s v="카드"/>
    <s v="현대 20241025 01 0004"/>
    <s v="11월 8회 등록"/>
    <d v="2023-02-10T00:00:00"/>
    <s v="주1회"/>
    <m/>
    <s v="용산구 CJ나인파크"/>
    <m/>
    <m/>
  </r>
  <r>
    <x v="0"/>
    <x v="0"/>
    <x v="0"/>
    <s v="김조이"/>
    <x v="0"/>
    <s v="010-3732-0209"/>
    <s v="여"/>
    <n v="7"/>
    <s v="월1617금16"/>
    <d v="2024-10-25T00:00:00"/>
    <x v="4"/>
    <s v="주3회"/>
    <n v="12"/>
    <n v="50000"/>
    <n v="600000"/>
    <n v="600000"/>
    <s v="직접"/>
    <m/>
    <n v="0"/>
    <m/>
    <s v="카드"/>
    <s v="신한 20241025 01 0005"/>
    <s v="11월 12회 등록"/>
    <d v="2022-08-27T00:00:00"/>
    <s v="주1회"/>
    <m/>
    <s v="동작구 상도로"/>
    <m/>
    <m/>
  </r>
  <r>
    <x v="0"/>
    <x v="0"/>
    <x v="0"/>
    <s v="김채윤"/>
    <x v="0"/>
    <s v="010-5660-6589"/>
    <s v="여"/>
    <n v="8"/>
    <s v="금16"/>
    <d v="2024-10-25T00:00:00"/>
    <x v="4"/>
    <s v="주1회"/>
    <n v="4"/>
    <n v="60000"/>
    <n v="240000"/>
    <n v="240000"/>
    <s v="직접"/>
    <m/>
    <n v="0"/>
    <m/>
    <s v="카드"/>
    <s v="삼성 20241025 01 0006"/>
    <s v="11월 4회 등록"/>
    <d v="2023-08-04T00:00:00"/>
    <s v="주1회"/>
    <m/>
    <s v="구현대 65동"/>
    <m/>
    <m/>
  </r>
  <r>
    <x v="0"/>
    <x v="1"/>
    <x v="0"/>
    <s v="한다인"/>
    <x v="8"/>
    <s v="010-9276-1104"/>
    <s v="여"/>
    <n v="9"/>
    <s v="월금16"/>
    <d v="2024-10-25T00:00:00"/>
    <x v="4"/>
    <s v="주1회할인"/>
    <n v="4"/>
    <n v="57500"/>
    <n v="230000"/>
    <n v="230000"/>
    <s v="직접"/>
    <m/>
    <n v="0"/>
    <m/>
    <s v="카드"/>
    <s v="현대 20241025 01 0007"/>
    <s v="11월 4회 등록_x000a_형제할인"/>
    <d v="2023-07-07T00:00:00"/>
    <s v="주1회"/>
    <m/>
    <s v="구현대 72동"/>
    <m/>
    <m/>
  </r>
  <r>
    <x v="0"/>
    <x v="1"/>
    <x v="0"/>
    <s v="한규민"/>
    <x v="8"/>
    <s v="010-9276-1104"/>
    <s v="남"/>
    <n v="6"/>
    <s v="월금16"/>
    <d v="2024-10-25T00:00:00"/>
    <x v="4"/>
    <s v="주1회할인"/>
    <n v="4"/>
    <n v="57500"/>
    <n v="230000"/>
    <n v="230000"/>
    <s v="편도2"/>
    <n v="4"/>
    <n v="11000"/>
    <n v="11000"/>
    <s v="카드"/>
    <s v="현대 20241025 01 0007"/>
    <s v="11월 4회 등록 (셔틀비 중복할인 결제)_x000a_형제할인"/>
    <d v="2023-07-24T00:00:00"/>
    <s v="주1회"/>
    <m/>
    <m/>
    <m/>
    <m/>
  </r>
  <r>
    <x v="0"/>
    <x v="0"/>
    <x v="0"/>
    <s v="권민"/>
    <x v="7"/>
    <s v="010-4870-4124"/>
    <s v="여"/>
    <n v="11"/>
    <s v="토14"/>
    <d v="2024-10-25T00:00:00"/>
    <x v="4"/>
    <s v="주1회"/>
    <n v="1"/>
    <n v="60000"/>
    <n v="60000"/>
    <n v="60000"/>
    <s v="왕복1"/>
    <n v="1"/>
    <n v="6000"/>
    <n v="6000"/>
    <s v="카드"/>
    <s v="삼성 91162644"/>
    <s v="11월 1회 등록(단말기 결제)_x000a_왕복셔틀이용"/>
    <d v="2024-06-20T00:00:00"/>
    <s v="주1회"/>
    <m/>
    <m/>
    <m/>
    <m/>
  </r>
  <r>
    <x v="0"/>
    <x v="0"/>
    <x v="0"/>
    <s v="권민"/>
    <x v="3"/>
    <s v="010-4870-4124"/>
    <s v="여"/>
    <n v="11"/>
    <s v="토14"/>
    <d v="2024-10-25T00:00:00"/>
    <x v="4"/>
    <s v="주1회"/>
    <n v="3"/>
    <n v="60000"/>
    <n v="180000"/>
    <n v="180000"/>
    <s v="왕복1"/>
    <n v="3"/>
    <n v="6000"/>
    <n v="18000"/>
    <s v="카드"/>
    <s v="삼성 91162644"/>
    <s v="11월 3회 등록(단말기 결제)_x000a_왕복셔틀이용 (권지은-&gt;김지현t변경)"/>
    <d v="2024-06-20T00:00:00"/>
    <s v="주1회"/>
    <m/>
    <m/>
    <m/>
    <m/>
  </r>
  <r>
    <x v="0"/>
    <x v="0"/>
    <x v="6"/>
    <s v="바이올라"/>
    <x v="6"/>
    <s v="010-6598-7748"/>
    <s v="여"/>
    <n v="9"/>
    <s v="금14"/>
    <d v="2024-10-25T00:00:00"/>
    <x v="4"/>
    <s v="주1회"/>
    <n v="3"/>
    <n v="60000"/>
    <n v="180000"/>
    <n v="180000"/>
    <s v="입회비"/>
    <n v="1"/>
    <n v="30000"/>
    <n v="30000"/>
    <s v="카드"/>
    <s v="국민 20241025 01 0001"/>
    <s v="11월 신규 3회 등록"/>
    <m/>
    <s v="주1회"/>
    <m/>
    <s v="후암동 30-1"/>
    <m/>
    <m/>
  </r>
  <r>
    <x v="0"/>
    <x v="1"/>
    <x v="0"/>
    <s v="정유준"/>
    <x v="1"/>
    <s v="010-9058-6247"/>
    <s v="남"/>
    <n v="8"/>
    <s v="월15"/>
    <d v="2024-10-25T00:00:00"/>
    <x v="4"/>
    <s v="주1회"/>
    <n v="4"/>
    <n v="60000"/>
    <n v="240000"/>
    <n v="240000"/>
    <s v="왕복1"/>
    <n v="4"/>
    <n v="6000"/>
    <n v="24000"/>
    <s v="계좌이체"/>
    <s v="현영발급무"/>
    <s v="11월 4회 등록_x000a_왕복 셔틀 이용"/>
    <d v="2021-06-23T00:00:00"/>
    <m/>
    <m/>
    <s v="잠원동 하나유치원"/>
    <m/>
    <m/>
  </r>
  <r>
    <x v="0"/>
    <x v="0"/>
    <x v="0"/>
    <s v="류연서"/>
    <x v="3"/>
    <s v="010-4874-1268"/>
    <s v="여"/>
    <n v="7"/>
    <s v="토13"/>
    <d v="2024-10-24T00:00:00"/>
    <x v="4"/>
    <s v="주1회"/>
    <n v="4"/>
    <n v="60000"/>
    <n v="240000"/>
    <n v="240000"/>
    <s v="직접"/>
    <m/>
    <n v="0"/>
    <m/>
    <s v="카드"/>
    <s v="우리 20241024 01 0001"/>
    <s v="11월 4회 등록"/>
    <d v="2023-12-05T00:00:00"/>
    <s v="주1회"/>
    <m/>
    <s v="청담동 134"/>
    <m/>
    <m/>
  </r>
  <r>
    <x v="0"/>
    <x v="0"/>
    <x v="0"/>
    <s v="정서윤"/>
    <x v="0"/>
    <s v="010-6249-3511"/>
    <s v="여"/>
    <n v="7"/>
    <s v="목16"/>
    <d v="2024-10-24T00:00:00"/>
    <x v="4"/>
    <s v="주1회할인"/>
    <n v="4"/>
    <n v="57500"/>
    <n v="230000"/>
    <n v="180000"/>
    <s v="직접"/>
    <m/>
    <n v="0"/>
    <m/>
    <s v="카드"/>
    <s v="현대 20241024 01 0002"/>
    <s v="11월 3회 등록_x000a_형제할인"/>
    <d v="2022-01-11T00:00:00"/>
    <s v="주1회"/>
    <m/>
    <m/>
    <m/>
    <m/>
  </r>
  <r>
    <x v="0"/>
    <x v="0"/>
    <x v="0"/>
    <s v="정서윤"/>
    <x v="0"/>
    <s v="010-6249-3511"/>
    <s v="여"/>
    <n v="7"/>
    <s v="목16"/>
    <d v="2024-10-24T00:00:00"/>
    <x v="4"/>
    <s v="주1회할인"/>
    <n v="4"/>
    <n v="57500"/>
    <n v="230000"/>
    <n v="180000"/>
    <s v="직접"/>
    <m/>
    <n v="0"/>
    <m/>
    <s v="카드"/>
    <s v="현대 20241024 01 0002"/>
    <s v="11월 3회 등록_x000a_형제할인"/>
    <d v="2022-01-11T00:00:00"/>
    <s v="주1회"/>
    <m/>
    <m/>
    <m/>
    <m/>
  </r>
  <r>
    <x v="0"/>
    <x v="0"/>
    <x v="0"/>
    <s v="이하린"/>
    <x v="3"/>
    <s v="010-9936-2015"/>
    <s v="여"/>
    <n v="10"/>
    <s v="목15,16,금14토13"/>
    <d v="2024-10-24T00:00:00"/>
    <x v="4"/>
    <s v="주4회할인"/>
    <n v="16"/>
    <n v="46875"/>
    <n v="750000"/>
    <n v="750000"/>
    <s v="직접"/>
    <m/>
    <n v="0"/>
    <m/>
    <s v="카드"/>
    <s v="우리 20241024 01 0003"/>
    <s v="11월 16회 등록_x000a_형제할인"/>
    <d v="2024-01-08T00:00:00"/>
    <s v="주1회"/>
    <m/>
    <s v="미성아파트 21동"/>
    <m/>
    <m/>
  </r>
  <r>
    <x v="0"/>
    <x v="1"/>
    <x v="0"/>
    <s v="이하율"/>
    <x v="1"/>
    <s v="010-9936-2015"/>
    <s v="여"/>
    <n v="8"/>
    <s v="수17,목14"/>
    <d v="2024-10-24T00:00:00"/>
    <x v="4"/>
    <s v="주2회할인"/>
    <n v="8"/>
    <n v="53750"/>
    <n v="430000"/>
    <n v="430000"/>
    <s v="직접"/>
    <m/>
    <n v="0"/>
    <m/>
    <s v="카드"/>
    <s v="우리 20241024 01 0003"/>
    <s v="10월 8회 등록_x000a_수,금하원셔틀 이용(형제할인)"/>
    <d v="2024-01-11T00:00:00"/>
    <s v="주1회"/>
    <m/>
    <s v="미성아파트 21동"/>
    <m/>
    <m/>
  </r>
  <r>
    <x v="0"/>
    <x v="1"/>
    <x v="0"/>
    <s v="이하율"/>
    <x v="1"/>
    <s v="010-9936-2015"/>
    <s v="여"/>
    <n v="8"/>
    <s v="수17,목14"/>
    <d v="2024-10-24T00:00:00"/>
    <x v="4"/>
    <s v="주1회미만"/>
    <n v="0"/>
    <n v="70000"/>
    <n v="0"/>
    <n v="0"/>
    <s v="편도2"/>
    <n v="8"/>
    <n v="2750"/>
    <n v="22000"/>
    <s v="카드"/>
    <s v="우리 20241024 01 0004"/>
    <s v="10월 셔틀비"/>
    <d v="2024-01-11T00:00:00"/>
    <s v="주1회"/>
    <m/>
    <s v="미성아파트 21동"/>
    <m/>
    <m/>
  </r>
  <r>
    <x v="0"/>
    <x v="0"/>
    <x v="0"/>
    <s v="최아린"/>
    <x v="0"/>
    <s v="010-9077-6774"/>
    <s v="여"/>
    <n v="6"/>
    <s v="목17"/>
    <d v="2024-10-24T00:00:00"/>
    <x v="4"/>
    <s v="주1회"/>
    <n v="3"/>
    <n v="60000"/>
    <n v="180000"/>
    <n v="180000"/>
    <s v="직접"/>
    <m/>
    <n v="0"/>
    <m/>
    <s v="카드"/>
    <s v="비씨 20241024 01 0005"/>
    <s v="11월 3회 등록"/>
    <d v="2023-07-27T00:00:00"/>
    <s v="주1회"/>
    <m/>
    <s v="신반포 4차 아파트"/>
    <m/>
    <m/>
  </r>
  <r>
    <x v="0"/>
    <x v="0"/>
    <x v="0"/>
    <s v="박로하2"/>
    <x v="0"/>
    <s v="010-8918-1699"/>
    <s v="여"/>
    <n v="8"/>
    <s v="목17"/>
    <d v="2024-10-24T00:00:00"/>
    <x v="4"/>
    <s v="주1회"/>
    <n v="3"/>
    <n v="60000"/>
    <n v="180000"/>
    <n v="180000"/>
    <s v="직접"/>
    <m/>
    <n v="0"/>
    <m/>
    <s v="카드"/>
    <s v="현대 20241024 01 0006"/>
    <s v="11월 3회 등록"/>
    <m/>
    <m/>
    <m/>
    <m/>
    <m/>
    <m/>
  </r>
  <r>
    <x v="0"/>
    <x v="0"/>
    <x v="2"/>
    <s v="노송하"/>
    <x v="0"/>
    <s v="010-8634-6496"/>
    <s v="여"/>
    <n v="9"/>
    <s v="금17"/>
    <d v="2024-10-24T00:00:00"/>
    <x v="4"/>
    <s v="체험"/>
    <n v="1"/>
    <n v="70000"/>
    <n v="70000"/>
    <n v="70000"/>
    <s v="직접"/>
    <m/>
    <n v="0"/>
    <m/>
    <s v="계좌이체"/>
    <s v="현영발급무"/>
    <s v="11/25 피겨체험"/>
    <m/>
    <m/>
    <m/>
    <m/>
    <m/>
    <m/>
  </r>
  <r>
    <x v="0"/>
    <x v="0"/>
    <x v="0"/>
    <s v="양제인"/>
    <x v="7"/>
    <s v="010-5250-7765"/>
    <s v="여"/>
    <n v="6"/>
    <s v="수15목16"/>
    <d v="2024-10-23T00:00:00"/>
    <x v="4"/>
    <s v="주2회"/>
    <n v="8"/>
    <n v="55000"/>
    <n v="440000"/>
    <n v="440000"/>
    <s v="직접"/>
    <m/>
    <n v="0"/>
    <m/>
    <s v="현금"/>
    <s v="현영발급무"/>
    <s v="11월 8회 등록"/>
    <d v="2023-05-09T00:00:00"/>
    <s v="주1회"/>
    <m/>
    <s v="광진구 아차산로 637"/>
    <m/>
    <s v="용산구"/>
  </r>
  <r>
    <x v="0"/>
    <x v="1"/>
    <x v="0"/>
    <s v="안종찬"/>
    <x v="1"/>
    <s v="010-2203-9921"/>
    <s v="남"/>
    <n v="8"/>
    <s v="화16"/>
    <d v="2024-10-23T00:00:00"/>
    <x v="4"/>
    <s v="주1회"/>
    <n v="3"/>
    <n v="60000"/>
    <n v="180000"/>
    <n v="180000"/>
    <s v="직접"/>
    <m/>
    <n v="0"/>
    <m/>
    <s v="카드"/>
    <s v="국민 20241023 01 0002"/>
    <s v="11월 3회 등록"/>
    <d v="2022-06-21T00:00:00"/>
    <s v="주1회"/>
    <m/>
    <m/>
    <m/>
    <m/>
  </r>
  <r>
    <x v="0"/>
    <x v="0"/>
    <x v="0"/>
    <s v="손재연"/>
    <x v="3"/>
    <s v="010-9299-8745"/>
    <s v="여"/>
    <n v="6"/>
    <s v="수16"/>
    <d v="2024-10-23T00:00:00"/>
    <x v="4"/>
    <s v="주1회"/>
    <n v="4"/>
    <n v="60000"/>
    <n v="240000"/>
    <n v="240000"/>
    <s v="직접"/>
    <m/>
    <n v="0"/>
    <m/>
    <s v="카드"/>
    <s v="하나 20241023 01 0004"/>
    <s v="11월 4회 등록"/>
    <d v="2024-01-10T00:00:00"/>
    <s v="주1회"/>
    <m/>
    <s v="잠원로 14길 32"/>
    <m/>
    <m/>
  </r>
  <r>
    <x v="0"/>
    <x v="1"/>
    <x v="0"/>
    <s v="김태용"/>
    <x v="5"/>
    <s v="010-3707-3957"/>
    <s v="남"/>
    <n v="9"/>
    <s v="수17"/>
    <d v="2024-10-23T00:00:00"/>
    <x v="4"/>
    <s v="주1회"/>
    <n v="4"/>
    <n v="60000"/>
    <n v="240000"/>
    <n v="240000"/>
    <s v="직접"/>
    <m/>
    <n v="0"/>
    <m/>
    <s v="카드"/>
    <s v="신한 20241023 01 0005"/>
    <s v="11월 4회 등록"/>
    <d v="2024-08-02T00:00:00"/>
    <s v="주1회"/>
    <m/>
    <m/>
    <m/>
    <m/>
  </r>
  <r>
    <x v="0"/>
    <x v="1"/>
    <x v="0"/>
    <s v="권태윤"/>
    <x v="5"/>
    <s v="010-8384-7300"/>
    <s v="남"/>
    <n v="7"/>
    <s v="화16"/>
    <d v="2024-10-22T00:00:00"/>
    <x v="4"/>
    <s v="주1회"/>
    <n v="4"/>
    <n v="60000"/>
    <n v="240000"/>
    <n v="240000"/>
    <s v="왕복1"/>
    <m/>
    <n v="6000"/>
    <m/>
    <s v="카드"/>
    <s v="롯데 20241022 01 0004"/>
    <s v="11월 4회 등록_x000a_왕복셔틀이용"/>
    <s v="23/4/1/"/>
    <s v="주1회"/>
    <m/>
    <s v="잠원동아 105"/>
    <m/>
    <m/>
  </r>
  <r>
    <x v="0"/>
    <x v="0"/>
    <x v="0"/>
    <s v="김지현2"/>
    <x v="4"/>
    <s v="010-7300-2861"/>
    <s v="여"/>
    <n v="8"/>
    <s v="화15,16목17"/>
    <d v="2024-10-22T00:00:00"/>
    <x v="4"/>
    <s v="주3회"/>
    <n v="12"/>
    <n v="50000"/>
    <n v="600000"/>
    <n v="600000"/>
    <s v="직접"/>
    <m/>
    <n v="0"/>
    <m/>
    <s v="카드"/>
    <s v="신한 20241022 01 0005"/>
    <s v="11월 12회 등록"/>
    <m/>
    <m/>
    <m/>
    <m/>
    <m/>
    <m/>
  </r>
  <r>
    <x v="0"/>
    <x v="1"/>
    <x v="0"/>
    <s v="김도원"/>
    <x v="8"/>
    <s v="010-9810-0065"/>
    <s v="남"/>
    <n v="8"/>
    <s v="금15,16"/>
    <d v="2024-10-21T00:00:00"/>
    <x v="4"/>
    <s v="주2회"/>
    <n v="8"/>
    <n v="55000"/>
    <n v="440000"/>
    <n v="440000"/>
    <s v="직접"/>
    <m/>
    <n v="0"/>
    <m/>
    <s v="현금"/>
    <s v="현영 093009318"/>
    <s v="11월 8회 등록"/>
    <d v="2023-04-19T00:00:00"/>
    <s v="주2회"/>
    <m/>
    <s v="신사동 567-30"/>
    <m/>
    <m/>
  </r>
  <r>
    <x v="0"/>
    <x v="1"/>
    <x v="0"/>
    <s v="박서연(7058)"/>
    <x v="8"/>
    <s v="010-8647-7058"/>
    <s v="여"/>
    <n v="10"/>
    <s v="월15"/>
    <d v="2024-10-21T00:00:00"/>
    <x v="4"/>
    <s v="주1회"/>
    <n v="4"/>
    <n v="60000"/>
    <n v="240000"/>
    <n v="240000"/>
    <s v="직접"/>
    <m/>
    <n v="0"/>
    <m/>
    <s v="카드"/>
    <s v="현대 20241021 01 0002"/>
    <s v="11월 4회 등록"/>
    <d v="2022-08-12T00:00:00"/>
    <s v="주1회"/>
    <m/>
    <s v="남산타운아파트"/>
    <m/>
    <m/>
  </r>
  <r>
    <x v="0"/>
    <x v="1"/>
    <x v="0"/>
    <s v="한동윤"/>
    <x v="1"/>
    <s v="010-5201-2173"/>
    <s v="남"/>
    <n v="9"/>
    <s v="월17"/>
    <d v="2024-10-21T00:00:00"/>
    <x v="4"/>
    <s v="주1회할인"/>
    <n v="4"/>
    <n v="57500"/>
    <n v="230000"/>
    <n v="230000"/>
    <s v="직접"/>
    <m/>
    <n v="0"/>
    <m/>
    <s v="카드"/>
    <s v="신한 20241021 01 0003"/>
    <s v="11월 4회 등록_x000a_수영종목할인 수영연속셔틀비X"/>
    <m/>
    <m/>
    <m/>
    <m/>
    <m/>
    <m/>
  </r>
  <r>
    <x v="0"/>
    <x v="1"/>
    <x v="0"/>
    <s v="이유준2"/>
    <x v="1"/>
    <s v="010-7121-1070"/>
    <s v="남"/>
    <n v="5"/>
    <s v="월16"/>
    <d v="2024-10-21T00:00:00"/>
    <x v="4"/>
    <s v="주1회"/>
    <n v="7"/>
    <n v="60000"/>
    <n v="420000"/>
    <n v="420000"/>
    <s v="직접"/>
    <m/>
    <n v="0"/>
    <m/>
    <s v="현금"/>
    <s v="현영 090053211"/>
    <s v="11월 7회 등록"/>
    <m/>
    <m/>
    <m/>
    <m/>
    <m/>
    <m/>
  </r>
  <r>
    <x v="0"/>
    <x v="0"/>
    <x v="0"/>
    <s v="고서연"/>
    <x v="0"/>
    <s v="010-4826-7891"/>
    <s v="여"/>
    <n v="8"/>
    <s v="월목16"/>
    <d v="2024-10-21T00:00:00"/>
    <x v="4"/>
    <s v="주2회"/>
    <n v="8"/>
    <n v="55000"/>
    <n v="440000"/>
    <n v="440000"/>
    <s v="직접"/>
    <m/>
    <n v="0"/>
    <m/>
    <s v="카드"/>
    <s v="롯데 20241021 01 0006"/>
    <s v="11월 8회 등록"/>
    <d v="2024-06-17T00:00:00"/>
    <s v="주1회"/>
    <m/>
    <m/>
    <m/>
    <m/>
  </r>
  <r>
    <x v="0"/>
    <x v="0"/>
    <x v="0"/>
    <s v="윤여서"/>
    <x v="0"/>
    <s v="010-8789-4046"/>
    <s v="여"/>
    <n v="9"/>
    <s v="월17금16"/>
    <d v="2024-10-21T00:00:00"/>
    <x v="4"/>
    <s v="주2회"/>
    <n v="8"/>
    <n v="55000"/>
    <n v="440000"/>
    <n v="440000"/>
    <s v="직접"/>
    <m/>
    <n v="0"/>
    <m/>
    <s v="현금"/>
    <s v="현영발급무"/>
    <s v="11월 8회 등록"/>
    <d v="2023-07-14T00:00:00"/>
    <s v="주1회"/>
    <m/>
    <s v="구현대 108동"/>
    <m/>
    <s v="도곡동"/>
  </r>
  <r>
    <x v="0"/>
    <x v="1"/>
    <x v="0"/>
    <s v="이서준(0627)"/>
    <x v="8"/>
    <s v="010-2808-0627"/>
    <s v="남"/>
    <n v="9"/>
    <s v="월17"/>
    <d v="2024-10-21T00:00:00"/>
    <x v="4"/>
    <s v="주1회"/>
    <n v="4"/>
    <n v="60000"/>
    <n v="240000"/>
    <n v="240000"/>
    <s v="직접"/>
    <m/>
    <n v="0"/>
    <m/>
    <s v="카드"/>
    <s v="우리 20241021 01 0009"/>
    <s v="11월 4회 등록"/>
    <d v="2021-02-09T00:00:00"/>
    <s v="주3회"/>
    <m/>
    <s v="압구정동 현대아파트 "/>
    <m/>
    <s v="압구정동"/>
  </r>
  <r>
    <x v="0"/>
    <x v="0"/>
    <x v="0"/>
    <s v="김소율"/>
    <x v="0"/>
    <s v="010-9808-0042"/>
    <s v="여"/>
    <n v="8"/>
    <s v="토10"/>
    <d v="2024-10-19T00:00:00"/>
    <x v="4"/>
    <s v="주1회"/>
    <n v="4"/>
    <n v="60000"/>
    <n v="240000"/>
    <n v="240000"/>
    <s v="직접"/>
    <m/>
    <n v="0"/>
    <m/>
    <s v="카드"/>
    <s v="현대 20241019 01 0002"/>
    <s v="11월 4회 등록"/>
    <d v="2023-04-15T00:00:00"/>
    <s v="주1회"/>
    <m/>
    <s v="강남구 선릉로 126길 22"/>
    <m/>
    <m/>
  </r>
  <r>
    <x v="0"/>
    <x v="0"/>
    <x v="0"/>
    <s v="오은호"/>
    <x v="3"/>
    <s v="010-5272-9227"/>
    <s v="여"/>
    <n v="8"/>
    <s v="토11"/>
    <d v="2024-10-19T00:00:00"/>
    <x v="4"/>
    <s v="주1회할인"/>
    <n v="4"/>
    <n v="57500"/>
    <n v="230000"/>
    <n v="230000"/>
    <s v="직접"/>
    <m/>
    <n v="0"/>
    <m/>
    <s v="카드"/>
    <s v="신한 20241019 01 0003"/>
    <s v="11월 4회 등록_x000a_수영종목할인"/>
    <d v="2023-12-16T00:00:00"/>
    <s v="주1회"/>
    <m/>
    <s v="잠원로 8길 35"/>
    <m/>
    <m/>
  </r>
  <r>
    <x v="0"/>
    <x v="1"/>
    <x v="0"/>
    <s v="황아영"/>
    <x v="13"/>
    <s v="010-9700-2288"/>
    <s v="여"/>
    <n v="11"/>
    <s v="토10"/>
    <d v="2024-10-19T00:00:00"/>
    <x v="4"/>
    <s v="주1회할인"/>
    <n v="4"/>
    <n v="57500"/>
    <n v="230000"/>
    <n v="230000"/>
    <s v="직접"/>
    <m/>
    <n v="0"/>
    <m/>
    <s v="카드"/>
    <s v="신한 20241019 01 0004"/>
    <s v="11월 4회 등록_x000a_형제할인"/>
    <m/>
    <m/>
    <m/>
    <m/>
    <m/>
    <m/>
  </r>
  <r>
    <x v="0"/>
    <x v="1"/>
    <x v="0"/>
    <s v="황민영"/>
    <x v="13"/>
    <s v="010-9700-2288"/>
    <s v="여"/>
    <n v="9"/>
    <s v="토10"/>
    <d v="2024-10-19T00:00:00"/>
    <x v="4"/>
    <s v="주1회할인"/>
    <n v="4"/>
    <n v="57500"/>
    <n v="230000"/>
    <n v="230000"/>
    <s v="직접"/>
    <m/>
    <n v="0"/>
    <m/>
    <s v="카드"/>
    <s v="신한 20241019 01 0004"/>
    <s v="11월 4회 등록_x000a_형제할인"/>
    <d v="2024-09-14T00:00:00"/>
    <s v="주1회"/>
    <m/>
    <s v="서빙고로67"/>
    <m/>
    <m/>
  </r>
  <r>
    <x v="0"/>
    <x v="1"/>
    <x v="0"/>
    <s v="황서영"/>
    <x v="13"/>
    <s v="010-9700-2288"/>
    <s v="여"/>
    <n v="9"/>
    <s v="토10"/>
    <d v="2024-10-19T00:00:00"/>
    <x v="4"/>
    <s v="주1회할인"/>
    <n v="4"/>
    <n v="57500"/>
    <n v="230000"/>
    <n v="230000"/>
    <s v="직접"/>
    <m/>
    <n v="0"/>
    <m/>
    <s v="카드"/>
    <s v="신한 20241019 01 0004"/>
    <s v="11월 4회 등록_x000a_형제할인"/>
    <d v="2024-09-14T00:00:00"/>
    <s v="주1회"/>
    <m/>
    <s v="서빙고로67"/>
    <m/>
    <m/>
  </r>
  <r>
    <x v="0"/>
    <x v="0"/>
    <x v="0"/>
    <s v="박레나"/>
    <x v="0"/>
    <s v="010-2042-9969_x000a_010-2040-9969"/>
    <s v="여"/>
    <n v="13"/>
    <s v="토10"/>
    <d v="2024-10-19T00:00:00"/>
    <x v="4"/>
    <s v="주1회"/>
    <n v="4"/>
    <n v="60000"/>
    <n v="240000"/>
    <n v="240000"/>
    <s v="직접"/>
    <m/>
    <n v="0"/>
    <m/>
    <s v="현금"/>
    <s v="현영 090016085"/>
    <s v="11월 4회 등록"/>
    <d v="2024-02-24T00:00:00"/>
    <s v="주1회"/>
    <m/>
    <s v="옥수동"/>
    <m/>
    <m/>
  </r>
  <r>
    <x v="0"/>
    <x v="0"/>
    <x v="0"/>
    <s v="백유하"/>
    <x v="6"/>
    <s v="010-9138-1789"/>
    <s v="여"/>
    <n v="6"/>
    <s v="토11"/>
    <d v="2024-10-19T00:00:00"/>
    <x v="4"/>
    <s v="주1회할인"/>
    <n v="4"/>
    <n v="57500"/>
    <n v="230000"/>
    <n v="230000"/>
    <s v="직접"/>
    <m/>
    <n v="0"/>
    <m/>
    <s v="카드"/>
    <s v="롯데 20241019 01 0006"/>
    <s v="11월 4회 등록_x000a_형제할인"/>
    <d v="2024-07-10T00:00:00"/>
    <s v="주1회"/>
    <m/>
    <m/>
    <m/>
    <s v="강남외"/>
  </r>
  <r>
    <x v="0"/>
    <x v="0"/>
    <x v="0"/>
    <s v="백민하"/>
    <x v="6"/>
    <s v="010-9138-1789"/>
    <s v="여"/>
    <n v="6"/>
    <s v="토11"/>
    <d v="2024-10-19T00:00:00"/>
    <x v="4"/>
    <s v="주1회할인"/>
    <n v="4"/>
    <n v="57500"/>
    <n v="230000"/>
    <n v="230000"/>
    <s v="직접"/>
    <m/>
    <n v="0"/>
    <m/>
    <s v="카드"/>
    <s v="롯데 20241019 01 0006"/>
    <s v="11월 4회 등록_x000a_형제할인"/>
    <d v="2024-07-10T00:00:00"/>
    <s v="주1회"/>
    <m/>
    <m/>
    <m/>
    <s v="강남외"/>
  </r>
  <r>
    <x v="0"/>
    <x v="0"/>
    <x v="0"/>
    <s v="김예은"/>
    <x v="6"/>
    <s v="010-5520-1031"/>
    <s v="여"/>
    <n v="8"/>
    <s v="토12"/>
    <d v="2024-10-19T00:00:00"/>
    <x v="4"/>
    <s v="주1회"/>
    <n v="4"/>
    <n v="60000"/>
    <n v="240000"/>
    <n v="240000"/>
    <s v="직접"/>
    <m/>
    <n v="0"/>
    <m/>
    <s v="카드"/>
    <s v="삼성 20241019 01 0007"/>
    <s v="11월 4회 등록"/>
    <d v="2024-06-01T00:00:00"/>
    <s v="주1회"/>
    <m/>
    <s v="반포르엘 2차"/>
    <m/>
    <m/>
  </r>
  <r>
    <x v="0"/>
    <x v="0"/>
    <x v="0"/>
    <s v="장연수"/>
    <x v="0"/>
    <s v="010-2020-2436"/>
    <s v="여"/>
    <n v="8"/>
    <s v="토10"/>
    <d v="2024-10-19T00:00:00"/>
    <x v="4"/>
    <s v="주1회"/>
    <n v="4"/>
    <n v="60000"/>
    <n v="240000"/>
    <n v="240000"/>
    <s v="직접"/>
    <m/>
    <n v="0"/>
    <m/>
    <s v="카드"/>
    <s v="신한 20241019 01 0008"/>
    <s v="11월 4회 등록"/>
    <d v="2023-07-15T00:00:00"/>
    <s v="주1회"/>
    <m/>
    <s v="동대문 장안벚꽃로 1길 7"/>
    <m/>
    <m/>
  </r>
  <r>
    <x v="0"/>
    <x v="1"/>
    <x v="0"/>
    <s v="윤준영"/>
    <x v="8"/>
    <s v="010-6450-4517"/>
    <s v="남"/>
    <n v="9"/>
    <s v="토11"/>
    <d v="2024-10-19T00:00:00"/>
    <x v="4"/>
    <s v="주1회"/>
    <n v="3"/>
    <n v="60000"/>
    <n v="180000"/>
    <n v="180000"/>
    <s v="직접"/>
    <m/>
    <n v="0"/>
    <m/>
    <s v="카드"/>
    <s v="신한 20241019 01 0009"/>
    <s v="11월 3회 등록"/>
    <d v="2021-04-17T00:00:00"/>
    <s v="주1회"/>
    <m/>
    <s v="반포힐스테이트 103-1502"/>
    <m/>
    <m/>
  </r>
  <r>
    <x v="0"/>
    <x v="0"/>
    <x v="0"/>
    <s v="류주은"/>
    <x v="3"/>
    <s v="010-9250-0035"/>
    <s v="여"/>
    <n v="9"/>
    <s v="토12"/>
    <d v="2024-10-19T00:00:00"/>
    <x v="4"/>
    <s v="주1회"/>
    <n v="3"/>
    <n v="60000"/>
    <n v="180000"/>
    <n v="180000"/>
    <s v="직접"/>
    <m/>
    <n v="0"/>
    <m/>
    <s v="카드"/>
    <s v="신한 20241019 01 0014"/>
    <s v="11월 3회 등록"/>
    <d v="2023-05-16T00:00:00"/>
    <s v="주1회"/>
    <m/>
    <s v="용산구 한남대로 60"/>
    <m/>
    <m/>
  </r>
  <r>
    <x v="0"/>
    <x v="0"/>
    <x v="0"/>
    <s v="이예서"/>
    <x v="0"/>
    <s v="010-9278-4710"/>
    <s v="여"/>
    <n v="10"/>
    <s v="토12"/>
    <d v="2024-10-19T00:00:00"/>
    <x v="4"/>
    <s v="주1회"/>
    <n v="4"/>
    <n v="60000"/>
    <n v="240000"/>
    <n v="240000"/>
    <s v="왕복1"/>
    <n v="4"/>
    <n v="6000"/>
    <n v="24000"/>
    <s v="카드"/>
    <s v="현대 20241019 01 0013"/>
    <s v="11월 4회 등록_x000a_왕복셔틀이용 형제할인(11월만 제외)"/>
    <d v="2023-01-28T00:00:00"/>
    <s v="주1회"/>
    <m/>
    <s v="반포자이 137동"/>
    <m/>
    <m/>
  </r>
  <r>
    <x v="0"/>
    <x v="0"/>
    <x v="0"/>
    <s v="조예나"/>
    <x v="6"/>
    <s v="010-5313-0097"/>
    <s v="여"/>
    <n v="8"/>
    <s v="토12"/>
    <d v="2024-10-19T00:00:00"/>
    <x v="4"/>
    <s v="주1회"/>
    <n v="4"/>
    <n v="60000"/>
    <n v="240000"/>
    <n v="240000"/>
    <s v="직접"/>
    <m/>
    <n v="0"/>
    <m/>
    <s v="카드"/>
    <s v="삼성 20241019 01 0012"/>
    <s v="11월 4회 등록"/>
    <d v="2024-08-24T00:00:00"/>
    <s v="주1회"/>
    <m/>
    <m/>
    <m/>
    <m/>
  </r>
  <r>
    <x v="0"/>
    <x v="1"/>
    <x v="0"/>
    <s v="이준상"/>
    <x v="5"/>
    <s v="010-3353-5968"/>
    <s v="남"/>
    <n v="8"/>
    <s v="목15토12"/>
    <d v="2024-10-19T00:00:00"/>
    <x v="4"/>
    <s v="주2회"/>
    <n v="8"/>
    <n v="55000"/>
    <n v="440000"/>
    <n v="440000"/>
    <s v="왕복2"/>
    <n v="8"/>
    <n v="5500"/>
    <n v="44000"/>
    <s v="카드"/>
    <s v="국민 20241019 01 0015"/>
    <s v="11월 8회 등록_x000a_왕복셔틀이용"/>
    <d v="2024-09-05T00:00:00"/>
    <s v="주2회"/>
    <s v="반원초"/>
    <s v="한신7차 302동"/>
    <s v="목:반원초 앞, 토:한신7차 쪽문"/>
    <m/>
  </r>
  <r>
    <x v="0"/>
    <x v="0"/>
    <x v="0"/>
    <s v="김예림"/>
    <x v="6"/>
    <s v="010-3888-9150"/>
    <s v="여"/>
    <n v="8"/>
    <s v="토11"/>
    <d v="2024-10-19T00:00:00"/>
    <x v="4"/>
    <s v="주1회"/>
    <n v="4"/>
    <n v="60000"/>
    <n v="240000"/>
    <n v="240000"/>
    <s v="직접"/>
    <m/>
    <n v="0"/>
    <m/>
    <s v="카드"/>
    <s v="현대 20241019 01 0011"/>
    <s v="11월 4회 등록"/>
    <d v="2024-07-26T00:00:00"/>
    <s v="주2회"/>
    <m/>
    <m/>
    <m/>
    <m/>
  </r>
  <r>
    <x v="0"/>
    <x v="0"/>
    <x v="0"/>
    <s v="윤지우"/>
    <x v="0"/>
    <s v="010-8639-1538"/>
    <s v="여"/>
    <n v="7"/>
    <s v="토14,15"/>
    <d v="2024-10-19T00:00:00"/>
    <x v="4"/>
    <s v="주2회"/>
    <n v="8"/>
    <n v="55000"/>
    <n v="440000"/>
    <n v="440000"/>
    <s v="직접"/>
    <m/>
    <n v="0"/>
    <m/>
    <s v="카드"/>
    <s v="신한 20241019 01 0018"/>
    <s v="11월 8회 등록"/>
    <d v="2022-04-09T00:00:00"/>
    <m/>
    <m/>
    <s v="성동구 행당로 79 행당대림A 115-306"/>
    <m/>
    <m/>
  </r>
  <r>
    <x v="0"/>
    <x v="1"/>
    <x v="0"/>
    <s v="곽지호"/>
    <x v="5"/>
    <s v="010-9038-8005"/>
    <s v="남"/>
    <n v="10"/>
    <s v="토15"/>
    <d v="2024-10-19T00:00:00"/>
    <x v="4"/>
    <s v="주1회"/>
    <n v="4"/>
    <n v="60000"/>
    <n v="240000"/>
    <n v="240000"/>
    <s v="직접"/>
    <m/>
    <n v="0"/>
    <m/>
    <s v="카드"/>
    <s v="신한 20241019 01 0017"/>
    <s v="11월 4회 등록"/>
    <m/>
    <m/>
    <m/>
    <m/>
    <m/>
    <m/>
  </r>
  <r>
    <x v="0"/>
    <x v="0"/>
    <x v="0"/>
    <s v="장승민"/>
    <x v="0"/>
    <s v="010-5217-5607"/>
    <s v="여"/>
    <n v="7"/>
    <s v="토14,15"/>
    <d v="2024-10-19T00:00:00"/>
    <x v="4"/>
    <s v="주2회"/>
    <n v="8"/>
    <n v="55000"/>
    <n v="440000"/>
    <n v="440000"/>
    <s v="직접"/>
    <m/>
    <n v="0"/>
    <m/>
    <s v="카드"/>
    <s v="비씨 20241019 01 0016"/>
    <s v="11월 8회 등록"/>
    <d v="2021-08-07T00:00:00"/>
    <s v="주1회"/>
    <m/>
    <s v="강남구 대치동 대치래미안하이스턴 201-1305"/>
    <m/>
    <s v="강남외"/>
  </r>
  <r>
    <x v="0"/>
    <x v="0"/>
    <x v="0"/>
    <s v="김민진"/>
    <x v="7"/>
    <s v="010-3780-3957"/>
    <s v="여"/>
    <n v="9"/>
    <s v="토12"/>
    <d v="2024-10-19T00:00:00"/>
    <x v="4"/>
    <s v="주1회"/>
    <n v="2"/>
    <n v="60000"/>
    <n v="120000"/>
    <n v="120000"/>
    <s v="직접"/>
    <m/>
    <n v="0"/>
    <m/>
    <s v="카드"/>
    <s v="국민 20241019 01 0021"/>
    <s v="11월 2회 등록"/>
    <d v="2024-08-02T00:00:00"/>
    <s v="주1회"/>
    <m/>
    <m/>
    <m/>
    <m/>
  </r>
  <r>
    <x v="0"/>
    <x v="0"/>
    <x v="0"/>
    <s v="김서연"/>
    <x v="3"/>
    <s v="010-9497-4941"/>
    <s v="여"/>
    <n v="8"/>
    <s v="토13,14"/>
    <d v="2024-10-19T00:00:00"/>
    <x v="4"/>
    <s v="주2회"/>
    <n v="8"/>
    <n v="55000"/>
    <n v="440000"/>
    <n v="440000"/>
    <s v="직접"/>
    <m/>
    <n v="0"/>
    <m/>
    <s v="현금"/>
    <s v="현영 093008163"/>
    <s v="11월 8회 등록"/>
    <d v="2023-12-09T00:00:00"/>
    <s v="주1회"/>
    <m/>
    <s v="성동구 매봉길 50"/>
    <m/>
    <m/>
  </r>
  <r>
    <x v="0"/>
    <x v="0"/>
    <x v="0"/>
    <s v="서지우"/>
    <x v="3"/>
    <s v="010-9017-3046"/>
    <s v="여"/>
    <n v="10"/>
    <s v="토15"/>
    <d v="2024-10-19T00:00:00"/>
    <x v="4"/>
    <s v="주1회"/>
    <n v="4"/>
    <n v="60000"/>
    <n v="240000"/>
    <n v="240000"/>
    <s v="직접"/>
    <m/>
    <n v="0"/>
    <m/>
    <s v="카드"/>
    <s v="현대 20241019 01 0022"/>
    <s v="11월 4회 등록"/>
    <d v="2024-03-16T00:00:00"/>
    <s v="주1회"/>
    <s v="게이트한남"/>
    <m/>
    <m/>
    <m/>
  </r>
  <r>
    <x v="0"/>
    <x v="0"/>
    <x v="0"/>
    <s v="손이서"/>
    <x v="7"/>
    <s v="010-2599-0314"/>
    <s v="여"/>
    <n v="7"/>
    <s v="토11"/>
    <d v="2024-10-19T00:00:00"/>
    <x v="4"/>
    <s v="주1회"/>
    <n v="4"/>
    <n v="60000"/>
    <n v="240000"/>
    <n v="190000"/>
    <s v="직접"/>
    <m/>
    <n v="0"/>
    <m/>
    <s v="카드"/>
    <s v="현대 20241019 01 0025"/>
    <s v="11월 4회 등록(분할결제)"/>
    <d v="2023-02-18T00:00:00"/>
    <s v="주1회"/>
    <m/>
    <s v="서울시 성동구"/>
    <m/>
    <m/>
  </r>
  <r>
    <x v="0"/>
    <x v="0"/>
    <x v="0"/>
    <s v="손이서"/>
    <x v="7"/>
    <s v="010-2599-0314"/>
    <s v="여"/>
    <n v="7"/>
    <s v="토11"/>
    <d v="2024-10-19T00:00:00"/>
    <x v="4"/>
    <s v="주1회"/>
    <n v="4"/>
    <n v="60000"/>
    <n v="240000"/>
    <n v="50000"/>
    <s v="직접"/>
    <m/>
    <n v="0"/>
    <m/>
    <s v="현금"/>
    <s v="현영 095034756"/>
    <s v="11월 4회 등록(분할결제)"/>
    <d v="2023-02-18T00:00:00"/>
    <s v="주1회"/>
    <m/>
    <s v="서울시 성동구"/>
    <m/>
    <m/>
  </r>
  <r>
    <x v="0"/>
    <x v="1"/>
    <x v="0"/>
    <s v="신아셀"/>
    <x v="8"/>
    <s v="010-5057-9305"/>
    <s v="남"/>
    <n v="9"/>
    <s v="토13"/>
    <d v="2024-10-19T00:00:00"/>
    <x v="4"/>
    <s v="주1회"/>
    <n v="3"/>
    <n v="60000"/>
    <n v="180000"/>
    <n v="180000"/>
    <s v="직접"/>
    <m/>
    <n v="0"/>
    <m/>
    <s v="현금"/>
    <s v="현영발급무"/>
    <s v="11월 3회 등록"/>
    <d v="2024-07-31T00:00:00"/>
    <s v="주1회"/>
    <m/>
    <m/>
    <m/>
    <m/>
  </r>
  <r>
    <x v="0"/>
    <x v="1"/>
    <x v="0"/>
    <s v="신아셀"/>
    <x v="5"/>
    <s v="010-5057-9305"/>
    <s v="남"/>
    <n v="9"/>
    <s v="토13"/>
    <d v="2024-10-19T00:00:00"/>
    <x v="4"/>
    <s v="주1회"/>
    <n v="1"/>
    <n v="60000"/>
    <n v="60000"/>
    <n v="60000"/>
    <s v="직접"/>
    <m/>
    <n v="0"/>
    <m/>
    <s v="현금"/>
    <s v="현영발급무"/>
    <s v="11월 1회 등록"/>
    <d v="2024-07-31T00:00:00"/>
    <s v="주1회"/>
    <m/>
    <m/>
    <m/>
    <m/>
  </r>
  <r>
    <x v="0"/>
    <x v="0"/>
    <x v="0"/>
    <s v="박시현(1710)"/>
    <x v="0"/>
    <s v="010-2995-1710"/>
    <s v="여"/>
    <n v="8"/>
    <s v="토15"/>
    <d v="2024-10-19T00:00:00"/>
    <x v="4"/>
    <s v="주1회할인"/>
    <n v="4"/>
    <n v="57500"/>
    <n v="230000"/>
    <n v="192000"/>
    <s v="직접"/>
    <m/>
    <n v="0"/>
    <m/>
    <s v="카드"/>
    <s v="삼성 20241019 01 0027"/>
    <s v="11월 4회 등록_x000a_대표님지인 20%할인"/>
    <m/>
    <m/>
    <m/>
    <m/>
    <m/>
    <m/>
  </r>
  <r>
    <x v="0"/>
    <x v="0"/>
    <x v="6"/>
    <s v="전소은"/>
    <x v="3"/>
    <s v="010-4266-2317"/>
    <s v="여"/>
    <n v="8"/>
    <s v="토12"/>
    <d v="2024-10-19T00:00:00"/>
    <x v="4"/>
    <s v="주1회"/>
    <n v="2"/>
    <n v="60000"/>
    <n v="120000"/>
    <n v="110000"/>
    <s v="입회비"/>
    <n v="1"/>
    <n v="30000"/>
    <n v="30000"/>
    <s v="카드"/>
    <s v="국민 20241019 01 0010"/>
    <s v="10월 신규 2회 등록_x000a_(체험비 10,000원 할인)"/>
    <m/>
    <m/>
    <m/>
    <m/>
    <m/>
    <m/>
  </r>
  <r>
    <x v="0"/>
    <x v="0"/>
    <x v="0"/>
    <s v="전소은"/>
    <x v="3"/>
    <s v="010-4266-2317"/>
    <s v="여"/>
    <n v="8"/>
    <s v="토12"/>
    <d v="2024-10-19T00:00:00"/>
    <x v="4"/>
    <s v="주1회"/>
    <n v="4"/>
    <n v="60000"/>
    <n v="240000"/>
    <n v="240000"/>
    <s v="직접"/>
    <m/>
    <n v="0"/>
    <m/>
    <s v="카드"/>
    <s v="국민 20241019 01 0010"/>
    <s v="11월 4회 등록"/>
    <m/>
    <m/>
    <m/>
    <m/>
    <m/>
    <m/>
  </r>
  <r>
    <x v="0"/>
    <x v="0"/>
    <x v="0"/>
    <s v="장서윤"/>
    <x v="4"/>
    <s v="010-4727-8567"/>
    <s v="여"/>
    <n v="8"/>
    <s v="금15,16"/>
    <d v="2024-10-19T00:00:00"/>
    <x v="4"/>
    <s v="대회참가비"/>
    <n v="1"/>
    <n v="70000"/>
    <n v="70000"/>
    <n v="70000"/>
    <s v="직접"/>
    <m/>
    <n v="0"/>
    <m/>
    <s v="계좌이체"/>
    <s v="현영발급무"/>
    <s v="11월 _x000a_입금자:서혜정"/>
    <m/>
    <m/>
    <m/>
    <m/>
    <m/>
    <m/>
  </r>
  <r>
    <x v="0"/>
    <x v="0"/>
    <x v="0"/>
    <s v="김지안2"/>
    <x v="3"/>
    <s v="010-9371-9810"/>
    <s v="여"/>
    <n v="8"/>
    <s v="금14,15"/>
    <d v="2024-10-18T00:00:00"/>
    <x v="4"/>
    <s v="주2회"/>
    <n v="8"/>
    <n v="55000"/>
    <n v="440000"/>
    <n v="440000"/>
    <s v="직접"/>
    <m/>
    <n v="0"/>
    <m/>
    <s v="카드"/>
    <s v="신한 202410118 01 0001"/>
    <s v="11월 8회 등록"/>
    <d v="2023-07-28T00:00:00"/>
    <s v="주1회"/>
    <m/>
    <s v="압구정 현대아파트 77동"/>
    <m/>
    <s v="청담동"/>
  </r>
  <r>
    <x v="0"/>
    <x v="1"/>
    <x v="0"/>
    <s v="이소율"/>
    <x v="8"/>
    <s v="010-4910-4374"/>
    <s v="여"/>
    <n v="7"/>
    <s v="토11"/>
    <d v="2024-10-18T00:00:00"/>
    <x v="4"/>
    <s v="주1회할인"/>
    <n v="3"/>
    <n v="57500"/>
    <n v="172500"/>
    <n v="180000"/>
    <s v="직접"/>
    <m/>
    <n v="0"/>
    <m/>
    <s v="카드"/>
    <s v="하나 20241018 01 0003"/>
    <s v="11월 3회 등록_x000a_수영 종목 할인"/>
    <d v="2024-07-13T00:00:00"/>
    <s v="주1회"/>
    <m/>
    <m/>
    <m/>
    <m/>
  </r>
  <r>
    <x v="0"/>
    <x v="1"/>
    <x v="0"/>
    <s v="박윤"/>
    <x v="8"/>
    <s v="010-9792-5945"/>
    <s v="남"/>
    <n v="6"/>
    <s v="금16"/>
    <d v="2024-10-18T00:00:00"/>
    <x v="4"/>
    <s v="주1회"/>
    <n v="4"/>
    <n v="60000"/>
    <n v="240000"/>
    <n v="240000"/>
    <s v="왕복1"/>
    <n v="5"/>
    <n v="6000"/>
    <n v="30000"/>
    <s v="카드"/>
    <s v="현대 20241018 01 0002"/>
    <s v="11월 4회 등록_x000a_왕복 셔틀 이용"/>
    <d v="2019-10-10T00:00:00"/>
    <s v="주1회"/>
    <m/>
    <s v="아크로리버뷰"/>
    <m/>
    <m/>
  </r>
  <r>
    <x v="0"/>
    <x v="0"/>
    <x v="0"/>
    <s v="이리예"/>
    <x v="3"/>
    <s v="010-5250-4902"/>
    <s v="여"/>
    <n v="9"/>
    <s v="목15"/>
    <d v="2024-10-17T00:00:00"/>
    <x v="4"/>
    <s v="주1회"/>
    <n v="4"/>
    <n v="60000"/>
    <n v="240000"/>
    <n v="240000"/>
    <s v="직접"/>
    <m/>
    <n v="0"/>
    <m/>
    <s v="카드"/>
    <s v="우리 20241017 01 0001"/>
    <s v="11월 4회 추가"/>
    <d v="2022-03-10T00:00:00"/>
    <s v="주1회"/>
    <m/>
    <s v="성동구 독서당로 39길 22"/>
    <m/>
    <m/>
  </r>
  <r>
    <x v="0"/>
    <x v="1"/>
    <x v="0"/>
    <s v="전정우"/>
    <x v="5"/>
    <s v="010-3224-8540"/>
    <s v="여"/>
    <n v="7"/>
    <s v="목16"/>
    <d v="2024-10-17T00:00:00"/>
    <x v="4"/>
    <s v="주1회"/>
    <n v="4"/>
    <n v="60000"/>
    <n v="240000"/>
    <n v="240000"/>
    <s v="직접"/>
    <m/>
    <n v="0"/>
    <m/>
    <s v="카드"/>
    <s v="현대 20241017 01 0002"/>
    <s v="11월 4회 등록"/>
    <d v="2024-08-22T00:00:00"/>
    <s v="주1회"/>
    <m/>
    <m/>
    <m/>
    <m/>
  </r>
  <r>
    <x v="0"/>
    <x v="0"/>
    <x v="0"/>
    <s v="임주아"/>
    <x v="3"/>
    <s v="010-8927-2745"/>
    <s v="여"/>
    <n v="7"/>
    <s v="금14,15"/>
    <d v="2024-10-16T00:00:00"/>
    <x v="4"/>
    <s v="주2회"/>
    <n v="8"/>
    <n v="55000"/>
    <n v="440000"/>
    <n v="440000"/>
    <s v="편도1"/>
    <n v="4"/>
    <n v="3000"/>
    <n v="12000"/>
    <s v="카드"/>
    <s v="신한 20241016 01 0001"/>
    <s v="11월 8회 등록_x000a_하원셔틀이용"/>
    <d v="2023-04-04T00:00:00"/>
    <s v="주1회"/>
    <m/>
    <m/>
    <m/>
    <m/>
  </r>
  <r>
    <x v="0"/>
    <x v="0"/>
    <x v="0"/>
    <s v="김다은"/>
    <x v="3"/>
    <s v="010-8991-0964"/>
    <s v="여"/>
    <n v="8"/>
    <s v="금14,15,토1213"/>
    <d v="2024-10-16T00:00:00"/>
    <x v="4"/>
    <s v="주3회"/>
    <n v="4"/>
    <n v="50000"/>
    <n v="200000"/>
    <n v="230000"/>
    <s v="직접"/>
    <m/>
    <n v="0"/>
    <m/>
    <s v="카드"/>
    <s v="우리 20241016 01 0002"/>
    <s v="11월 4회 등록 -&gt; 김다은으로 변경_x000a_형제할인"/>
    <d v="2024-01-20T00:00:00"/>
    <s v="주1회"/>
    <m/>
    <s v="래미안신반포팰리스"/>
    <m/>
    <m/>
  </r>
  <r>
    <x v="0"/>
    <x v="0"/>
    <x v="0"/>
    <s v="김다은"/>
    <x v="3"/>
    <s v="010-8991-0964"/>
    <s v="여"/>
    <n v="8"/>
    <s v="금14,15,토1213"/>
    <d v="2024-10-16T00:00:00"/>
    <x v="4"/>
    <s v="주3회"/>
    <n v="8"/>
    <n v="50000"/>
    <n v="400000"/>
    <n v="430000"/>
    <s v="편도1"/>
    <n v="8"/>
    <n v="3000"/>
    <n v="24000"/>
    <s v="카드"/>
    <s v="우리 20241016 01 0002"/>
    <s v="11월 8회 등록 = 총 12회 등록_x000a_형제할인 하원셔틀이용"/>
    <d v="2023-02-18T00:00:00"/>
    <s v="주1회"/>
    <m/>
    <s v="래미안신반포팰리스"/>
    <m/>
    <m/>
  </r>
  <r>
    <x v="0"/>
    <x v="0"/>
    <x v="0"/>
    <s v="문예진"/>
    <x v="6"/>
    <s v="010-9249-3377"/>
    <s v="여"/>
    <n v="10"/>
    <s v="수17"/>
    <d v="2024-10-16T00:00:00"/>
    <x v="4"/>
    <s v="주1회"/>
    <n v="4"/>
    <n v="60000"/>
    <n v="240000"/>
    <n v="240000"/>
    <s v="왕복1"/>
    <n v="4"/>
    <n v="6000"/>
    <n v="24000"/>
    <s v="카드"/>
    <s v="국민 20241016 01 0004"/>
    <s v="11월 4회 등록_x000a_수17 왕복셔틀 이용"/>
    <d v="2024-02-21T00:00:00"/>
    <s v="주1회"/>
    <m/>
    <s v="구현대80동"/>
    <m/>
    <m/>
  </r>
  <r>
    <x v="0"/>
    <x v="0"/>
    <x v="0"/>
    <s v="정라희"/>
    <x v="4"/>
    <s v="010-9536-7003"/>
    <s v="여"/>
    <n v="7"/>
    <s v="화16,17"/>
    <d v="2024-10-15T00:00:00"/>
    <x v="4"/>
    <s v="주2회"/>
    <n v="8"/>
    <n v="55000"/>
    <n v="440000"/>
    <n v="440000"/>
    <s v="직접"/>
    <m/>
    <n v="0"/>
    <m/>
    <s v="카드"/>
    <s v="농협 20241015 01 0001"/>
    <s v="11월 8회 등록"/>
    <d v="2021-03-19T00:00:00"/>
    <s v="주1회"/>
    <m/>
    <s v="강남구 신사동 96 현대주책 b동"/>
    <m/>
    <s v="신사동"/>
  </r>
  <r>
    <x v="0"/>
    <x v="0"/>
    <x v="0"/>
    <s v="문지현"/>
    <x v="6"/>
    <s v="010-9645-4533"/>
    <s v="여"/>
    <n v="11"/>
    <s v="토11"/>
    <d v="2024-10-12T00:00:00"/>
    <x v="4"/>
    <s v="주1회"/>
    <n v="2"/>
    <n v="60000"/>
    <n v="120000"/>
    <n v="120000"/>
    <s v="직접"/>
    <m/>
    <n v="0"/>
    <m/>
    <s v="카드"/>
    <s v="신한 20241012 01 0004"/>
    <s v="11월 2회 결제"/>
    <d v="2024-10-12T00:00:00"/>
    <s v="주1회"/>
    <s v="영훈초"/>
    <s v="동양파라곤"/>
    <m/>
    <m/>
  </r>
  <r>
    <x v="0"/>
    <x v="1"/>
    <x v="0"/>
    <s v="윤결"/>
    <x v="5"/>
    <s v="010-6272-5967"/>
    <s v="여"/>
    <n v="12"/>
    <s v="토15"/>
    <d v="2024-10-12T00:00:00"/>
    <x v="4"/>
    <s v="주1회"/>
    <n v="4"/>
    <n v="60000"/>
    <n v="240000"/>
    <n v="240000"/>
    <s v="직접"/>
    <m/>
    <n v="0"/>
    <m/>
    <s v="카드"/>
    <s v="신한 20241012 01 0008"/>
    <s v="11월 4회 등록"/>
    <d v="2024-10-12T00:00:00"/>
    <s v="주1회"/>
    <s v="sie"/>
    <s v="한남대로10길16"/>
    <m/>
    <m/>
  </r>
  <r>
    <x v="4"/>
    <x v="7"/>
    <x v="1"/>
    <s v="염재이"/>
    <x v="7"/>
    <s v="010-8837-0250"/>
    <s v="여"/>
    <n v="8"/>
    <s v="토11"/>
    <d v="2024-11-14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2-05-16T00:00:00"/>
    <s v="주1회"/>
    <m/>
    <m/>
    <m/>
    <s v="서초동"/>
  </r>
  <r>
    <x v="4"/>
    <x v="7"/>
    <x v="1"/>
    <s v="임주아"/>
    <x v="3"/>
    <s v="010-8927-2745"/>
    <s v="여"/>
    <n v="7"/>
    <s v="금14,15"/>
    <d v="2024-11-12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4-04T00:00:00"/>
    <s v="주1회"/>
    <m/>
    <m/>
    <m/>
    <m/>
  </r>
  <r>
    <x v="4"/>
    <x v="7"/>
    <x v="1"/>
    <s v="정재인2"/>
    <x v="4"/>
    <s v="010-5337-9117"/>
    <s v="여"/>
    <n v="6"/>
    <s v="목17"/>
    <d v="2024-11-10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2-17T00:00:00"/>
    <s v="주1회"/>
    <m/>
    <s v="청담동 116-2"/>
    <m/>
    <m/>
  </r>
  <r>
    <x v="4"/>
    <x v="7"/>
    <x v="1"/>
    <s v="임서민"/>
    <x v="3"/>
    <s v="010-5303-0874"/>
    <s v="여"/>
    <n v="10"/>
    <s v="토11,12"/>
    <d v="2024-11-09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2-01-08T00:00:00"/>
    <s v="주1회"/>
    <m/>
    <m/>
    <m/>
    <m/>
  </r>
  <r>
    <x v="4"/>
    <x v="7"/>
    <x v="20"/>
    <s v="최지안"/>
    <x v="4"/>
    <m/>
    <m/>
    <m/>
    <m/>
    <d v="2024-11-09T00:00:00"/>
    <x v="4"/>
    <s v="대회참가비"/>
    <n v="1"/>
    <n v="70000"/>
    <n v="70000"/>
    <n v="70000"/>
    <s v="직접"/>
    <m/>
    <n v="0"/>
    <m/>
    <s v="계좌이체"/>
    <s v="현영발급무"/>
    <s v="11월 대회 참가비"/>
    <m/>
    <m/>
    <m/>
    <m/>
    <m/>
    <m/>
  </r>
  <r>
    <x v="4"/>
    <x v="7"/>
    <x v="1"/>
    <s v="정윤비"/>
    <x v="4"/>
    <s v="010-3314-1916"/>
    <s v="여"/>
    <n v="10"/>
    <s v="목17"/>
    <d v="2024-11-09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7-27T00:00:00"/>
    <s v="주1회"/>
    <m/>
    <s v="신반포 4차 아파트"/>
    <m/>
    <m/>
  </r>
  <r>
    <x v="4"/>
    <x v="7"/>
    <x v="20"/>
    <s v="김다은"/>
    <x v="3"/>
    <m/>
    <m/>
    <m/>
    <m/>
    <d v="2024-11-09T00:00:00"/>
    <x v="4"/>
    <s v="대회참가비"/>
    <n v="1"/>
    <n v="70000"/>
    <n v="70000"/>
    <n v="70000"/>
    <s v="직접"/>
    <m/>
    <n v="0"/>
    <m/>
    <s v="계좌이체"/>
    <s v="현영발급무"/>
    <s v="11월 대회 참가비"/>
    <m/>
    <m/>
    <m/>
    <m/>
    <m/>
    <m/>
  </r>
  <r>
    <x v="4"/>
    <x v="7"/>
    <x v="1"/>
    <s v="이주희"/>
    <x v="3"/>
    <s v="010-9285-5640"/>
    <s v="여"/>
    <n v="6"/>
    <s v="목15,16,토11"/>
    <d v="2024-11-09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2-12-20T00:00:00"/>
    <s v="주1회"/>
    <m/>
    <s v="압구정로 113"/>
    <m/>
    <m/>
  </r>
  <r>
    <x v="4"/>
    <x v="7"/>
    <x v="1"/>
    <s v="강리아"/>
    <x v="7"/>
    <s v="010-6553-5240"/>
    <s v="여"/>
    <n v="10"/>
    <s v="수16"/>
    <d v="2024-11-05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2-17T00:00:00"/>
    <s v="주1회"/>
    <m/>
    <s v="잠원동 32-10"/>
    <m/>
    <m/>
  </r>
  <r>
    <x v="4"/>
    <x v="7"/>
    <x v="1"/>
    <s v="김지안3"/>
    <x v="6"/>
    <s v="010-2042-2936"/>
    <s v="여"/>
    <n v="8"/>
    <s v="화14,토12"/>
    <d v="2024-10-30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4-04-12T00:00:00"/>
    <s v="주1회"/>
    <m/>
    <s v="신현대 124동"/>
    <m/>
    <s v="압구정동"/>
  </r>
  <r>
    <x v="4"/>
    <x v="7"/>
    <x v="1"/>
    <s v="김사라"/>
    <x v="7"/>
    <s v="010-4322-0517"/>
    <s v="여"/>
    <n v="8"/>
    <s v="화17목17"/>
    <d v="2024-10-26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0-11-12T00:00:00"/>
    <s v="주2회"/>
    <m/>
    <s v="점원동 한신4차 201-701"/>
    <m/>
    <s v="잠원동"/>
  </r>
  <r>
    <x v="4"/>
    <x v="7"/>
    <x v="1"/>
    <s v="김채원"/>
    <x v="0"/>
    <s v="010-3306-5752"/>
    <s v="여"/>
    <n v="6"/>
    <s v="화15"/>
    <d v="2024-10-23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4-06-04T00:00:00"/>
    <s v="주1회"/>
    <m/>
    <s v="봉은사로 302"/>
    <m/>
    <m/>
  </r>
  <r>
    <x v="4"/>
    <x v="7"/>
    <x v="1"/>
    <s v="장서윤"/>
    <x v="4"/>
    <s v="010-4727-8567"/>
    <s v="여"/>
    <n v="8"/>
    <s v="금15"/>
    <d v="2024-10-19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1-13T00:00:00"/>
    <s v="주2회"/>
    <m/>
    <s v="청담동 117-22"/>
    <m/>
    <m/>
  </r>
  <r>
    <x v="4"/>
    <x v="7"/>
    <x v="1"/>
    <s v="정하연"/>
    <x v="0"/>
    <s v="010-5359-3822"/>
    <s v="여"/>
    <n v="9"/>
    <s v="토11"/>
    <d v="2024-10-19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9-02T00:00:00"/>
    <s v="주1회"/>
    <m/>
    <s v="마포구 백범로 212"/>
    <m/>
    <m/>
  </r>
  <r>
    <x v="4"/>
    <x v="7"/>
    <x v="1"/>
    <s v="김레나"/>
    <x v="7"/>
    <s v="010-2591-9669"/>
    <s v="여"/>
    <n v="9"/>
    <s v="목16토12"/>
    <d v="2024-10-18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1-06-19T00:00:00"/>
    <s v="주1회"/>
    <m/>
    <s v="압구정동 현대아파트 74-601"/>
    <m/>
    <m/>
  </r>
  <r>
    <x v="4"/>
    <x v="7"/>
    <x v="1"/>
    <s v="박서윤"/>
    <x v="0"/>
    <s v="010-9707-1488"/>
    <s v="여"/>
    <n v="8"/>
    <s v="화16토11"/>
    <d v="2024-10-14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4-01-06T00:00:00"/>
    <s v="주1회"/>
    <m/>
    <s v="구현대 82동"/>
    <m/>
    <m/>
  </r>
  <r>
    <x v="4"/>
    <x v="7"/>
    <x v="1"/>
    <s v="김지안2"/>
    <x v="3"/>
    <s v="010-9371-9810"/>
    <s v="여"/>
    <n v="8"/>
    <s v="금14,15"/>
    <d v="2024-10-13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7-28T00:00:00"/>
    <s v="주1회"/>
    <m/>
    <s v="압구정 현대아파트 77동"/>
    <m/>
    <s v="청담동"/>
  </r>
  <r>
    <x v="4"/>
    <x v="7"/>
    <x v="1"/>
    <s v="박로하2"/>
    <x v="0"/>
    <s v="010-8918-1699"/>
    <s v="여"/>
    <n v="8"/>
    <s v="목17"/>
    <d v="2024-10-12T00:00:00"/>
    <x v="4"/>
    <s v="대회참가비"/>
    <n v="1"/>
    <n v="70000"/>
    <n v="70000"/>
    <n v="70000"/>
    <s v="직접"/>
    <m/>
    <n v="0"/>
    <m/>
    <s v="계좌이체"/>
    <s v="현영발급무"/>
    <s v="11월 대회 참가비"/>
    <m/>
    <m/>
    <m/>
    <m/>
    <m/>
    <m/>
  </r>
  <r>
    <x v="4"/>
    <x v="7"/>
    <x v="1"/>
    <s v="유이안"/>
    <x v="0"/>
    <s v="010-4615-1912"/>
    <s v="여"/>
    <n v="5"/>
    <s v="목16"/>
    <d v="2024-10-12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3-03-13T00:00:00"/>
    <s v="주1회"/>
    <m/>
    <s v="용산구 한남대로 91"/>
    <m/>
    <m/>
  </r>
  <r>
    <x v="4"/>
    <x v="7"/>
    <x v="1"/>
    <s v="오주아"/>
    <x v="7"/>
    <s v="010-6630-8171"/>
    <s v="여"/>
    <n v="7"/>
    <s v="수16토11"/>
    <d v="2024-10-07T00:00:00"/>
    <x v="4"/>
    <s v="대회참가비"/>
    <n v="1"/>
    <n v="70000"/>
    <n v="70000"/>
    <n v="70000"/>
    <s v="직접"/>
    <m/>
    <n v="0"/>
    <m/>
    <s v="현금"/>
    <s v="현영발급무"/>
    <s v="11월 대회 참가비"/>
    <d v="2023-12-18T00:00:00"/>
    <s v="주1회"/>
    <s v="GIA"/>
    <s v="성수동 트리마제"/>
    <m/>
    <m/>
  </r>
  <r>
    <x v="4"/>
    <x v="7"/>
    <x v="1"/>
    <s v="이하린"/>
    <x v="3"/>
    <s v="010-9936-2015"/>
    <s v="여"/>
    <n v="10"/>
    <s v="목15,16,금14토13"/>
    <d v="2024-10-01T00:00:00"/>
    <x v="4"/>
    <s v="대회참가비"/>
    <n v="1"/>
    <n v="70000"/>
    <n v="70000"/>
    <n v="70000"/>
    <s v="직접"/>
    <m/>
    <n v="0"/>
    <m/>
    <s v="계좌이체"/>
    <s v="현영발급무"/>
    <s v="11월 대회 참가비"/>
    <d v="2024-01-08T00:00:00"/>
    <s v="주1회"/>
    <m/>
    <s v="미성아파트 21동"/>
    <m/>
    <m/>
  </r>
  <r>
    <x v="3"/>
    <x v="4"/>
    <x v="12"/>
    <s v="최정식(와이번즈)"/>
    <x v="24"/>
    <s v="010-2733-2903"/>
    <m/>
    <m/>
    <s v="월20:30화19토17:30일16"/>
    <d v="2024-11-22T00:00:00"/>
    <x v="4"/>
    <s v="어린이대관2"/>
    <n v="1"/>
    <n v="319000"/>
    <n v="319000"/>
    <n v="363000"/>
    <s v="직접"/>
    <m/>
    <n v="0"/>
    <m/>
    <s v="카드"/>
    <s v="현대 20241122 01 0001"/>
    <s v="12,1,2월 대관 (차액결제)"/>
    <m/>
    <m/>
    <m/>
    <m/>
    <m/>
    <m/>
  </r>
  <r>
    <x v="3"/>
    <x v="4"/>
    <x v="12"/>
    <s v="피날레(피겨성인)"/>
    <x v="14"/>
    <m/>
    <m/>
    <m/>
    <s v="화목7"/>
    <d v="2024-11-22T00:00:00"/>
    <x v="4"/>
    <s v="주중오전대관"/>
    <n v="39"/>
    <n v="130000"/>
    <n v="5070000"/>
    <n v="5148000"/>
    <s v="직접"/>
    <m/>
    <n v="0"/>
    <m/>
    <s v="카드"/>
    <s v="현대 20241122 01 0002"/>
    <s v="12,1,2월 대관"/>
    <m/>
    <m/>
    <m/>
    <m/>
    <m/>
    <m/>
  </r>
  <r>
    <x v="3"/>
    <x v="4"/>
    <x v="12"/>
    <s v="박상민(크러쉬)"/>
    <x v="14"/>
    <s v="010-3380-9068"/>
    <m/>
    <m/>
    <s v="일20:30"/>
    <d v="2024-11-21T00:00:00"/>
    <x v="4"/>
    <s v="주중오전대관"/>
    <n v="2"/>
    <n v="130000"/>
    <n v="260000"/>
    <n v="350900"/>
    <s v="직접"/>
    <m/>
    <n v="0"/>
    <m/>
    <s v="카드"/>
    <s v="신한 20241121 01 0001"/>
    <s v="11월 오전대관"/>
    <m/>
    <m/>
    <m/>
    <m/>
    <m/>
    <m/>
  </r>
  <r>
    <x v="3"/>
    <x v="4"/>
    <x v="12"/>
    <s v="김준기(썬더스)"/>
    <x v="21"/>
    <s v="010-5910-8568"/>
    <m/>
    <m/>
    <s v="월수토19_x000a_일7,11"/>
    <d v="2024-11-20T00:00:00"/>
    <x v="4"/>
    <s v="어린이대관1"/>
    <n v="91"/>
    <n v="330000"/>
    <n v="30030000"/>
    <n v="15000000"/>
    <s v="직접"/>
    <m/>
    <n v="0"/>
    <m/>
    <s v="카드"/>
    <s v="신한 20241120 01 0006"/>
    <s v="12월,1월,2월 정규대관 (분할결제)"/>
    <m/>
    <m/>
    <m/>
    <m/>
    <m/>
    <m/>
  </r>
  <r>
    <x v="3"/>
    <x v="4"/>
    <x v="12"/>
    <s v="김준기(썬더스)"/>
    <x v="21"/>
    <s v="010-5910-8568"/>
    <m/>
    <m/>
    <s v="월수토19_x000a_일7,11"/>
    <d v="2024-11-20T00:00:00"/>
    <x v="4"/>
    <s v="어린이대관1"/>
    <n v="91"/>
    <n v="330000"/>
    <n v="30030000"/>
    <n v="15000000"/>
    <s v="직접"/>
    <m/>
    <n v="0"/>
    <m/>
    <s v="카드"/>
    <s v="현대 20241120 01 0006"/>
    <s v="12월,1월,2월 정규대관 (분할결제)"/>
    <m/>
    <m/>
    <m/>
    <m/>
    <m/>
    <m/>
  </r>
  <r>
    <x v="3"/>
    <x v="4"/>
    <x v="12"/>
    <s v="김준기(썬더스)"/>
    <x v="21"/>
    <s v="010-5910-8568"/>
    <m/>
    <m/>
    <s v="월수토19_x000a_일7,11"/>
    <d v="2024-11-20T00:00:00"/>
    <x v="4"/>
    <s v="어린이대관1"/>
    <n v="91"/>
    <n v="330000"/>
    <n v="30030000"/>
    <n v="247800"/>
    <s v="직접"/>
    <m/>
    <n v="0"/>
    <m/>
    <s v="현금"/>
    <s v="현영 095033504"/>
    <s v="12월,1월,2월 정규대관 (분할결제)"/>
    <m/>
    <m/>
    <m/>
    <m/>
    <m/>
    <m/>
  </r>
  <r>
    <x v="3"/>
    <x v="4"/>
    <x v="12"/>
    <s v="황두현(로켓츠)"/>
    <x v="21"/>
    <s v="010-6244-0946"/>
    <m/>
    <m/>
    <s v="화목토22"/>
    <d v="2024-11-20T00:00:00"/>
    <x v="4"/>
    <s v="어린이대관1"/>
    <n v="30"/>
    <n v="330000"/>
    <n v="9900000"/>
    <n v="18150000"/>
    <s v="직접"/>
    <m/>
    <n v="0"/>
    <m/>
    <s v="계좌이체"/>
    <s v="현영 발급 무"/>
    <s v="12월,1월,2월 정규대관"/>
    <m/>
    <m/>
    <m/>
    <m/>
    <m/>
    <m/>
  </r>
  <r>
    <x v="3"/>
    <x v="4"/>
    <x v="12"/>
    <s v="방준호(투비독스)"/>
    <x v="24"/>
    <s v="010-4942-0961"/>
    <m/>
    <m/>
    <s v="화목20:30"/>
    <d v="2024-11-19T00:00:00"/>
    <x v="4"/>
    <s v="어린이대관2"/>
    <n v="29"/>
    <n v="319000"/>
    <n v="9251000"/>
    <n v="9147600"/>
    <s v="직접"/>
    <m/>
    <n v="0"/>
    <m/>
    <s v="카드"/>
    <s v="현대 20241119 01 0003"/>
    <s v="12월,1월,2월 정규대관(분할결제)"/>
    <m/>
    <m/>
    <m/>
    <m/>
    <m/>
    <m/>
  </r>
  <r>
    <x v="3"/>
    <x v="4"/>
    <x v="12"/>
    <s v="박상민(크러쉬)"/>
    <x v="23"/>
    <s v="010-3380-9068"/>
    <m/>
    <m/>
    <s v="일20:30"/>
    <d v="2024-11-19T00:00:00"/>
    <x v="4"/>
    <s v="일반대관"/>
    <n v="27"/>
    <n v="250000"/>
    <n v="6750000"/>
    <n v="6751600"/>
    <s v="직접"/>
    <m/>
    <n v="0"/>
    <m/>
    <s v="카드"/>
    <s v="신한 20241119 01 0001"/>
    <s v="12월,1월,2월 정규대관"/>
    <m/>
    <m/>
    <m/>
    <m/>
    <m/>
    <m/>
  </r>
  <r>
    <x v="3"/>
    <x v="4"/>
    <x v="12"/>
    <s v="방준호(투비독스)"/>
    <x v="24"/>
    <s v="010-4942-0961"/>
    <m/>
    <m/>
    <s v="화목20:30"/>
    <d v="2024-11-18T00:00:00"/>
    <x v="4"/>
    <s v="어린이대관2"/>
    <n v="55"/>
    <n v="319000"/>
    <n v="17545000"/>
    <n v="17690200"/>
    <s v="직접"/>
    <m/>
    <n v="0"/>
    <m/>
    <s v="카드"/>
    <s v="현대 20241118 01 0001"/>
    <s v="12월,1월,2월 정규대관(분할결제)"/>
    <m/>
    <m/>
    <m/>
    <m/>
    <m/>
    <m/>
  </r>
  <r>
    <x v="3"/>
    <x v="4"/>
    <x v="12"/>
    <s v="오전대관웅진"/>
    <x v="14"/>
    <m/>
    <m/>
    <m/>
    <m/>
    <d v="2024-11-14T00:00:00"/>
    <x v="4"/>
    <s v="주중오전대관"/>
    <n v="1"/>
    <n v="130000"/>
    <n v="130000"/>
    <n v="165000"/>
    <s v="직접"/>
    <m/>
    <n v="0"/>
    <m/>
    <s v="카드"/>
    <s v="현대 20241114 01 0001"/>
    <s v="11월 오전대관"/>
    <m/>
    <m/>
    <m/>
    <m/>
    <m/>
    <m/>
  </r>
  <r>
    <x v="3"/>
    <x v="4"/>
    <x v="12"/>
    <s v="최정식(와이번즈)"/>
    <x v="24"/>
    <s v="010-2733-2903"/>
    <m/>
    <m/>
    <s v="월20:30화19토17:30일16"/>
    <d v="2024-11-13T00:00:00"/>
    <x v="4"/>
    <s v="어린이대관2"/>
    <n v="53"/>
    <n v="319000"/>
    <n v="16907000"/>
    <n v="17000000"/>
    <s v="직접"/>
    <m/>
    <n v="0"/>
    <m/>
    <s v="카드"/>
    <s v="우리 20241113 01 0005"/>
    <s v="12,1,2월 대관 (분할결제)"/>
    <m/>
    <m/>
    <m/>
    <m/>
    <m/>
    <m/>
  </r>
  <r>
    <x v="3"/>
    <x v="4"/>
    <x v="12"/>
    <s v="최정식(와이번즈)"/>
    <x v="24"/>
    <s v="010-2733-2903"/>
    <m/>
    <m/>
    <s v="월20:30화19토17:30일16"/>
    <d v="2024-11-13T00:00:00"/>
    <x v="4"/>
    <s v="어린이대관2"/>
    <n v="33"/>
    <n v="319000"/>
    <n v="10527000"/>
    <n v="10430700"/>
    <s v="직접"/>
    <m/>
    <n v="0"/>
    <m/>
    <s v="카드"/>
    <s v="현대 20241113 01 0005"/>
    <s v="12,1,2월 대관 (분할결제)"/>
    <m/>
    <m/>
    <m/>
    <m/>
    <m/>
    <m/>
  </r>
  <r>
    <x v="3"/>
    <x v="4"/>
    <x v="12"/>
    <s v="박상민(크러쉬)"/>
    <x v="14"/>
    <s v="010-3380-9068"/>
    <m/>
    <m/>
    <s v="일20:30"/>
    <d v="2024-11-08T00:00:00"/>
    <x v="4"/>
    <s v="주중오전대관"/>
    <n v="21"/>
    <n v="130000"/>
    <n v="2730000"/>
    <n v="520000"/>
    <s v="직접"/>
    <m/>
    <n v="0"/>
    <m/>
    <s v="카드"/>
    <s v="비씨 20241108 01 0001"/>
    <s v="11월 오전대관"/>
    <m/>
    <m/>
    <m/>
    <m/>
    <m/>
    <m/>
  </r>
  <r>
    <x v="3"/>
    <x v="4"/>
    <x v="12"/>
    <s v="박상민(크러쉬)"/>
    <x v="14"/>
    <s v="010-3380-9068"/>
    <m/>
    <m/>
    <s v="일20:30"/>
    <d v="2024-11-08T00:00:00"/>
    <x v="4"/>
    <s v="주중오전대관"/>
    <n v="4"/>
    <n v="130000"/>
    <n v="520000"/>
    <n v="1130000"/>
    <s v="직접"/>
    <m/>
    <n v="0"/>
    <m/>
    <s v="카드"/>
    <s v="신한 20241108 01 0002"/>
    <s v="11월 오전대관"/>
    <m/>
    <m/>
    <m/>
    <m/>
    <m/>
    <m/>
  </r>
  <r>
    <x v="3"/>
    <x v="4"/>
    <x v="12"/>
    <s v="이태경"/>
    <x v="14"/>
    <s v="010-4942-0961"/>
    <m/>
    <m/>
    <s v="화목20:30"/>
    <d v="2024-11-04T00:00:00"/>
    <x v="4"/>
    <s v="주중오전대관"/>
    <n v="4"/>
    <n v="130000"/>
    <n v="520000"/>
    <n v="594000"/>
    <s v="직접"/>
    <m/>
    <n v="0"/>
    <m/>
    <s v="카드"/>
    <s v="현대 20241104 01 0001"/>
    <s v="11월 하키 대관"/>
    <m/>
    <m/>
    <m/>
    <m/>
    <m/>
    <m/>
  </r>
  <r>
    <x v="3"/>
    <x v="4"/>
    <x v="12"/>
    <s v="피날레(피겨성인)"/>
    <x v="14"/>
    <m/>
    <m/>
    <m/>
    <s v="화목7"/>
    <d v="2024-10-30T00:00:00"/>
    <x v="4"/>
    <s v="주중오전대관"/>
    <n v="12"/>
    <n v="130000"/>
    <n v="1560000"/>
    <n v="1584000"/>
    <s v="직접"/>
    <m/>
    <n v="0"/>
    <m/>
    <s v="카드"/>
    <s v="우리 20241030 01 0002"/>
    <s v="11월 오전 대관"/>
    <m/>
    <m/>
    <m/>
    <m/>
    <m/>
    <m/>
  </r>
  <r>
    <x v="1"/>
    <x v="2"/>
    <x v="18"/>
    <s v="양제인"/>
    <x v="10"/>
    <m/>
    <m/>
    <m/>
    <s v="자유스케이팅"/>
    <d v="2024-11-24T00:00:00"/>
    <x v="4"/>
    <s v="쿠폰"/>
    <n v="1"/>
    <n v="0"/>
    <n v="0"/>
    <n v="5000"/>
    <s v="직접"/>
    <m/>
    <n v="0"/>
    <m/>
    <s v="현금"/>
    <s v="현영발급무"/>
    <s v="11/24 자유스케이팅 2부"/>
    <m/>
    <m/>
    <m/>
    <m/>
    <m/>
    <m/>
  </r>
  <r>
    <x v="1"/>
    <x v="2"/>
    <x v="18"/>
    <s v="양리안"/>
    <x v="10"/>
    <m/>
    <m/>
    <m/>
    <s v="자유스케이팅"/>
    <d v="2024-11-24T00:00:00"/>
    <x v="4"/>
    <s v="쿠폰"/>
    <n v="2"/>
    <n v="0"/>
    <n v="0"/>
    <n v="20000"/>
    <s v="직접"/>
    <m/>
    <n v="0"/>
    <m/>
    <s v="현금"/>
    <s v="현영발급무"/>
    <s v="11/24 자유스케이팅 1부"/>
    <m/>
    <m/>
    <m/>
    <m/>
    <m/>
    <m/>
  </r>
  <r>
    <x v="1"/>
    <x v="2"/>
    <x v="18"/>
    <s v="회원+부"/>
    <x v="10"/>
    <m/>
    <m/>
    <m/>
    <s v="자유스케이팅"/>
    <d v="2024-11-24T00:00:00"/>
    <x v="4"/>
    <s v="쿠폰"/>
    <n v="2"/>
    <n v="0"/>
    <n v="0"/>
    <n v="15000"/>
    <s v="직접"/>
    <m/>
    <n v="0"/>
    <m/>
    <s v="카드"/>
    <s v="현대 20241124 01 0002"/>
    <s v="11/24 자유스케이팅 1부"/>
    <m/>
    <m/>
    <m/>
    <m/>
    <m/>
    <m/>
  </r>
  <r>
    <x v="1"/>
    <x v="2"/>
    <x v="18"/>
    <s v="예약"/>
    <x v="10"/>
    <m/>
    <m/>
    <m/>
    <s v="자유스케이팅"/>
    <d v="2024-11-24T00:00:00"/>
    <x v="4"/>
    <s v="쿠폰"/>
    <n v="1"/>
    <n v="0"/>
    <n v="0"/>
    <n v="10000"/>
    <s v="직접"/>
    <m/>
    <n v="0"/>
    <m/>
    <s v="카드"/>
    <s v="현대 20241124 01 0003"/>
    <s v="11/24 자유스케이팅 1부"/>
    <m/>
    <m/>
    <m/>
    <m/>
    <m/>
    <m/>
  </r>
  <r>
    <x v="1"/>
    <x v="2"/>
    <x v="18"/>
    <s v="유나연"/>
    <x v="10"/>
    <m/>
    <m/>
    <m/>
    <s v="자유스케이팅"/>
    <d v="2024-11-24T00:00:00"/>
    <x v="4"/>
    <s v="쿠폰"/>
    <n v="1"/>
    <n v="0"/>
    <n v="0"/>
    <n v="10000"/>
    <s v="직접"/>
    <m/>
    <n v="0"/>
    <m/>
    <s v="카드"/>
    <s v="신한 20241124 01 0004"/>
    <s v="11/24 자유스케이팅 1부"/>
    <m/>
    <m/>
    <m/>
    <m/>
    <m/>
    <m/>
  </r>
  <r>
    <x v="1"/>
    <x v="2"/>
    <x v="18"/>
    <s v="유나연"/>
    <x v="10"/>
    <m/>
    <m/>
    <m/>
    <s v="자유스케이팅"/>
    <d v="2024-11-24T00:00:00"/>
    <x v="4"/>
    <s v="쿠폰"/>
    <n v="1"/>
    <n v="0"/>
    <n v="0"/>
    <n v="50000"/>
    <s v="직접"/>
    <m/>
    <n v="0"/>
    <m/>
    <s v="카드"/>
    <s v="신한 20241124 01 0004"/>
    <s v="11/24 원포인트 레슨 1:1"/>
    <m/>
    <m/>
    <m/>
    <m/>
    <m/>
    <m/>
  </r>
  <r>
    <x v="1"/>
    <x v="2"/>
    <x v="18"/>
    <s v="정재인2"/>
    <x v="10"/>
    <m/>
    <m/>
    <m/>
    <s v="자유스케이팅"/>
    <d v="2024-11-24T00:00:00"/>
    <x v="4"/>
    <s v="쿠폰"/>
    <n v="2"/>
    <n v="0"/>
    <n v="0"/>
    <n v="20000"/>
    <s v="직접"/>
    <m/>
    <n v="0"/>
    <m/>
    <s v="카드"/>
    <s v="신한 20241124 01 0007"/>
    <s v="11/24 자유스케이팅 2부"/>
    <m/>
    <m/>
    <m/>
    <m/>
    <m/>
    <m/>
  </r>
  <r>
    <x v="1"/>
    <x v="2"/>
    <x v="18"/>
    <s v="정재이"/>
    <x v="10"/>
    <m/>
    <m/>
    <m/>
    <s v="자유스케이팅"/>
    <d v="2024-11-24T00:00:00"/>
    <x v="4"/>
    <s v="쿠폰"/>
    <n v="2"/>
    <n v="0"/>
    <n v="0"/>
    <n v="15000"/>
    <s v="직접"/>
    <m/>
    <n v="0"/>
    <m/>
    <s v="카드"/>
    <s v="씨티 20241124 01 0008"/>
    <s v="11/24 자유스케이팅 2부"/>
    <m/>
    <m/>
    <m/>
    <m/>
    <m/>
    <m/>
  </r>
  <r>
    <x v="1"/>
    <x v="2"/>
    <x v="18"/>
    <s v="정재인2"/>
    <x v="10"/>
    <m/>
    <m/>
    <m/>
    <s v="자유스케이팅"/>
    <d v="2024-11-23T00:00:00"/>
    <x v="4"/>
    <s v="쿠폰"/>
    <n v="1"/>
    <n v="0"/>
    <n v="0"/>
    <n v="5000"/>
    <s v="직접"/>
    <m/>
    <n v="0"/>
    <m/>
    <s v="계좌이체"/>
    <s v="현영발급무"/>
    <s v="11/24 자유스케이팅 2부"/>
    <m/>
    <m/>
    <m/>
    <m/>
    <m/>
    <m/>
  </r>
  <r>
    <x v="1"/>
    <x v="2"/>
    <x v="18"/>
    <s v="서지우"/>
    <x v="10"/>
    <m/>
    <m/>
    <m/>
    <s v="자유스케이팅"/>
    <d v="2024-11-17T00:00:00"/>
    <x v="4"/>
    <s v="쿠폰"/>
    <n v="2"/>
    <n v="0"/>
    <n v="0"/>
    <n v="15000"/>
    <s v="직접"/>
    <m/>
    <n v="0"/>
    <m/>
    <s v="카드"/>
    <s v="현대 20241117 01 0001"/>
    <s v="11/17 자유스케이팅 1부"/>
    <m/>
    <m/>
    <m/>
    <m/>
    <m/>
    <m/>
  </r>
  <r>
    <x v="1"/>
    <x v="2"/>
    <x v="18"/>
    <s v="김보혜"/>
    <x v="10"/>
    <m/>
    <m/>
    <m/>
    <s v="자유스케이팅"/>
    <d v="2024-11-17T00:00:00"/>
    <x v="4"/>
    <s v="쿠폰"/>
    <n v="1"/>
    <n v="0"/>
    <n v="0"/>
    <n v="10000"/>
    <s v="직접"/>
    <m/>
    <n v="0"/>
    <m/>
    <s v="카드"/>
    <s v="국민 20241117 01 0002"/>
    <s v="11/17 자유스케이팅 1부"/>
    <m/>
    <m/>
    <m/>
    <m/>
    <m/>
    <m/>
  </r>
  <r>
    <x v="1"/>
    <x v="2"/>
    <x v="18"/>
    <s v="이윤아"/>
    <x v="10"/>
    <m/>
    <m/>
    <m/>
    <s v="자유스케이팅"/>
    <d v="2024-11-17T00:00:00"/>
    <x v="4"/>
    <s v="쿠폰"/>
    <n v="1"/>
    <n v="0"/>
    <n v="0"/>
    <n v="50000"/>
    <s v="직접"/>
    <m/>
    <n v="0"/>
    <m/>
    <s v="카드"/>
    <s v="신한 20241117 01 0003"/>
    <s v="11/17 원포인트 레슨 1:1"/>
    <m/>
    <m/>
    <m/>
    <m/>
    <m/>
    <m/>
  </r>
  <r>
    <x v="1"/>
    <x v="2"/>
    <x v="18"/>
    <s v="이윤아"/>
    <x v="10"/>
    <m/>
    <m/>
    <m/>
    <s v="자유스케이팅"/>
    <d v="2024-11-17T00:00:00"/>
    <x v="4"/>
    <s v="쿠폰"/>
    <n v="1"/>
    <n v="0"/>
    <n v="0"/>
    <n v="5000"/>
    <s v="직접"/>
    <m/>
    <n v="0"/>
    <m/>
    <s v="카드"/>
    <s v="신한 20241117 01 0003"/>
    <s v="11/17 자유스케이팅 2부"/>
    <m/>
    <m/>
    <m/>
    <m/>
    <m/>
    <m/>
  </r>
  <r>
    <x v="1"/>
    <x v="2"/>
    <x v="18"/>
    <s v="이윤아"/>
    <x v="10"/>
    <m/>
    <m/>
    <m/>
    <s v="자유스케이팅"/>
    <d v="2024-11-17T00:00:00"/>
    <x v="4"/>
    <s v="쿠폰"/>
    <n v="1"/>
    <n v="0"/>
    <n v="0"/>
    <n v="10000"/>
    <s v="직접"/>
    <m/>
    <n v="0"/>
    <m/>
    <s v="카드"/>
    <s v="카카오 20241117 01 0004"/>
    <s v="11/17 자유스케이팅 2부"/>
    <m/>
    <m/>
    <m/>
    <m/>
    <m/>
    <m/>
  </r>
  <r>
    <x v="1"/>
    <x v="2"/>
    <x v="18"/>
    <s v="정재인2"/>
    <x v="10"/>
    <m/>
    <m/>
    <m/>
    <s v="자유스케이팅"/>
    <d v="2024-11-17T00:00:00"/>
    <x v="4"/>
    <s v="쿠폰"/>
    <n v="2"/>
    <n v="0"/>
    <n v="0"/>
    <n v="15000"/>
    <s v="직접"/>
    <m/>
    <n v="0"/>
    <m/>
    <s v="카드"/>
    <s v="현대 20241117 01 0005"/>
    <s v="11/17 자유스케이팅 2부"/>
    <m/>
    <m/>
    <m/>
    <m/>
    <m/>
    <m/>
  </r>
  <r>
    <x v="1"/>
    <x v="2"/>
    <x v="18"/>
    <s v="박시현"/>
    <x v="10"/>
    <m/>
    <m/>
    <m/>
    <s v="자유스케이팅"/>
    <d v="2024-11-17T00:00:00"/>
    <x v="4"/>
    <s v="쿠폰"/>
    <n v="1"/>
    <n v="0"/>
    <n v="0"/>
    <n v="5000"/>
    <s v="직접"/>
    <m/>
    <n v="0"/>
    <m/>
    <s v="카드"/>
    <s v="삼성 20241117 01 0006"/>
    <s v="11/17 자유스케이팅 2부"/>
    <m/>
    <m/>
    <m/>
    <m/>
    <m/>
    <m/>
  </r>
  <r>
    <x v="1"/>
    <x v="2"/>
    <x v="18"/>
    <s v="주아인"/>
    <x v="10"/>
    <m/>
    <m/>
    <m/>
    <s v="자유스케이팅"/>
    <d v="2024-11-17T00:00:00"/>
    <x v="4"/>
    <s v="쿠폰"/>
    <n v="2"/>
    <n v="0"/>
    <n v="0"/>
    <n v="15000"/>
    <s v="직접"/>
    <m/>
    <n v="0"/>
    <m/>
    <s v="카드"/>
    <s v="현대 20241117 01 0007"/>
    <s v="11/17 자유스케이팅 2부"/>
    <m/>
    <m/>
    <m/>
    <m/>
    <m/>
    <m/>
  </r>
  <r>
    <x v="1"/>
    <x v="2"/>
    <x v="18"/>
    <s v="고광윤"/>
    <x v="10"/>
    <m/>
    <m/>
    <m/>
    <s v="자유스케이팅"/>
    <d v="2024-11-17T00:00:00"/>
    <x v="4"/>
    <s v="쿠폰"/>
    <n v="3"/>
    <n v="0"/>
    <n v="0"/>
    <n v="30000"/>
    <s v="직접"/>
    <m/>
    <n v="0"/>
    <m/>
    <s v="계좌이체"/>
    <s v="현영발급무"/>
    <s v="11/17 자유스케이팅 2부"/>
    <m/>
    <m/>
    <m/>
    <m/>
    <m/>
    <m/>
  </r>
  <r>
    <x v="1"/>
    <x v="2"/>
    <x v="18"/>
    <s v="김보혜"/>
    <x v="10"/>
    <m/>
    <m/>
    <m/>
    <s v="자유스케이팅"/>
    <d v="2024-11-17T00:00:00"/>
    <x v="4"/>
    <s v="쿠폰"/>
    <n v="2"/>
    <n v="0"/>
    <n v="0"/>
    <n v="20000"/>
    <s v="직접"/>
    <m/>
    <n v="0"/>
    <m/>
    <s v="계좌이체"/>
    <s v="현영발급무"/>
    <s v="11/17 자유스케이팅 2부"/>
    <m/>
    <m/>
    <m/>
    <m/>
    <m/>
    <m/>
  </r>
  <r>
    <x v="1"/>
    <x v="2"/>
    <x v="18"/>
    <s v="김현지"/>
    <x v="10"/>
    <m/>
    <m/>
    <m/>
    <s v="자유스케이팅"/>
    <d v="2024-11-10T00:00:00"/>
    <x v="4"/>
    <s v="쿠폰"/>
    <n v="3"/>
    <n v="0"/>
    <n v="0"/>
    <n v="30000"/>
    <s v="직접"/>
    <m/>
    <n v="0"/>
    <m/>
    <s v="계좌이체"/>
    <s v="현영발급무"/>
    <s v="11/24  자유스케이팅 1부"/>
    <m/>
    <m/>
    <m/>
    <m/>
    <m/>
    <m/>
  </r>
  <r>
    <x v="1"/>
    <x v="2"/>
    <x v="18"/>
    <s v="김숙지"/>
    <x v="10"/>
    <m/>
    <m/>
    <m/>
    <s v="자유스케이팅"/>
    <d v="2024-11-10T00:00:00"/>
    <x v="4"/>
    <s v="쿠폰"/>
    <n v="2"/>
    <n v="0"/>
    <n v="0"/>
    <n v="20000"/>
    <s v="직접"/>
    <m/>
    <n v="0"/>
    <m/>
    <s v="계좌이체"/>
    <s v="현영발급무"/>
    <s v="11/10  자유스케이팅 2부"/>
    <m/>
    <m/>
    <m/>
    <m/>
    <m/>
    <m/>
  </r>
  <r>
    <x v="1"/>
    <x v="2"/>
    <x v="18"/>
    <s v="신윤희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카카오 20241110 01 0001"/>
    <s v="11/10  자유스케이팅 1부"/>
    <m/>
    <m/>
    <m/>
    <m/>
    <m/>
    <m/>
  </r>
  <r>
    <x v="1"/>
    <x v="2"/>
    <x v="18"/>
    <s v="황효주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우리 20241110 01 0002"/>
    <s v="11/10  자유스케이팅 1부"/>
    <m/>
    <m/>
    <m/>
    <m/>
    <m/>
    <m/>
  </r>
  <r>
    <x v="1"/>
    <x v="2"/>
    <x v="18"/>
    <s v="공희민외2명"/>
    <x v="10"/>
    <m/>
    <m/>
    <m/>
    <s v="자유스케이팅"/>
    <d v="2024-11-10T00:00:00"/>
    <x v="4"/>
    <s v="쿠폰"/>
    <n v="3"/>
    <n v="0"/>
    <n v="0"/>
    <n v="20000"/>
    <s v="직접"/>
    <m/>
    <n v="0"/>
    <m/>
    <s v="현금"/>
    <s v="현영발급무"/>
    <s v="11/10  자유스케이팅 1부"/>
    <m/>
    <m/>
    <m/>
    <m/>
    <m/>
    <m/>
  </r>
  <r>
    <x v="1"/>
    <x v="2"/>
    <x v="18"/>
    <s v="김나영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롯데 20241110 01 0004"/>
    <s v="11/10  자유스케이팅 1부"/>
    <m/>
    <m/>
    <m/>
    <m/>
    <m/>
    <m/>
  </r>
  <r>
    <x v="1"/>
    <x v="2"/>
    <x v="18"/>
    <s v="김태은"/>
    <x v="10"/>
    <m/>
    <m/>
    <m/>
    <s v="자유스케이팅"/>
    <d v="2024-11-10T00:00:00"/>
    <x v="4"/>
    <s v="쿠폰"/>
    <n v="1"/>
    <n v="0"/>
    <n v="0"/>
    <n v="5000"/>
    <s v="직접"/>
    <m/>
    <n v="0"/>
    <m/>
    <s v="현금"/>
    <s v="현영발급무"/>
    <s v="11/10  자유스케이팅 1부"/>
    <m/>
    <m/>
    <m/>
    <m/>
    <m/>
    <m/>
  </r>
  <r>
    <x v="1"/>
    <x v="2"/>
    <x v="18"/>
    <s v="이혜승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신한 20241110 01 0006"/>
    <s v="11/10  자유스케이팅 1부"/>
    <m/>
    <m/>
    <m/>
    <m/>
    <m/>
    <m/>
  </r>
  <r>
    <x v="1"/>
    <x v="2"/>
    <x v="18"/>
    <s v="이지승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우리 20241110 01 0007"/>
    <s v="11/10  자유스케이팅 2부"/>
    <m/>
    <m/>
    <m/>
    <m/>
    <m/>
    <m/>
  </r>
  <r>
    <x v="1"/>
    <x v="2"/>
    <x v="18"/>
    <s v="김나영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롯데 20241110 01 0008"/>
    <s v="11/10  자유스케이팅 2부"/>
    <m/>
    <m/>
    <m/>
    <m/>
    <m/>
    <m/>
  </r>
  <r>
    <x v="1"/>
    <x v="2"/>
    <x v="18"/>
    <s v="신윤희"/>
    <x v="10"/>
    <m/>
    <m/>
    <m/>
    <s v="자유스케이팅"/>
    <d v="2024-11-10T00:00:00"/>
    <x v="4"/>
    <s v="쿠폰"/>
    <n v="1"/>
    <n v="0"/>
    <n v="0"/>
    <n v="10000"/>
    <s v="직접"/>
    <m/>
    <n v="0"/>
    <m/>
    <s v="카드"/>
    <s v="카카오 20241110 01 0009"/>
    <s v="11/10  자유스케이팅 2부"/>
    <m/>
    <m/>
    <m/>
    <m/>
    <m/>
    <m/>
  </r>
  <r>
    <x v="1"/>
    <x v="2"/>
    <x v="18"/>
    <s v="문선유"/>
    <x v="10"/>
    <m/>
    <m/>
    <m/>
    <s v="자유스케이팅"/>
    <d v="2024-11-10T00:00:00"/>
    <x v="4"/>
    <s v="쿠폰"/>
    <n v="2"/>
    <n v="0"/>
    <n v="0"/>
    <n v="15000"/>
    <s v="직접"/>
    <m/>
    <n v="0"/>
    <m/>
    <s v="카드"/>
    <s v="삼성 20241110 01 0010"/>
    <s v="11/10  자유스케이팅 2부"/>
    <m/>
    <m/>
    <m/>
    <m/>
    <m/>
    <m/>
  </r>
  <r>
    <x v="1"/>
    <x v="2"/>
    <x v="18"/>
    <s v="정재이"/>
    <x v="10"/>
    <m/>
    <m/>
    <m/>
    <s v="자유스케이팅"/>
    <d v="2024-11-10T00:00:00"/>
    <x v="4"/>
    <s v="쿠폰"/>
    <n v="1"/>
    <n v="0"/>
    <n v="0"/>
    <n v="5000"/>
    <s v="직접"/>
    <m/>
    <n v="0"/>
    <m/>
    <s v="카드"/>
    <s v="국민 20241110 01 0011"/>
    <s v="11/10  자유스케이팅 2부"/>
    <m/>
    <m/>
    <m/>
    <m/>
    <m/>
    <m/>
  </r>
  <r>
    <x v="1"/>
    <x v="2"/>
    <x v="18"/>
    <s v="정재이"/>
    <x v="10"/>
    <m/>
    <m/>
    <m/>
    <s v="자유스케이팅"/>
    <d v="2024-11-10T00:00:00"/>
    <x v="4"/>
    <s v="쿠폰"/>
    <n v="1"/>
    <n v="0"/>
    <n v="0"/>
    <n v="50000"/>
    <s v="직접"/>
    <m/>
    <n v="0"/>
    <m/>
    <s v="카드"/>
    <s v="현대 20241110 01 0012"/>
    <s v="11/10  원포인트레슨 1:1"/>
    <m/>
    <m/>
    <m/>
    <m/>
    <m/>
    <m/>
  </r>
  <r>
    <x v="1"/>
    <x v="2"/>
    <x v="18"/>
    <s v="이재영"/>
    <x v="10"/>
    <m/>
    <m/>
    <m/>
    <s v="자유스케이팅"/>
    <d v="2024-11-03T00:00:00"/>
    <x v="4"/>
    <s v="쿠폰"/>
    <n v="1"/>
    <n v="0"/>
    <n v="0"/>
    <n v="10000"/>
    <s v="직접"/>
    <m/>
    <n v="0"/>
    <m/>
    <s v="카드"/>
    <s v="농협 20241103 01 0001"/>
    <s v="11/3 자유스케이팅 1부"/>
    <m/>
    <m/>
    <m/>
    <m/>
    <m/>
    <m/>
  </r>
  <r>
    <x v="1"/>
    <x v="2"/>
    <x v="18"/>
    <s v="우원제"/>
    <x v="10"/>
    <m/>
    <m/>
    <m/>
    <s v="자유스케이팅"/>
    <d v="2024-11-03T00:00:00"/>
    <x v="4"/>
    <s v="쿠폰"/>
    <n v="1"/>
    <n v="0"/>
    <n v="0"/>
    <n v="10000"/>
    <s v="직접"/>
    <m/>
    <n v="0"/>
    <m/>
    <s v="카드"/>
    <s v="네이버 20241103 01 0003"/>
    <s v="11/3 자유스케이팅 1부"/>
    <m/>
    <m/>
    <m/>
    <m/>
    <m/>
    <m/>
  </r>
  <r>
    <x v="1"/>
    <x v="2"/>
    <x v="18"/>
    <s v="황준헌"/>
    <x v="10"/>
    <m/>
    <m/>
    <m/>
    <s v="자유스케이팅"/>
    <d v="2024-11-03T00:00:00"/>
    <x v="4"/>
    <s v="쿠폰"/>
    <n v="1"/>
    <n v="0"/>
    <n v="0"/>
    <n v="5000"/>
    <s v="직접"/>
    <m/>
    <n v="0"/>
    <m/>
    <s v="카드"/>
    <s v="우리 20241103 01 0002"/>
    <s v="11/3 자유스케이팅 1부"/>
    <m/>
    <m/>
    <m/>
    <m/>
    <m/>
    <m/>
  </r>
  <r>
    <x v="1"/>
    <x v="2"/>
    <x v="18"/>
    <s v="임서민"/>
    <x v="10"/>
    <m/>
    <m/>
    <m/>
    <s v="자유스케이팅"/>
    <d v="2024-11-03T00:00:00"/>
    <x v="4"/>
    <s v="쿠폰"/>
    <n v="1"/>
    <n v="0"/>
    <n v="0"/>
    <n v="5000"/>
    <s v="직접"/>
    <m/>
    <n v="0"/>
    <m/>
    <s v="카드"/>
    <s v="코나 20241103 01 0004"/>
    <s v="11/3 자유스케이팅 1부"/>
    <m/>
    <m/>
    <m/>
    <m/>
    <m/>
    <m/>
  </r>
  <r>
    <x v="1"/>
    <x v="2"/>
    <x v="18"/>
    <s v="임서민 친구"/>
    <x v="10"/>
    <m/>
    <m/>
    <m/>
    <s v="자유스케이팅"/>
    <d v="2024-11-03T00:00:00"/>
    <x v="4"/>
    <s v="쿠폰"/>
    <n v="2"/>
    <n v="0"/>
    <n v="0"/>
    <n v="20000"/>
    <s v="직접"/>
    <m/>
    <n v="0"/>
    <m/>
    <s v="현금"/>
    <s v="현영발급무"/>
    <s v="11/3 자유스케이팅 1부,2부"/>
    <m/>
    <m/>
    <m/>
    <m/>
    <m/>
    <m/>
  </r>
  <r>
    <x v="1"/>
    <x v="2"/>
    <x v="18"/>
    <s v="이름모름"/>
    <x v="10"/>
    <m/>
    <m/>
    <m/>
    <s v="자유스케이팅"/>
    <d v="2024-11-03T00:00:00"/>
    <x v="4"/>
    <s v="쿠폰"/>
    <n v="1"/>
    <n v="0"/>
    <n v="0"/>
    <n v="10000"/>
    <s v="직접"/>
    <m/>
    <n v="0"/>
    <m/>
    <s v="카드"/>
    <s v="우리 20241103 01 0006"/>
    <s v="11/3 자유스케이팅 1부"/>
    <m/>
    <m/>
    <m/>
    <m/>
    <m/>
    <m/>
  </r>
  <r>
    <x v="1"/>
    <x v="2"/>
    <x v="18"/>
    <s v="김은혜"/>
    <x v="10"/>
    <m/>
    <m/>
    <m/>
    <s v="자유스케이팅"/>
    <d v="2024-11-03T00:00:00"/>
    <x v="4"/>
    <s v="쿠폰"/>
    <n v="1"/>
    <n v="0"/>
    <n v="0"/>
    <n v="5000"/>
    <s v="직접"/>
    <m/>
    <n v="0"/>
    <m/>
    <s v="카드"/>
    <s v="하나 20241103 01 0007"/>
    <s v="11/3 자유스케이팅 1부"/>
    <m/>
    <m/>
    <m/>
    <m/>
    <m/>
    <m/>
  </r>
  <r>
    <x v="1"/>
    <x v="2"/>
    <x v="18"/>
    <s v="이름모름"/>
    <x v="10"/>
    <m/>
    <m/>
    <m/>
    <s v="자유스케이팅"/>
    <d v="2024-11-03T00:00:00"/>
    <x v="4"/>
    <s v="쿠폰"/>
    <n v="1"/>
    <n v="0"/>
    <n v="0"/>
    <n v="10000"/>
    <s v="직접"/>
    <m/>
    <n v="0"/>
    <m/>
    <s v="카드"/>
    <s v="네이버 20241103 01 0008"/>
    <s v="11/3 자유스케이팅 2부"/>
    <m/>
    <m/>
    <m/>
    <m/>
    <m/>
    <m/>
  </r>
  <r>
    <x v="1"/>
    <x v="2"/>
    <x v="18"/>
    <s v="이진아,윤아"/>
    <x v="10"/>
    <m/>
    <m/>
    <m/>
    <s v="자유스케이팅"/>
    <d v="2024-11-03T00:00:00"/>
    <x v="4"/>
    <s v="쿠폰"/>
    <n v="2"/>
    <n v="0"/>
    <n v="0"/>
    <n v="10000"/>
    <s v="직접"/>
    <m/>
    <n v="0"/>
    <m/>
    <s v="카드"/>
    <s v="수협 20241103 01 0009"/>
    <s v="11/3 자유스케이팅 2부"/>
    <m/>
    <m/>
    <m/>
    <m/>
    <m/>
    <m/>
  </r>
  <r>
    <x v="1"/>
    <x v="2"/>
    <x v="18"/>
    <s v="박민지"/>
    <x v="10"/>
    <m/>
    <m/>
    <m/>
    <s v="자유스케이팅"/>
    <d v="2024-11-03T00:00:00"/>
    <x v="4"/>
    <s v="쿠폰"/>
    <n v="2"/>
    <n v="0"/>
    <n v="0"/>
    <n v="20000"/>
    <s v="직접"/>
    <m/>
    <n v="0"/>
    <m/>
    <s v="카드"/>
    <s v="신한 20241103 01 0010"/>
    <s v="11/3 자유스케이팅 2부"/>
    <m/>
    <m/>
    <m/>
    <m/>
    <m/>
    <m/>
  </r>
  <r>
    <x v="1"/>
    <x v="2"/>
    <x v="18"/>
    <s v="서지우"/>
    <x v="10"/>
    <m/>
    <m/>
    <m/>
    <s v="자유스케이팅"/>
    <d v="2024-11-03T00:00:00"/>
    <x v="4"/>
    <s v="쿠폰"/>
    <n v="1"/>
    <n v="0"/>
    <n v="0"/>
    <n v="5000"/>
    <s v="직접"/>
    <m/>
    <n v="0"/>
    <m/>
    <s v="카드"/>
    <s v="현대 20241103 01 0011"/>
    <s v="11/3 자유스케이팅 2부"/>
    <m/>
    <m/>
    <m/>
    <m/>
    <m/>
    <m/>
  </r>
  <r>
    <x v="1"/>
    <x v="2"/>
    <x v="18"/>
    <s v="이채윤"/>
    <x v="10"/>
    <m/>
    <m/>
    <m/>
    <s v="자유스케이팅"/>
    <d v="2024-11-03T00:00:00"/>
    <x v="4"/>
    <s v="쿠폰"/>
    <n v="1"/>
    <n v="0"/>
    <n v="0"/>
    <n v="5000"/>
    <s v="직접"/>
    <m/>
    <n v="0"/>
    <m/>
    <s v="계좌이체"/>
    <s v="현영발급무"/>
    <s v="11/3 자유스케이팅 2부"/>
    <m/>
    <m/>
    <m/>
    <m/>
    <m/>
    <m/>
  </r>
  <r>
    <x v="1"/>
    <x v="2"/>
    <x v="18"/>
    <s v="김서진"/>
    <x v="10"/>
    <m/>
    <m/>
    <m/>
    <m/>
    <d v="2024-11-02T00:00:00"/>
    <x v="4"/>
    <s v="쿠폰"/>
    <n v="1"/>
    <n v="0"/>
    <n v="0"/>
    <n v="50000"/>
    <s v="직접"/>
    <m/>
    <n v="0"/>
    <m/>
    <s v="계좌이체"/>
    <s v="현영발급무"/>
    <s v="11/3 원포인트레슨1:1"/>
    <m/>
    <m/>
    <m/>
    <m/>
    <m/>
    <m/>
  </r>
  <r>
    <x v="0"/>
    <x v="1"/>
    <x v="0"/>
    <s v="박유주"/>
    <x v="5"/>
    <s v="010-4278-8302"/>
    <s v="여"/>
    <n v="9"/>
    <s v="목17"/>
    <d v="2024-12-26T00:00:00"/>
    <x v="5"/>
    <s v="주1회"/>
    <n v="4"/>
    <n v="60000"/>
    <n v="240000"/>
    <n v="240000"/>
    <s v="왕복1"/>
    <n v="4"/>
    <n v="6000"/>
    <n v="24000"/>
    <s v="계좌이체"/>
    <s v="현영발급무"/>
    <s v="10월 4회 미납금_x000a_왕복셔틀이용"/>
    <d v="2019-12-23T00:00:00"/>
    <s v="주1회"/>
    <m/>
    <s v="잠원한신아파트 4-403"/>
    <m/>
    <s v="잠원동"/>
  </r>
  <r>
    <x v="0"/>
    <x v="1"/>
    <x v="0"/>
    <s v="이세인"/>
    <x v="8"/>
    <s v="010-2061-6182"/>
    <s v="여"/>
    <n v="9"/>
    <s v="월17"/>
    <d v="2024-12-14T00:00:00"/>
    <x v="5"/>
    <s v="주1회"/>
    <n v="4"/>
    <n v="60000"/>
    <n v="240000"/>
    <n v="240000"/>
    <s v="편도1"/>
    <n v="4"/>
    <n v="3000"/>
    <n v="12000"/>
    <s v="카드"/>
    <s v="신한 20241214 01 0012"/>
    <s v="10월 4회 미납_x000a_편도셔틀이용"/>
    <d v="2023-01-20T00:00:00"/>
    <s v="주1회"/>
    <m/>
    <s v="래미안팰리스"/>
    <m/>
    <s v="압구정동"/>
  </r>
  <r>
    <x v="0"/>
    <x v="1"/>
    <x v="0"/>
    <s v="김소율"/>
    <x v="8"/>
    <s v="010-5207-9720"/>
    <s v="여"/>
    <n v="10"/>
    <s v="토11,12"/>
    <d v="2024-12-07T00:00:00"/>
    <x v="5"/>
    <s v="주1회"/>
    <n v="4"/>
    <n v="60000"/>
    <n v="240000"/>
    <n v="240000"/>
    <s v="직접"/>
    <m/>
    <n v="0"/>
    <m/>
    <s v="카드"/>
    <s v="삼성 20241207 01 0005"/>
    <s v="10월 4회 미납금_x000a_왕복셔틀이용"/>
    <d v="2020-01-19T00:00:00"/>
    <s v="주2회"/>
    <m/>
    <s v="반포자이 117동"/>
    <m/>
    <s v="압구정동"/>
  </r>
  <r>
    <x v="0"/>
    <x v="0"/>
    <x v="0"/>
    <s v="서주원2"/>
    <x v="3"/>
    <s v="010-4114-3488"/>
    <s v="여"/>
    <n v="11"/>
    <s v="목15"/>
    <d v="2024-12-05T00:00:00"/>
    <x v="5"/>
    <s v="주1회미만"/>
    <n v="2"/>
    <n v="70000"/>
    <n v="140000"/>
    <n v="140000"/>
    <s v="직접"/>
    <m/>
    <n v="0"/>
    <m/>
    <s v="카드"/>
    <s v="현대 20241205 01 0001"/>
    <s v="10월 2회 미납"/>
    <d v="2024-06-27T00:00:00"/>
    <s v="주1회"/>
    <m/>
    <m/>
    <m/>
    <m/>
  </r>
  <r>
    <x v="0"/>
    <x v="0"/>
    <x v="13"/>
    <s v="박시아"/>
    <x v="4"/>
    <s v="010-5005-5630"/>
    <s v="여"/>
    <n v="6"/>
    <s v="목16"/>
    <d v="2024-11-14T00:00:00"/>
    <x v="5"/>
    <s v="심화반"/>
    <n v="1"/>
    <n v="30000"/>
    <n v="30000"/>
    <n v="30000"/>
    <s v="직접"/>
    <m/>
    <n v="0"/>
    <m/>
    <s v="카드"/>
    <s v="삼성 20241114 01 0002"/>
    <s v="10월 심화반 1회 미납급"/>
    <d v="2021-04-30T00:00:00"/>
    <m/>
    <m/>
    <s v="강남구 청담동 15-21 이편한세상 205"/>
    <m/>
    <m/>
  </r>
  <r>
    <x v="0"/>
    <x v="0"/>
    <x v="5"/>
    <s v="김지현2"/>
    <x v="4"/>
    <s v="010-7300-2861"/>
    <s v="여"/>
    <n v="8"/>
    <s v="화15,16목18"/>
    <d v="2024-11-12T00:00:00"/>
    <x v="5"/>
    <s v="주3회"/>
    <n v="11"/>
    <n v="50000"/>
    <n v="550000"/>
    <n v="-550000"/>
    <s v="직접"/>
    <m/>
    <n v="0"/>
    <m/>
    <s v="카드"/>
    <s v="신한 20241112 01 0001"/>
    <s v="10월 11회 환불"/>
    <m/>
    <m/>
    <m/>
    <m/>
    <m/>
    <m/>
  </r>
  <r>
    <x v="0"/>
    <x v="0"/>
    <x v="0"/>
    <s v="김지현2"/>
    <x v="4"/>
    <s v="010-7300-2861"/>
    <s v="여"/>
    <n v="8"/>
    <s v="화15,16목18"/>
    <d v="2024-11-12T00:00:00"/>
    <x v="5"/>
    <s v="주3회"/>
    <n v="11"/>
    <n v="50000"/>
    <n v="550000"/>
    <n v="550000"/>
    <s v="직접"/>
    <m/>
    <n v="0"/>
    <m/>
    <s v="카드"/>
    <s v="신한 20241112 01 0002"/>
    <s v="10월 11회 환불 후 재결제"/>
    <m/>
    <m/>
    <m/>
    <m/>
    <m/>
    <m/>
  </r>
  <r>
    <x v="0"/>
    <x v="1"/>
    <x v="0"/>
    <s v="이승연"/>
    <x v="8"/>
    <s v="010-8864-5363"/>
    <s v="여"/>
    <n v="9"/>
    <s v="토14"/>
    <d v="2024-11-09T00:00:00"/>
    <x v="5"/>
    <s v="주1회"/>
    <n v="3"/>
    <n v="60000"/>
    <n v="180000"/>
    <n v="180000"/>
    <s v="편도1"/>
    <n v="3"/>
    <n v="3000"/>
    <n v="9000"/>
    <s v="카드"/>
    <s v="국민 20241109 01 0008"/>
    <s v="10월 3회 미납금_x000a_셔틀 편도로 D만 이용 수영종목할인"/>
    <d v="2018-11-13T00:00:00"/>
    <s v="주1회"/>
    <s v="psa"/>
    <s v="잠원동 롯데캐슬갤럭시 104-301"/>
    <m/>
    <s v="삼성동"/>
  </r>
  <r>
    <x v="0"/>
    <x v="1"/>
    <x v="0"/>
    <s v="신성우"/>
    <x v="5"/>
    <s v="010-8691-0258"/>
    <s v="남"/>
    <n v="9"/>
    <s v="토12"/>
    <d v="2024-11-02T00:00:00"/>
    <x v="5"/>
    <s v="주1회"/>
    <n v="1"/>
    <n v="60000"/>
    <n v="60000"/>
    <n v="60000"/>
    <s v="직접"/>
    <m/>
    <n v="0"/>
    <m/>
    <s v="현금"/>
    <s v="현영발급무"/>
    <s v="10월 1회 미납금"/>
    <m/>
    <m/>
    <m/>
    <m/>
    <m/>
    <s v="신사동"/>
  </r>
  <r>
    <x v="0"/>
    <x v="0"/>
    <x v="0"/>
    <s v="오주아"/>
    <x v="7"/>
    <s v="010-6630-8171"/>
    <s v="여"/>
    <n v="7"/>
    <s v="수16토11"/>
    <d v="2024-11-02T00:00:00"/>
    <x v="5"/>
    <s v="주2회"/>
    <n v="1"/>
    <n v="55000"/>
    <n v="55000"/>
    <n v="55000"/>
    <s v="직접"/>
    <m/>
    <n v="0"/>
    <m/>
    <s v="카드"/>
    <s v="하나 20241102 01 0009"/>
    <s v="10월 1회 미납금"/>
    <d v="2023-12-18T00:00:00"/>
    <s v="주1회"/>
    <s v="GIA"/>
    <s v="성수동 트리마제"/>
    <m/>
    <m/>
  </r>
  <r>
    <x v="0"/>
    <x v="0"/>
    <x v="13"/>
    <s v="이하은(8304)"/>
    <x v="4"/>
    <s v="010-3174-8304"/>
    <s v="여"/>
    <n v="9"/>
    <s v="월18"/>
    <d v="2024-11-01T00:00:00"/>
    <x v="5"/>
    <s v="심화반"/>
    <n v="2"/>
    <n v="30000"/>
    <n v="60000"/>
    <n v="60000"/>
    <s v="직접"/>
    <m/>
    <n v="0"/>
    <m/>
    <s v="카드"/>
    <s v="하나 20241101 01 0005"/>
    <s v="10월 피겨심화 2회 미납금"/>
    <d v="2018-11-03T00:00:00"/>
    <s v="주1회"/>
    <m/>
    <s v="청담동 피엔폴루스 1501호"/>
    <m/>
    <s v="청담동"/>
  </r>
  <r>
    <x v="0"/>
    <x v="0"/>
    <x v="13"/>
    <s v="조민주"/>
    <x v="4"/>
    <s v="010-9124-3359"/>
    <s v="여"/>
    <n v="9"/>
    <s v="금17"/>
    <d v="2024-11-01T00:00:00"/>
    <x v="5"/>
    <s v="심화반"/>
    <n v="1"/>
    <n v="30000"/>
    <n v="30000"/>
    <n v="30000"/>
    <s v="직접"/>
    <m/>
    <n v="0"/>
    <m/>
    <s v="카드"/>
    <s v="삼성 20241101 01 0007"/>
    <s v="10월 피겨심화 1회 미납금"/>
    <m/>
    <s v="주2회"/>
    <m/>
    <s v=" 청담동, 청담대우멤버스카운티3차)"/>
    <m/>
    <s v="압구정동"/>
  </r>
  <r>
    <x v="0"/>
    <x v="0"/>
    <x v="0"/>
    <s v="조민주"/>
    <x v="4"/>
    <s v="010-9124-3359"/>
    <s v="여"/>
    <n v="9"/>
    <s v="금18"/>
    <d v="2024-11-01T00:00:00"/>
    <x v="5"/>
    <s v="주1회"/>
    <n v="3"/>
    <n v="60000"/>
    <n v="180000"/>
    <n v="180000"/>
    <s v="직접"/>
    <m/>
    <n v="0"/>
    <m/>
    <s v="카드"/>
    <s v="삼성 20241101 01 0007"/>
    <s v="10월 3회 미납금"/>
    <m/>
    <s v="주2회"/>
    <m/>
    <s v=" 청담동, 청담대우멤버스카운티3차)"/>
    <m/>
    <s v="압구정동"/>
  </r>
  <r>
    <x v="0"/>
    <x v="0"/>
    <x v="16"/>
    <s v="우아인"/>
    <x v="0"/>
    <s v="010-8860-7276"/>
    <s v="여"/>
    <n v="7"/>
    <s v="월17화15토10"/>
    <d v="2024-10-31T00:00:00"/>
    <x v="5"/>
    <s v="심화반"/>
    <n v="1"/>
    <n v="30000"/>
    <n v="30000"/>
    <n v="30000"/>
    <s v="직접"/>
    <m/>
    <n v="0"/>
    <m/>
    <s v="카드"/>
    <s v="신한 20241031 01 0008"/>
    <s v="10월 피겨심화 1회 추가"/>
    <d v="2022-07-29T00:00:00"/>
    <s v="주1회"/>
    <m/>
    <m/>
    <m/>
    <m/>
  </r>
  <r>
    <x v="0"/>
    <x v="0"/>
    <x v="16"/>
    <s v="김예현"/>
    <x v="4"/>
    <s v="010-3235-5441"/>
    <s v="여"/>
    <n v="8"/>
    <s v="회원제"/>
    <d v="2024-10-31T00:00:00"/>
    <x v="5"/>
    <s v="심화반"/>
    <n v="1"/>
    <n v="30000"/>
    <n v="30000"/>
    <n v="30000"/>
    <s v="직접"/>
    <m/>
    <n v="0"/>
    <m/>
    <s v="카드"/>
    <s v="현대 20241031 01 0010"/>
    <s v="10월 피겨심화 1회 추가"/>
    <d v="2021-02-06T00:00:00"/>
    <m/>
    <m/>
    <m/>
    <m/>
    <m/>
  </r>
  <r>
    <x v="0"/>
    <x v="0"/>
    <x v="16"/>
    <s v="김시현"/>
    <x v="4"/>
    <s v="010-3235-5441"/>
    <s v="여"/>
    <n v="10"/>
    <s v="회원제"/>
    <d v="2024-10-31T00:00:00"/>
    <x v="5"/>
    <s v="심화반"/>
    <n v="1"/>
    <n v="30000"/>
    <n v="30000"/>
    <n v="30000"/>
    <s v="직접"/>
    <m/>
    <n v="0"/>
    <m/>
    <s v="카드"/>
    <s v="현대 20241031 01 0010"/>
    <s v="10월 피겨심화 1회 추가"/>
    <d v="2021-02-06T00:00:00"/>
    <m/>
    <m/>
    <m/>
    <m/>
    <m/>
  </r>
  <r>
    <x v="0"/>
    <x v="1"/>
    <x v="16"/>
    <s v="전찬병"/>
    <x v="1"/>
    <s v="010-3087-0921"/>
    <s v="남"/>
    <n v="5"/>
    <s v="수18"/>
    <d v="2024-10-30T00:00:00"/>
    <x v="5"/>
    <s v="심화반"/>
    <n v="1"/>
    <n v="30000"/>
    <n v="30000"/>
    <n v="30000"/>
    <s v="직접"/>
    <m/>
    <n v="0"/>
    <m/>
    <s v="카드"/>
    <s v="씨티 20241030 01 0010"/>
    <s v="10월 스피드 활주반 1회 추가"/>
    <d v="2021-12-08T00:00:00"/>
    <s v="주1회"/>
    <m/>
    <s v="용산구 녹사평대로 남산대림 아파트"/>
    <m/>
    <m/>
  </r>
  <r>
    <x v="0"/>
    <x v="1"/>
    <x v="16"/>
    <s v="전준병"/>
    <x v="1"/>
    <s v="010-3087-0921"/>
    <s v="남"/>
    <n v="7"/>
    <s v="수18"/>
    <d v="2024-10-30T00:00:00"/>
    <x v="5"/>
    <s v="심화반"/>
    <n v="1"/>
    <n v="30000"/>
    <n v="30000"/>
    <n v="30000"/>
    <s v="직접"/>
    <m/>
    <n v="0"/>
    <m/>
    <s v="카드"/>
    <s v="씨티 20241030 01 0010"/>
    <s v="10월 스피드 활주반 1회 추가"/>
    <d v="2021-12-08T00:00:00"/>
    <s v="주1회"/>
    <m/>
    <s v="용산구 녹사평대로 남산대림 아파트"/>
    <m/>
    <m/>
  </r>
  <r>
    <x v="0"/>
    <x v="0"/>
    <x v="0"/>
    <s v="이지유(2788)"/>
    <x v="3"/>
    <s v="010-3223-2788"/>
    <s v="여"/>
    <n v="7"/>
    <s v="수17"/>
    <d v="2024-10-30T00:00:00"/>
    <x v="5"/>
    <s v="주1회"/>
    <n v="3"/>
    <n v="60000"/>
    <n v="180000"/>
    <n v="180000"/>
    <s v="왕복1"/>
    <n v="3"/>
    <n v="6000"/>
    <n v="18000"/>
    <s v="카드"/>
    <s v="현대 20241030 01 0009"/>
    <s v="10월 3회 등록_x000a_왕복셔틀이용"/>
    <d v="2022-05-03T00:00:00"/>
    <s v="주1회"/>
    <m/>
    <m/>
    <m/>
    <m/>
  </r>
  <r>
    <x v="0"/>
    <x v="0"/>
    <x v="0"/>
    <s v="김하영"/>
    <x v="3"/>
    <s v="010-9035-4621"/>
    <s v="여"/>
    <n v="7"/>
    <s v="수17"/>
    <d v="2024-10-30T00:00:00"/>
    <x v="5"/>
    <s v="주1회"/>
    <n v="0"/>
    <n v="60000"/>
    <n v="0"/>
    <m/>
    <s v="왕복1"/>
    <n v="3"/>
    <n v="6000"/>
    <n v="18000"/>
    <s v="카드"/>
    <s v="현대 20241030 01 0008"/>
    <s v="10월 셔틀비 3회결제_x000a_왕복셔틀이용"/>
    <d v="2022-05-03T00:00:00"/>
    <s v="주1회"/>
    <m/>
    <m/>
    <m/>
    <m/>
  </r>
  <r>
    <x v="0"/>
    <x v="0"/>
    <x v="0"/>
    <s v="김하영"/>
    <x v="3"/>
    <s v="010-9035-4621"/>
    <s v="여"/>
    <n v="7"/>
    <s v="수17"/>
    <d v="2024-10-30T00:00:00"/>
    <x v="5"/>
    <s v="주1회"/>
    <n v="3"/>
    <n v="60000"/>
    <n v="180000"/>
    <n v="170000"/>
    <s v="직접"/>
    <m/>
    <n v="0"/>
    <m/>
    <s v="카드"/>
    <s v="현대 20241030 01 0007"/>
    <s v="10월 3회결제(분할결제)_x000a_왕복셔틀이용"/>
    <d v="2022-05-03T00:00:00"/>
    <s v="주1회"/>
    <m/>
    <m/>
    <m/>
    <m/>
  </r>
  <r>
    <x v="0"/>
    <x v="0"/>
    <x v="0"/>
    <s v="김하영"/>
    <x v="3"/>
    <s v="010-9035-4621"/>
    <s v="여"/>
    <n v="7"/>
    <s v="수17"/>
    <d v="2024-10-30T00:00:00"/>
    <x v="5"/>
    <s v="주1회"/>
    <n v="1"/>
    <n v="60000"/>
    <n v="60000"/>
    <n v="10000"/>
    <s v="직접"/>
    <m/>
    <n v="0"/>
    <m/>
    <s v="현금"/>
    <s v="현영 093012199"/>
    <s v="10월 3회결제(분할결제)_x000a_왕복셔틀이용"/>
    <d v="2022-05-03T00:00:00"/>
    <s v="주1회"/>
    <m/>
    <m/>
    <m/>
    <m/>
  </r>
  <r>
    <x v="0"/>
    <x v="0"/>
    <x v="0"/>
    <s v="박소영"/>
    <x v="7"/>
    <s v="010-6886-6016"/>
    <s v="여"/>
    <n v="10"/>
    <s v="수16"/>
    <d v="2024-10-30T00:00:00"/>
    <x v="5"/>
    <s v="주1회"/>
    <n v="4"/>
    <n v="60000"/>
    <n v="240000"/>
    <n v="240000"/>
    <s v="왕복1"/>
    <n v="4"/>
    <n v="6000"/>
    <n v="24000"/>
    <s v="카드"/>
    <s v="롯데 20241030 01 0006"/>
    <s v="10월 4회 등록_x000a_왕복셔틀이용"/>
    <d v="2021-12-07T00:00:00"/>
    <s v="주1회"/>
    <m/>
    <s v="압구정동 구현대아파트 63동"/>
    <m/>
    <m/>
  </r>
  <r>
    <x v="0"/>
    <x v="1"/>
    <x v="2"/>
    <s v="김덕보"/>
    <x v="8"/>
    <s v="010-7566-1835"/>
    <s v="남"/>
    <n v="8"/>
    <s v="월17"/>
    <d v="2024-10-28T00:00:00"/>
    <x v="5"/>
    <s v="체험"/>
    <n v="1"/>
    <n v="70000"/>
    <n v="70000"/>
    <n v="70000"/>
    <s v="직접"/>
    <m/>
    <n v="0"/>
    <m/>
    <s v="카드"/>
    <s v="우리 20241028 01 0002"/>
    <s v="10/28 월17 체험 수업"/>
    <m/>
    <m/>
    <m/>
    <m/>
    <m/>
    <m/>
  </r>
  <r>
    <x v="0"/>
    <x v="0"/>
    <x v="16"/>
    <s v="우아인"/>
    <x v="0"/>
    <s v="010-8860-7276"/>
    <s v="여"/>
    <n v="7"/>
    <s v="월18"/>
    <d v="2024-10-28T00:00:00"/>
    <x v="5"/>
    <s v="심화반"/>
    <n v="1"/>
    <n v="30000"/>
    <n v="30000"/>
    <n v="30000"/>
    <s v="직접"/>
    <m/>
    <n v="0"/>
    <m/>
    <s v="카드"/>
    <s v="국민 20241028 01 0004"/>
    <s v="10월 피겨 심화 1회 추가"/>
    <d v="2022-07-29T00:00:00"/>
    <s v="주1회"/>
    <m/>
    <m/>
    <m/>
    <m/>
  </r>
  <r>
    <x v="0"/>
    <x v="0"/>
    <x v="0"/>
    <s v="한유나"/>
    <x v="4"/>
    <s v="010-9364-1694"/>
    <s v="여"/>
    <n v="9"/>
    <s v="월화목17"/>
    <d v="2024-10-28T00:00:00"/>
    <x v="5"/>
    <s v="주4회"/>
    <n v="19"/>
    <n v="47500"/>
    <n v="902500"/>
    <n v="902500"/>
    <s v="직접"/>
    <m/>
    <n v="0"/>
    <m/>
    <s v="카드"/>
    <s v="롯데 20241028 01 0005"/>
    <s v="10월 19회 등록"/>
    <d v="2024-02-06T00:00:00"/>
    <s v="주2회"/>
    <m/>
    <s v="용산구 유엔빌리지길 80-38"/>
    <m/>
    <m/>
  </r>
  <r>
    <x v="0"/>
    <x v="0"/>
    <x v="0"/>
    <s v="한유나"/>
    <x v="4"/>
    <s v="010-9364-1694"/>
    <s v="여"/>
    <n v="9"/>
    <s v="월금18"/>
    <d v="2024-10-28T00:00:00"/>
    <x v="5"/>
    <s v="심화반"/>
    <n v="6"/>
    <n v="30000"/>
    <n v="180000"/>
    <n v="180000"/>
    <s v="직접"/>
    <m/>
    <n v="0"/>
    <m/>
    <s v="카드"/>
    <s v="롯데 20241028 01 0005"/>
    <s v="10월 피겨 심화 6회 등록"/>
    <d v="2024-02-06T00:00:00"/>
    <s v="주2회"/>
    <m/>
    <s v="용산구 유엔빌리지길 80-38"/>
    <m/>
    <m/>
  </r>
  <r>
    <x v="0"/>
    <x v="0"/>
    <x v="16"/>
    <s v="이하은(8304)"/>
    <x v="4"/>
    <s v="010-3174-8304"/>
    <s v="여"/>
    <n v="9"/>
    <s v="월17"/>
    <d v="2024-10-28T00:00:00"/>
    <x v="5"/>
    <s v="주1회"/>
    <n v="3"/>
    <n v="60000"/>
    <n v="180000"/>
    <n v="180000"/>
    <s v="직접"/>
    <m/>
    <n v="0"/>
    <m/>
    <s v="카드"/>
    <s v="하나 20241028 01 0007"/>
    <s v="10월 3회 추가"/>
    <d v="2018-11-03T00:00:00"/>
    <s v="주1회"/>
    <m/>
    <s v="청담동 피엔폴루스 1501호"/>
    <m/>
    <s v="청담동"/>
  </r>
  <r>
    <x v="0"/>
    <x v="0"/>
    <x v="16"/>
    <s v="이하은(8304)"/>
    <x v="4"/>
    <s v="010-3174-8304"/>
    <s v="여"/>
    <n v="9"/>
    <s v="월18"/>
    <d v="2024-10-28T00:00:00"/>
    <x v="5"/>
    <s v="심화반"/>
    <n v="2"/>
    <n v="30000"/>
    <n v="60000"/>
    <n v="60000"/>
    <s v="직접"/>
    <m/>
    <n v="0"/>
    <m/>
    <s v="카드"/>
    <s v="하나 20241004 01 0003"/>
    <s v="10월 피겨 심화 2회 추가"/>
    <d v="2018-11-03T00:00:00"/>
    <s v="주1회"/>
    <m/>
    <s v="청담동 피엔폴루스 1501호"/>
    <m/>
    <s v="청담동"/>
  </r>
  <r>
    <x v="0"/>
    <x v="0"/>
    <x v="0"/>
    <s v="염재이"/>
    <x v="7"/>
    <s v="010-8837-0250"/>
    <s v="여"/>
    <n v="8"/>
    <s v="토11,12"/>
    <d v="2024-10-28T00:00:00"/>
    <x v="5"/>
    <s v="주1회"/>
    <n v="3"/>
    <n v="60000"/>
    <n v="180000"/>
    <n v="180000"/>
    <s v="직접"/>
    <m/>
    <n v="0"/>
    <m/>
    <s v="카드"/>
    <s v="삼성 20241028 01 0008"/>
    <s v="10월 3회 추가"/>
    <d v="2022-05-16T00:00:00"/>
    <s v="주1회"/>
    <m/>
    <m/>
    <m/>
    <s v="서초동"/>
  </r>
  <r>
    <x v="0"/>
    <x v="0"/>
    <x v="0"/>
    <s v="이엄유주"/>
    <x v="0"/>
    <s v="010-6552-1070"/>
    <s v="여"/>
    <n v="8"/>
    <s v="토11"/>
    <d v="2024-10-26T00:00:00"/>
    <x v="5"/>
    <s v="주1회"/>
    <n v="3"/>
    <n v="60000"/>
    <n v="180000"/>
    <n v="180000"/>
    <s v="직접"/>
    <m/>
    <n v="0"/>
    <m/>
    <s v="카드"/>
    <s v="국민 20241026 01 0007"/>
    <s v="10월 3회 등록"/>
    <d v="2024-01-12T00:00:00"/>
    <s v="주1회"/>
    <m/>
    <s v="압구정로 201"/>
    <m/>
    <s v="압구정동"/>
  </r>
  <r>
    <x v="0"/>
    <x v="1"/>
    <x v="0"/>
    <s v="김서빈"/>
    <x v="8"/>
    <s v="010-7774-7150"/>
    <s v="여"/>
    <n v="5"/>
    <s v="토13"/>
    <d v="2024-10-26T00:00:00"/>
    <x v="5"/>
    <s v="주1회"/>
    <n v="2"/>
    <n v="60000"/>
    <n v="120000"/>
    <n v="100000"/>
    <s v="직접"/>
    <m/>
    <n v="0"/>
    <m/>
    <s v="카드"/>
    <s v="카카오 20241026 01 0010"/>
    <s v="10월 2회 등록(2만원 선결제 차액분)"/>
    <d v="2023-04-13T00:00:00"/>
    <s v="주1회"/>
    <m/>
    <s v="대전 유성구"/>
    <m/>
    <m/>
  </r>
  <r>
    <x v="0"/>
    <x v="0"/>
    <x v="2"/>
    <s v="김서진"/>
    <x v="6"/>
    <s v="010-5525-1789"/>
    <s v="여"/>
    <n v="7"/>
    <s v="수17"/>
    <d v="2024-10-23T00:00:00"/>
    <x v="5"/>
    <s v="체험"/>
    <n v="1"/>
    <n v="70000"/>
    <n v="70000"/>
    <n v="70000"/>
    <s v="직접"/>
    <m/>
    <n v="0"/>
    <m/>
    <s v="카드"/>
    <s v="현대 20241023 01 0003"/>
    <s v="10/23 체험수업"/>
    <m/>
    <m/>
    <m/>
    <m/>
    <m/>
    <m/>
  </r>
  <r>
    <x v="0"/>
    <x v="1"/>
    <x v="16"/>
    <s v="전찬병"/>
    <x v="1"/>
    <s v="010-3087-0921"/>
    <s v="남"/>
    <n v="5"/>
    <s v="수18"/>
    <d v="2024-10-23T00:00:00"/>
    <x v="5"/>
    <s v="심화반"/>
    <n v="1"/>
    <n v="30000"/>
    <n v="30000"/>
    <n v="30000"/>
    <s v="직접"/>
    <m/>
    <n v="0"/>
    <m/>
    <s v="카드"/>
    <s v="씨티 20241023 01 0006"/>
    <s v="10월 스피드 활주반 1회 추가"/>
    <d v="2021-12-08T00:00:00"/>
    <s v="주1회"/>
    <m/>
    <s v="용산구 녹사평대로 남산대림 아파트"/>
    <m/>
    <m/>
  </r>
  <r>
    <x v="0"/>
    <x v="1"/>
    <x v="16"/>
    <s v="전준병"/>
    <x v="1"/>
    <s v="010-3087-0921"/>
    <s v="남"/>
    <n v="7"/>
    <s v="수18"/>
    <d v="2024-10-23T00:00:00"/>
    <x v="5"/>
    <s v="심화반"/>
    <n v="1"/>
    <n v="30000"/>
    <n v="30000"/>
    <n v="30000"/>
    <s v="직접"/>
    <m/>
    <n v="0"/>
    <m/>
    <s v="카드"/>
    <s v="씨티 20241023 01 0006"/>
    <s v="10월 스피드 활주반 1회 추가"/>
    <d v="2021-12-08T00:00:00"/>
    <s v="주1회"/>
    <m/>
    <s v="용산구 녹사평대로 남산대림 아파트"/>
    <m/>
    <m/>
  </r>
  <r>
    <x v="0"/>
    <x v="0"/>
    <x v="0"/>
    <s v="이시헌"/>
    <x v="6"/>
    <s v="010-2736-4800"/>
    <s v="여"/>
    <n v="10"/>
    <s v="금14"/>
    <d v="2024-10-23T00:00:00"/>
    <x v="5"/>
    <s v="주1회"/>
    <n v="4"/>
    <n v="60000"/>
    <n v="240000"/>
    <n v="240000"/>
    <s v="직접"/>
    <m/>
    <n v="0"/>
    <m/>
    <s v="카드"/>
    <s v="국민 20241023 01 0007"/>
    <s v="11월 4회 추가"/>
    <d v="2024-08-09T00:00:00"/>
    <s v="주1회"/>
    <m/>
    <m/>
    <m/>
    <m/>
  </r>
  <r>
    <x v="0"/>
    <x v="0"/>
    <x v="16"/>
    <s v="박서윤"/>
    <x v="0"/>
    <s v="010-9707-1488"/>
    <s v="여"/>
    <n v="8"/>
    <s v="화16토11"/>
    <d v="2024-10-22T00:00:00"/>
    <x v="5"/>
    <s v="주2회"/>
    <n v="2"/>
    <n v="55000"/>
    <n v="110000"/>
    <n v="110000"/>
    <s v="직접"/>
    <m/>
    <n v="0"/>
    <m/>
    <s v="카드"/>
    <s v="하나 20241022 01 0002"/>
    <s v="10월 2회 추가"/>
    <d v="2024-01-06T00:00:00"/>
    <s v="주1회"/>
    <m/>
    <s v="구현대 82동"/>
    <m/>
    <m/>
  </r>
  <r>
    <x v="0"/>
    <x v="0"/>
    <x v="0"/>
    <s v="채이레"/>
    <x v="4"/>
    <s v="010-8834-2124"/>
    <s v="여"/>
    <n v="6"/>
    <s v="금16"/>
    <d v="2024-10-22T00:00:00"/>
    <x v="5"/>
    <s v="주1회"/>
    <n v="1"/>
    <n v="60000"/>
    <n v="60000"/>
    <n v="60000"/>
    <s v="직접"/>
    <m/>
    <n v="0"/>
    <m/>
    <s v="카드"/>
    <s v="현대 20241022 01 0003"/>
    <s v="11월 1회 등록_x000a_수영연속셔틀비X 수영종목할인"/>
    <d v="2024-02-02T00:00:00"/>
    <s v="주1회"/>
    <m/>
    <m/>
    <m/>
    <s v="래미안신반포챌리스 대림상가"/>
  </r>
  <r>
    <x v="0"/>
    <x v="1"/>
    <x v="0"/>
    <s v="권태윤"/>
    <x v="5"/>
    <s v="010-8384-7300"/>
    <s v="남"/>
    <n v="7"/>
    <s v="화16"/>
    <d v="2024-10-22T00:00:00"/>
    <x v="5"/>
    <s v="주1회"/>
    <n v="2"/>
    <n v="60000"/>
    <n v="120000"/>
    <n v="120000"/>
    <s v="왕복1"/>
    <m/>
    <n v="6000"/>
    <m/>
    <s v="카드"/>
    <s v="롯데 20241022 01 0004"/>
    <s v="10월 2회 등록_x000a_왕복셔틀이용"/>
    <s v="23/4/1/"/>
    <s v="주1회"/>
    <m/>
    <s v="잠원동아 105"/>
    <m/>
    <m/>
  </r>
  <r>
    <x v="0"/>
    <x v="0"/>
    <x v="0"/>
    <s v="김지현2"/>
    <x v="4"/>
    <s v="010-7300-2861"/>
    <s v="여"/>
    <n v="8"/>
    <s v="화15,16목17"/>
    <d v="2024-10-22T00:00:00"/>
    <x v="5"/>
    <s v="주3회"/>
    <n v="11"/>
    <n v="50000"/>
    <n v="550000"/>
    <n v="550000"/>
    <s v="직접"/>
    <m/>
    <n v="0"/>
    <m/>
    <s v="카드"/>
    <s v="신한 20241022 01 0005"/>
    <s v="10월 11회 등록"/>
    <m/>
    <m/>
    <m/>
    <m/>
    <m/>
    <m/>
  </r>
  <r>
    <x v="0"/>
    <x v="1"/>
    <x v="0"/>
    <s v="한동윤"/>
    <x v="1"/>
    <s v="010-5201-2173"/>
    <s v="남"/>
    <n v="9"/>
    <s v="월17"/>
    <d v="2024-10-21T00:00:00"/>
    <x v="5"/>
    <s v="주1회할인"/>
    <n v="4"/>
    <n v="57500"/>
    <n v="230000"/>
    <n v="230000"/>
    <s v="직접"/>
    <m/>
    <n v="0"/>
    <m/>
    <s v="카드"/>
    <s v="신한 20241021 01 0003"/>
    <s v="10월 4회 등록_x000a_수영종목할인 수영연속셔틀비X"/>
    <m/>
    <m/>
    <m/>
    <m/>
    <m/>
    <m/>
  </r>
  <r>
    <x v="0"/>
    <x v="1"/>
    <x v="16"/>
    <s v="이윤아"/>
    <x v="1"/>
    <s v="010-3003-4017"/>
    <s v="남"/>
    <n v="8"/>
    <s v="수14,15금,14,15_x000a_토11"/>
    <d v="2024-10-21T00:00:00"/>
    <x v="5"/>
    <s v="주3회"/>
    <n v="6"/>
    <n v="50000"/>
    <n v="300000"/>
    <n v="300000"/>
    <s v="직접"/>
    <m/>
    <n v="0"/>
    <m/>
    <s v="카드"/>
    <s v="현대 20241021 01 0004"/>
    <s v="10월 7회 추가(주3회 단가 차액 결제)"/>
    <d v="2023-09-27T00:00:00"/>
    <s v="주4회"/>
    <m/>
    <m/>
    <m/>
    <m/>
  </r>
  <r>
    <x v="0"/>
    <x v="0"/>
    <x v="15"/>
    <s v="유지후"/>
    <x v="0"/>
    <s v="010-8714-7803"/>
    <s v="여"/>
    <n v="8"/>
    <s v="월16"/>
    <d v="2024-10-21T00:00:00"/>
    <x v="5"/>
    <s v="주1회미만"/>
    <n v="2"/>
    <n v="70000"/>
    <n v="140000"/>
    <n v="140000"/>
    <s v="직접"/>
    <m/>
    <n v="0"/>
    <m/>
    <s v="카드"/>
    <s v="현대 20241021 01 0007"/>
    <s v="10월 2회 등록"/>
    <d v="2023-06-14T00:00:00"/>
    <s v="주1회"/>
    <m/>
    <s v="용산구 이촌로 347"/>
    <m/>
    <m/>
  </r>
  <r>
    <x v="0"/>
    <x v="0"/>
    <x v="0"/>
    <s v="우아인"/>
    <x v="0"/>
    <s v="010-8860-7276"/>
    <s v="여"/>
    <n v="7"/>
    <s v="월18"/>
    <d v="2024-10-21T00:00:00"/>
    <x v="5"/>
    <s v="심화반"/>
    <n v="1"/>
    <n v="30000"/>
    <n v="30000"/>
    <n v="30000"/>
    <s v="직접"/>
    <m/>
    <n v="0"/>
    <m/>
    <s v="카드"/>
    <s v="신한 20241021 01 0010"/>
    <s v="10월 피겨심화 1회 추가"/>
    <d v="2022-07-29T00:00:00"/>
    <s v="주1회"/>
    <m/>
    <m/>
    <m/>
    <m/>
  </r>
  <r>
    <x v="0"/>
    <x v="0"/>
    <x v="2"/>
    <s v="주아인"/>
    <x v="3"/>
    <s v="010-5255-2577"/>
    <s v="여"/>
    <n v="7"/>
    <s v="토15"/>
    <d v="2024-10-21T00:00:00"/>
    <x v="5"/>
    <s v="체험"/>
    <n v="1"/>
    <n v="70000"/>
    <n v="70000"/>
    <n v="70000"/>
    <s v="직접"/>
    <m/>
    <n v="0"/>
    <m/>
    <s v="계좌이체"/>
    <s v="현영발급무"/>
    <s v="2024-10-26 피겨 체험"/>
    <m/>
    <m/>
    <m/>
    <m/>
    <m/>
    <m/>
  </r>
  <r>
    <x v="0"/>
    <x v="1"/>
    <x v="0"/>
    <s v="이준상"/>
    <x v="5"/>
    <s v="010-3353-5968"/>
    <s v="남"/>
    <n v="8"/>
    <s v="목15토12"/>
    <d v="2024-10-19T00:00:00"/>
    <x v="5"/>
    <s v="주2회"/>
    <n v="8"/>
    <n v="55000"/>
    <n v="440000"/>
    <n v="440000"/>
    <s v="왕복2"/>
    <n v="5"/>
    <n v="5500"/>
    <n v="27500"/>
    <s v="카드"/>
    <s v="국민 20241019 01 0015"/>
    <s v="10월 8회 등록_x000a_왕복셔틀이용"/>
    <d v="2024-09-05T00:00:00"/>
    <s v="주2회"/>
    <s v="반원초"/>
    <s v="한신7차 302동"/>
    <s v="목:반원초 앞, 토:한신7차 쪽문"/>
    <m/>
  </r>
  <r>
    <x v="0"/>
    <x v="0"/>
    <x v="0"/>
    <s v="김예림"/>
    <x v="6"/>
    <s v="010-3888-9150"/>
    <s v="여"/>
    <n v="8"/>
    <s v="토11"/>
    <d v="2024-10-19T00:00:00"/>
    <x v="5"/>
    <s v="주1회"/>
    <n v="4"/>
    <n v="60000"/>
    <n v="240000"/>
    <n v="240000"/>
    <s v="직접"/>
    <m/>
    <n v="0"/>
    <m/>
    <s v="카드"/>
    <s v="현대 20241019 01 0011"/>
    <s v="10월 4회 등록"/>
    <d v="2024-07-26T00:00:00"/>
    <s v="주2회"/>
    <m/>
    <m/>
    <m/>
    <m/>
  </r>
  <r>
    <x v="0"/>
    <x v="1"/>
    <x v="0"/>
    <s v="김유재"/>
    <x v="8"/>
    <s v="010-6605-8582"/>
    <s v="남"/>
    <n v="10"/>
    <s v="토14"/>
    <d v="2024-10-19T00:00:00"/>
    <x v="5"/>
    <s v="주1회"/>
    <n v="3"/>
    <n v="60000"/>
    <n v="180000"/>
    <n v="180000"/>
    <s v="직접"/>
    <m/>
    <n v="0"/>
    <m/>
    <s v="카드"/>
    <s v="현대 20241019 01 0019"/>
    <s v="10월 3회 등록"/>
    <d v="2024-04-20T00:00:00"/>
    <s v="주1회"/>
    <m/>
    <s v="중구 소공로 46"/>
    <m/>
    <m/>
  </r>
  <r>
    <x v="0"/>
    <x v="0"/>
    <x v="0"/>
    <s v="우아인"/>
    <x v="0"/>
    <s v="010-8860-7276"/>
    <s v="여"/>
    <n v="7"/>
    <s v="월18"/>
    <d v="2024-10-19T00:00:00"/>
    <x v="5"/>
    <s v="심화반"/>
    <n v="1"/>
    <n v="30000"/>
    <n v="30000"/>
    <n v="30000"/>
    <s v="직접"/>
    <m/>
    <n v="0"/>
    <m/>
    <s v="카드"/>
    <s v="신한 20241019 01 0001"/>
    <s v="10월 피겨심화 1회 추가"/>
    <d v="2022-07-29T00:00:00"/>
    <s v="주1회"/>
    <m/>
    <m/>
    <m/>
    <m/>
  </r>
  <r>
    <x v="0"/>
    <x v="1"/>
    <x v="15"/>
    <s v="이윤아"/>
    <x v="1"/>
    <s v="010-3003-4017"/>
    <s v="남"/>
    <n v="8"/>
    <s v="수14,15금,14,15_x000a_토11"/>
    <d v="2024-10-18T00:00:00"/>
    <x v="5"/>
    <s v="주1회"/>
    <n v="5"/>
    <n v="60000"/>
    <n v="300000"/>
    <n v="300000"/>
    <s v="직접"/>
    <m/>
    <n v="0"/>
    <m/>
    <s v="카드"/>
    <s v="농협 20241018 01 0004"/>
    <s v="10월 5회 등록"/>
    <d v="2023-09-27T00:00:00"/>
    <s v="주4회"/>
    <m/>
    <m/>
    <m/>
    <m/>
  </r>
  <r>
    <x v="0"/>
    <x v="1"/>
    <x v="6"/>
    <s v="박윤"/>
    <x v="8"/>
    <s v="010-9792-5945"/>
    <s v="남"/>
    <n v="6"/>
    <s v="금16"/>
    <d v="2024-10-18T00:00:00"/>
    <x v="5"/>
    <s v="주1회"/>
    <n v="2"/>
    <n v="60000"/>
    <n v="120000"/>
    <n v="120000"/>
    <s v="입회비"/>
    <n v="1"/>
    <n v="30000"/>
    <n v="30000"/>
    <s v="카드"/>
    <s v="현대 20241018 01 0002"/>
    <s v="10월 신규 2회 등록"/>
    <d v="2019-10-10T00:00:00"/>
    <s v="주1회"/>
    <m/>
    <s v="아크로리버뷰"/>
    <m/>
    <m/>
  </r>
  <r>
    <x v="0"/>
    <x v="0"/>
    <x v="16"/>
    <s v="이리예"/>
    <x v="3"/>
    <s v="010-5250-4902"/>
    <s v="여"/>
    <n v="9"/>
    <s v="목15"/>
    <d v="2024-10-17T00:00:00"/>
    <x v="5"/>
    <s v="주1회"/>
    <n v="1"/>
    <n v="60000"/>
    <n v="60000"/>
    <n v="60000"/>
    <s v="직접"/>
    <m/>
    <n v="0"/>
    <m/>
    <s v="카드"/>
    <s v="우리 20241017 01 0001"/>
    <s v="10월 1회 추가"/>
    <d v="2022-03-10T00:00:00"/>
    <s v="주1회"/>
    <m/>
    <s v="성동구 독서당로 39길 22"/>
    <m/>
    <m/>
  </r>
  <r>
    <x v="0"/>
    <x v="0"/>
    <x v="0"/>
    <s v="유이안"/>
    <x v="0"/>
    <s v="010-4615-1912"/>
    <s v="여"/>
    <n v="5"/>
    <s v="목16"/>
    <d v="2024-10-17T00:00:00"/>
    <x v="5"/>
    <s v="주1회"/>
    <n v="3"/>
    <n v="60000"/>
    <n v="180000"/>
    <n v="180000"/>
    <s v="직접"/>
    <m/>
    <n v="0"/>
    <m/>
    <s v="카드"/>
    <s v="현대 20241017 01 0003"/>
    <s v="10월 3회 등록"/>
    <d v="2023-03-13T00:00:00"/>
    <s v="주1회"/>
    <m/>
    <s v="용산구 한남대로 91"/>
    <m/>
    <m/>
  </r>
  <r>
    <x v="0"/>
    <x v="0"/>
    <x v="0"/>
    <s v="임주아"/>
    <x v="3"/>
    <s v="010-8927-2745"/>
    <s v="여"/>
    <n v="7"/>
    <s v="금14,15"/>
    <d v="2024-10-16T00:00:00"/>
    <x v="5"/>
    <s v="주2회"/>
    <n v="8"/>
    <n v="55000"/>
    <n v="440000"/>
    <n v="440000"/>
    <s v="편도1"/>
    <n v="6"/>
    <n v="3000"/>
    <n v="18000"/>
    <s v="카드"/>
    <s v="신한 20241016 01 0001"/>
    <s v="10월 8회 등록_x000a_하원셔틀이용(9월10월 3회씩 셔틀비 결제)"/>
    <d v="2023-04-04T00:00:00"/>
    <s v="주1회"/>
    <m/>
    <m/>
    <m/>
    <m/>
  </r>
  <r>
    <x v="0"/>
    <x v="0"/>
    <x v="16"/>
    <s v="김다은"/>
    <x v="3"/>
    <s v="010-8991-0964"/>
    <s v="여"/>
    <n v="8"/>
    <s v="금14,15"/>
    <d v="2024-10-16T00:00:00"/>
    <x v="5"/>
    <s v="주2회"/>
    <n v="2"/>
    <n v="55000"/>
    <n v="110000"/>
    <n v="110000"/>
    <s v="직접"/>
    <m/>
    <n v="0"/>
    <m/>
    <s v="카드"/>
    <s v="우리 20241016 01 0003"/>
    <s v="10월 2회 추가"/>
    <d v="2023-02-18T00:00:00"/>
    <s v="주1회"/>
    <m/>
    <s v="래미안신반포팰리스"/>
    <m/>
    <m/>
  </r>
  <r>
    <x v="0"/>
    <x v="1"/>
    <x v="16"/>
    <s v="전찬병"/>
    <x v="1"/>
    <s v="010-3087-0921"/>
    <s v="남"/>
    <n v="5"/>
    <s v="수18"/>
    <d v="2024-10-16T00:00:00"/>
    <x v="5"/>
    <s v="심화반"/>
    <n v="1"/>
    <n v="30000"/>
    <n v="30000"/>
    <n v="30000"/>
    <s v="직접"/>
    <m/>
    <n v="0"/>
    <m/>
    <s v="카드"/>
    <s v="씨티 20241016 01 0005"/>
    <s v="10월 스피드 활주반 1회 추가"/>
    <d v="2021-12-08T00:00:00"/>
    <s v="주1회"/>
    <m/>
    <s v="용산구 녹사평대로 남산대림 아파트"/>
    <m/>
    <m/>
  </r>
  <r>
    <x v="0"/>
    <x v="1"/>
    <x v="16"/>
    <s v="전준병"/>
    <x v="1"/>
    <s v="010-3087-0921"/>
    <s v="남"/>
    <n v="7"/>
    <s v="수18"/>
    <d v="2024-10-16T00:00:00"/>
    <x v="5"/>
    <s v="심화반"/>
    <n v="1"/>
    <n v="30000"/>
    <n v="30000"/>
    <n v="30000"/>
    <s v="직접"/>
    <m/>
    <n v="0"/>
    <m/>
    <s v="카드"/>
    <s v="씨티 20241016 01 0005"/>
    <s v="10월 스피드 활주반 1회 추가"/>
    <d v="2021-12-08T00:00:00"/>
    <s v="주1회"/>
    <m/>
    <s v="용산구 녹사평대로 남산대림 아파트"/>
    <m/>
    <m/>
  </r>
  <r>
    <x v="0"/>
    <x v="0"/>
    <x v="0"/>
    <s v="조이진"/>
    <x v="6"/>
    <s v="010-7444-7478"/>
    <s v="여"/>
    <n v="10"/>
    <s v="수17"/>
    <d v="2024-10-16T00:00:00"/>
    <x v="5"/>
    <s v="주1회"/>
    <n v="4"/>
    <n v="60000"/>
    <n v="240000"/>
    <n v="240000"/>
    <s v="직접"/>
    <m/>
    <n v="0"/>
    <m/>
    <s v="계좌이체"/>
    <s v="현영발급무"/>
    <s v="10월 4회 등록"/>
    <d v="2024-07-24T00:00:00"/>
    <s v="주1회"/>
    <m/>
    <m/>
    <m/>
    <m/>
  </r>
  <r>
    <x v="0"/>
    <x v="1"/>
    <x v="2"/>
    <s v="pascal morris"/>
    <x v="9"/>
    <s v="010-6707-7294"/>
    <s v="남"/>
    <n v="5"/>
    <s v="수17"/>
    <d v="2024-10-14T00:00:00"/>
    <x v="5"/>
    <s v="체험"/>
    <n v="1"/>
    <n v="70000"/>
    <n v="70000"/>
    <n v="70000"/>
    <m/>
    <m/>
    <m/>
    <m/>
    <s v="카드"/>
    <s v="하나 20241014 01 0001"/>
    <s v="10/16 스피드 체험"/>
    <m/>
    <m/>
    <m/>
    <m/>
    <m/>
    <m/>
  </r>
  <r>
    <x v="0"/>
    <x v="0"/>
    <x v="0"/>
    <s v="우아인"/>
    <x v="0"/>
    <s v="010-8860-7276"/>
    <s v="여"/>
    <n v="7"/>
    <s v="월18"/>
    <d v="2024-10-14T00:00:00"/>
    <x v="5"/>
    <s v="심화반"/>
    <n v="1"/>
    <n v="30000"/>
    <n v="30000"/>
    <n v="30000"/>
    <s v="직접"/>
    <m/>
    <n v="0"/>
    <m/>
    <s v="카드"/>
    <s v="신한 20241014 01 0002"/>
    <s v="10월 피겨심화 1회 추가"/>
    <d v="2022-07-29T00:00:00"/>
    <s v="주1회"/>
    <m/>
    <m/>
    <m/>
    <m/>
  </r>
  <r>
    <x v="0"/>
    <x v="0"/>
    <x v="0"/>
    <s v="문하은"/>
    <x v="6"/>
    <s v="010-9111-8263"/>
    <s v="여"/>
    <n v="8"/>
    <s v="토12"/>
    <d v="2024-10-12T00:00:00"/>
    <x v="5"/>
    <s v="주1회"/>
    <n v="4"/>
    <n v="60000"/>
    <n v="240000"/>
    <n v="240000"/>
    <s v="직접"/>
    <m/>
    <n v="0"/>
    <m/>
    <s v="카드"/>
    <s v="삼성 20241012 01 0007"/>
    <s v="10월 4회 등록"/>
    <d v="2024-04-20T00:00:00"/>
    <s v="주1회"/>
    <m/>
    <s v="학동로 405"/>
    <m/>
    <m/>
  </r>
  <r>
    <x v="0"/>
    <x v="0"/>
    <x v="0"/>
    <s v="염재이"/>
    <x v="7"/>
    <s v="010-8837-0250"/>
    <s v="여"/>
    <n v="8"/>
    <s v="토11"/>
    <d v="2024-10-12T00:00:00"/>
    <x v="5"/>
    <s v="주1회"/>
    <n v="4"/>
    <n v="60000"/>
    <n v="240000"/>
    <n v="240000"/>
    <s v="직접"/>
    <m/>
    <n v="0"/>
    <m/>
    <s v="카드"/>
    <s v="삼성 20241012 01 0006"/>
    <s v="10월 4회 등록"/>
    <d v="2022-05-16T00:00:00"/>
    <s v="주1회"/>
    <m/>
    <m/>
    <m/>
    <s v="서초동"/>
  </r>
  <r>
    <x v="0"/>
    <x v="1"/>
    <x v="15"/>
    <s v="황아영"/>
    <x v="13"/>
    <m/>
    <s v="여"/>
    <n v="11"/>
    <s v="토10"/>
    <d v="2024-10-12T00:00:00"/>
    <x v="5"/>
    <s v="주1회할인"/>
    <n v="3"/>
    <n v="57500"/>
    <n v="172500"/>
    <n v="170000"/>
    <s v="직접"/>
    <m/>
    <n v="0"/>
    <m/>
    <s v="카드"/>
    <s v="케이 20241012 01 0003"/>
    <s v="10월 3회 등록_x000a_형제할인"/>
    <m/>
    <m/>
    <m/>
    <m/>
    <m/>
    <m/>
  </r>
  <r>
    <x v="0"/>
    <x v="0"/>
    <x v="16"/>
    <s v="임서민"/>
    <x v="3"/>
    <s v="010-5303-0874"/>
    <s v="여"/>
    <n v="10"/>
    <s v="토12"/>
    <d v="2024-10-12T00:00:00"/>
    <x v="5"/>
    <s v="주1회"/>
    <n v="3"/>
    <n v="60000"/>
    <n v="180000"/>
    <n v="180000"/>
    <s v="직접"/>
    <m/>
    <n v="0"/>
    <m/>
    <s v="카드"/>
    <s v="우리 20241012 01 0002"/>
    <s v="10월 3회 추가"/>
    <d v="2022-01-08T00:00:00"/>
    <s v="주1회"/>
    <m/>
    <m/>
    <m/>
    <m/>
  </r>
  <r>
    <x v="0"/>
    <x v="0"/>
    <x v="6"/>
    <s v="문지현"/>
    <x v="6"/>
    <s v="010-9645-4533"/>
    <s v="여"/>
    <n v="11"/>
    <s v="토11"/>
    <d v="2024-10-12T00:00:00"/>
    <x v="5"/>
    <s v="주1회"/>
    <n v="3"/>
    <n v="60000"/>
    <n v="180000"/>
    <n v="110000"/>
    <s v="입회비"/>
    <n v="1"/>
    <n v="30000"/>
    <n v="30000"/>
    <s v="카드"/>
    <s v="신한 20241012 01 0004"/>
    <s v="10월 신규 2회 등록_x000a_체험수업 차액결제"/>
    <d v="2024-10-12T00:00:00"/>
    <s v="주1회"/>
    <s v="영훈초"/>
    <s v="동양파라곤"/>
    <m/>
    <m/>
  </r>
  <r>
    <x v="0"/>
    <x v="1"/>
    <x v="6"/>
    <s v="윤결"/>
    <x v="5"/>
    <s v="010-6272-5967"/>
    <s v="여"/>
    <n v="12"/>
    <s v="토15"/>
    <d v="2024-10-12T00:00:00"/>
    <x v="5"/>
    <s v="주1회"/>
    <n v="3"/>
    <n v="60000"/>
    <n v="180000"/>
    <n v="170000"/>
    <s v="입회비"/>
    <n v="1"/>
    <n v="30000"/>
    <n v="30000"/>
    <s v="카드"/>
    <s v="신한 20241012 01 0008"/>
    <s v="10월 3회 등록_x000a_체험수업 차액 결제"/>
    <d v="2024-10-12T00:00:00"/>
    <s v="주1회"/>
    <s v="sie"/>
    <s v="한남대로10길16"/>
    <m/>
    <m/>
  </r>
  <r>
    <x v="0"/>
    <x v="0"/>
    <x v="2"/>
    <s v="전소은"/>
    <x v="3"/>
    <s v="010-9266-2317"/>
    <s v="여"/>
    <n v="8"/>
    <s v="토14"/>
    <d v="2024-10-12T00:00:00"/>
    <x v="5"/>
    <s v="체험"/>
    <n v="1"/>
    <n v="70000"/>
    <n v="70000"/>
    <n v="70000"/>
    <s v="직접"/>
    <m/>
    <n v="0"/>
    <m/>
    <s v="계좌이체"/>
    <s v="현영발급무"/>
    <s v="10/12 피겨 체험"/>
    <m/>
    <m/>
    <m/>
    <m/>
    <m/>
    <m/>
  </r>
  <r>
    <x v="0"/>
    <x v="1"/>
    <x v="0"/>
    <s v="이승재"/>
    <x v="8"/>
    <s v="010-7793-1999"/>
    <s v="남"/>
    <n v="6"/>
    <s v="금16"/>
    <d v="2024-10-11T00:00:00"/>
    <x v="5"/>
    <s v="주1회할인"/>
    <n v="4"/>
    <n v="57500"/>
    <n v="230000"/>
    <n v="230000"/>
    <s v="직접"/>
    <m/>
    <n v="0"/>
    <m/>
    <s v="카드"/>
    <s v="현대 20241011 01 0002"/>
    <s v="10월 4회 등록_x000a_수영종목할인"/>
    <d v="2023-02-03T00:00:00"/>
    <s v="주1회"/>
    <m/>
    <s v="올림픽로 135"/>
    <m/>
    <m/>
  </r>
  <r>
    <x v="0"/>
    <x v="0"/>
    <x v="2"/>
    <s v="문지현"/>
    <x v="6"/>
    <s v="010-9645-4533"/>
    <s v="여"/>
    <n v="11"/>
    <s v="토11"/>
    <d v="2024-10-11T00:00:00"/>
    <x v="5"/>
    <s v="체험"/>
    <n v="1"/>
    <n v="70000"/>
    <n v="70000"/>
    <n v="70000"/>
    <m/>
    <m/>
    <m/>
    <m/>
    <s v="계좌이체"/>
    <s v="현영발급무"/>
    <s v="10/12 피겨 체험"/>
    <m/>
    <m/>
    <m/>
    <m/>
    <m/>
    <m/>
  </r>
  <r>
    <x v="0"/>
    <x v="0"/>
    <x v="5"/>
    <s v="박지연"/>
    <x v="7"/>
    <s v="010-3514-5895"/>
    <s v="여"/>
    <n v="10"/>
    <s v="토13"/>
    <d v="2024-10-10T00:00:00"/>
    <x v="5"/>
    <s v="주1회"/>
    <n v="4"/>
    <n v="60000"/>
    <n v="240000"/>
    <n v="-240000"/>
    <s v="직접"/>
    <m/>
    <n v="0"/>
    <m/>
    <s v="카드"/>
    <s v="신한20241010 01 0001"/>
    <s v="10월 4회 환불"/>
    <d v="2024-01-27T00:00:00"/>
    <s v="주1회"/>
    <m/>
    <s v="이촌로 87길 13"/>
    <m/>
    <m/>
  </r>
  <r>
    <x v="0"/>
    <x v="0"/>
    <x v="17"/>
    <s v="박지연"/>
    <x v="7"/>
    <s v="010-3514-5895"/>
    <s v="여"/>
    <n v="10"/>
    <s v="토13"/>
    <d v="2024-10-10T00:00:00"/>
    <x v="5"/>
    <s v="위약금"/>
    <n v="1"/>
    <n v="-0.1"/>
    <n v="-0.1"/>
    <n v="24000"/>
    <s v="직접"/>
    <m/>
    <n v="0"/>
    <m/>
    <s v="카드"/>
    <s v="신한20241010 01 0002"/>
    <s v="10월 환불 위약금"/>
    <d v="2024-01-27T00:00:00"/>
    <s v="주1회"/>
    <m/>
    <s v="이촌로 87길 13"/>
    <m/>
    <m/>
  </r>
  <r>
    <x v="0"/>
    <x v="0"/>
    <x v="0"/>
    <s v="안수현"/>
    <x v="7"/>
    <s v="010-9116-7744"/>
    <s v="여"/>
    <n v="8"/>
    <s v="목16"/>
    <d v="2024-10-10T00:00:00"/>
    <x v="5"/>
    <s v="주1회"/>
    <n v="4"/>
    <n v="60000"/>
    <n v="240000"/>
    <n v="240000"/>
    <s v="직접"/>
    <m/>
    <n v="0"/>
    <m/>
    <s v="카드"/>
    <s v="국민 20241010 01 0003"/>
    <s v="10월 4회 등록"/>
    <d v="2023-08-08T00:00:00"/>
    <s v="주2회"/>
    <m/>
    <s v="용산구 서빙고로 413"/>
    <m/>
    <m/>
  </r>
  <r>
    <x v="0"/>
    <x v="0"/>
    <x v="0"/>
    <s v="정재인2"/>
    <x v="4"/>
    <s v="010-5337-9117"/>
    <s v="여"/>
    <n v="6"/>
    <s v="목17"/>
    <d v="2024-10-10T00:00:00"/>
    <x v="5"/>
    <s v="주1회"/>
    <n v="1"/>
    <n v="60000"/>
    <n v="60000"/>
    <n v="60000"/>
    <s v="직접"/>
    <m/>
    <n v="0"/>
    <m/>
    <s v="현금"/>
    <s v="현영 090059986"/>
    <s v="9월 1회 미납금_x000a_(1회만 권지은T가 수업)"/>
    <d v="2023-02-17T00:00:00"/>
    <s v="주1회"/>
    <m/>
    <s v="청담동 116-2"/>
    <m/>
    <m/>
  </r>
  <r>
    <x v="0"/>
    <x v="1"/>
    <x v="0"/>
    <s v="김시원"/>
    <x v="5"/>
    <s v="010-5495-3250"/>
    <s v="여"/>
    <n v="9"/>
    <s v="목17"/>
    <d v="2024-10-10T00:00:00"/>
    <x v="5"/>
    <s v="주1회"/>
    <n v="4"/>
    <n v="60000"/>
    <n v="240000"/>
    <n v="240000"/>
    <s v="왕복1"/>
    <n v="4"/>
    <n v="6000"/>
    <n v="24000"/>
    <s v="카드"/>
    <s v="현대 20241010 01 0005"/>
    <s v="10월 4회 등록_x000a_왕복셔틀이용"/>
    <d v="2024-03-05T00:00:00"/>
    <s v="주1회"/>
    <s v="반원초"/>
    <s v="반포르엘2차"/>
    <s v="반포르엘 2차 앞"/>
    <m/>
  </r>
  <r>
    <x v="0"/>
    <x v="1"/>
    <x v="0"/>
    <s v="안조나"/>
    <x v="1"/>
    <s v="010-9843-7774"/>
    <s v="남"/>
    <n v="9"/>
    <s v="수17"/>
    <d v="2024-10-10T00:00:00"/>
    <x v="5"/>
    <s v="주1회"/>
    <n v="4"/>
    <n v="60000"/>
    <n v="240000"/>
    <n v="240000"/>
    <s v="왕복1"/>
    <n v="4"/>
    <n v="6000"/>
    <n v="24000"/>
    <s v="계좌이체"/>
    <s v="현영발급무"/>
    <s v="10월 4회 등록_x000a_왕복셔틀이용"/>
    <d v="2023-11-28T00:00:00"/>
    <s v="주2회"/>
    <m/>
    <s v="잠원로 117 아크로리버뷰"/>
    <m/>
    <m/>
  </r>
  <r>
    <x v="0"/>
    <x v="0"/>
    <x v="2"/>
    <s v="김서진"/>
    <x v="6"/>
    <s v="010-5525-1789"/>
    <s v="여"/>
    <n v="7"/>
    <s v="수17"/>
    <d v="2024-10-08T00:00:00"/>
    <x v="5"/>
    <s v="체험"/>
    <n v="1"/>
    <n v="70000"/>
    <n v="70000"/>
    <n v="70000"/>
    <s v="직접"/>
    <m/>
    <n v="0"/>
    <m/>
    <s v="카드"/>
    <s v="현대 20241008 01 0001"/>
    <s v="10/16 체험수업"/>
    <m/>
    <m/>
    <m/>
    <m/>
    <m/>
    <m/>
  </r>
  <r>
    <x v="0"/>
    <x v="0"/>
    <x v="0"/>
    <s v="우아인"/>
    <x v="0"/>
    <s v="010-8860-7276"/>
    <s v="여"/>
    <n v="7"/>
    <s v="월17화15토10"/>
    <d v="2024-10-08T00:00:00"/>
    <x v="5"/>
    <s v="주3회"/>
    <n v="1"/>
    <n v="50000"/>
    <n v="50000"/>
    <n v="50000"/>
    <s v="직접"/>
    <m/>
    <n v="0"/>
    <m/>
    <s v="카드"/>
    <s v="신한 20241008 01 0002"/>
    <s v="10월 1회 추가"/>
    <d v="2022-07-29T00:00:00"/>
    <s v="주1회"/>
    <m/>
    <m/>
    <m/>
    <m/>
  </r>
  <r>
    <x v="0"/>
    <x v="0"/>
    <x v="0"/>
    <s v="김채아"/>
    <x v="7"/>
    <s v="010-3165-1011"/>
    <s v="여"/>
    <n v="8"/>
    <s v="화17"/>
    <d v="2024-10-08T00:00:00"/>
    <x v="5"/>
    <s v="주1회"/>
    <n v="4"/>
    <n v="60000"/>
    <n v="240000"/>
    <n v="240000"/>
    <s v="직접"/>
    <m/>
    <n v="0"/>
    <m/>
    <s v="카드"/>
    <s v="국민 20241008 01 0003"/>
    <s v="10월 4회 등록"/>
    <d v="2022-07-27T00:00:00"/>
    <s v="주1회"/>
    <m/>
    <m/>
    <m/>
    <m/>
  </r>
  <r>
    <x v="0"/>
    <x v="0"/>
    <x v="6"/>
    <s v="박상린"/>
    <x v="4"/>
    <m/>
    <s v="여"/>
    <n v="7"/>
    <s v="회차"/>
    <d v="2024-10-08T00:00:00"/>
    <x v="5"/>
    <s v="주1회"/>
    <n v="2"/>
    <n v="60000"/>
    <n v="120000"/>
    <n v="120000"/>
    <s v="입회비"/>
    <n v="1"/>
    <n v="30000"/>
    <n v="30000"/>
    <s v="카드"/>
    <s v="우리 20241008 01 0004"/>
    <s v="10월 신규 2회 등록(수업후 배분해야함)"/>
    <m/>
    <m/>
    <m/>
    <m/>
    <m/>
    <m/>
  </r>
  <r>
    <x v="0"/>
    <x v="0"/>
    <x v="6"/>
    <s v="박상린"/>
    <x v="7"/>
    <m/>
    <s v="여"/>
    <n v="7"/>
    <s v="회차"/>
    <d v="2024-10-08T00:00:00"/>
    <x v="5"/>
    <s v="주1회"/>
    <n v="3"/>
    <n v="60000"/>
    <n v="180000"/>
    <n v="180000"/>
    <s v="직접"/>
    <m/>
    <n v="0"/>
    <m/>
    <s v="카드"/>
    <s v="우리 20241008 01 0004"/>
    <s v="10월 신규 3회 등록(수업후 배분해야함)"/>
    <m/>
    <m/>
    <m/>
    <m/>
    <m/>
    <m/>
  </r>
  <r>
    <x v="0"/>
    <x v="0"/>
    <x v="0"/>
    <s v="권민유"/>
    <x v="4"/>
    <s v="010-9035-7855"/>
    <s v="여"/>
    <n v="9"/>
    <s v="월18"/>
    <d v="2024-10-07T00:00:00"/>
    <x v="5"/>
    <s v="심화반"/>
    <n v="4"/>
    <n v="30000"/>
    <n v="120000"/>
    <n v="120000"/>
    <s v="직접"/>
    <m/>
    <n v="0"/>
    <m/>
    <s v="카드"/>
    <s v="우리 20241007 01 0006"/>
    <s v="10월 피겨심화 4회 등록"/>
    <m/>
    <m/>
    <m/>
    <m/>
    <m/>
    <m/>
  </r>
  <r>
    <x v="0"/>
    <x v="0"/>
    <x v="0"/>
    <s v="우아인"/>
    <x v="0"/>
    <s v="010-8860-7276"/>
    <s v="여"/>
    <n v="7"/>
    <s v="월17화15토10"/>
    <d v="2024-10-07T00:00:00"/>
    <x v="5"/>
    <s v="심화반"/>
    <n v="1"/>
    <n v="30000"/>
    <n v="30000"/>
    <n v="30000"/>
    <s v="직접"/>
    <m/>
    <n v="0"/>
    <m/>
    <s v="카드"/>
    <s v="신한 20241007 01 0005"/>
    <s v="10월 피겨심화 1회 추가"/>
    <d v="2022-07-29T00:00:00"/>
    <s v="주1회"/>
    <m/>
    <m/>
    <m/>
    <m/>
  </r>
  <r>
    <x v="0"/>
    <x v="1"/>
    <x v="0"/>
    <s v="한다인"/>
    <x v="8"/>
    <s v="010-9276-1104"/>
    <s v="여"/>
    <n v="9"/>
    <s v="월16"/>
    <d v="2024-10-07T00:00:00"/>
    <x v="5"/>
    <s v="주1회할인"/>
    <n v="4"/>
    <n v="57500"/>
    <n v="230000"/>
    <n v="230000"/>
    <s v="직접"/>
    <m/>
    <n v="0"/>
    <m/>
    <s v="카드"/>
    <s v="현대 20241007 01 0004"/>
    <s v="10월 4회 등록_x000a_형제할인"/>
    <d v="2023-07-07T00:00:00"/>
    <s v="주1회"/>
    <m/>
    <s v="구현대 72동"/>
    <m/>
    <m/>
  </r>
  <r>
    <x v="0"/>
    <x v="1"/>
    <x v="0"/>
    <s v="한규민"/>
    <x v="8"/>
    <s v="010-9276-1104"/>
    <s v="남"/>
    <n v="6"/>
    <s v="월16"/>
    <d v="2024-10-07T00:00:00"/>
    <x v="5"/>
    <s v="주1회할인"/>
    <n v="4"/>
    <n v="57500"/>
    <n v="230000"/>
    <n v="230000"/>
    <s v="편도2"/>
    <n v="-4"/>
    <n v="-11000"/>
    <n v="-11000"/>
    <s v="카드"/>
    <s v="현대 20241007 01 0004"/>
    <s v="10월 4회 등록_x000a_형제할인 편도셔틀중복취소 셔틀비 다시 받아야함"/>
    <d v="2023-07-24T00:00:00"/>
    <s v="주1회"/>
    <m/>
    <m/>
    <m/>
    <m/>
  </r>
  <r>
    <x v="0"/>
    <x v="0"/>
    <x v="16"/>
    <s v="김조이"/>
    <x v="0"/>
    <s v="010-3732-0209"/>
    <s v="여"/>
    <n v="7"/>
    <s v="월1617,금1617"/>
    <d v="2024-10-07T00:00:00"/>
    <x v="5"/>
    <s v="주4회"/>
    <n v="6"/>
    <n v="47500"/>
    <n v="285000"/>
    <n v="260000"/>
    <s v="직접"/>
    <m/>
    <n v="0"/>
    <m/>
    <s v="카드"/>
    <s v="신한 20241007 01 0002"/>
    <s v="10월 8회추가_x000a_주4회 단가 차액결제"/>
    <d v="2022-08-27T00:00:00"/>
    <s v="주1회"/>
    <m/>
    <s v="동작구 상도로"/>
    <m/>
    <m/>
  </r>
  <r>
    <x v="0"/>
    <x v="0"/>
    <x v="0"/>
    <s v="왕윤하"/>
    <x v="7"/>
    <s v="010-3113-0858"/>
    <s v="여"/>
    <n v="6"/>
    <s v="월16"/>
    <d v="2024-10-07T00:00:00"/>
    <x v="5"/>
    <s v="주1회"/>
    <n v="4"/>
    <n v="60000"/>
    <n v="240000"/>
    <n v="240000"/>
    <s v="직접"/>
    <m/>
    <n v="0"/>
    <m/>
    <s v="카드"/>
    <s v="하나 20241007 01 0001"/>
    <s v="10월 4회 등록"/>
    <d v="2022-01-25T00:00:00"/>
    <s v="주1회"/>
    <m/>
    <s v="반포자이 128동"/>
    <m/>
    <m/>
  </r>
  <r>
    <x v="0"/>
    <x v="0"/>
    <x v="0"/>
    <s v="최지우"/>
    <x v="0"/>
    <s v="010-2040-7854"/>
    <s v="여"/>
    <n v="8"/>
    <s v="토10"/>
    <d v="2024-10-05T00:00:00"/>
    <x v="5"/>
    <s v="주1회"/>
    <n v="4"/>
    <n v="60000"/>
    <n v="240000"/>
    <n v="240000"/>
    <s v="직접"/>
    <m/>
    <n v="0"/>
    <m/>
    <s v="카드"/>
    <s v="현대 20241005 01 0001"/>
    <s v="10월 4회 등록"/>
    <d v="2024-08-24T00:00:00"/>
    <s v="주1회"/>
    <m/>
    <m/>
    <m/>
    <m/>
  </r>
  <r>
    <x v="0"/>
    <x v="1"/>
    <x v="0"/>
    <s v="신아셀"/>
    <x v="8"/>
    <s v="010-5057-9305"/>
    <s v="남"/>
    <n v="9"/>
    <s v="토13"/>
    <d v="2024-10-05T00:00:00"/>
    <x v="5"/>
    <s v="주1회"/>
    <n v="1"/>
    <n v="60000"/>
    <n v="60000"/>
    <n v="60000"/>
    <s v="직접"/>
    <m/>
    <n v="0"/>
    <m/>
    <s v="현금"/>
    <s v="현영발급무"/>
    <s v="10월 1회 등록"/>
    <d v="2024-07-31T00:00:00"/>
    <s v="주1회"/>
    <m/>
    <m/>
    <m/>
    <m/>
  </r>
  <r>
    <x v="0"/>
    <x v="0"/>
    <x v="0"/>
    <s v="이주희"/>
    <x v="3"/>
    <s v="010-9285-5640"/>
    <s v="여"/>
    <n v="6"/>
    <s v="목15,16,토11"/>
    <d v="2024-10-05T00:00:00"/>
    <x v="5"/>
    <s v="주3회"/>
    <n v="2"/>
    <n v="50000"/>
    <n v="100000"/>
    <n v="100000"/>
    <s v="직접"/>
    <m/>
    <n v="0"/>
    <m/>
    <s v="카드"/>
    <s v="하나 20241005 01 0005"/>
    <s v="9월 2회 미납금"/>
    <d v="2022-12-20T00:00:00"/>
    <s v="주1회"/>
    <m/>
    <s v="압구정로 113"/>
    <m/>
    <m/>
  </r>
  <r>
    <x v="0"/>
    <x v="0"/>
    <x v="0"/>
    <s v="이주희"/>
    <x v="3"/>
    <s v="010-9285-5640"/>
    <s v="여"/>
    <n v="6"/>
    <s v="목15,16,토11"/>
    <d v="2024-10-05T00:00:00"/>
    <x v="5"/>
    <s v="주4회"/>
    <n v="16"/>
    <n v="47500"/>
    <n v="760000"/>
    <n v="760000"/>
    <s v="직접"/>
    <m/>
    <n v="0"/>
    <m/>
    <s v="카드"/>
    <s v="하나 20241005 01 0005"/>
    <s v="10월 16회 등록"/>
    <d v="2022-12-20T00:00:00"/>
    <s v="주1회"/>
    <m/>
    <s v="압구정로 113"/>
    <m/>
    <m/>
  </r>
  <r>
    <x v="0"/>
    <x v="0"/>
    <x v="0"/>
    <s v="박규리"/>
    <x v="3"/>
    <s v="010-5353-3727"/>
    <s v="여"/>
    <n v="11"/>
    <s v="토11,12"/>
    <d v="2024-10-05T00:00:00"/>
    <x v="5"/>
    <s v="주2회"/>
    <n v="8"/>
    <n v="55000"/>
    <n v="440000"/>
    <n v="440000"/>
    <s v="왕복1"/>
    <n v="4"/>
    <n v="6000"/>
    <n v="24000"/>
    <s v="카드"/>
    <s v="삼섬 20241005 01 0004"/>
    <s v="10월 8회 등록_x000a_왕복셔틀이용"/>
    <d v="2019-12-27T00:00:00"/>
    <s v="주2회"/>
    <m/>
    <s v="서초구 잠원동 70 201-1208"/>
    <m/>
    <s v="삼성동"/>
  </r>
  <r>
    <x v="0"/>
    <x v="0"/>
    <x v="0"/>
    <s v="오주아"/>
    <x v="7"/>
    <s v="010-6630-8171"/>
    <s v="여"/>
    <n v="7"/>
    <s v="수16토11"/>
    <d v="2024-10-05T00:00:00"/>
    <x v="5"/>
    <s v="주2회"/>
    <n v="8"/>
    <n v="55000"/>
    <n v="440000"/>
    <n v="445000"/>
    <s v="직접"/>
    <m/>
    <n v="0"/>
    <m/>
    <s v="카드"/>
    <s v="하나 20241005 01 0003"/>
    <s v="10월 8회 등록_x000a_9월 미납금 5000원 추가결제"/>
    <d v="2023-12-18T00:00:00"/>
    <s v="주1회"/>
    <s v="GIA"/>
    <s v="성수동 트리마제"/>
    <m/>
    <m/>
  </r>
  <r>
    <x v="0"/>
    <x v="0"/>
    <x v="0"/>
    <s v="강민정"/>
    <x v="7"/>
    <s v="010-5094-5423"/>
    <s v="여"/>
    <n v="10"/>
    <s v="화수16"/>
    <d v="2024-10-05T00:00:00"/>
    <x v="5"/>
    <s v="주2회"/>
    <n v="8"/>
    <n v="55000"/>
    <n v="440000"/>
    <n v="440000"/>
    <s v="직접"/>
    <m/>
    <n v="0"/>
    <m/>
    <s v="카드"/>
    <s v="신한 20241005 01 0006"/>
    <s v="10월 8회 등록"/>
    <d v="2024-08-18T00:00:00"/>
    <s v="주2회"/>
    <m/>
    <m/>
    <m/>
    <m/>
  </r>
  <r>
    <x v="0"/>
    <x v="1"/>
    <x v="5"/>
    <s v="선우연"/>
    <x v="8"/>
    <s v="010-9117-6978"/>
    <s v="여"/>
    <n v="8"/>
    <s v="토13"/>
    <d v="2024-10-05T00:00:00"/>
    <x v="5"/>
    <s v="주1회"/>
    <n v="4"/>
    <n v="60000"/>
    <n v="240000"/>
    <n v="-240000"/>
    <s v="직접"/>
    <m/>
    <n v="0"/>
    <m/>
    <s v="카드"/>
    <s v="신한 20241005 01 0007"/>
    <s v="10월 4회 환불"/>
    <d v="2024-09-29T00:00:00"/>
    <s v="주1회"/>
    <m/>
    <m/>
    <m/>
    <m/>
  </r>
  <r>
    <x v="0"/>
    <x v="1"/>
    <x v="6"/>
    <s v="선우연"/>
    <x v="8"/>
    <s v="010-9117-6978"/>
    <s v="여"/>
    <n v="8"/>
    <s v="토13"/>
    <d v="2024-10-05T00:00:00"/>
    <x v="5"/>
    <s v="주1회미만"/>
    <n v="3"/>
    <n v="70000"/>
    <n v="210000"/>
    <n v="210000"/>
    <s v="직접"/>
    <m/>
    <n v="0"/>
    <m/>
    <s v="카드"/>
    <s v="신한 20241005 01 0008"/>
    <s v="10월 3회 취소후 재결제"/>
    <d v="2024-09-29T00:00:00"/>
    <s v="주1회"/>
    <m/>
    <m/>
    <m/>
    <m/>
  </r>
  <r>
    <x v="0"/>
    <x v="1"/>
    <x v="0"/>
    <s v="김준영"/>
    <x v="8"/>
    <s v="010-8537-8050"/>
    <s v="남"/>
    <n v="8"/>
    <s v="토12"/>
    <d v="2024-10-05T00:00:00"/>
    <x v="5"/>
    <s v="주1회"/>
    <n v="2"/>
    <n v="60000"/>
    <n v="120000"/>
    <n v="120000"/>
    <s v="직접"/>
    <m/>
    <n v="0"/>
    <m/>
    <s v="현금"/>
    <s v="현영발급무"/>
    <s v="10월 2회 등록"/>
    <d v="2024-07-06T00:00:00"/>
    <s v="주1회"/>
    <m/>
    <m/>
    <m/>
    <s v="청담동"/>
  </r>
  <r>
    <x v="0"/>
    <x v="0"/>
    <x v="0"/>
    <s v="최윤서"/>
    <x v="7"/>
    <s v="010-8387-9070"/>
    <s v="여"/>
    <n v="10"/>
    <s v="토13"/>
    <d v="2024-10-05T00:00:00"/>
    <x v="5"/>
    <s v="주2회"/>
    <n v="4"/>
    <n v="55000"/>
    <n v="220000"/>
    <n v="200000"/>
    <s v="직접"/>
    <m/>
    <n v="0"/>
    <m/>
    <s v="카드"/>
    <s v="삼성 20241005 01 010"/>
    <s v="10월 4회 추가_x000a_주2회 단가 조정 결제 "/>
    <d v="2021-03-20T00:00:00"/>
    <s v="주1회"/>
    <m/>
    <s v="용산구 이촌동 이촌아파트 104동"/>
    <m/>
    <s v="이촌동"/>
  </r>
  <r>
    <x v="0"/>
    <x v="1"/>
    <x v="0"/>
    <s v="최이안"/>
    <x v="8"/>
    <s v="010-9929-0427"/>
    <s v="남"/>
    <n v="8"/>
    <s v="토15"/>
    <d v="2024-10-05T00:00:00"/>
    <x v="5"/>
    <s v="주1회"/>
    <n v="4"/>
    <n v="60000"/>
    <n v="240000"/>
    <n v="240000"/>
    <s v="직접"/>
    <m/>
    <n v="0"/>
    <m/>
    <s v="카드"/>
    <s v="하나 20241005 01 0011"/>
    <s v="10월 4회 등록"/>
    <d v="2023-12-09T00:00:00"/>
    <s v="주1회"/>
    <m/>
    <s v="압구정동 464 현대3차"/>
    <m/>
    <m/>
  </r>
  <r>
    <x v="0"/>
    <x v="0"/>
    <x v="0"/>
    <s v="정봄"/>
    <x v="0"/>
    <s v="010-4049-0161"/>
    <s v="여"/>
    <n v="8"/>
    <s v="토14,15"/>
    <d v="2024-10-05T00:00:00"/>
    <x v="5"/>
    <s v="주1회"/>
    <n v="6"/>
    <n v="60000"/>
    <n v="360000"/>
    <n v="360000"/>
    <s v="직접"/>
    <m/>
    <n v="0"/>
    <m/>
    <s v="카드"/>
    <s v="하나 20241005 01 0012"/>
    <s v="10월 6회 등록"/>
    <d v="2023-08-16T00:00:00"/>
    <s v="주1회"/>
    <m/>
    <s v="삼성로 212"/>
    <m/>
    <m/>
  </r>
  <r>
    <x v="0"/>
    <x v="1"/>
    <x v="0"/>
    <s v="고도원"/>
    <x v="5"/>
    <s v="010-3679-9069"/>
    <s v="남"/>
    <n v="7"/>
    <s v="토14"/>
    <d v="2024-10-05T00:00:00"/>
    <x v="5"/>
    <s v="주1회"/>
    <n v="4"/>
    <n v="60000"/>
    <n v="240000"/>
    <n v="240000"/>
    <s v="직접"/>
    <m/>
    <n v="0"/>
    <m/>
    <s v="카드"/>
    <s v="롯데 20241005 01 0013"/>
    <s v="10월 4회 등록"/>
    <d v="2023-01-07T00:00:00"/>
    <s v="주1회"/>
    <m/>
    <s v="반포훼미리아파트"/>
    <m/>
    <s v="압구정동"/>
  </r>
  <r>
    <x v="0"/>
    <x v="0"/>
    <x v="0"/>
    <s v="정지원"/>
    <x v="0"/>
    <s v="010-9045-6907"/>
    <s v="여"/>
    <n v="9"/>
    <s v="토14"/>
    <d v="2024-10-05T00:00:00"/>
    <x v="5"/>
    <s v="주1회미만"/>
    <n v="3"/>
    <n v="70000"/>
    <n v="210000"/>
    <n v="210000"/>
    <s v="직접"/>
    <m/>
    <n v="0"/>
    <m/>
    <s v="카드"/>
    <s v="현대 20241005 01 0014"/>
    <s v="10월 3회 등록"/>
    <d v="2022-01-08T00:00:00"/>
    <s v="주1회"/>
    <m/>
    <m/>
    <m/>
    <m/>
  </r>
  <r>
    <x v="0"/>
    <x v="0"/>
    <x v="0"/>
    <s v="양지유"/>
    <x v="0"/>
    <s v="010-7277-2090"/>
    <s v="여"/>
    <n v="9"/>
    <s v="화16목16,17"/>
    <d v="2024-10-05T00:00:00"/>
    <x v="5"/>
    <s v="주3회"/>
    <n v="12"/>
    <n v="50000"/>
    <n v="600000"/>
    <n v="600000"/>
    <s v="직접"/>
    <m/>
    <n v="0"/>
    <m/>
    <s v="카드"/>
    <s v="현대 20241005 01 0015"/>
    <s v="10월 12회 등록"/>
    <d v="2024-03-05T00:00:00"/>
    <s v="주1회"/>
    <s v="압구정초"/>
    <s v="압구정동"/>
    <m/>
    <m/>
  </r>
  <r>
    <x v="0"/>
    <x v="0"/>
    <x v="0"/>
    <s v="공희민"/>
    <x v="3"/>
    <s v="010-5715-0483"/>
    <s v="여"/>
    <n v="11"/>
    <s v="수17토15"/>
    <d v="2024-10-05T00:00:00"/>
    <x v="5"/>
    <s v="주2회"/>
    <n v="8"/>
    <n v="55000"/>
    <n v="440000"/>
    <n v="440000"/>
    <s v="직접"/>
    <m/>
    <n v="0"/>
    <m/>
    <s v="현금"/>
    <s v="현영발급무"/>
    <s v="10월 8회 등록"/>
    <d v="2024-02-14T00:00:00"/>
    <s v="주1회"/>
    <m/>
    <s v="잠원 리오센트"/>
    <m/>
    <m/>
  </r>
  <r>
    <x v="0"/>
    <x v="0"/>
    <x v="0"/>
    <s v="김율리"/>
    <x v="4"/>
    <s v="010-2763-5912"/>
    <s v="여"/>
    <n v="6"/>
    <s v="금16"/>
    <d v="2024-10-04T00:00:00"/>
    <x v="5"/>
    <s v="주1회"/>
    <n v="4"/>
    <n v="60000"/>
    <n v="240000"/>
    <n v="240000"/>
    <s v="직접"/>
    <m/>
    <n v="0"/>
    <m/>
    <s v="카드"/>
    <s v="신한 20241004 01 0001"/>
    <s v="10월 4회 등록"/>
    <d v="2023-02-10T00:00:00"/>
    <s v="주1회"/>
    <m/>
    <s v="용산구 CJ나인파크"/>
    <m/>
    <m/>
  </r>
  <r>
    <x v="0"/>
    <x v="0"/>
    <x v="0"/>
    <s v="이하은(8304)"/>
    <x v="4"/>
    <s v="010-3174-8304"/>
    <s v="여"/>
    <n v="9"/>
    <s v="월17"/>
    <d v="2024-10-04T00:00:00"/>
    <x v="5"/>
    <s v="주1회"/>
    <n v="4"/>
    <n v="60000"/>
    <n v="240000"/>
    <n v="240000"/>
    <s v="직접"/>
    <m/>
    <n v="0"/>
    <m/>
    <s v="카드"/>
    <s v="하나 20241004 01 0003"/>
    <s v="10월 4회 등록"/>
    <d v="2018-11-03T00:00:00"/>
    <s v="주1회"/>
    <m/>
    <s v="청담동 피엔폴루스 1501호"/>
    <m/>
    <s v="청담동"/>
  </r>
  <r>
    <x v="0"/>
    <x v="0"/>
    <x v="0"/>
    <s v="정라희"/>
    <x v="4"/>
    <s v="010-9536-7003"/>
    <s v="여"/>
    <n v="7"/>
    <s v="화16,17"/>
    <d v="2024-10-04T00:00:00"/>
    <x v="5"/>
    <s v="주2회"/>
    <n v="9"/>
    <n v="55000"/>
    <n v="495000"/>
    <n v="495000"/>
    <s v="직접"/>
    <m/>
    <n v="0"/>
    <m/>
    <s v="카드"/>
    <s v="농협 20241004 01 0004"/>
    <s v="10월 9회 등록"/>
    <d v="2021-03-19T00:00:00"/>
    <s v="주1회"/>
    <m/>
    <s v="강남구 신사동 96 현대주책 b동"/>
    <m/>
    <s v="신사동"/>
  </r>
  <r>
    <x v="0"/>
    <x v="0"/>
    <x v="0"/>
    <s v="정라희"/>
    <x v="4"/>
    <s v="010-9536-7003"/>
    <s v="여"/>
    <n v="7"/>
    <s v="화16,17"/>
    <d v="2024-10-04T00:00:00"/>
    <x v="5"/>
    <s v="심화반"/>
    <n v="1"/>
    <n v="30000"/>
    <n v="30000"/>
    <n v="30000"/>
    <s v="직접"/>
    <m/>
    <n v="0"/>
    <m/>
    <s v="카드"/>
    <s v="농협 20241004 01 0004"/>
    <s v="10월 피겨심화 1회 등록"/>
    <d v="2021-03-19T00:00:00"/>
    <s v="주1회"/>
    <m/>
    <s v="강남구 신사동 96 현대주책 b동"/>
    <m/>
    <s v="신사동"/>
  </r>
  <r>
    <x v="0"/>
    <x v="1"/>
    <x v="0"/>
    <s v="장준혁"/>
    <x v="1"/>
    <s v="010-8252-5407"/>
    <s v="남"/>
    <n v="8"/>
    <s v="수17"/>
    <d v="2024-10-04T00:00:00"/>
    <x v="5"/>
    <s v="주1회"/>
    <n v="4"/>
    <n v="60000"/>
    <n v="240000"/>
    <n v="240000"/>
    <s v="직접"/>
    <m/>
    <n v="0"/>
    <m/>
    <s v="카드"/>
    <s v="우리 20241004 01 0005"/>
    <s v="10월 4회 등록"/>
    <d v="2024-02-17T00:00:00"/>
    <s v="주1회"/>
    <m/>
    <s v="성동구 금호로 173"/>
    <m/>
    <m/>
  </r>
  <r>
    <x v="0"/>
    <x v="1"/>
    <x v="0"/>
    <s v="조동유"/>
    <x v="1"/>
    <s v="010-7413-8017"/>
    <s v="남"/>
    <n v="8"/>
    <s v="수17"/>
    <d v="2024-10-04T00:00:00"/>
    <x v="5"/>
    <s v="주1회미만"/>
    <n v="1"/>
    <n v="70000"/>
    <n v="70000"/>
    <n v="70000"/>
    <s v="직접"/>
    <m/>
    <n v="0"/>
    <m/>
    <s v="카드"/>
    <s v="현대 20241004 01 0006"/>
    <s v="10월 1회 등록"/>
    <d v="2024-02-17T00:00:00"/>
    <s v="주1회"/>
    <m/>
    <s v="영동대로 138길 12"/>
    <m/>
    <m/>
  </r>
  <r>
    <x v="0"/>
    <x v="0"/>
    <x v="0"/>
    <s v="이가은(6236)"/>
    <x v="4"/>
    <s v="010-9030-6236"/>
    <s v="여"/>
    <n v="8"/>
    <s v="금17"/>
    <d v="2024-10-04T00:00:00"/>
    <x v="5"/>
    <s v="주1회"/>
    <n v="4"/>
    <n v="60000"/>
    <n v="240000"/>
    <n v="240000"/>
    <s v="직접"/>
    <m/>
    <n v="0"/>
    <m/>
    <s v="카드"/>
    <s v="하나 20241004 01 0007"/>
    <s v="10월 4회 등록"/>
    <d v="2020-04-25T00:00:00"/>
    <s v="주2회"/>
    <m/>
    <s v="신현대아파트 122동"/>
    <m/>
    <m/>
  </r>
  <r>
    <x v="0"/>
    <x v="0"/>
    <x v="0"/>
    <s v="우아인"/>
    <x v="0"/>
    <s v="010-8860-7276"/>
    <s v="여"/>
    <n v="7"/>
    <s v="월17화15토10"/>
    <d v="2024-10-04T00:00:00"/>
    <x v="5"/>
    <s v="심화반"/>
    <n v="1"/>
    <n v="30000"/>
    <n v="30000"/>
    <n v="30000"/>
    <s v="직접"/>
    <m/>
    <n v="0"/>
    <m/>
    <s v="카드"/>
    <s v="신한 20241004 01 0008"/>
    <s v="10월 피겨심화 1회 등록"/>
    <d v="2022-07-29T00:00:00"/>
    <s v="주1회"/>
    <m/>
    <m/>
    <m/>
    <m/>
  </r>
  <r>
    <x v="0"/>
    <x v="0"/>
    <x v="0"/>
    <s v="김예현"/>
    <x v="4"/>
    <s v="010-3235-5441"/>
    <s v="여"/>
    <n v="8"/>
    <s v="회원제"/>
    <d v="2024-10-04T00:00:00"/>
    <x v="5"/>
    <s v="심화반"/>
    <n v="9"/>
    <n v="30000"/>
    <n v="270000"/>
    <n v="270000"/>
    <s v="직접"/>
    <m/>
    <n v="0"/>
    <m/>
    <s v="카드"/>
    <s v="비씨 20241004 01 0010"/>
    <s v="10월 피겨심화 9회 등록"/>
    <d v="2021-02-06T00:00:00"/>
    <m/>
    <m/>
    <m/>
    <m/>
    <m/>
  </r>
  <r>
    <x v="0"/>
    <x v="0"/>
    <x v="0"/>
    <s v="김시현"/>
    <x v="4"/>
    <s v="010-3235-5441"/>
    <s v="여"/>
    <n v="10"/>
    <s v="회원제"/>
    <d v="2024-10-04T00:00:00"/>
    <x v="5"/>
    <s v="심화반"/>
    <n v="7"/>
    <n v="30000"/>
    <n v="210000"/>
    <n v="210000"/>
    <s v="직접"/>
    <m/>
    <n v="0"/>
    <m/>
    <s v="카드"/>
    <s v="비씨 20241004 01 0010"/>
    <s v="10월 피겨심화 7회 등록"/>
    <d v="2021-02-06T00:00:00"/>
    <m/>
    <m/>
    <m/>
    <m/>
    <m/>
  </r>
  <r>
    <x v="0"/>
    <x v="0"/>
    <x v="16"/>
    <s v="김조이"/>
    <x v="0"/>
    <s v="010-3732-0209"/>
    <s v="여"/>
    <n v="7"/>
    <s v="월16"/>
    <d v="2024-10-04T00:00:00"/>
    <x v="5"/>
    <s v="주2회"/>
    <n v="1"/>
    <n v="55000"/>
    <n v="55000"/>
    <n v="55000"/>
    <s v="직접"/>
    <m/>
    <n v="0"/>
    <m/>
    <s v="카드"/>
    <s v="신한 20241004 01 0009"/>
    <s v="10월 1회 추가"/>
    <d v="2022-08-27T00:00:00"/>
    <s v="주1회"/>
    <m/>
    <s v="동작구 상도로"/>
    <m/>
    <m/>
  </r>
  <r>
    <x v="0"/>
    <x v="1"/>
    <x v="2"/>
    <s v="윤결"/>
    <x v="5"/>
    <s v="010-6272-5967"/>
    <s v="여"/>
    <n v="12"/>
    <s v="토15"/>
    <d v="2024-10-04T00:00:00"/>
    <x v="5"/>
    <s v="체험"/>
    <n v="1"/>
    <n v="70000"/>
    <n v="70000"/>
    <n v="70000"/>
    <m/>
    <m/>
    <m/>
    <m/>
    <s v="계좌이체"/>
    <s v="현영발급무"/>
    <s v="10/5 스피드 체험"/>
    <m/>
    <m/>
    <m/>
    <m/>
    <m/>
    <m/>
  </r>
  <r>
    <x v="0"/>
    <x v="1"/>
    <x v="0"/>
    <s v="서우현"/>
    <x v="1"/>
    <s v="010-9488-2545"/>
    <s v="남"/>
    <n v="7"/>
    <s v="수15"/>
    <d v="2024-10-02T00:00:00"/>
    <x v="5"/>
    <s v="주1회할인"/>
    <n v="3"/>
    <n v="57500"/>
    <n v="172500"/>
    <n v="168000"/>
    <s v="직접"/>
    <m/>
    <n v="0"/>
    <m/>
    <s v="카드"/>
    <s v="신한 20241002 01 0001"/>
    <s v="10월 4회 등록_x000a_이사님 지인 20% 할인"/>
    <d v="2022-10-26T00:00:00"/>
    <s v="주2회"/>
    <m/>
    <s v="청구로 3길 80"/>
    <m/>
    <m/>
  </r>
  <r>
    <x v="0"/>
    <x v="1"/>
    <x v="0"/>
    <s v="권도윤"/>
    <x v="1"/>
    <s v="010-8850-4008"/>
    <s v="남"/>
    <n v="8"/>
    <s v="수16"/>
    <d v="2024-10-02T00:00:00"/>
    <x v="5"/>
    <s v="주1회"/>
    <n v="4"/>
    <n v="60000"/>
    <n v="240000"/>
    <n v="240000"/>
    <s v="직접"/>
    <m/>
    <n v="0"/>
    <m/>
    <s v="카드"/>
    <s v="현대 20241002 01 0002"/>
    <s v="10월 4회 등록"/>
    <d v="2023-09-23T00:00:00"/>
    <s v="주1회"/>
    <s v="서울 강남구 압구정로 29길 71, 구현대 24동 301호"/>
    <m/>
    <m/>
    <m/>
  </r>
  <r>
    <x v="0"/>
    <x v="0"/>
    <x v="0"/>
    <s v="강리아"/>
    <x v="7"/>
    <s v="010-6553-5240"/>
    <s v="여"/>
    <n v="10"/>
    <s v="수16"/>
    <d v="2024-10-02T00:00:00"/>
    <x v="5"/>
    <s v="주1회"/>
    <n v="4"/>
    <n v="60000"/>
    <n v="240000"/>
    <n v="240000"/>
    <s v="직접"/>
    <m/>
    <n v="0"/>
    <m/>
    <s v="카드"/>
    <s v="롯데 20241002 01 0003"/>
    <s v="10월 4회 등록"/>
    <d v="2023-02-17T00:00:00"/>
    <s v="주1회"/>
    <m/>
    <s v="잠원동 32-10"/>
    <m/>
    <m/>
  </r>
  <r>
    <x v="0"/>
    <x v="0"/>
    <x v="0"/>
    <s v="김지민"/>
    <x v="7"/>
    <s v="010-6655-4763"/>
    <s v="여"/>
    <n v="9"/>
    <s v="수16"/>
    <d v="2024-10-02T00:00:00"/>
    <x v="5"/>
    <s v="주1회"/>
    <n v="4"/>
    <n v="60000"/>
    <n v="240000"/>
    <n v="240000"/>
    <s v="직접"/>
    <m/>
    <n v="0"/>
    <m/>
    <s v="카드"/>
    <s v="국민 20241002 01 0004"/>
    <s v="10월 4회 등록"/>
    <d v="2024-01-08T00:00:00"/>
    <s v="주1회"/>
    <m/>
    <s v="신현대 114동"/>
    <m/>
    <m/>
  </r>
  <r>
    <x v="0"/>
    <x v="0"/>
    <x v="0"/>
    <s v="문예진"/>
    <x v="6"/>
    <s v="010-9249-3377"/>
    <s v="여"/>
    <n v="10"/>
    <s v="수17"/>
    <d v="2024-10-02T00:00:00"/>
    <x v="5"/>
    <s v="주1회"/>
    <n v="4"/>
    <n v="60000"/>
    <n v="240000"/>
    <n v="240000"/>
    <s v="왕복1"/>
    <n v="4"/>
    <n v="6000"/>
    <n v="24000"/>
    <s v="카드"/>
    <s v="국민 20241002 01 0005"/>
    <s v="10월 4회 등록_x000a_수17 왕복셔틀 이용"/>
    <d v="2024-02-21T00:00:00"/>
    <s v="주1회"/>
    <m/>
    <s v="구현대80동"/>
    <m/>
    <m/>
  </r>
  <r>
    <x v="0"/>
    <x v="0"/>
    <x v="0"/>
    <s v="원가은"/>
    <x v="3"/>
    <s v="010-8960-8318"/>
    <s v="여"/>
    <n v="11"/>
    <s v="수17"/>
    <d v="2024-10-02T00:00:00"/>
    <x v="5"/>
    <s v="주1회할인"/>
    <n v="4"/>
    <n v="57500"/>
    <n v="230000"/>
    <n v="230000"/>
    <s v="직접"/>
    <m/>
    <n v="0"/>
    <m/>
    <s v="카드"/>
    <s v="하나 20241002 01 0006"/>
    <s v="10월 4회 등록_x000a_형제할인"/>
    <d v="2024-01-24T00:00:00"/>
    <s v="주1회"/>
    <m/>
    <s v="용산구"/>
    <m/>
    <m/>
  </r>
  <r>
    <x v="0"/>
    <x v="1"/>
    <x v="0"/>
    <s v="원유진"/>
    <x v="5"/>
    <s v="010-8960-8318"/>
    <s v="남"/>
    <n v="8"/>
    <s v="수17"/>
    <d v="2024-10-02T00:00:00"/>
    <x v="5"/>
    <s v="주1회할인"/>
    <n v="4"/>
    <n v="57500"/>
    <n v="230000"/>
    <n v="230000"/>
    <s v="직접"/>
    <m/>
    <n v="0"/>
    <m/>
    <s v="카드"/>
    <s v="하나 20241002 01 0006"/>
    <s v="10월 4회 등록_x000a_형제할인"/>
    <d v="2024-01-24T00:00:00"/>
    <s v="주1회"/>
    <m/>
    <s v="용산구"/>
    <m/>
    <m/>
  </r>
  <r>
    <x v="0"/>
    <x v="1"/>
    <x v="0"/>
    <s v="전찬병"/>
    <x v="1"/>
    <s v="010-3087-0921"/>
    <s v="남"/>
    <n v="5"/>
    <s v="수18"/>
    <d v="2024-10-02T00:00:00"/>
    <x v="5"/>
    <s v="심화반"/>
    <n v="1"/>
    <n v="30000"/>
    <n v="30000"/>
    <n v="30000"/>
    <s v="직접"/>
    <m/>
    <n v="0"/>
    <m/>
    <s v="카드"/>
    <s v="씨티 20241002 01 0007"/>
    <s v="10월 스피드 활주반 1회 등록"/>
    <d v="2021-12-08T00:00:00"/>
    <s v="주1회"/>
    <m/>
    <s v="용산구 녹사평대로 남산대림 아파트"/>
    <m/>
    <m/>
  </r>
  <r>
    <x v="0"/>
    <x v="1"/>
    <x v="0"/>
    <s v="전준병"/>
    <x v="1"/>
    <s v="010-3087-0921"/>
    <s v="남"/>
    <n v="7"/>
    <s v="수18"/>
    <d v="2024-10-02T00:00:00"/>
    <x v="5"/>
    <s v="심화반"/>
    <n v="1"/>
    <n v="30000"/>
    <n v="30000"/>
    <n v="30000"/>
    <s v="직접"/>
    <m/>
    <n v="0"/>
    <m/>
    <s v="카드"/>
    <s v="씨티 20241002 01 0007"/>
    <s v="10월 스피드 활주반 1회 등록"/>
    <d v="2021-12-08T00:00:00"/>
    <s v="주1회"/>
    <m/>
    <s v="용산구 녹사평대로 남산대림 아파트"/>
    <m/>
    <m/>
  </r>
  <r>
    <x v="0"/>
    <x v="1"/>
    <x v="2"/>
    <s v="김도윤"/>
    <x v="5"/>
    <s v="010-3815-3799"/>
    <s v="남"/>
    <n v="5"/>
    <s v="화16"/>
    <d v="2024-10-02T00:00:00"/>
    <x v="5"/>
    <s v="체험"/>
    <n v="1"/>
    <n v="70000"/>
    <n v="70000"/>
    <n v="70000"/>
    <s v="직접"/>
    <m/>
    <n v="0"/>
    <m/>
    <s v="계좌이체"/>
    <s v="현영발급무"/>
    <s v="10/8 스피드 체험"/>
    <m/>
    <m/>
    <m/>
    <m/>
    <m/>
    <m/>
  </r>
  <r>
    <x v="1"/>
    <x v="2"/>
    <x v="1"/>
    <s v="이재영 외 1명"/>
    <x v="10"/>
    <s v="일반고객"/>
    <m/>
    <m/>
    <s v="자유스케이팅"/>
    <d v="2024-10-27T00:00:00"/>
    <x v="5"/>
    <s v="쿠폰"/>
    <n v="2"/>
    <n v="0"/>
    <n v="0"/>
    <n v="20000"/>
    <s v="직접"/>
    <m/>
    <n v="0"/>
    <m/>
    <s v="카드"/>
    <s v="토스 20241027 01 0001"/>
    <s v="10/27 자유스케이팅 1부"/>
    <m/>
    <m/>
    <m/>
    <m/>
    <m/>
    <m/>
  </r>
  <r>
    <x v="1"/>
    <x v="2"/>
    <x v="1"/>
    <s v="서지우"/>
    <x v="10"/>
    <s v="회원"/>
    <m/>
    <m/>
    <s v="자유스케이팅"/>
    <d v="2024-10-27T00:00:00"/>
    <x v="5"/>
    <s v="쿠폰"/>
    <n v="1"/>
    <n v="0"/>
    <n v="0"/>
    <n v="5000"/>
    <s v="직접"/>
    <m/>
    <n v="0"/>
    <m/>
    <s v="카드"/>
    <s v="현대 20241027 01 0003"/>
    <s v="10/27 자유스케이팅 1부"/>
    <m/>
    <m/>
    <m/>
    <m/>
    <m/>
    <m/>
  </r>
  <r>
    <x v="1"/>
    <x v="2"/>
    <x v="1"/>
    <s v="박서준 외 2명"/>
    <x v="10"/>
    <s v="일반고객"/>
    <m/>
    <m/>
    <s v="자유스케이팅"/>
    <d v="2024-10-27T00:00:00"/>
    <x v="5"/>
    <s v="쿠폰"/>
    <n v="3"/>
    <n v="0"/>
    <n v="0"/>
    <n v="30000"/>
    <s v="직접"/>
    <m/>
    <n v="0"/>
    <m/>
    <s v="카드"/>
    <s v="삼성 20241027 01 0005"/>
    <s v="10/27 자유스케이팅 2부"/>
    <m/>
    <m/>
    <m/>
    <m/>
    <m/>
    <m/>
  </r>
  <r>
    <x v="1"/>
    <x v="2"/>
    <x v="1"/>
    <s v="박서준 외 1명"/>
    <x v="10"/>
    <s v="일반고객"/>
    <m/>
    <m/>
    <s v="자유스케이팅"/>
    <d v="2024-10-27T00:00:00"/>
    <x v="5"/>
    <s v="쿠폰"/>
    <n v="2"/>
    <n v="0"/>
    <n v="0"/>
    <n v="80000"/>
    <s v="직접"/>
    <m/>
    <n v="0"/>
    <m/>
    <s v="카드"/>
    <s v="삼성 20241027 01 0005"/>
    <s v="10/27 원포인트레슨 1대2"/>
    <m/>
    <m/>
    <m/>
    <m/>
    <m/>
    <m/>
  </r>
  <r>
    <x v="1"/>
    <x v="2"/>
    <x v="1"/>
    <s v="이제이 외 3명"/>
    <x v="10"/>
    <s v="회원"/>
    <m/>
    <m/>
    <s v="자유스케이팅"/>
    <d v="2024-10-27T00:00:00"/>
    <x v="5"/>
    <s v="쿠폰"/>
    <n v="3"/>
    <n v="0"/>
    <n v="0"/>
    <n v="15000"/>
    <s v="직접"/>
    <m/>
    <n v="0"/>
    <m/>
    <s v="카드"/>
    <s v="롯데 20241027 01 0006"/>
    <s v="10/27 자유스케이팅 2부"/>
    <m/>
    <m/>
    <m/>
    <m/>
    <m/>
    <m/>
  </r>
  <r>
    <x v="1"/>
    <x v="2"/>
    <x v="1"/>
    <s v="구하영"/>
    <x v="10"/>
    <s v="일반고객"/>
    <m/>
    <m/>
    <s v="자유스케이팅"/>
    <d v="2024-10-27T00:00:00"/>
    <x v="5"/>
    <s v="쿠폰"/>
    <n v="1"/>
    <n v="0"/>
    <n v="0"/>
    <n v="10000"/>
    <s v="직접"/>
    <m/>
    <n v="0"/>
    <m/>
    <s v="카드"/>
    <s v="페이코 20241027 01 0007"/>
    <s v="10/27 자유스케이팅 2부"/>
    <m/>
    <m/>
    <m/>
    <m/>
    <m/>
    <m/>
  </r>
  <r>
    <x v="1"/>
    <x v="2"/>
    <x v="1"/>
    <s v="김지유"/>
    <x v="10"/>
    <m/>
    <m/>
    <m/>
    <s v="자유스케이팅"/>
    <d v="2024-10-20T00:00:00"/>
    <x v="5"/>
    <s v="쿠폰"/>
    <n v="1"/>
    <n v="0"/>
    <n v="0"/>
    <n v="10000"/>
    <s v="직접"/>
    <m/>
    <n v="0"/>
    <m/>
    <s v="카드"/>
    <s v="현대 20241020 01 0001"/>
    <s v="10/20 자유스케이팅 1부"/>
    <m/>
    <m/>
    <m/>
    <m/>
    <m/>
    <m/>
  </r>
  <r>
    <x v="1"/>
    <x v="2"/>
    <x v="1"/>
    <s v="김지유"/>
    <x v="10"/>
    <m/>
    <m/>
    <m/>
    <s v="자유스케이팅"/>
    <d v="2024-10-20T00:00:00"/>
    <x v="5"/>
    <s v="쿠폰"/>
    <n v="1"/>
    <n v="0"/>
    <n v="0"/>
    <n v="50000"/>
    <s v="직접"/>
    <m/>
    <n v="0"/>
    <m/>
    <s v="카드"/>
    <s v="현대 20241020 01 0001"/>
    <s v="10/20 원포인트레슨 1대1"/>
    <m/>
    <m/>
    <m/>
    <m/>
    <m/>
    <m/>
  </r>
  <r>
    <x v="1"/>
    <x v="2"/>
    <x v="1"/>
    <s v="전민경"/>
    <x v="10"/>
    <m/>
    <m/>
    <m/>
    <s v="자유스케이팅"/>
    <d v="2024-10-20T00:00:00"/>
    <x v="5"/>
    <s v="쿠폰"/>
    <n v="1"/>
    <n v="0"/>
    <n v="0"/>
    <n v="10000"/>
    <s v="직접"/>
    <m/>
    <n v="0"/>
    <m/>
    <s v="카드"/>
    <s v="우리 20241020 01 0002"/>
    <s v="10/20 자유스케이팅 1부"/>
    <m/>
    <m/>
    <m/>
    <m/>
    <m/>
    <m/>
  </r>
  <r>
    <x v="1"/>
    <x v="2"/>
    <x v="1"/>
    <s v="서상우"/>
    <x v="10"/>
    <m/>
    <m/>
    <m/>
    <s v="자유스케이팅"/>
    <d v="2024-10-20T00:00:00"/>
    <x v="5"/>
    <s v="쿠폰"/>
    <n v="3"/>
    <n v="0"/>
    <n v="0"/>
    <n v="30000"/>
    <s v="직접"/>
    <m/>
    <n v="0"/>
    <m/>
    <s v="카드"/>
    <s v="국민 20241020 01 0003"/>
    <s v="10/20 자유스케이팅 1부"/>
    <m/>
    <m/>
    <m/>
    <m/>
    <m/>
    <m/>
  </r>
  <r>
    <x v="1"/>
    <x v="2"/>
    <x v="1"/>
    <s v="피날레"/>
    <x v="10"/>
    <m/>
    <m/>
    <m/>
    <s v="자유스케이팅"/>
    <d v="2024-10-20T00:00:00"/>
    <x v="5"/>
    <s v="쿠폰"/>
    <n v="2"/>
    <n v="0"/>
    <n v="0"/>
    <n v="15000"/>
    <s v="직접"/>
    <m/>
    <n v="0"/>
    <m/>
    <s v="카드"/>
    <s v="페이 20241020 01 0004"/>
    <s v="10/20 자유스케이팅 1부"/>
    <m/>
    <m/>
    <m/>
    <m/>
    <m/>
    <m/>
  </r>
  <r>
    <x v="1"/>
    <x v="2"/>
    <x v="1"/>
    <s v="임서민"/>
    <x v="10"/>
    <m/>
    <m/>
    <m/>
    <s v="자유스케이팅"/>
    <d v="2024-10-20T00:00:00"/>
    <x v="5"/>
    <s v="쿠폰"/>
    <n v="1"/>
    <n v="0"/>
    <n v="0"/>
    <n v="5000"/>
    <s v="직접"/>
    <m/>
    <n v="0"/>
    <m/>
    <s v="카드"/>
    <s v="코나 20241020 01 0005"/>
    <s v="10/20 자유스케이팅 1부"/>
    <m/>
    <m/>
    <m/>
    <m/>
    <m/>
    <m/>
  </r>
  <r>
    <x v="1"/>
    <x v="2"/>
    <x v="1"/>
    <s v="안영주"/>
    <x v="10"/>
    <m/>
    <m/>
    <m/>
    <s v="자유스케이팅"/>
    <d v="2024-10-20T00:00:00"/>
    <x v="5"/>
    <s v="쿠폰"/>
    <n v="2"/>
    <n v="0"/>
    <n v="0"/>
    <n v="20000"/>
    <s v="직접"/>
    <m/>
    <n v="0"/>
    <m/>
    <s v="현금"/>
    <s v="현영발급무"/>
    <s v="10/20 자유스케이팅 1부"/>
    <m/>
    <m/>
    <m/>
    <m/>
    <m/>
    <m/>
  </r>
  <r>
    <x v="1"/>
    <x v="2"/>
    <x v="1"/>
    <s v="구경문"/>
    <x v="10"/>
    <m/>
    <m/>
    <m/>
    <s v="자유스케이팅"/>
    <d v="2024-10-20T00:00:00"/>
    <x v="5"/>
    <s v="쿠폰"/>
    <n v="1"/>
    <n v="0"/>
    <n v="0"/>
    <n v="10000"/>
    <s v="직접"/>
    <m/>
    <n v="0"/>
    <m/>
    <s v="카드"/>
    <s v="우리 20241020 01 0007"/>
    <s v="10/20 자유스케이팅 1부"/>
    <m/>
    <m/>
    <m/>
    <m/>
    <m/>
    <m/>
  </r>
  <r>
    <x v="1"/>
    <x v="2"/>
    <x v="1"/>
    <s v="마예슬"/>
    <x v="10"/>
    <m/>
    <m/>
    <m/>
    <s v="자유스케이팅"/>
    <d v="2024-10-20T00:00:00"/>
    <x v="5"/>
    <s v="쿠폰"/>
    <n v="1"/>
    <n v="0"/>
    <n v="0"/>
    <n v="10000"/>
    <s v="직접"/>
    <m/>
    <n v="0"/>
    <m/>
    <s v="현금"/>
    <s v="현영발급무"/>
    <s v="10/20 자유스케이팅 1부"/>
    <m/>
    <m/>
    <m/>
    <m/>
    <m/>
    <m/>
  </r>
  <r>
    <x v="1"/>
    <x v="2"/>
    <x v="1"/>
    <s v="공희민"/>
    <x v="10"/>
    <m/>
    <m/>
    <m/>
    <s v="자유스케이팅"/>
    <d v="2024-10-20T00:00:00"/>
    <x v="5"/>
    <s v="쿠폰"/>
    <n v="1"/>
    <n v="0"/>
    <n v="0"/>
    <n v="5000"/>
    <s v="직접"/>
    <m/>
    <n v="0"/>
    <m/>
    <s v="현금"/>
    <s v="현영발급무"/>
    <s v="10/20 자유스케이팅 1부"/>
    <m/>
    <m/>
    <m/>
    <m/>
    <m/>
    <m/>
  </r>
  <r>
    <x v="1"/>
    <x v="2"/>
    <x v="1"/>
    <s v="장현우"/>
    <x v="10"/>
    <m/>
    <m/>
    <m/>
    <s v="자유스케이팅"/>
    <d v="2024-10-20T00:00:00"/>
    <x v="5"/>
    <s v="쿠폰"/>
    <n v="1"/>
    <n v="0"/>
    <n v="0"/>
    <n v="10000"/>
    <s v="직접"/>
    <m/>
    <n v="0"/>
    <m/>
    <s v="현금"/>
    <s v="현영발급무"/>
    <s v="10/20 자유스케이팅 1부"/>
    <m/>
    <m/>
    <m/>
    <m/>
    <m/>
    <m/>
  </r>
  <r>
    <x v="1"/>
    <x v="2"/>
    <x v="1"/>
    <s v="주시현"/>
    <x v="10"/>
    <m/>
    <m/>
    <m/>
    <s v="자유스케이팅"/>
    <d v="2024-10-20T00:00:00"/>
    <x v="5"/>
    <s v="쿠폰"/>
    <n v="3"/>
    <n v="0"/>
    <n v="0"/>
    <n v="30000"/>
    <s v="직접"/>
    <m/>
    <n v="0"/>
    <m/>
    <s v="카드"/>
    <s v="토스 20241020 01 0008"/>
    <s v="10/20 자유스케이팅 1부"/>
    <m/>
    <m/>
    <m/>
    <m/>
    <m/>
    <m/>
  </r>
  <r>
    <x v="1"/>
    <x v="2"/>
    <x v="1"/>
    <s v="서상우"/>
    <x v="10"/>
    <m/>
    <m/>
    <m/>
    <s v="자유스케이팅"/>
    <d v="2024-10-20T00:00:00"/>
    <x v="5"/>
    <s v="쿠폰"/>
    <n v="3"/>
    <n v="0"/>
    <n v="0"/>
    <n v="30000"/>
    <s v="직접"/>
    <m/>
    <n v="0"/>
    <m/>
    <s v="카드"/>
    <s v="현대 20241020 01 0009"/>
    <s v="10/20 자유스케이팅 1부"/>
    <m/>
    <m/>
    <m/>
    <m/>
    <m/>
    <m/>
  </r>
  <r>
    <x v="1"/>
    <x v="2"/>
    <x v="1"/>
    <s v="이윤아"/>
    <x v="10"/>
    <m/>
    <m/>
    <m/>
    <s v="자유스케이팅"/>
    <d v="2024-10-20T00:00:00"/>
    <x v="5"/>
    <s v="쿠폰"/>
    <n v="1"/>
    <n v="0"/>
    <n v="0"/>
    <n v="5000"/>
    <s v="직접"/>
    <m/>
    <n v="0"/>
    <m/>
    <s v="카드"/>
    <s v="수협 20241020 01 0010"/>
    <s v="10/20 자유스케이팅 1부"/>
    <m/>
    <m/>
    <m/>
    <m/>
    <m/>
    <m/>
  </r>
  <r>
    <x v="1"/>
    <x v="2"/>
    <x v="1"/>
    <s v="이윤아"/>
    <x v="10"/>
    <m/>
    <m/>
    <m/>
    <s v="자유스케이팅"/>
    <d v="2024-10-20T00:00:00"/>
    <x v="5"/>
    <s v="쿠폰"/>
    <n v="1"/>
    <n v="0"/>
    <n v="0"/>
    <n v="50000"/>
    <s v="직접"/>
    <m/>
    <n v="0"/>
    <m/>
    <s v="카드"/>
    <s v="수협 20241020 01 0010"/>
    <s v="10/20 원포인트레슨 1대1"/>
    <m/>
    <m/>
    <m/>
    <m/>
    <m/>
    <m/>
  </r>
  <r>
    <x v="1"/>
    <x v="2"/>
    <x v="1"/>
    <s v="이재영"/>
    <x v="10"/>
    <m/>
    <m/>
    <m/>
    <s v="자유스케이팅"/>
    <d v="2024-10-20T00:00:00"/>
    <x v="5"/>
    <s v="쿠폰"/>
    <n v="1"/>
    <n v="0"/>
    <n v="0"/>
    <n v="10000"/>
    <s v="직접"/>
    <m/>
    <n v="0"/>
    <m/>
    <s v="카드"/>
    <s v="롯데 20241020 01 0011"/>
    <s v="10/20 자유스케이팅 1부"/>
    <m/>
    <m/>
    <m/>
    <m/>
    <m/>
    <m/>
  </r>
  <r>
    <x v="1"/>
    <x v="2"/>
    <x v="1"/>
    <s v="정세연"/>
    <x v="10"/>
    <m/>
    <m/>
    <m/>
    <s v="자유스케이팅"/>
    <d v="2024-10-20T00:00:00"/>
    <x v="5"/>
    <s v="쿠폰"/>
    <n v="1"/>
    <n v="0"/>
    <n v="0"/>
    <n v="5000"/>
    <s v="직접"/>
    <m/>
    <n v="0"/>
    <m/>
    <s v="카드"/>
    <s v="현대 20241020 01 0012"/>
    <s v="10/20 자유스케이팅 1부"/>
    <m/>
    <m/>
    <m/>
    <m/>
    <m/>
    <m/>
  </r>
  <r>
    <x v="1"/>
    <x v="2"/>
    <x v="1"/>
    <s v="장"/>
    <x v="10"/>
    <m/>
    <m/>
    <m/>
    <s v="자유스케이팅"/>
    <d v="2024-10-20T00:00:00"/>
    <x v="5"/>
    <s v="쿠폰"/>
    <n v="1"/>
    <n v="0"/>
    <n v="0"/>
    <n v="10000"/>
    <s v="직접"/>
    <m/>
    <n v="0"/>
    <m/>
    <s v="카드"/>
    <s v="농협 20241020 01 0016"/>
    <s v="10/20 자유스케이팅 1부"/>
    <m/>
    <m/>
    <m/>
    <m/>
    <m/>
    <m/>
  </r>
  <r>
    <x v="1"/>
    <x v="2"/>
    <x v="1"/>
    <s v="유영주"/>
    <x v="10"/>
    <m/>
    <m/>
    <m/>
    <s v="자유스케이팅"/>
    <d v="2024-10-13T00:00:00"/>
    <x v="5"/>
    <s v="쿠폰"/>
    <n v="1"/>
    <n v="0"/>
    <n v="0"/>
    <n v="10000"/>
    <s v="직접"/>
    <m/>
    <n v="0"/>
    <m/>
    <s v="카드"/>
    <s v="우리 20241013 01 0001"/>
    <s v="10/13 자유스케이팅 1부"/>
    <m/>
    <m/>
    <m/>
    <m/>
    <m/>
    <m/>
  </r>
  <r>
    <x v="1"/>
    <x v="2"/>
    <x v="1"/>
    <s v="임서민"/>
    <x v="10"/>
    <m/>
    <m/>
    <m/>
    <s v="자유스케이팅"/>
    <d v="2024-10-13T00:00:00"/>
    <x v="5"/>
    <s v="쿠폰"/>
    <n v="1"/>
    <n v="0"/>
    <n v="0"/>
    <n v="5000"/>
    <s v="직접"/>
    <m/>
    <n v="0"/>
    <m/>
    <s v="카드"/>
    <s v="코나 20241013 01 0002"/>
    <s v="10/13 자유스케이팅 1부"/>
    <m/>
    <m/>
    <m/>
    <m/>
    <m/>
    <m/>
  </r>
  <r>
    <x v="1"/>
    <x v="2"/>
    <x v="1"/>
    <s v="윤결 외1명"/>
    <x v="10"/>
    <m/>
    <m/>
    <m/>
    <s v="자유스케이팅"/>
    <d v="2024-10-13T00:00:00"/>
    <x v="5"/>
    <s v="쿠폰"/>
    <n v="2"/>
    <n v="0"/>
    <n v="0"/>
    <n v="15000"/>
    <s v="직접"/>
    <m/>
    <n v="0"/>
    <m/>
    <s v="카드"/>
    <s v="신한 20241013 01 0003"/>
    <s v="10/13 자유스케이팅 1부"/>
    <m/>
    <m/>
    <m/>
    <m/>
    <m/>
    <m/>
  </r>
  <r>
    <x v="1"/>
    <x v="2"/>
    <x v="1"/>
    <s v="정재이 외1명"/>
    <x v="10"/>
    <m/>
    <m/>
    <m/>
    <s v="자유스케이팅"/>
    <d v="2024-10-13T00:00:00"/>
    <x v="5"/>
    <s v="쿠폰"/>
    <n v="2"/>
    <n v="0"/>
    <n v="0"/>
    <n v="15000"/>
    <s v="직접"/>
    <m/>
    <n v="0"/>
    <m/>
    <s v="카드"/>
    <s v="농협 20241013 01 0004"/>
    <s v="10/13 자유스케이팅 1부"/>
    <m/>
    <m/>
    <m/>
    <m/>
    <m/>
    <m/>
  </r>
  <r>
    <x v="1"/>
    <x v="2"/>
    <x v="1"/>
    <s v="유영주"/>
    <x v="10"/>
    <m/>
    <m/>
    <m/>
    <s v="자유스케이팅"/>
    <d v="2024-10-13T00:00:00"/>
    <x v="5"/>
    <s v="쿠폰"/>
    <n v="1"/>
    <n v="0"/>
    <n v="0"/>
    <n v="10000"/>
    <s v="직접"/>
    <m/>
    <n v="0"/>
    <m/>
    <s v="카드"/>
    <s v="우리 20241013 01 0005"/>
    <s v="10/13 자유스케이팅 2부"/>
    <m/>
    <m/>
    <m/>
    <m/>
    <m/>
    <m/>
  </r>
  <r>
    <x v="1"/>
    <x v="2"/>
    <x v="1"/>
    <s v="신정욱"/>
    <x v="10"/>
    <m/>
    <m/>
    <m/>
    <s v="자유스케이팅"/>
    <d v="2024-10-13T00:00:00"/>
    <x v="5"/>
    <s v="쿠폰"/>
    <n v="1"/>
    <n v="0"/>
    <n v="0"/>
    <n v="5000"/>
    <s v="직접"/>
    <m/>
    <n v="0"/>
    <m/>
    <s v="카드"/>
    <s v="신한 20241013 01 0006"/>
    <s v="10/13 자유스케이팅 2부"/>
    <m/>
    <m/>
    <m/>
    <m/>
    <m/>
    <m/>
  </r>
  <r>
    <x v="1"/>
    <x v="2"/>
    <x v="1"/>
    <s v="문선유 외5명"/>
    <x v="10"/>
    <m/>
    <m/>
    <m/>
    <s v="자유스케이팅"/>
    <d v="2024-10-13T00:00:00"/>
    <x v="5"/>
    <s v="쿠폰"/>
    <n v="6"/>
    <n v="0"/>
    <n v="0"/>
    <n v="55000"/>
    <s v="직접"/>
    <m/>
    <n v="0"/>
    <m/>
    <s v="카드"/>
    <s v="롯데 20241013 01 0007"/>
    <s v="10/13 자유스케이팅 2부"/>
    <m/>
    <m/>
    <m/>
    <m/>
    <m/>
    <m/>
  </r>
  <r>
    <x v="1"/>
    <x v="2"/>
    <x v="1"/>
    <s v="공희민,윤결"/>
    <x v="10"/>
    <m/>
    <m/>
    <m/>
    <s v="자유스케이팅"/>
    <d v="2024-10-06T00:00:00"/>
    <x v="5"/>
    <s v="쿠폰"/>
    <n v="4"/>
    <n v="0"/>
    <n v="0"/>
    <n v="20000"/>
    <s v="직접"/>
    <m/>
    <n v="0"/>
    <m/>
    <s v="현금"/>
    <s v="현영발급무"/>
    <s v="10/6 자유스케이팅 1,2부"/>
    <m/>
    <m/>
    <m/>
    <m/>
    <m/>
    <m/>
  </r>
  <r>
    <x v="1"/>
    <x v="2"/>
    <x v="1"/>
    <s v="이현경"/>
    <x v="10"/>
    <m/>
    <m/>
    <m/>
    <s v="자유스케이팅"/>
    <d v="2024-10-06T00:00:00"/>
    <x v="5"/>
    <s v="쿠폰"/>
    <n v="1"/>
    <n v="0"/>
    <n v="0"/>
    <n v="10000"/>
    <s v="직접"/>
    <m/>
    <n v="0"/>
    <m/>
    <s v="카드"/>
    <s v="현대 20241006 01 0002"/>
    <s v="10/6 자유스케이팅 1부"/>
    <m/>
    <m/>
    <m/>
    <m/>
    <m/>
    <m/>
  </r>
  <r>
    <x v="1"/>
    <x v="2"/>
    <x v="1"/>
    <s v="이주희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현대 20241006 01 0003"/>
    <s v="10/6 자유스케이팅 1부"/>
    <m/>
    <m/>
    <m/>
    <m/>
    <m/>
    <m/>
  </r>
  <r>
    <x v="1"/>
    <x v="2"/>
    <x v="1"/>
    <s v="이주희"/>
    <x v="10"/>
    <m/>
    <m/>
    <m/>
    <s v="자유스케이팅"/>
    <d v="2024-10-06T00:00:00"/>
    <x v="5"/>
    <s v="쿠폰"/>
    <n v="1"/>
    <n v="0"/>
    <n v="0"/>
    <n v="50000"/>
    <s v="직접"/>
    <m/>
    <n v="0"/>
    <m/>
    <s v="카드"/>
    <s v="현대 20241006 01 0003"/>
    <s v="10/6 원포인트레슨 1대1"/>
    <m/>
    <m/>
    <m/>
    <m/>
    <m/>
    <m/>
  </r>
  <r>
    <x v="1"/>
    <x v="2"/>
    <x v="1"/>
    <s v="서지우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현대 20241006 01 0004"/>
    <s v="10/6 자유스케이팅 1부"/>
    <m/>
    <m/>
    <m/>
    <m/>
    <m/>
    <m/>
  </r>
  <r>
    <x v="1"/>
    <x v="2"/>
    <x v="1"/>
    <s v="임서민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코나 20241006 01 0005"/>
    <s v="10/6 자유스케이팅 1부"/>
    <m/>
    <m/>
    <m/>
    <m/>
    <m/>
    <m/>
  </r>
  <r>
    <x v="1"/>
    <x v="2"/>
    <x v="1"/>
    <s v="임서민 친구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카뱅 20241006 01 0006"/>
    <s v="10/6 자유스케이팅 1부"/>
    <m/>
    <m/>
    <m/>
    <m/>
    <m/>
    <m/>
  </r>
  <r>
    <x v="1"/>
    <x v="2"/>
    <x v="1"/>
    <s v="정재인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현대 20241006 01 0007"/>
    <s v="10/6 자유스케이팅 2부"/>
    <m/>
    <m/>
    <m/>
    <m/>
    <m/>
    <m/>
  </r>
  <r>
    <x v="1"/>
    <x v="2"/>
    <x v="1"/>
    <s v="신정욱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현대 20241006 01 0008"/>
    <s v="10/6 자유스케이팅 2부"/>
    <m/>
    <m/>
    <m/>
    <m/>
    <m/>
    <m/>
  </r>
  <r>
    <x v="1"/>
    <x v="2"/>
    <x v="1"/>
    <s v="이재이"/>
    <x v="10"/>
    <m/>
    <m/>
    <m/>
    <s v="자유스케이팅"/>
    <d v="2024-10-06T00:00:00"/>
    <x v="5"/>
    <s v="쿠폰"/>
    <n v="2"/>
    <n v="0"/>
    <n v="0"/>
    <n v="10000"/>
    <s v="직접"/>
    <m/>
    <n v="0"/>
    <m/>
    <s v="카드"/>
    <s v="현대 20241006 01 0009"/>
    <s v="10/6 자유스케이팅 2부"/>
    <m/>
    <m/>
    <m/>
    <m/>
    <m/>
    <m/>
  </r>
  <r>
    <x v="1"/>
    <x v="2"/>
    <x v="1"/>
    <s v="이주희"/>
    <x v="10"/>
    <m/>
    <m/>
    <m/>
    <s v="자유스케이팅"/>
    <d v="2024-10-06T00:00:00"/>
    <x v="5"/>
    <s v="쿠폰"/>
    <n v="1"/>
    <n v="0"/>
    <n v="0"/>
    <n v="5000"/>
    <s v="직접"/>
    <m/>
    <n v="0"/>
    <m/>
    <s v="카드"/>
    <s v="현대 20241006 01 0010"/>
    <s v="10/6 자유스케이팅 2부"/>
    <m/>
    <m/>
    <m/>
    <m/>
    <m/>
    <m/>
  </r>
  <r>
    <x v="1"/>
    <x v="2"/>
    <x v="1"/>
    <s v="이재이,이로이"/>
    <x v="10"/>
    <m/>
    <m/>
    <m/>
    <s v="자유스케이팅"/>
    <d v="2024-10-06T00:00:00"/>
    <x v="5"/>
    <s v="쿠폰"/>
    <n v="2"/>
    <n v="0"/>
    <n v="0"/>
    <n v="80000"/>
    <s v="직접"/>
    <m/>
    <n v="0"/>
    <m/>
    <s v="카드"/>
    <s v="현대 20241006 01 0011"/>
    <s v="10/6 원포인트레슨 1대2"/>
    <m/>
    <m/>
    <m/>
    <m/>
    <m/>
    <m/>
  </r>
  <r>
    <x v="1"/>
    <x v="2"/>
    <x v="1"/>
    <s v="이진아,윤아"/>
    <x v="10"/>
    <m/>
    <m/>
    <m/>
    <s v="자유스케이팅"/>
    <d v="2024-10-06T00:00:00"/>
    <x v="5"/>
    <s v="쿠폰"/>
    <n v="2"/>
    <n v="0"/>
    <n v="0"/>
    <n v="10000"/>
    <s v="직접"/>
    <m/>
    <n v="0"/>
    <m/>
    <s v="카드"/>
    <s v="현대 20241006 01 0012"/>
    <s v="10/6 자유스케이팅 2부"/>
    <m/>
    <m/>
    <m/>
    <m/>
    <m/>
    <m/>
  </r>
  <r>
    <x v="4"/>
    <x v="7"/>
    <x v="1"/>
    <s v="장세인"/>
    <x v="0"/>
    <s v="010-9390-7408"/>
    <s v="여"/>
    <n v="6"/>
    <s v="토11,12"/>
    <d v="2024-10-12T00:00:00"/>
    <x v="5"/>
    <s v="대회참가비"/>
    <n v="1"/>
    <n v="70000"/>
    <n v="70000"/>
    <n v="70000"/>
    <s v="직접"/>
    <m/>
    <n v="0"/>
    <m/>
    <s v="현금"/>
    <s v="현영발급무"/>
    <s v="11월 대회 참가비"/>
    <m/>
    <m/>
    <m/>
    <m/>
    <m/>
    <m/>
  </r>
  <r>
    <x v="4"/>
    <x v="7"/>
    <x v="1"/>
    <s v="왕윤하"/>
    <x v="7"/>
    <s v="010-3113-0858"/>
    <s v="여"/>
    <n v="6"/>
    <s v="월16"/>
    <d v="2024-10-08T00:00:00"/>
    <x v="5"/>
    <s v="대회참가비"/>
    <n v="1"/>
    <n v="70000"/>
    <n v="70000"/>
    <n v="70000"/>
    <s v="직접"/>
    <m/>
    <n v="0"/>
    <m/>
    <s v="계좌이체"/>
    <s v="현영발급무"/>
    <s v="11월 대회 참가비"/>
    <d v="2022-01-25T00:00:00"/>
    <s v="주1회"/>
    <m/>
    <s v="반포자이 128동"/>
    <m/>
    <m/>
  </r>
  <r>
    <x v="4"/>
    <x v="7"/>
    <x v="1"/>
    <s v="양지유"/>
    <x v="0"/>
    <s v="010-7277-2090"/>
    <s v="여"/>
    <n v="9"/>
    <s v="화16목16,17"/>
    <d v="2024-10-05T00:00:00"/>
    <x v="5"/>
    <s v="대회참가비"/>
    <n v="1"/>
    <n v="70000"/>
    <n v="70000"/>
    <n v="70000"/>
    <s v="직접"/>
    <m/>
    <n v="0"/>
    <m/>
    <s v="현금"/>
    <s v="현영발급무"/>
    <s v="11월 대회 참가비"/>
    <d v="2024-03-05T00:00:00"/>
    <s v="주1회"/>
    <s v="압구정초"/>
    <s v="압구정동"/>
    <m/>
    <m/>
  </r>
  <r>
    <x v="4"/>
    <x v="7"/>
    <x v="1"/>
    <s v="손재연"/>
    <x v="3"/>
    <s v="010-9299-8745"/>
    <s v="여"/>
    <n v="6"/>
    <s v="수16"/>
    <d v="2024-10-02T00:00:00"/>
    <x v="5"/>
    <s v="대회참가비"/>
    <n v="1"/>
    <n v="70000"/>
    <n v="70000"/>
    <n v="70000"/>
    <s v="직접"/>
    <m/>
    <n v="0"/>
    <m/>
    <s v="계좌이체"/>
    <s v="현영발급무"/>
    <s v="11월 대회 참가비"/>
    <d v="2024-01-10T00:00:00"/>
    <s v="주1회"/>
    <m/>
    <s v="잠원로 14길 32"/>
    <m/>
    <m/>
  </r>
  <r>
    <x v="3"/>
    <x v="4"/>
    <x v="12"/>
    <s v="채경식(워리어)"/>
    <x v="21"/>
    <s v="010-9982-8385"/>
    <m/>
    <m/>
    <s v="토8:30_x000a_목일19,"/>
    <d v="2024-10-31T00:00:00"/>
    <x v="5"/>
    <s v="어린이대관1"/>
    <n v="1"/>
    <n v="1518400"/>
    <n v="1518400"/>
    <n v="2000000"/>
    <s v="직접"/>
    <m/>
    <n v="0"/>
    <m/>
    <s v="카드"/>
    <s v="신한 20241031 01 0009"/>
    <s v="11월 정규 대관"/>
    <m/>
    <m/>
    <m/>
    <m/>
    <m/>
    <m/>
  </r>
  <r>
    <x v="3"/>
    <x v="4"/>
    <x v="12"/>
    <s v="임준기"/>
    <x v="14"/>
    <m/>
    <m/>
    <m/>
    <m/>
    <d v="2024-10-22T00:00:00"/>
    <x v="5"/>
    <s v="주중오전대관"/>
    <n v="3"/>
    <n v="130000"/>
    <n v="390000"/>
    <n v="372000"/>
    <s v="직접"/>
    <m/>
    <n v="0"/>
    <m/>
    <s v="카드"/>
    <s v="현대 20241022 01 0001"/>
    <s v="10월 오전대관"/>
    <m/>
    <m/>
    <m/>
    <m/>
    <m/>
    <m/>
  </r>
  <r>
    <x v="3"/>
    <x v="4"/>
    <x v="12"/>
    <s v="박상민(크러쉬)"/>
    <x v="14"/>
    <s v="010-3380-9068"/>
    <m/>
    <m/>
    <s v="일20:30"/>
    <d v="2024-10-12T00:00:00"/>
    <x v="5"/>
    <s v="주중오전대관"/>
    <n v="21"/>
    <n v="130000"/>
    <n v="2730000"/>
    <n v="2758000"/>
    <s v="직접"/>
    <m/>
    <n v="0"/>
    <m/>
    <s v="카드"/>
    <s v="신한 20241012 01 0001"/>
    <s v="10월 대관"/>
    <m/>
    <m/>
    <m/>
    <m/>
    <m/>
    <m/>
  </r>
  <r>
    <x v="3"/>
    <x v="4"/>
    <x v="12"/>
    <s v="박상민(크러쉬)"/>
    <x v="14"/>
    <s v="010-3380-9068"/>
    <m/>
    <m/>
    <s v="일20:30"/>
    <d v="2024-10-11T00:00:00"/>
    <x v="5"/>
    <s v="주중오전대관"/>
    <n v="4"/>
    <n v="130000"/>
    <n v="520000"/>
    <n v="520000"/>
    <s v="직접"/>
    <m/>
    <n v="0"/>
    <m/>
    <s v="카드"/>
    <s v="비씨 20241011 01 0001"/>
    <s v="10월 대관"/>
    <m/>
    <m/>
    <m/>
    <m/>
    <m/>
    <m/>
  </r>
  <r>
    <x v="3"/>
    <x v="4"/>
    <x v="12"/>
    <s v="방준호(투비독스)"/>
    <x v="14"/>
    <s v="010-4942-0961"/>
    <m/>
    <m/>
    <s v="화목20:30"/>
    <d v="2024-10-09T00:00:00"/>
    <x v="5"/>
    <s v="주중오전대관"/>
    <n v="1"/>
    <n v="130000"/>
    <n v="130000"/>
    <n v="100000"/>
    <s v="직접"/>
    <m/>
    <n v="0"/>
    <m/>
    <s v="계좌이체"/>
    <s v="현영발급무"/>
    <s v="10월 대관"/>
    <m/>
    <m/>
    <m/>
    <m/>
    <m/>
    <m/>
  </r>
  <r>
    <x v="3"/>
    <x v="4"/>
    <x v="12"/>
    <s v="채경식(워리어)"/>
    <x v="21"/>
    <s v="010-9982-8385"/>
    <m/>
    <m/>
    <s v="토8:30_x000a_목일19,"/>
    <d v="2024-10-03T00:00:00"/>
    <x v="5"/>
    <s v="어린이대관1"/>
    <n v="2"/>
    <n v="1518400"/>
    <n v="3036800"/>
    <n v="2574200"/>
    <s v="직접"/>
    <m/>
    <n v="0"/>
    <m/>
    <s v="카드"/>
    <s v="신한 20241003 01 0001"/>
    <s v="10월 정규대관"/>
    <m/>
    <m/>
    <m/>
    <m/>
    <m/>
    <m/>
  </r>
  <r>
    <x v="0"/>
    <x v="0"/>
    <x v="0"/>
    <s v="김지민"/>
    <x v="7"/>
    <s v="010-6655-4763"/>
    <s v="여"/>
    <n v="9"/>
    <s v="수16"/>
    <d v="2024-12-18T00:00:00"/>
    <x v="6"/>
    <s v="주1회"/>
    <n v="2"/>
    <n v="60000"/>
    <n v="120000"/>
    <n v="120000"/>
    <s v="직접"/>
    <m/>
    <n v="0"/>
    <m/>
    <s v="카드"/>
    <s v="롯데 20241218 01 0002"/>
    <s v="9월 2회 미납금"/>
    <d v="2024-01-08T00:00:00"/>
    <s v="주1회"/>
    <m/>
    <s v="신현대 114동"/>
    <m/>
    <m/>
  </r>
  <r>
    <x v="0"/>
    <x v="1"/>
    <x v="0"/>
    <s v="이세인"/>
    <x v="8"/>
    <s v="010-2061-6182"/>
    <s v="여"/>
    <n v="9"/>
    <s v="월17"/>
    <d v="2024-12-14T00:00:00"/>
    <x v="6"/>
    <s v="주1회"/>
    <n v="4"/>
    <n v="60000"/>
    <n v="240000"/>
    <n v="240000"/>
    <s v="편도1"/>
    <n v="4"/>
    <n v="3000"/>
    <n v="12000"/>
    <s v="카드"/>
    <s v="신한 20241214 01 0012"/>
    <s v="9월 4회 미납_x000a_편도셔틀이용"/>
    <d v="2023-01-20T00:00:00"/>
    <s v="주1회"/>
    <m/>
    <s v="래미안팰리스"/>
    <m/>
    <s v="압구정동"/>
  </r>
  <r>
    <x v="0"/>
    <x v="1"/>
    <x v="0"/>
    <s v="김소율"/>
    <x v="8"/>
    <s v="010-5207-9720"/>
    <s v="여"/>
    <n v="10"/>
    <s v="토11,12"/>
    <d v="2024-12-07T00:00:00"/>
    <x v="6"/>
    <s v="주1회미만"/>
    <n v="2"/>
    <n v="70000"/>
    <n v="140000"/>
    <n v="140000"/>
    <s v="직접"/>
    <m/>
    <n v="0"/>
    <m/>
    <s v="카드"/>
    <s v="삼성 20241207 01 0005"/>
    <s v="9월 2회 미납금_x000a_왕복셔틀이용"/>
    <d v="2020-01-19T00:00:00"/>
    <s v="주2회"/>
    <m/>
    <s v="반포자이 117동"/>
    <m/>
    <s v="압구정동"/>
  </r>
  <r>
    <x v="0"/>
    <x v="1"/>
    <x v="0"/>
    <s v="이승연"/>
    <x v="8"/>
    <s v="010-8864-5363"/>
    <s v="여"/>
    <n v="9"/>
    <s v="토14"/>
    <d v="2024-11-09T00:00:00"/>
    <x v="6"/>
    <s v="주1회할인"/>
    <n v="4"/>
    <n v="57500"/>
    <n v="230000"/>
    <n v="230000"/>
    <s v="편도1"/>
    <n v="4"/>
    <n v="3000"/>
    <n v="12000"/>
    <s v="카드"/>
    <s v="국민 20241109 01 0008"/>
    <s v="9월 4회 미납금_x000a_셔틀 편도로 D만 이용 수영종목할인"/>
    <d v="2018-11-13T00:00:00"/>
    <s v="주1회"/>
    <s v="psa"/>
    <s v="잠원동 롯데캐슬갤럭시 104-301"/>
    <m/>
    <s v="삼성동"/>
  </r>
  <r>
    <x v="0"/>
    <x v="0"/>
    <x v="0"/>
    <s v="김레나"/>
    <x v="7"/>
    <s v="010-2591-9669"/>
    <s v="여"/>
    <n v="9"/>
    <s v="목16토12"/>
    <d v="2024-10-31T00:00:00"/>
    <x v="6"/>
    <s v="주2회"/>
    <n v="1"/>
    <n v="55000"/>
    <n v="55000"/>
    <n v="55000"/>
    <s v="직접"/>
    <m/>
    <n v="0"/>
    <m/>
    <s v="카드"/>
    <s v="현대 20241031 01 0003"/>
    <s v="9월 1회 미납금"/>
    <d v="2021-06-19T00:00:00"/>
    <s v="주1회"/>
    <m/>
    <s v="압구정동 현대아파트 74-601"/>
    <m/>
    <m/>
  </r>
  <r>
    <x v="0"/>
    <x v="1"/>
    <x v="0"/>
    <s v="안조나"/>
    <x v="1"/>
    <s v="010-9843-7774"/>
    <s v="남"/>
    <n v="9"/>
    <s v="수17"/>
    <d v="2024-10-10T00:00:00"/>
    <x v="6"/>
    <s v="주1회"/>
    <n v="4"/>
    <n v="60000"/>
    <n v="240000"/>
    <n v="240000"/>
    <s v="왕복1"/>
    <n v="3"/>
    <n v="6000"/>
    <n v="13750"/>
    <s v="계좌이체"/>
    <s v="현영발급무"/>
    <s v="9월 4회 미납금_x000a_왕복셔틀이용"/>
    <d v="2023-11-28T00:00:00"/>
    <s v="주2회"/>
    <m/>
    <s v="잠원로 117 아크로리버뷰"/>
    <m/>
    <m/>
  </r>
  <r>
    <x v="0"/>
    <x v="0"/>
    <x v="0"/>
    <s v="왕윤하"/>
    <x v="7"/>
    <s v="010-3113-0858"/>
    <s v="여"/>
    <n v="6"/>
    <s v="월16"/>
    <d v="2024-10-07T00:00:00"/>
    <x v="6"/>
    <s v="주1회"/>
    <n v="1"/>
    <n v="60000"/>
    <n v="60000"/>
    <n v="60000"/>
    <s v="직접"/>
    <m/>
    <n v="0"/>
    <m/>
    <s v="카드"/>
    <s v="하나 20241007 01 0001"/>
    <s v="9월 1회 미납금"/>
    <d v="2022-01-25T00:00:00"/>
    <s v="주1회"/>
    <m/>
    <s v="반포자이 128동"/>
    <m/>
    <m/>
  </r>
  <r>
    <x v="0"/>
    <x v="0"/>
    <x v="0"/>
    <s v="박규리"/>
    <x v="3"/>
    <s v="010-5353-3727"/>
    <s v="여"/>
    <n v="11"/>
    <s v="토11,12"/>
    <d v="2024-10-05T00:00:00"/>
    <x v="6"/>
    <s v="주2회"/>
    <n v="6"/>
    <n v="55000"/>
    <n v="330000"/>
    <n v="330000"/>
    <s v="왕복1"/>
    <n v="3"/>
    <n v="6000"/>
    <n v="18000"/>
    <s v="카드"/>
    <s v="삼섬 20241005 01 0004"/>
    <s v="9월 6회 등록_x000a_왕복셔틀이용"/>
    <d v="2019-12-27T00:00:00"/>
    <s v="주2회"/>
    <m/>
    <s v="서초구 잠원동 70 201-1208"/>
    <m/>
    <s v="삼성동"/>
  </r>
  <r>
    <x v="0"/>
    <x v="1"/>
    <x v="5"/>
    <s v="선우연"/>
    <x v="8"/>
    <s v="010-9117-6978"/>
    <s v="여"/>
    <n v="8"/>
    <s v="토13"/>
    <d v="2024-10-05T00:00:00"/>
    <x v="6"/>
    <s v="주1회"/>
    <n v="1"/>
    <n v="60000"/>
    <n v="60000"/>
    <n v="-60000"/>
    <s v="입회비"/>
    <n v="1"/>
    <n v="30000"/>
    <n v="-30000"/>
    <s v="카드"/>
    <s v="신한 20241005 01 0007"/>
    <s v="9월 신규 1회 환불"/>
    <d v="2024-09-29T00:00:00"/>
    <s v="주1회"/>
    <m/>
    <m/>
    <m/>
    <m/>
  </r>
  <r>
    <x v="0"/>
    <x v="1"/>
    <x v="6"/>
    <s v="선우연"/>
    <x v="8"/>
    <s v="010-9117-6978"/>
    <s v="여"/>
    <n v="8"/>
    <s v="토13"/>
    <d v="2024-10-05T00:00:00"/>
    <x v="6"/>
    <s v="주1회미만"/>
    <n v="1"/>
    <n v="70000"/>
    <n v="70000"/>
    <n v="70000"/>
    <s v="입회비"/>
    <n v="1"/>
    <n v="30000"/>
    <n v="30000"/>
    <s v="카드"/>
    <s v="신한 20241005 01 0008"/>
    <s v="9월 신규 1회 취소후 재결제"/>
    <d v="2024-09-29T00:00:00"/>
    <s v="주1회"/>
    <m/>
    <m/>
    <m/>
    <m/>
  </r>
  <r>
    <x v="0"/>
    <x v="0"/>
    <x v="0"/>
    <s v="이하은(8304)"/>
    <x v="4"/>
    <s v="010-3174-8304"/>
    <s v="여"/>
    <n v="9"/>
    <s v="월17"/>
    <d v="2024-10-04T00:00:00"/>
    <x v="6"/>
    <s v="주1회"/>
    <n v="2"/>
    <n v="60000"/>
    <n v="120000"/>
    <n v="120000"/>
    <s v="직접"/>
    <m/>
    <n v="0"/>
    <m/>
    <s v="카드"/>
    <s v="우리 20241004 01 0002"/>
    <s v="9월 2회 미납금"/>
    <d v="2018-11-03T00:00:00"/>
    <s v="주1회"/>
    <m/>
    <s v="청담동 피엔폴루스 1501호"/>
    <m/>
    <s v="청담동"/>
  </r>
  <r>
    <x v="0"/>
    <x v="0"/>
    <x v="0"/>
    <s v="이하은(8304)"/>
    <x v="4"/>
    <s v="010-3174-8304"/>
    <s v="여"/>
    <n v="9"/>
    <s v="월18"/>
    <d v="2024-10-04T00:00:00"/>
    <x v="6"/>
    <s v="심화반"/>
    <n v="2"/>
    <n v="30000"/>
    <n v="60000"/>
    <n v="60000"/>
    <s v="직접"/>
    <m/>
    <n v="0"/>
    <m/>
    <s v="카드"/>
    <s v="하나 20241004 01 0003"/>
    <s v="9월 피겨심화 2회 미납금"/>
    <d v="2018-11-03T00:00:00"/>
    <s v="주1회"/>
    <m/>
    <s v="청담동 피엔폴루스 1501호"/>
    <m/>
    <s v="청담동"/>
  </r>
  <r>
    <x v="0"/>
    <x v="0"/>
    <x v="0"/>
    <s v="김예현"/>
    <x v="4"/>
    <s v="010-3235-5441"/>
    <s v="여"/>
    <n v="10"/>
    <s v="회원제"/>
    <d v="2024-10-04T00:00:00"/>
    <x v="6"/>
    <s v="심화반"/>
    <n v="2"/>
    <n v="30000"/>
    <n v="60000"/>
    <n v="60000"/>
    <s v="직접"/>
    <m/>
    <n v="0"/>
    <m/>
    <s v="카드"/>
    <s v="비씨 20241004 01 0010"/>
    <s v="9월 피겨심화 2회 미납금"/>
    <d v="2021-02-06T00:00:00"/>
    <m/>
    <m/>
    <m/>
    <m/>
    <m/>
  </r>
  <r>
    <x v="0"/>
    <x v="1"/>
    <x v="0"/>
    <s v="김소율"/>
    <x v="8"/>
    <s v="010-5207-9720"/>
    <s v="여"/>
    <n v="10"/>
    <s v="토11,12"/>
    <d v="2024-12-07T00:00:00"/>
    <x v="7"/>
    <s v="주1회미만"/>
    <n v="2"/>
    <n v="70000"/>
    <n v="140000"/>
    <n v="140000"/>
    <s v="직접"/>
    <m/>
    <n v="0"/>
    <m/>
    <s v="카드"/>
    <s v="삼성 20241207 01 0005"/>
    <s v="8월 2회 미납금_x000a_왕복셔틀이용"/>
    <d v="2020-01-19T00:00:00"/>
    <s v="주2회"/>
    <m/>
    <s v="반포자이 117동"/>
    <m/>
    <s v="압구정동"/>
  </r>
  <r>
    <x v="0"/>
    <x v="1"/>
    <x v="0"/>
    <s v="안조나"/>
    <x v="1"/>
    <s v="010-9843-7774"/>
    <s v="남"/>
    <n v="9"/>
    <s v="수17"/>
    <d v="2024-10-10T00:00:00"/>
    <x v="7"/>
    <s v="주2회"/>
    <n v="7"/>
    <n v="55000"/>
    <n v="385000"/>
    <n v="385000"/>
    <s v="왕복2"/>
    <n v="7"/>
    <n v="5500"/>
    <n v="33000"/>
    <s v="계좌이체"/>
    <s v="현영발급무"/>
    <s v="8월 7회 미납금_x000a_왕복셔틀이용"/>
    <d v="2023-11-28T00:00:00"/>
    <s v="주2회"/>
    <m/>
    <s v="잠원로 117 아크로리버뷰"/>
    <m/>
    <m/>
  </r>
  <r>
    <x v="0"/>
    <x v="1"/>
    <x v="0"/>
    <s v="김소율"/>
    <x v="8"/>
    <s v="010-5207-9720"/>
    <s v="여"/>
    <n v="10"/>
    <s v="토11,12"/>
    <d v="2024-12-07T00:00:00"/>
    <x v="8"/>
    <s v="주2회"/>
    <n v="8"/>
    <n v="55000"/>
    <n v="440000"/>
    <n v="440000"/>
    <s v="직접"/>
    <m/>
    <n v="0"/>
    <m/>
    <s v="카드"/>
    <s v="삼성 20241207 01 0005"/>
    <s v="7월 8회 미납금_x000a_왕복셔틀이용"/>
    <d v="2020-01-19T00:00:00"/>
    <s v="주2회"/>
    <m/>
    <s v="반포자이 117동"/>
    <m/>
    <s v="압구정동"/>
  </r>
  <r>
    <x v="0"/>
    <x v="1"/>
    <x v="1"/>
    <s v="곽지호"/>
    <x v="5"/>
    <s v="010-9038-8005"/>
    <s v="남"/>
    <n v="10"/>
    <s v="토15"/>
    <m/>
    <x v="9"/>
    <s v="주1회"/>
    <n v="4"/>
    <n v="60000"/>
    <n v="240000"/>
    <m/>
    <s v="입회비"/>
    <m/>
    <n v="30000"/>
    <m/>
    <m/>
    <m/>
    <m/>
    <m/>
    <m/>
    <m/>
    <m/>
    <m/>
    <m/>
  </r>
  <r>
    <x v="0"/>
    <x v="1"/>
    <x v="1"/>
    <s v="황민영"/>
    <x v="13"/>
    <s v="010-9700-2288"/>
    <s v="여"/>
    <n v="9"/>
    <s v="토10"/>
    <m/>
    <x v="9"/>
    <s v="주1회"/>
    <n v="3"/>
    <n v="60000"/>
    <n v="180000"/>
    <m/>
    <s v="입회비"/>
    <m/>
    <n v="30000"/>
    <m/>
    <m/>
    <m/>
    <s v="_x000a_형제할인"/>
    <d v="2024-09-14T00:00:00"/>
    <s v="주1회"/>
    <m/>
    <s v="서빙고로67"/>
    <m/>
    <m/>
  </r>
  <r>
    <x v="0"/>
    <x v="1"/>
    <x v="1"/>
    <s v="황서영"/>
    <x v="13"/>
    <s v="010-9700-2288"/>
    <s v="여"/>
    <n v="9"/>
    <s v="토10"/>
    <m/>
    <x v="9"/>
    <s v="주1회"/>
    <n v="3"/>
    <n v="60000"/>
    <n v="180000"/>
    <m/>
    <s v="입회비"/>
    <m/>
    <n v="30000"/>
    <m/>
    <m/>
    <m/>
    <s v="_x000a_형제할인"/>
    <d v="2024-09-14T00:00:00"/>
    <s v="주1회"/>
    <m/>
    <s v="서빙고로67"/>
    <m/>
    <m/>
  </r>
  <r>
    <x v="0"/>
    <x v="1"/>
    <x v="1"/>
    <s v="선우연"/>
    <x v="8"/>
    <s v="010-9117-6978"/>
    <s v="여"/>
    <n v="8"/>
    <s v="토13"/>
    <m/>
    <x v="9"/>
    <s v="주1회"/>
    <n v="1"/>
    <n v="60000"/>
    <n v="60000"/>
    <m/>
    <s v="입회비"/>
    <m/>
    <n v="30000"/>
    <m/>
    <m/>
    <m/>
    <m/>
    <d v="2024-09-29T00:00:00"/>
    <s v="주1회"/>
    <m/>
    <m/>
    <m/>
    <m/>
  </r>
  <r>
    <x v="0"/>
    <x v="1"/>
    <x v="1"/>
    <s v="선우연"/>
    <x v="8"/>
    <s v="010-9117-6978"/>
    <s v="여"/>
    <n v="8"/>
    <s v="토13"/>
    <m/>
    <x v="9"/>
    <s v="주1회"/>
    <n v="4"/>
    <n v="60000"/>
    <n v="240000"/>
    <m/>
    <s v="직접"/>
    <m/>
    <n v="0"/>
    <m/>
    <m/>
    <m/>
    <m/>
    <d v="2024-09-29T00:00:00"/>
    <s v="주1회"/>
    <m/>
    <m/>
    <m/>
    <m/>
  </r>
  <r>
    <x v="0"/>
    <x v="0"/>
    <x v="1"/>
    <s v="임소유"/>
    <x v="7"/>
    <s v="010-4240-3478"/>
    <s v="여"/>
    <n v="8"/>
    <s v="목17"/>
    <m/>
    <x v="9"/>
    <s v="주1회"/>
    <n v="4"/>
    <n v="60000"/>
    <n v="240000"/>
    <m/>
    <s v="입회비"/>
    <m/>
    <n v="30000"/>
    <m/>
    <m/>
    <m/>
    <m/>
    <d v="2024-09-05T00:00:00"/>
    <s v="주1회"/>
    <s v="리라초"/>
    <s v="옥수동"/>
    <m/>
    <m/>
  </r>
  <r>
    <x v="0"/>
    <x v="0"/>
    <x v="1"/>
    <s v="이혜상"/>
    <x v="3"/>
    <s v="010-3353-5968"/>
    <s v="여"/>
    <n v="6"/>
    <s v="토12"/>
    <m/>
    <x v="9"/>
    <s v="주1회할인"/>
    <n v="3"/>
    <n v="57500"/>
    <n v="172500"/>
    <m/>
    <s v="입회비"/>
    <m/>
    <n v="30000"/>
    <m/>
    <m/>
    <m/>
    <s v="_x000a_형제할인(이준상 형제할인 적용-20,000)/체험수업비 차액 결제"/>
    <d v="2024-09-05T00:00:00"/>
    <s v="주2회"/>
    <s v="반원초"/>
    <s v="한신7차 302동"/>
    <s v="목:반원초 앞, 토:한신7차 쪽문"/>
    <m/>
  </r>
  <r>
    <x v="0"/>
    <x v="0"/>
    <x v="1"/>
    <s v="박서윤"/>
    <x v="0"/>
    <s v="010-9707-1488"/>
    <s v="여"/>
    <n v="8"/>
    <s v="월15,16토11"/>
    <m/>
    <x v="9"/>
    <s v="주3회"/>
    <n v="12"/>
    <n v="50000"/>
    <n v="600000"/>
    <m/>
    <s v="직접"/>
    <m/>
    <n v="0"/>
    <m/>
    <m/>
    <m/>
    <s v="2월 12회 등록"/>
    <d v="2024-01-06T00:00:00"/>
    <s v="주1회"/>
    <m/>
    <s v="구현대 82동"/>
    <m/>
    <m/>
  </r>
  <r>
    <x v="0"/>
    <x v="0"/>
    <x v="1"/>
    <s v="김서연"/>
    <x v="3"/>
    <s v="010-9497-4941"/>
    <s v="여"/>
    <n v="8"/>
    <s v="토13,14"/>
    <m/>
    <x v="9"/>
    <s v="주2회"/>
    <n v="6"/>
    <n v="55000"/>
    <n v="330000"/>
    <m/>
    <s v="직접"/>
    <m/>
    <n v="0"/>
    <m/>
    <m/>
    <m/>
    <s v="2월 6회 등록"/>
    <d v="2023-12-09T00:00:00"/>
    <s v="주1회"/>
    <m/>
    <s v="성동구 매봉길 50"/>
    <m/>
    <m/>
  </r>
  <r>
    <x v="0"/>
    <x v="0"/>
    <x v="1"/>
    <s v="이채윤"/>
    <x v="3"/>
    <s v="010-9017-3046"/>
    <s v="여"/>
    <n v="10"/>
    <s v="토15"/>
    <m/>
    <x v="9"/>
    <s v="주1회"/>
    <n v="4"/>
    <n v="60000"/>
    <n v="240000"/>
    <m/>
    <s v="직접"/>
    <m/>
    <n v="0"/>
    <m/>
    <m/>
    <m/>
    <s v="2월 4회 등록"/>
    <d v="2024-03-16T00:00:00"/>
    <s v="주1회"/>
    <s v="씨게이트"/>
    <m/>
    <m/>
    <m/>
  </r>
  <r>
    <x v="0"/>
    <x v="0"/>
    <x v="1"/>
    <s v="서지우"/>
    <x v="3"/>
    <s v="010-9017-3046"/>
    <s v="여"/>
    <n v="10"/>
    <s v="토15"/>
    <m/>
    <x v="9"/>
    <s v="주1회"/>
    <n v="4"/>
    <n v="60000"/>
    <n v="240000"/>
    <m/>
    <s v="직접"/>
    <m/>
    <n v="0"/>
    <m/>
    <m/>
    <m/>
    <s v="2월 4회 등록"/>
    <d v="2024-03-16T00:00:00"/>
    <s v="주1회"/>
    <s v="게이트한남"/>
    <m/>
    <m/>
    <m/>
  </r>
  <r>
    <x v="0"/>
    <x v="1"/>
    <x v="1"/>
    <s v="곽지호"/>
    <x v="5"/>
    <s v="010-9038-8005"/>
    <s v="남"/>
    <n v="10"/>
    <s v="토14"/>
    <m/>
    <x v="9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0"/>
    <x v="1"/>
    <s v="송예원"/>
    <x v="3"/>
    <s v="010-8606-3889"/>
    <s v="여"/>
    <n v="11"/>
    <s v="토14"/>
    <m/>
    <x v="9"/>
    <s v="주1회할인"/>
    <n v="4"/>
    <n v="57500"/>
    <n v="230000"/>
    <m/>
    <s v="왕복1"/>
    <n v="4"/>
    <n v="24000"/>
    <m/>
    <m/>
    <m/>
    <s v="1월 4회 등록_x000a_왕복셔틀이용 / 형제할인"/>
    <d v="2024-06-21T00:00:00"/>
    <s v="주1회"/>
    <m/>
    <m/>
    <m/>
    <m/>
  </r>
  <r>
    <x v="0"/>
    <x v="0"/>
    <x v="1"/>
    <s v="송재원"/>
    <x v="3"/>
    <s v="010-8606-3889"/>
    <s v="여"/>
    <n v="11"/>
    <s v="토14"/>
    <m/>
    <x v="9"/>
    <s v="주1회할인"/>
    <n v="4"/>
    <n v="57500"/>
    <n v="230000"/>
    <m/>
    <s v="왕복1"/>
    <n v="4"/>
    <n v="24000"/>
    <m/>
    <m/>
    <m/>
    <s v="1월 4회 등록_x000a_왕복셔틀이용 / 형제할인"/>
    <d v="2024-06-21T00:00:00"/>
    <s v="주1회"/>
    <m/>
    <m/>
    <m/>
    <m/>
  </r>
  <r>
    <x v="0"/>
    <x v="0"/>
    <x v="1"/>
    <s v="송예원"/>
    <x v="3"/>
    <s v="010-8606-3889"/>
    <s v="여"/>
    <n v="11"/>
    <s v="토14"/>
    <m/>
    <x v="9"/>
    <s v="주1회"/>
    <n v="3"/>
    <n v="60000"/>
    <n v="180000"/>
    <m/>
    <s v="왕복1"/>
    <n v="3"/>
    <n v="18000"/>
    <m/>
    <m/>
    <m/>
    <s v="2월 3회 등록_x000a_왕복셔틀이용 / 형제할인"/>
    <d v="2024-06-21T00:00:00"/>
    <s v="주1회"/>
    <m/>
    <m/>
    <m/>
    <m/>
  </r>
  <r>
    <x v="0"/>
    <x v="0"/>
    <x v="1"/>
    <s v="송재원"/>
    <x v="3"/>
    <s v="010-8606-3889"/>
    <s v="여"/>
    <n v="11"/>
    <s v="토14"/>
    <m/>
    <x v="9"/>
    <s v="주1회"/>
    <n v="3"/>
    <n v="60000"/>
    <n v="180000"/>
    <m/>
    <s v="왕복1"/>
    <n v="3"/>
    <n v="18000"/>
    <m/>
    <m/>
    <m/>
    <s v="2월 3회 등록_x000a_왕복셔틀이용 / 형제할인"/>
    <d v="2024-06-21T00:00:00"/>
    <s v="주1회"/>
    <m/>
    <m/>
    <m/>
    <m/>
  </r>
  <r>
    <x v="0"/>
    <x v="0"/>
    <x v="1"/>
    <s v="정봄"/>
    <x v="0"/>
    <s v="010-4049-0161"/>
    <s v="여"/>
    <n v="8"/>
    <s v="토14,15"/>
    <m/>
    <x v="9"/>
    <s v="주2회"/>
    <n v="8"/>
    <n v="55000"/>
    <n v="440000"/>
    <m/>
    <s v="직접"/>
    <m/>
    <n v="0"/>
    <m/>
    <m/>
    <m/>
    <s v="2월 8회 등록"/>
    <d v="2023-08-16T00:00:00"/>
    <s v="주1회"/>
    <m/>
    <s v="삼성로 212"/>
    <m/>
    <m/>
  </r>
  <r>
    <x v="0"/>
    <x v="0"/>
    <x v="1"/>
    <s v="윤지우"/>
    <x v="0"/>
    <s v="010-8639-1538"/>
    <s v="여"/>
    <n v="7"/>
    <s v="토14,15"/>
    <m/>
    <x v="9"/>
    <s v="주2회"/>
    <n v="8"/>
    <n v="55000"/>
    <n v="440000"/>
    <m/>
    <s v="직접"/>
    <m/>
    <n v="0"/>
    <m/>
    <m/>
    <m/>
    <s v="2월 8회 등록"/>
    <d v="2022-04-09T00:00:00"/>
    <m/>
    <m/>
    <s v="성동구 행당로 79 행당대림A 115-306"/>
    <m/>
    <m/>
  </r>
  <r>
    <x v="0"/>
    <x v="0"/>
    <x v="1"/>
    <s v="정시안"/>
    <x v="0"/>
    <s v="010-2811-6911"/>
    <s v="여"/>
    <n v="8"/>
    <s v="월17"/>
    <m/>
    <x v="9"/>
    <s v="주1회"/>
    <n v="4"/>
    <n v="60000"/>
    <n v="240000"/>
    <m/>
    <s v="직접"/>
    <m/>
    <n v="0"/>
    <m/>
    <m/>
    <m/>
    <s v="1월 4회 등록"/>
    <m/>
    <m/>
    <m/>
    <m/>
    <m/>
    <m/>
  </r>
  <r>
    <x v="0"/>
    <x v="0"/>
    <x v="1"/>
    <s v="정시안"/>
    <x v="0"/>
    <s v="010-2811-6911"/>
    <s v="여"/>
    <n v="8"/>
    <s v="월17"/>
    <m/>
    <x v="9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0"/>
    <x v="1"/>
    <s v="이윤채"/>
    <x v="4"/>
    <s v="010-8772-2759"/>
    <s v="여"/>
    <n v="7"/>
    <s v="금16"/>
    <m/>
    <x v="9"/>
    <s v="주1회할인"/>
    <n v="4"/>
    <n v="57500"/>
    <n v="230000"/>
    <m/>
    <s v="직접"/>
    <m/>
    <n v="0"/>
    <m/>
    <m/>
    <m/>
    <s v="2월 4회 등록(단말기 결제)_x000a_종목할인"/>
    <m/>
    <m/>
    <m/>
    <m/>
    <m/>
    <m/>
  </r>
  <r>
    <x v="0"/>
    <x v="1"/>
    <x v="1"/>
    <s v="박서연(7058)"/>
    <x v="8"/>
    <s v="010-8647-7058"/>
    <s v="여"/>
    <n v="10"/>
    <s v="월15"/>
    <m/>
    <x v="9"/>
    <s v="주1회"/>
    <n v="3"/>
    <n v="60000"/>
    <n v="180000"/>
    <m/>
    <s v="직접"/>
    <m/>
    <n v="0"/>
    <m/>
    <m/>
    <m/>
    <s v="2월 3회 등록(1월 1회 이월 차감결제)"/>
    <d v="2022-08-12T00:00:00"/>
    <s v="주1회"/>
    <m/>
    <s v="남산타운아파트"/>
    <m/>
    <m/>
  </r>
  <r>
    <x v="0"/>
    <x v="0"/>
    <x v="1"/>
    <s v="윤여서"/>
    <x v="0"/>
    <s v="010-8789-4046"/>
    <s v="여"/>
    <n v="9"/>
    <s v="월17금16"/>
    <m/>
    <x v="9"/>
    <s v="주2회"/>
    <n v="8"/>
    <n v="55000"/>
    <n v="440000"/>
    <m/>
    <s v="직접"/>
    <m/>
    <n v="0"/>
    <m/>
    <m/>
    <m/>
    <s v="2월 8회 등록"/>
    <d v="2023-07-14T00:00:00"/>
    <s v="주1회"/>
    <m/>
    <s v="구현대 108동"/>
    <m/>
    <s v="도곡동"/>
  </r>
  <r>
    <x v="0"/>
    <x v="1"/>
    <x v="1"/>
    <s v="이서준(0627)"/>
    <x v="8"/>
    <s v="010-2808-0627"/>
    <s v="남"/>
    <n v="9"/>
    <s v="월17"/>
    <m/>
    <x v="9"/>
    <s v="주1회"/>
    <n v="4"/>
    <n v="60000"/>
    <n v="240000"/>
    <m/>
    <s v="직접"/>
    <m/>
    <n v="0"/>
    <m/>
    <m/>
    <m/>
    <s v="2월 4회 등록"/>
    <d v="2021-02-09T00:00:00"/>
    <s v="주3회"/>
    <m/>
    <s v="압구정동 현대아파트 "/>
    <m/>
    <s v="압구정동"/>
  </r>
  <r>
    <x v="0"/>
    <x v="0"/>
    <x v="1"/>
    <s v="우아인"/>
    <x v="0"/>
    <s v="010-8860-7276"/>
    <s v="여"/>
    <n v="7"/>
    <s v="월17화15토10"/>
    <m/>
    <x v="9"/>
    <s v="심화반"/>
    <n v="1"/>
    <n v="30000"/>
    <n v="30000"/>
    <m/>
    <s v="직접"/>
    <m/>
    <n v="0"/>
    <m/>
    <m/>
    <m/>
    <s v="1월 심화반 1회 추가"/>
    <d v="2022-07-29T00:00:00"/>
    <s v="주1회"/>
    <m/>
    <m/>
    <m/>
    <m/>
  </r>
  <r>
    <x v="0"/>
    <x v="0"/>
    <x v="1"/>
    <s v="신유나"/>
    <x v="2"/>
    <s v="010-8225-5644"/>
    <s v="여"/>
    <n v="9"/>
    <s v="월14"/>
    <m/>
    <x v="9"/>
    <s v="체험"/>
    <n v="1"/>
    <n v="70000"/>
    <n v="70000"/>
    <m/>
    <s v="직접"/>
    <m/>
    <n v="0"/>
    <m/>
    <m/>
    <m/>
    <s v="1/27 피겨 체험"/>
    <m/>
    <m/>
    <m/>
    <m/>
    <m/>
    <m/>
  </r>
  <r>
    <x v="0"/>
    <x v="1"/>
    <x v="1"/>
    <s v="정유준"/>
    <x v="1"/>
    <s v="010-9058-6247"/>
    <s v="남"/>
    <n v="8"/>
    <s v="월15"/>
    <m/>
    <x v="9"/>
    <s v="주1회"/>
    <n v="4"/>
    <n v="60000"/>
    <n v="240000"/>
    <m/>
    <s v="왕복1"/>
    <n v="4"/>
    <n v="24000"/>
    <m/>
    <m/>
    <m/>
    <s v="2월 4회 등록"/>
    <d v="2021-06-23T00:00:00"/>
    <m/>
    <m/>
    <s v="잠원동 하나유치원"/>
    <m/>
    <m/>
  </r>
  <r>
    <x v="0"/>
    <x v="0"/>
    <x v="1"/>
    <s v="채이레"/>
    <x v="4"/>
    <s v="010-8834-2124"/>
    <s v="여"/>
    <n v="6"/>
    <s v="금16"/>
    <m/>
    <x v="9"/>
    <s v="주1회"/>
    <n v="4"/>
    <n v="60000"/>
    <n v="240000"/>
    <m/>
    <s v="직접"/>
    <m/>
    <n v="0"/>
    <m/>
    <m/>
    <m/>
    <s v="2월 4회 등록(단말기 결제)_x000a_수영연속셔틀비X 수영종목할인"/>
    <d v="2024-02-02T00:00:00"/>
    <s v="주1회"/>
    <m/>
    <m/>
    <m/>
    <s v="래미안신반포챌리스 대림상가"/>
  </r>
  <r>
    <x v="0"/>
    <x v="0"/>
    <x v="1"/>
    <s v="정라희"/>
    <x v="4"/>
    <s v="010-9536-7003"/>
    <s v="여"/>
    <n v="7"/>
    <s v="화16,17"/>
    <m/>
    <x v="9"/>
    <s v="주2회"/>
    <n v="8"/>
    <n v="55000"/>
    <n v="440000"/>
    <m/>
    <s v="직접"/>
    <m/>
    <n v="0"/>
    <m/>
    <m/>
    <m/>
    <s v="2월 8회 등록"/>
    <d v="2021-03-19T00:00:00"/>
    <s v="주1회"/>
    <m/>
    <s v="강남구 신사동 96 현대주책 b동"/>
    <m/>
    <s v="신사동"/>
  </r>
  <r>
    <x v="0"/>
    <x v="0"/>
    <x v="1"/>
    <s v="김이진"/>
    <x v="6"/>
    <s v="010-3160-4803"/>
    <s v="여"/>
    <n v="8"/>
    <s v="화15"/>
    <m/>
    <x v="9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1"/>
    <x v="1"/>
    <s v="이유준2"/>
    <x v="1"/>
    <s v="010-7121-1070"/>
    <s v="남"/>
    <n v="5"/>
    <s v="월수16"/>
    <m/>
    <x v="9"/>
    <s v="주2회"/>
    <n v="8"/>
    <n v="55000"/>
    <n v="440000"/>
    <m/>
    <s v="직접"/>
    <m/>
    <n v="0"/>
    <m/>
    <m/>
    <m/>
    <s v="2월 8회 등록(분할결제)"/>
    <m/>
    <m/>
    <m/>
    <m/>
    <m/>
    <m/>
  </r>
  <r>
    <x v="0"/>
    <x v="1"/>
    <x v="1"/>
    <s v="이유준2"/>
    <x v="1"/>
    <s v="010-7121-1070"/>
    <s v="남"/>
    <n v="5"/>
    <s v="월수16"/>
    <m/>
    <x v="9"/>
    <s v="주2회"/>
    <n v="8"/>
    <n v="55000"/>
    <n v="440000"/>
    <m/>
    <s v="직접"/>
    <m/>
    <n v="0"/>
    <m/>
    <m/>
    <m/>
    <s v="2월 8회 등록(분할결제)"/>
    <m/>
    <m/>
    <m/>
    <m/>
    <m/>
    <m/>
  </r>
  <r>
    <x v="0"/>
    <x v="0"/>
    <x v="1"/>
    <s v="손재연"/>
    <x v="3"/>
    <s v="010-9299-8745"/>
    <s v="여"/>
    <n v="6"/>
    <s v="수16"/>
    <m/>
    <x v="9"/>
    <s v="주1회"/>
    <n v="3"/>
    <n v="60000"/>
    <n v="180000"/>
    <m/>
    <s v="직접"/>
    <m/>
    <n v="0"/>
    <m/>
    <m/>
    <m/>
    <s v="2월 3회 등록"/>
    <d v="2024-01-10T00:00:00"/>
    <s v="주1회"/>
    <m/>
    <s v="잠원로 14길 32"/>
    <m/>
    <m/>
  </r>
  <r>
    <x v="0"/>
    <x v="0"/>
    <x v="1"/>
    <s v="강민서"/>
    <x v="2"/>
    <s v="010-2320-1432"/>
    <s v="여"/>
    <n v="12"/>
    <s v="토15"/>
    <m/>
    <x v="9"/>
    <s v="체험"/>
    <n v="1"/>
    <n v="70000"/>
    <n v="70000"/>
    <m/>
    <s v="직접"/>
    <m/>
    <n v="0"/>
    <m/>
    <m/>
    <m/>
    <s v="1/25 피겨 체험"/>
    <m/>
    <m/>
    <m/>
    <m/>
    <m/>
    <m/>
  </r>
  <r>
    <x v="0"/>
    <x v="0"/>
    <x v="1"/>
    <s v="김아린"/>
    <x v="2"/>
    <s v="010-2910-3229"/>
    <s v="여"/>
    <n v="6"/>
    <s v="토15"/>
    <m/>
    <x v="9"/>
    <s v="체험"/>
    <n v="1"/>
    <n v="70000"/>
    <n v="70000"/>
    <m/>
    <s v="직접"/>
    <m/>
    <n v="0"/>
    <m/>
    <m/>
    <m/>
    <s v="2/8 피겨체험"/>
    <m/>
    <m/>
    <m/>
    <m/>
    <m/>
    <m/>
  </r>
  <r>
    <x v="0"/>
    <x v="0"/>
    <x v="1"/>
    <s v="김령아"/>
    <x v="2"/>
    <s v="010-5898-5520"/>
    <s v="여"/>
    <n v="6"/>
    <s v="토15"/>
    <m/>
    <x v="9"/>
    <s v="체험"/>
    <n v="1"/>
    <n v="70000"/>
    <n v="70000"/>
    <m/>
    <s v="직접"/>
    <m/>
    <n v="0"/>
    <m/>
    <m/>
    <m/>
    <s v="2/8 피겨체험"/>
    <m/>
    <m/>
    <m/>
    <m/>
    <m/>
    <m/>
  </r>
  <r>
    <x v="0"/>
    <x v="0"/>
    <x v="1"/>
    <s v="류시아"/>
    <x v="2"/>
    <s v="010-5641-8500"/>
    <s v="여"/>
    <n v="6"/>
    <s v="금16"/>
    <m/>
    <x v="9"/>
    <s v="체험"/>
    <n v="1"/>
    <n v="70000"/>
    <n v="70000"/>
    <m/>
    <s v="직접"/>
    <m/>
    <n v="0"/>
    <m/>
    <m/>
    <m/>
    <s v="1/24 피겨체험"/>
    <m/>
    <m/>
    <m/>
    <m/>
    <m/>
    <m/>
  </r>
  <r>
    <x v="0"/>
    <x v="0"/>
    <x v="1"/>
    <s v="정재인2"/>
    <x v="4"/>
    <s v="010-5337-9117"/>
    <s v="여"/>
    <n v="6"/>
    <s v="목17"/>
    <m/>
    <x v="9"/>
    <s v="심화반"/>
    <n v="1"/>
    <n v="30000"/>
    <n v="30000"/>
    <m/>
    <s v="직접"/>
    <m/>
    <n v="0"/>
    <m/>
    <m/>
    <m/>
    <s v="1월 피겨 심화반 1회 등록"/>
    <d v="2023-02-17T00:00:00"/>
    <s v="주1회"/>
    <m/>
    <s v="청담동 116-2"/>
    <m/>
    <m/>
  </r>
  <r>
    <x v="0"/>
    <x v="0"/>
    <x v="1"/>
    <s v="고서연"/>
    <x v="0"/>
    <s v="010-4826-7891"/>
    <s v="여"/>
    <n v="8"/>
    <s v="목16"/>
    <m/>
    <x v="9"/>
    <s v="주1회"/>
    <n v="4"/>
    <n v="60000"/>
    <n v="240000"/>
    <m/>
    <s v="직접"/>
    <m/>
    <n v="0"/>
    <m/>
    <m/>
    <m/>
    <s v="2월 4회 등록"/>
    <d v="2024-06-17T00:00:00"/>
    <s v="주1회"/>
    <m/>
    <m/>
    <m/>
    <m/>
  </r>
  <r>
    <x v="0"/>
    <x v="0"/>
    <x v="1"/>
    <s v="류연서"/>
    <x v="3"/>
    <s v="010-4874-1268"/>
    <s v="여"/>
    <n v="7"/>
    <s v="목16"/>
    <m/>
    <x v="9"/>
    <s v="주1회"/>
    <n v="3"/>
    <n v="60000"/>
    <n v="180000"/>
    <m/>
    <s v="직접"/>
    <m/>
    <n v="0"/>
    <m/>
    <m/>
    <m/>
    <s v="2월 3회 등록"/>
    <d v="2023-12-05T00:00:00"/>
    <s v="주1회"/>
    <m/>
    <s v="청담동 134"/>
    <m/>
    <m/>
  </r>
  <r>
    <x v="0"/>
    <x v="1"/>
    <x v="1"/>
    <s v="이윤재"/>
    <x v="5"/>
    <s v="010-2162-0213"/>
    <s v="남"/>
    <n v="9"/>
    <s v="화16"/>
    <m/>
    <x v="9"/>
    <s v="주1회"/>
    <n v="4"/>
    <n v="60000"/>
    <n v="240000"/>
    <m/>
    <s v="직접"/>
    <m/>
    <n v="0"/>
    <m/>
    <m/>
    <m/>
    <s v="2월 4회 등록"/>
    <s v="21/117"/>
    <s v="주2회"/>
    <m/>
    <m/>
    <m/>
    <m/>
  </r>
  <r>
    <x v="0"/>
    <x v="1"/>
    <x v="1"/>
    <s v="한정호"/>
    <x v="5"/>
    <s v="010-4464-1292"/>
    <s v="남"/>
    <n v="12"/>
    <s v="월수17"/>
    <m/>
    <x v="9"/>
    <s v="주1회할인"/>
    <n v="4"/>
    <n v="57500"/>
    <n v="230000"/>
    <m/>
    <s v="입회비"/>
    <n v="1"/>
    <n v="30000"/>
    <m/>
    <m/>
    <m/>
    <s v="2월 신규 4회 등록"/>
    <d v="2025-02-03T00:00:00"/>
    <s v="주2회"/>
    <s v="압구정초"/>
    <s v="현대아파트84동"/>
    <m/>
    <m/>
  </r>
  <r>
    <x v="0"/>
    <x v="1"/>
    <x v="1"/>
    <s v="한지호"/>
    <x v="5"/>
    <s v="010-4464-1292"/>
    <s v="남"/>
    <n v="12"/>
    <s v="월수17"/>
    <m/>
    <x v="9"/>
    <s v="주1회할인"/>
    <n v="4"/>
    <n v="57500"/>
    <n v="230000"/>
    <m/>
    <s v="입회비"/>
    <n v="1"/>
    <n v="30000"/>
    <m/>
    <m/>
    <m/>
    <s v="2월 신규 4회 등록"/>
    <d v="2025-02-03T00:00:00"/>
    <s v="주2회"/>
    <s v="압구정초"/>
    <s v="현대아파트84동"/>
    <m/>
    <m/>
  </r>
  <r>
    <x v="0"/>
    <x v="0"/>
    <x v="1"/>
    <s v="김지안2"/>
    <x v="3"/>
    <s v="010-9371-9810"/>
    <s v="여"/>
    <n v="8"/>
    <s v="금14,15"/>
    <m/>
    <x v="9"/>
    <s v="주1회"/>
    <n v="4"/>
    <n v="60000"/>
    <n v="240000"/>
    <m/>
    <s v="직접"/>
    <m/>
    <n v="0"/>
    <m/>
    <m/>
    <m/>
    <s v="2월 4회 등록(7,14결석)"/>
    <d v="2023-07-28T00:00:00"/>
    <s v="주1회"/>
    <m/>
    <s v="압구정 현대아파트 77동"/>
    <m/>
    <s v="청담동"/>
  </r>
  <r>
    <x v="0"/>
    <x v="0"/>
    <x v="1"/>
    <s v="이하린"/>
    <x v="3"/>
    <s v="010-9936-2015"/>
    <s v="여"/>
    <n v="10"/>
    <s v="목15,16,금14토13"/>
    <m/>
    <x v="9"/>
    <s v="주4회"/>
    <n v="16"/>
    <n v="47500"/>
    <n v="760000"/>
    <m/>
    <s v="직접"/>
    <m/>
    <n v="0"/>
    <m/>
    <m/>
    <m/>
    <s v="2월 16회 등록_x000a_형제할인"/>
    <d v="2024-01-08T00:00:00"/>
    <s v="주1회"/>
    <m/>
    <s v="미성아파트 21동"/>
    <m/>
    <m/>
  </r>
  <r>
    <x v="0"/>
    <x v="1"/>
    <x v="1"/>
    <s v="이하율"/>
    <x v="1"/>
    <s v="010-9936-2015"/>
    <s v="여"/>
    <n v="8"/>
    <s v="수17,목14"/>
    <m/>
    <x v="9"/>
    <s v="주2회"/>
    <n v="7"/>
    <n v="55000"/>
    <n v="385000"/>
    <m/>
    <s v="편도2"/>
    <n v="7"/>
    <n v="19250"/>
    <m/>
    <m/>
    <m/>
    <s v="2월 7회 등록_x000a_형제할인 편도셔틀이용"/>
    <d v="2024-01-11T00:00:00"/>
    <s v="주1회"/>
    <m/>
    <s v="미성아파트 21동"/>
    <m/>
    <m/>
  </r>
  <r>
    <x v="0"/>
    <x v="0"/>
    <x v="1"/>
    <s v="권민"/>
    <x v="3"/>
    <s v="010-4870-4124"/>
    <s v="여"/>
    <n v="11"/>
    <s v="토14"/>
    <m/>
    <x v="9"/>
    <s v="주1회"/>
    <n v="3"/>
    <n v="60000"/>
    <n v="180000"/>
    <m/>
    <s v="왕복1"/>
    <n v="3"/>
    <n v="18000"/>
    <m/>
    <m/>
    <m/>
    <s v="2월 3회 등록(단말기 결제)"/>
    <d v="2024-06-20T00:00:00"/>
    <s v="주1회"/>
    <m/>
    <m/>
    <m/>
    <m/>
  </r>
  <r>
    <x v="0"/>
    <x v="0"/>
    <x v="1"/>
    <s v="김채윤"/>
    <x v="0"/>
    <s v="010-5660-6589"/>
    <s v="여"/>
    <n v="8"/>
    <s v="금16"/>
    <m/>
    <x v="9"/>
    <s v="주1회"/>
    <n v="4"/>
    <n v="60000"/>
    <n v="240000"/>
    <m/>
    <s v="직접"/>
    <m/>
    <n v="0"/>
    <m/>
    <m/>
    <m/>
    <s v="2월 4회 등록"/>
    <d v="2023-08-04T00:00:00"/>
    <s v="주1회"/>
    <m/>
    <s v="구현대 65동"/>
    <m/>
    <m/>
  </r>
  <r>
    <x v="0"/>
    <x v="0"/>
    <x v="1"/>
    <s v="이예서2"/>
    <x v="4"/>
    <s v="010-5215-2292"/>
    <s v="여"/>
    <n v="8"/>
    <s v="화16,17"/>
    <m/>
    <x v="9"/>
    <s v="주1회미만"/>
    <n v="2"/>
    <n v="70000"/>
    <n v="140000"/>
    <m/>
    <s v="직접"/>
    <m/>
    <n v="0"/>
    <m/>
    <m/>
    <m/>
    <s v="2월 2회 등록_x000a_형제할인"/>
    <d v="2024-01-10T00:00:00"/>
    <s v="주2회"/>
    <m/>
    <s v="학동로 97길 31"/>
    <m/>
    <m/>
  </r>
  <r>
    <x v="0"/>
    <x v="0"/>
    <x v="1"/>
    <s v="이희서"/>
    <x v="4"/>
    <s v="010-5215-2292"/>
    <s v="여"/>
    <n v="8"/>
    <s v="화17금15"/>
    <m/>
    <x v="9"/>
    <s v="주1회미만"/>
    <n v="2"/>
    <n v="70000"/>
    <n v="140000"/>
    <m/>
    <s v="직접"/>
    <m/>
    <n v="0"/>
    <m/>
    <m/>
    <m/>
    <s v="2월 2회 등록_x000a_형제할인"/>
    <d v="2024-01-10T00:00:00"/>
    <s v="주2회"/>
    <m/>
    <s v="학동로 97길 31"/>
    <m/>
    <m/>
  </r>
  <r>
    <x v="0"/>
    <x v="0"/>
    <x v="1"/>
    <s v="김조이"/>
    <x v="0"/>
    <s v="010-3732-0209"/>
    <s v="여"/>
    <n v="7"/>
    <s v="월16"/>
    <m/>
    <x v="9"/>
    <s v="주1회"/>
    <n v="4"/>
    <n v="60000"/>
    <n v="240000"/>
    <m/>
    <s v="직접"/>
    <m/>
    <n v="0"/>
    <m/>
    <m/>
    <m/>
    <s v="2월 4회 등록"/>
    <d v="2022-08-27T00:00:00"/>
    <s v="주1회"/>
    <m/>
    <s v="동작구 상도로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n v="4"/>
    <n v="24000"/>
    <m/>
    <m/>
    <m/>
    <s v="12월 4회 환불_x000a_왕복 셔틀 이용"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n v="4"/>
    <n v="24000"/>
    <m/>
    <m/>
    <m/>
    <s v="25년 1월 4회 환불_x000a_왕복 셔틀 이용"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n v="4"/>
    <n v="24000"/>
    <m/>
    <m/>
    <m/>
    <s v="25년 2월 4회 환불_x000a_왕복 셔틀 이용"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n v="4"/>
    <n v="24000"/>
    <m/>
    <m/>
    <m/>
    <s v="12월 4회 등록(환불 후 재결제)_x000a_왕복 셔틀 이용"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n v="4"/>
    <n v="24000"/>
    <m/>
    <m/>
    <m/>
    <s v="25년 1월 4회 등록(환불 후 재결제)_x000a_왕복 셔틀 이용"/>
    <d v="2019-10-10T00:00:00"/>
    <s v="주1회"/>
    <m/>
    <s v="아크로리버뷰"/>
    <m/>
    <m/>
  </r>
  <r>
    <x v="0"/>
    <x v="0"/>
    <x v="1"/>
    <s v="류시아"/>
    <x v="2"/>
    <s v="010-5641-8500"/>
    <s v="여"/>
    <n v="6"/>
    <s v="금16"/>
    <m/>
    <x v="9"/>
    <s v="주1회"/>
    <n v="4"/>
    <n v="60000"/>
    <n v="240000"/>
    <m/>
    <s v="입회비"/>
    <n v="1"/>
    <n v="30000"/>
    <m/>
    <m/>
    <m/>
    <s v="2월 신규 4회 등록(체험비 차액결제_"/>
    <d v="2025-02-07T00:00:00"/>
    <s v="주1회"/>
    <s v="동산초"/>
    <s v="금호대우아파트"/>
    <m/>
    <m/>
  </r>
  <r>
    <x v="0"/>
    <x v="0"/>
    <x v="1"/>
    <s v="이소윤"/>
    <x v="0"/>
    <s v="010-9859-3859"/>
    <s v="여"/>
    <n v="9"/>
    <s v="토12"/>
    <m/>
    <x v="9"/>
    <s v="주1회"/>
    <n v="4"/>
    <n v="60000"/>
    <n v="240000"/>
    <m/>
    <s v="직접"/>
    <m/>
    <n v="0"/>
    <m/>
    <m/>
    <m/>
    <s v="2월 4회 등록"/>
    <m/>
    <m/>
    <m/>
    <m/>
    <m/>
    <m/>
  </r>
  <r>
    <x v="0"/>
    <x v="1"/>
    <x v="1"/>
    <s v="강민정"/>
    <x v="13"/>
    <s v="010-5094-5423"/>
    <s v="여"/>
    <n v="10"/>
    <s v="토10"/>
    <m/>
    <x v="9"/>
    <s v="주1회"/>
    <n v="4"/>
    <n v="60000"/>
    <n v="240000"/>
    <m/>
    <s v="직접"/>
    <m/>
    <n v="0"/>
    <m/>
    <m/>
    <m/>
    <s v="2월 4회 등록"/>
    <d v="2024-08-18T00:00:00"/>
    <s v="주2회"/>
    <m/>
    <m/>
    <m/>
    <m/>
  </r>
  <r>
    <x v="0"/>
    <x v="0"/>
    <x v="1"/>
    <s v="김소율"/>
    <x v="0"/>
    <s v="010-9808-0042"/>
    <s v="여"/>
    <n v="8"/>
    <s v="토10"/>
    <m/>
    <x v="9"/>
    <s v="주1회"/>
    <n v="4"/>
    <n v="60000"/>
    <n v="240000"/>
    <m/>
    <s v="직접"/>
    <m/>
    <n v="0"/>
    <m/>
    <m/>
    <m/>
    <s v="2월 4회 등록"/>
    <d v="2023-04-15T00:00:00"/>
    <s v="주1회"/>
    <m/>
    <s v="강남구 선릉로 126길 22"/>
    <m/>
    <m/>
  </r>
  <r>
    <x v="0"/>
    <x v="0"/>
    <x v="1"/>
    <s v="김은우"/>
    <x v="3"/>
    <s v="010-8608-1421"/>
    <s v="여"/>
    <n v="11"/>
    <s v="토11"/>
    <m/>
    <x v="9"/>
    <s v="주1회"/>
    <n v="3"/>
    <n v="60000"/>
    <n v="180000"/>
    <m/>
    <s v="직접"/>
    <m/>
    <n v="0"/>
    <m/>
    <m/>
    <m/>
    <s v="2월 3회 등록"/>
    <d v="2023-01-07T00:00:00"/>
    <s v="주1회"/>
    <m/>
    <s v="남산타운아파트"/>
    <m/>
    <s v="압구정동"/>
  </r>
  <r>
    <x v="0"/>
    <x v="0"/>
    <x v="1"/>
    <s v="오은호"/>
    <x v="3"/>
    <s v="010-5272-9227"/>
    <s v="여"/>
    <n v="8"/>
    <s v="토11"/>
    <m/>
    <x v="9"/>
    <s v="주1회"/>
    <n v="3"/>
    <n v="60000"/>
    <n v="180000"/>
    <m/>
    <s v="직접"/>
    <m/>
    <n v="0"/>
    <m/>
    <m/>
    <m/>
    <s v="2월 3회 등록_x000a_종목할인"/>
    <d v="2023-12-16T00:00:00"/>
    <s v="주1회"/>
    <m/>
    <s v="잠원로 8길 35"/>
    <m/>
    <m/>
  </r>
  <r>
    <x v="0"/>
    <x v="0"/>
    <x v="1"/>
    <s v="정하연"/>
    <x v="0"/>
    <s v="010-5359-3822"/>
    <s v="여"/>
    <n v="9"/>
    <s v="토11"/>
    <m/>
    <x v="9"/>
    <s v="주1회"/>
    <n v="2"/>
    <n v="60000"/>
    <n v="120000"/>
    <m/>
    <s v="직접"/>
    <m/>
    <n v="0"/>
    <m/>
    <m/>
    <m/>
    <s v="2월 2회 등록_x000a_종목할인"/>
    <d v="2023-09-02T00:00:00"/>
    <s v="주1회"/>
    <m/>
    <s v="마포구 백범로 212"/>
    <m/>
    <m/>
  </r>
  <r>
    <x v="0"/>
    <x v="0"/>
    <x v="1"/>
    <s v="오다은"/>
    <x v="3"/>
    <s v="010-2746-1972"/>
    <s v="여"/>
    <n v="7"/>
    <s v="토13"/>
    <m/>
    <x v="9"/>
    <s v="주1회"/>
    <n v="3"/>
    <n v="60000"/>
    <n v="180000"/>
    <m/>
    <s v="직접"/>
    <m/>
    <n v="0"/>
    <m/>
    <m/>
    <m/>
    <s v="2월 3회 등록"/>
    <d v="2024-03-02T00:00:00"/>
    <s v="주1회"/>
    <m/>
    <s v="용산구 이촌로 100-8"/>
    <m/>
    <s v="잠원동"/>
  </r>
  <r>
    <x v="0"/>
    <x v="0"/>
    <x v="1"/>
    <s v="박규리"/>
    <x v="3"/>
    <s v="010-5353-3727"/>
    <s v="여"/>
    <n v="11"/>
    <s v="토11,12"/>
    <m/>
    <x v="9"/>
    <s v="주2회"/>
    <n v="6"/>
    <n v="55000"/>
    <n v="330000"/>
    <m/>
    <s v="왕복1"/>
    <n v="4"/>
    <n v="24000"/>
    <m/>
    <m/>
    <m/>
    <s v="11월 6회 미납금_x000a_왕복셔틀이용"/>
    <d v="2019-12-27T00:00:00"/>
    <s v="주2회"/>
    <m/>
    <s v="서초구 잠원동 70 201-1208"/>
    <m/>
    <s v="삼성동"/>
  </r>
  <r>
    <x v="0"/>
    <x v="0"/>
    <x v="1"/>
    <s v="박규리"/>
    <x v="3"/>
    <s v="010-5353-3727"/>
    <s v="여"/>
    <n v="11"/>
    <s v="토11,12"/>
    <m/>
    <x v="9"/>
    <s v="주2회"/>
    <n v="8"/>
    <n v="55000"/>
    <n v="440000"/>
    <m/>
    <s v="왕복1"/>
    <n v="2"/>
    <n v="12000"/>
    <m/>
    <m/>
    <m/>
    <s v="12월 8회 미납금_x000a_왕복셔틀이용"/>
    <d v="2019-12-27T00:00:00"/>
    <s v="주2회"/>
    <m/>
    <s v="서초구 잠원동 70 201-1208"/>
    <m/>
    <s v="삼성동"/>
  </r>
  <r>
    <x v="0"/>
    <x v="0"/>
    <x v="1"/>
    <s v="박규리"/>
    <x v="3"/>
    <s v="010-5353-3727"/>
    <s v="여"/>
    <n v="11"/>
    <s v="토11,12"/>
    <m/>
    <x v="9"/>
    <m/>
    <m/>
    <m/>
    <m/>
    <m/>
    <m/>
    <m/>
    <e v="#N/A"/>
    <m/>
    <m/>
    <m/>
    <s v="25년 1월 종료"/>
    <m/>
    <m/>
    <m/>
    <m/>
    <m/>
    <m/>
  </r>
  <r>
    <x v="0"/>
    <x v="0"/>
    <x v="1"/>
    <s v="전소은"/>
    <x v="3"/>
    <s v="010-4266-2317"/>
    <s v="여"/>
    <n v="8"/>
    <s v="토12"/>
    <m/>
    <x v="9"/>
    <s v="주2회"/>
    <n v="6"/>
    <n v="55000"/>
    <n v="330000"/>
    <m/>
    <s v="직접"/>
    <m/>
    <n v="0"/>
    <m/>
    <m/>
    <m/>
    <s v="2월 6회 등록(토12,미정)"/>
    <m/>
    <m/>
    <m/>
    <m/>
    <m/>
    <m/>
  </r>
  <r>
    <x v="0"/>
    <x v="0"/>
    <x v="1"/>
    <s v="최윤서"/>
    <x v="7"/>
    <s v="010-8387-9070"/>
    <s v="여"/>
    <n v="10"/>
    <s v="토11,12,13"/>
    <m/>
    <x v="9"/>
    <s v="주1회미만"/>
    <n v="2"/>
    <n v="70000"/>
    <n v="140000"/>
    <m/>
    <s v="직접"/>
    <m/>
    <n v="0"/>
    <m/>
    <m/>
    <m/>
    <s v="1월 2회 등록"/>
    <d v="2021-03-20T00:00:00"/>
    <s v="주1회"/>
    <m/>
    <s v="용산구 이촌동 이촌아파트 104동"/>
    <m/>
    <s v="이촌동"/>
  </r>
  <r>
    <x v="0"/>
    <x v="0"/>
    <x v="1"/>
    <s v="김지아"/>
    <x v="4"/>
    <s v="010-4151-5420"/>
    <s v="여"/>
    <n v="8"/>
    <s v="화17"/>
    <m/>
    <x v="9"/>
    <s v="주1회"/>
    <n v="3"/>
    <n v="60000"/>
    <n v="180000"/>
    <m/>
    <s v="직접"/>
    <m/>
    <n v="0"/>
    <m/>
    <m/>
    <m/>
    <s v="2월 3회 등록"/>
    <m/>
    <m/>
    <m/>
    <m/>
    <m/>
    <m/>
  </r>
  <r>
    <x v="0"/>
    <x v="0"/>
    <x v="1"/>
    <s v="최윤서"/>
    <x v="3"/>
    <s v="010-8387-9070"/>
    <s v="여"/>
    <n v="10"/>
    <s v="토12"/>
    <m/>
    <x v="9"/>
    <s v="주1회"/>
    <n v="4"/>
    <n v="60000"/>
    <n v="240000"/>
    <m/>
    <s v="직접"/>
    <m/>
    <n v="0"/>
    <m/>
    <m/>
    <m/>
    <s v="2월 4회 등록(지은t-&gt;지현t)"/>
    <d v="2021-03-20T00:00:00"/>
    <s v="주1회"/>
    <m/>
    <s v="용산구 이촌동 이촌아파트 104동"/>
    <m/>
    <s v="이촌동"/>
  </r>
  <r>
    <x v="0"/>
    <x v="1"/>
    <x v="1"/>
    <s v="곽지호"/>
    <x v="5"/>
    <s v="010-9038-8005"/>
    <s v="남"/>
    <n v="10"/>
    <s v="화15토14"/>
    <m/>
    <x v="9"/>
    <s v="주1회"/>
    <n v="2"/>
    <n v="60000"/>
    <n v="120000"/>
    <m/>
    <s v="왕복1"/>
    <n v="3"/>
    <n v="18000"/>
    <m/>
    <m/>
    <m/>
    <s v="2월 2회 추가"/>
    <m/>
    <m/>
    <m/>
    <m/>
    <m/>
    <m/>
  </r>
  <r>
    <x v="0"/>
    <x v="0"/>
    <x v="1"/>
    <s v="박시현(1710)"/>
    <x v="0"/>
    <s v="010-2995-1710"/>
    <s v="여"/>
    <n v="8"/>
    <s v="토15"/>
    <m/>
    <x v="9"/>
    <s v="주1회할인"/>
    <n v="4"/>
    <n v="57500"/>
    <n v="230000"/>
    <m/>
    <s v="직접"/>
    <m/>
    <n v="0"/>
    <m/>
    <m/>
    <m/>
    <s v="2월 4회 등록_x000a_대표님지인 20%할인"/>
    <m/>
    <m/>
    <m/>
    <m/>
    <m/>
    <m/>
  </r>
  <r>
    <x v="0"/>
    <x v="1"/>
    <x v="1"/>
    <s v="황유진"/>
    <x v="5"/>
    <s v="010-9177-6901"/>
    <s v="여"/>
    <n v="9"/>
    <s v="토15"/>
    <m/>
    <x v="9"/>
    <s v="체험"/>
    <n v="1"/>
    <n v="70000"/>
    <n v="70000"/>
    <m/>
    <s v="직접"/>
    <n v="1"/>
    <n v="0"/>
    <m/>
    <m/>
    <m/>
    <s v="1/25 스피드 체험"/>
    <m/>
    <m/>
    <m/>
    <m/>
    <m/>
    <m/>
  </r>
  <r>
    <x v="0"/>
    <x v="1"/>
    <x v="1"/>
    <s v="안유준"/>
    <x v="5"/>
    <s v="010-6378-3070"/>
    <s v="남"/>
    <n v="8"/>
    <s v="월15"/>
    <m/>
    <x v="9"/>
    <s v="체험"/>
    <n v="1"/>
    <n v="70000"/>
    <n v="70000"/>
    <m/>
    <s v="직접"/>
    <m/>
    <n v="0"/>
    <m/>
    <m/>
    <m/>
    <s v="1/27 스피드 체험"/>
    <m/>
    <m/>
    <m/>
    <m/>
    <m/>
    <m/>
  </r>
  <r>
    <x v="0"/>
    <x v="0"/>
    <x v="1"/>
    <s v="우아인"/>
    <x v="0"/>
    <s v="010-8860-7276"/>
    <s v="여"/>
    <n v="7"/>
    <s v="회원제"/>
    <m/>
    <x v="9"/>
    <s v="피겨회원제"/>
    <n v="1"/>
    <n v="500000"/>
    <n v="500000"/>
    <m/>
    <s v="직접"/>
    <m/>
    <n v="0"/>
    <m/>
    <m/>
    <m/>
    <s v="2월 피겨회원제 등록"/>
    <d v="2022-07-29T00:00:00"/>
    <s v="주1회"/>
    <m/>
    <m/>
    <m/>
    <m/>
  </r>
  <r>
    <x v="0"/>
    <x v="0"/>
    <x v="1"/>
    <s v="우아인"/>
    <x v="0"/>
    <s v="010-8860-7276"/>
    <s v="여"/>
    <n v="7"/>
    <s v="토14"/>
    <m/>
    <x v="9"/>
    <s v="주1회"/>
    <n v="4"/>
    <n v="60000"/>
    <n v="240000"/>
    <m/>
    <s v="직접"/>
    <m/>
    <n v="0"/>
    <m/>
    <m/>
    <m/>
    <s v="2월 4회 등록"/>
    <d v="2022-07-29T00:00:00"/>
    <s v="주1회"/>
    <m/>
    <m/>
    <m/>
    <m/>
  </r>
  <r>
    <x v="0"/>
    <x v="0"/>
    <x v="1"/>
    <s v="김율리"/>
    <x v="4"/>
    <s v="010-2763-5912"/>
    <s v="여"/>
    <n v="6"/>
    <s v="화16금16"/>
    <m/>
    <x v="9"/>
    <s v="주1회"/>
    <n v="4"/>
    <n v="60000"/>
    <n v="240000"/>
    <m/>
    <s v="직접"/>
    <m/>
    <n v="0"/>
    <m/>
    <m/>
    <m/>
    <s v="2월 4회 등록"/>
    <d v="2023-02-10T00:00:00"/>
    <s v="주1회"/>
    <m/>
    <s v="용산구 CJ나인파크"/>
    <m/>
    <m/>
  </r>
  <r>
    <x v="0"/>
    <x v="0"/>
    <x v="8"/>
    <s v="염재이"/>
    <x v="7"/>
    <s v="010-8837-0250"/>
    <s v="여"/>
    <n v="8"/>
    <s v="토11,12"/>
    <m/>
    <x v="9"/>
    <m/>
    <m/>
    <m/>
    <m/>
    <m/>
    <m/>
    <m/>
    <m/>
    <m/>
    <m/>
    <m/>
    <s v="1월 종료"/>
    <d v="2022-05-16T00:00:00"/>
    <s v="주1회"/>
    <m/>
    <m/>
    <m/>
    <s v="서초동"/>
  </r>
  <r>
    <x v="0"/>
    <x v="0"/>
    <x v="8"/>
    <s v="신서아"/>
    <x v="7"/>
    <s v="010-9151-5406"/>
    <s v="여"/>
    <n v="9"/>
    <m/>
    <m/>
    <x v="9"/>
    <m/>
    <m/>
    <m/>
    <m/>
    <m/>
    <m/>
    <m/>
    <m/>
    <m/>
    <m/>
    <m/>
    <s v="1월 종료"/>
    <d v="2022-08-02T00:00:00"/>
    <s v="주2회"/>
    <m/>
    <m/>
    <m/>
    <m/>
  </r>
  <r>
    <x v="0"/>
    <x v="0"/>
    <x v="8"/>
    <s v="박규리"/>
    <x v="3"/>
    <s v="010-5353-3727"/>
    <s v="여"/>
    <n v="11"/>
    <s v="토11,12"/>
    <m/>
    <x v="9"/>
    <m/>
    <m/>
    <m/>
    <m/>
    <m/>
    <m/>
    <m/>
    <m/>
    <m/>
    <m/>
    <m/>
    <s v="25년 1월 종료"/>
    <m/>
    <m/>
    <m/>
    <m/>
    <m/>
    <m/>
  </r>
  <r>
    <x v="0"/>
    <x v="0"/>
    <x v="1"/>
    <s v="우아인"/>
    <x v="0"/>
    <s v="010-8860-7276"/>
    <s v="여"/>
    <n v="7"/>
    <s v="월17화15토10"/>
    <m/>
    <x v="9"/>
    <s v="심화반"/>
    <n v="1"/>
    <n v="30000"/>
    <n v="30000"/>
    <m/>
    <s v="직접"/>
    <m/>
    <n v="0"/>
    <m/>
    <m/>
    <m/>
    <m/>
    <d v="2022-07-29T00:00:00"/>
    <s v="주1회"/>
    <m/>
    <m/>
    <m/>
    <m/>
  </r>
  <r>
    <x v="0"/>
    <x v="0"/>
    <x v="1"/>
    <s v="정시안"/>
    <x v="7"/>
    <s v="010-2811-6911"/>
    <s v="여"/>
    <n v="8"/>
    <s v="월17"/>
    <m/>
    <x v="9"/>
    <s v="주1회"/>
    <n v="4"/>
    <n v="60000"/>
    <n v="240000"/>
    <m/>
    <s v="입회비"/>
    <m/>
    <n v="30000"/>
    <m/>
    <m/>
    <m/>
    <m/>
    <m/>
    <m/>
    <m/>
    <m/>
    <m/>
    <m/>
  </r>
  <r>
    <x v="0"/>
    <x v="1"/>
    <x v="1"/>
    <s v="안조나"/>
    <x v="1"/>
    <s v="010-9843-7774"/>
    <s v="남"/>
    <n v="9"/>
    <s v="수17"/>
    <m/>
    <x v="9"/>
    <s v="주1회"/>
    <n v="4"/>
    <n v="60000"/>
    <n v="240000"/>
    <m/>
    <s v="왕복1"/>
    <m/>
    <n v="6000"/>
    <m/>
    <m/>
    <m/>
    <s v="_x000a_왕복셔틀이용"/>
    <d v="2023-11-28T00:00:00"/>
    <s v="주2회"/>
    <m/>
    <s v="잠원로 117 아크로리버뷰"/>
    <m/>
    <m/>
  </r>
  <r>
    <x v="0"/>
    <x v="1"/>
    <x v="1"/>
    <s v="안조나"/>
    <x v="1"/>
    <s v="010-9843-7774"/>
    <s v="남"/>
    <n v="9"/>
    <s v="수17"/>
    <m/>
    <x v="9"/>
    <s v="주1회"/>
    <n v="4"/>
    <n v="60000"/>
    <n v="240000"/>
    <m/>
    <s v="왕복1"/>
    <m/>
    <n v="6000"/>
    <m/>
    <m/>
    <m/>
    <s v="_x000a_왕복셔틀이용"/>
    <d v="2023-11-28T00:00:00"/>
    <s v="주2회"/>
    <m/>
    <s v="잠원로 117 아크로리버뷰"/>
    <m/>
    <m/>
  </r>
  <r>
    <x v="0"/>
    <x v="0"/>
    <x v="1"/>
    <s v="박소영"/>
    <x v="7"/>
    <s v="010-6886-6016"/>
    <s v="여"/>
    <n v="10"/>
    <s v="수16"/>
    <m/>
    <x v="9"/>
    <s v="주1회"/>
    <n v="3"/>
    <n v="60000"/>
    <n v="180000"/>
    <m/>
    <s v="왕복1"/>
    <m/>
    <n v="6000"/>
    <m/>
    <m/>
    <m/>
    <s v="_x000a_왕복셔틀이용"/>
    <d v="2021-12-07T00:00:00"/>
    <s v="주1회"/>
    <m/>
    <s v="압구정동 구현대아파트 63동"/>
    <m/>
    <m/>
  </r>
  <r>
    <x v="0"/>
    <x v="0"/>
    <x v="1"/>
    <s v="박소영"/>
    <x v="7"/>
    <s v="010-6886-6016"/>
    <s v="여"/>
    <n v="10"/>
    <s v="수16"/>
    <m/>
    <x v="9"/>
    <s v="주1회"/>
    <n v="4"/>
    <n v="60000"/>
    <n v="240000"/>
    <m/>
    <s v="왕복1"/>
    <m/>
    <n v="6000"/>
    <m/>
    <m/>
    <m/>
    <s v="_x000a_왕복셔틀이용"/>
    <d v="2021-12-07T00:00:00"/>
    <s v="주1회"/>
    <m/>
    <s v="압구정동 구현대아파트 63동"/>
    <m/>
    <m/>
  </r>
  <r>
    <x v="0"/>
    <x v="0"/>
    <x v="1"/>
    <s v="김지안3"/>
    <x v="6"/>
    <s v="010-2042-2936"/>
    <s v="여"/>
    <n v="8"/>
    <s v="토12"/>
    <m/>
    <x v="9"/>
    <s v="주1회"/>
    <n v="4"/>
    <n v="60000"/>
    <n v="240000"/>
    <m/>
    <s v="직접"/>
    <m/>
    <n v="0"/>
    <m/>
    <m/>
    <m/>
    <m/>
    <d v="2024-04-12T00:00:00"/>
    <s v="주1회"/>
    <m/>
    <s v="신현대 124동"/>
    <m/>
    <s v="압구정동"/>
  </r>
  <r>
    <x v="0"/>
    <x v="1"/>
    <x v="1"/>
    <s v="이예나"/>
    <x v="1"/>
    <m/>
    <s v="여"/>
    <n v="7"/>
    <s v="월16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서주원2"/>
    <x v="3"/>
    <s v="010-4114-3488"/>
    <s v="여"/>
    <n v="11"/>
    <s v="목15"/>
    <m/>
    <x v="9"/>
    <s v="주1회미만"/>
    <n v="2"/>
    <n v="70000"/>
    <n v="140000"/>
    <m/>
    <s v="직접"/>
    <m/>
    <n v="0"/>
    <m/>
    <m/>
    <m/>
    <m/>
    <d v="2024-06-27T00:00:00"/>
    <s v="주1회"/>
    <m/>
    <m/>
    <m/>
    <m/>
  </r>
  <r>
    <x v="0"/>
    <x v="0"/>
    <x v="1"/>
    <s v="서주원2"/>
    <x v="3"/>
    <s v="010-4114-3488"/>
    <s v="여"/>
    <n v="11"/>
    <s v="목15"/>
    <m/>
    <x v="9"/>
    <s v="주1회"/>
    <n v="4"/>
    <n v="60000"/>
    <n v="240000"/>
    <m/>
    <s v="직접"/>
    <m/>
    <n v="0"/>
    <m/>
    <m/>
    <m/>
    <m/>
    <d v="2024-06-27T00:00:00"/>
    <s v="주1회"/>
    <m/>
    <m/>
    <m/>
    <m/>
  </r>
  <r>
    <x v="0"/>
    <x v="0"/>
    <x v="1"/>
    <s v="서주원2"/>
    <x v="3"/>
    <s v="010-4114-3488"/>
    <s v="여"/>
    <n v="11"/>
    <s v="목15"/>
    <m/>
    <x v="9"/>
    <s v="주1회"/>
    <n v="4"/>
    <n v="60000"/>
    <n v="240000"/>
    <m/>
    <s v="직접"/>
    <m/>
    <n v="0"/>
    <m/>
    <m/>
    <m/>
    <m/>
    <d v="2024-06-27T00:00:00"/>
    <s v="주1회"/>
    <m/>
    <m/>
    <m/>
    <m/>
  </r>
  <r>
    <x v="0"/>
    <x v="0"/>
    <x v="1"/>
    <s v="정재인2"/>
    <x v="4"/>
    <s v="010-5337-9117"/>
    <s v="여"/>
    <n v="6"/>
    <s v="목17"/>
    <m/>
    <x v="9"/>
    <s v="주1회"/>
    <n v="4"/>
    <n v="60000"/>
    <n v="240000"/>
    <m/>
    <s v="직접"/>
    <m/>
    <n v="0"/>
    <m/>
    <m/>
    <m/>
    <m/>
    <d v="2023-02-17T00:00:00"/>
    <s v="주1회"/>
    <m/>
    <s v="청담동 116-2"/>
    <m/>
    <m/>
  </r>
  <r>
    <x v="0"/>
    <x v="1"/>
    <x v="1"/>
    <s v="전정우"/>
    <x v="5"/>
    <s v="010-3224-8540"/>
    <s v="여"/>
    <n v="7"/>
    <s v="목16"/>
    <m/>
    <x v="9"/>
    <s v="주1회"/>
    <n v="4"/>
    <n v="60000"/>
    <n v="240000"/>
    <m/>
    <s v="직접"/>
    <m/>
    <n v="0"/>
    <m/>
    <m/>
    <m/>
    <m/>
    <d v="2024-08-22T00:00:00"/>
    <s v="주1회"/>
    <m/>
    <m/>
    <m/>
    <m/>
  </r>
  <r>
    <x v="0"/>
    <x v="0"/>
    <x v="1"/>
    <s v="승서은"/>
    <x v="4"/>
    <s v="010-4613-7053"/>
    <s v="여"/>
    <n v="7"/>
    <s v="목17"/>
    <m/>
    <x v="9"/>
    <s v="주1회할인"/>
    <n v="4"/>
    <n v="57500"/>
    <n v="230000"/>
    <m/>
    <s v="직접"/>
    <m/>
    <n v="0"/>
    <m/>
    <m/>
    <m/>
    <m/>
    <m/>
    <m/>
    <m/>
    <m/>
    <m/>
    <m/>
  </r>
  <r>
    <x v="0"/>
    <x v="0"/>
    <x v="1"/>
    <s v="최아린"/>
    <x v="0"/>
    <s v="010-9077-6774"/>
    <s v="여"/>
    <n v="6"/>
    <s v="목17"/>
    <m/>
    <x v="9"/>
    <s v="주1회"/>
    <n v="-4"/>
    <n v="60000"/>
    <n v="-240000"/>
    <m/>
    <s v="직접"/>
    <m/>
    <n v="0"/>
    <m/>
    <m/>
    <m/>
    <m/>
    <d v="2023-07-27T00:00:00"/>
    <s v="주1회"/>
    <m/>
    <s v="신반포 4차 아파트"/>
    <m/>
    <m/>
  </r>
  <r>
    <x v="0"/>
    <x v="0"/>
    <x v="1"/>
    <s v="최아린"/>
    <x v="0"/>
    <s v="010-9077-6774"/>
    <s v="여"/>
    <n v="6"/>
    <s v="목17"/>
    <m/>
    <x v="9"/>
    <s v="주1회"/>
    <n v="1"/>
    <n v="60000"/>
    <n v="60000"/>
    <m/>
    <s v="직접"/>
    <m/>
    <n v="0"/>
    <m/>
    <m/>
    <m/>
    <m/>
    <d v="2023-07-27T00:00:00"/>
    <s v="주1회"/>
    <m/>
    <s v="신반포 4차 아파트"/>
    <m/>
    <m/>
  </r>
  <r>
    <x v="0"/>
    <x v="0"/>
    <x v="1"/>
    <s v="최아린"/>
    <x v="0"/>
    <s v="010-9077-6774"/>
    <s v="여"/>
    <n v="6"/>
    <s v="목17"/>
    <m/>
    <x v="9"/>
    <s v="위약금"/>
    <n v="1"/>
    <n v="18000"/>
    <n v="18000"/>
    <m/>
    <s v="직접"/>
    <m/>
    <n v="0"/>
    <m/>
    <m/>
    <m/>
    <m/>
    <d v="2023-07-27T00:00:00"/>
    <s v="주1회"/>
    <m/>
    <s v="신반포 4차 아파트"/>
    <m/>
    <m/>
  </r>
  <r>
    <x v="0"/>
    <x v="0"/>
    <x v="1"/>
    <s v="이가은(6236)"/>
    <x v="4"/>
    <s v="010-9030-6236"/>
    <s v="여"/>
    <n v="8"/>
    <s v="월18,금17,18"/>
    <m/>
    <x v="9"/>
    <s v="심화반"/>
    <n v="1"/>
    <n v="30000"/>
    <n v="3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이가은(6236)"/>
    <x v="4"/>
    <s v="010-9030-6236"/>
    <s v="여"/>
    <n v="8"/>
    <s v="월18,금17,18"/>
    <m/>
    <x v="9"/>
    <s v="주1회"/>
    <n v="4"/>
    <n v="60000"/>
    <n v="24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이가은(6236)"/>
    <x v="4"/>
    <s v="010-9030-6236"/>
    <s v="여"/>
    <n v="8"/>
    <s v="월18,금17,18"/>
    <m/>
    <x v="9"/>
    <s v="심화반"/>
    <n v="8"/>
    <n v="30000"/>
    <n v="24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김지아"/>
    <x v="3"/>
    <s v="010-4151-5420"/>
    <s v="여"/>
    <n v="8"/>
    <s v="금15"/>
    <m/>
    <x v="9"/>
    <s v="체험"/>
    <n v="1"/>
    <n v="70000"/>
    <n v="70000"/>
    <m/>
    <s v="직접"/>
    <m/>
    <n v="0"/>
    <m/>
    <m/>
    <m/>
    <m/>
    <d v="2022-11-19T00:00:00"/>
    <s v="주1회"/>
    <m/>
    <s v="한남더횔 119-104"/>
    <m/>
    <s v="압구정동"/>
  </r>
  <r>
    <x v="0"/>
    <x v="0"/>
    <x v="1"/>
    <s v="김려원"/>
    <x v="4"/>
    <s v="010-4242-3282"/>
    <s v="여"/>
    <n v="8"/>
    <s v="월14"/>
    <m/>
    <x v="9"/>
    <s v="피겨회원제"/>
    <n v="1"/>
    <n v="500000"/>
    <n v="500000"/>
    <m/>
    <s v="직접"/>
    <m/>
    <n v="0"/>
    <m/>
    <m/>
    <m/>
    <m/>
    <m/>
    <s v="주1회"/>
    <m/>
    <s v="잠원동, 강변아파트"/>
    <m/>
    <s v="도곡동"/>
  </r>
  <r>
    <x v="0"/>
    <x v="0"/>
    <x v="1"/>
    <s v="김려원"/>
    <x v="4"/>
    <s v="010-4242-3282"/>
    <s v="여"/>
    <n v="8"/>
    <s v="월14"/>
    <m/>
    <x v="9"/>
    <s v="심화반"/>
    <n v="4"/>
    <n v="30000"/>
    <n v="120000"/>
    <m/>
    <s v="직접"/>
    <m/>
    <n v="0"/>
    <m/>
    <m/>
    <m/>
    <m/>
    <m/>
    <s v="주1회"/>
    <m/>
    <s v="잠원동, 강변아파트"/>
    <m/>
    <s v="도곡동"/>
  </r>
  <r>
    <x v="0"/>
    <x v="0"/>
    <x v="1"/>
    <s v="권민유"/>
    <x v="4"/>
    <s v="010-9035-7855"/>
    <s v="여"/>
    <n v="9"/>
    <s v="금15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0"/>
    <x v="1"/>
    <s v="권민유"/>
    <x v="4"/>
    <s v="010-9035-7855"/>
    <s v="여"/>
    <n v="9"/>
    <s v="월18"/>
    <m/>
    <x v="9"/>
    <s v="심화반"/>
    <n v="3"/>
    <n v="30000"/>
    <n v="90000"/>
    <m/>
    <s v="직접"/>
    <m/>
    <n v="0"/>
    <m/>
    <m/>
    <m/>
    <m/>
    <m/>
    <m/>
    <m/>
    <m/>
    <m/>
    <m/>
  </r>
  <r>
    <x v="0"/>
    <x v="1"/>
    <x v="1"/>
    <s v="노준범"/>
    <x v="1"/>
    <s v="010-4454-0778"/>
    <s v="남"/>
    <n v="9"/>
    <s v="금16"/>
    <m/>
    <x v="9"/>
    <s v="주1회"/>
    <n v="2"/>
    <n v="60000"/>
    <n v="120000"/>
    <m/>
    <s v="직접"/>
    <m/>
    <n v="0"/>
    <m/>
    <m/>
    <m/>
    <m/>
    <d v="2024-11-19T00:00:00"/>
    <s v="주1회"/>
    <m/>
    <m/>
    <m/>
    <m/>
  </r>
  <r>
    <x v="0"/>
    <x v="1"/>
    <x v="1"/>
    <s v="노준범"/>
    <x v="1"/>
    <s v="010-4454-0778"/>
    <s v="남"/>
    <n v="9"/>
    <s v="금16"/>
    <m/>
    <x v="9"/>
    <s v="주1회"/>
    <n v="4"/>
    <n v="60000"/>
    <n v="240000"/>
    <m/>
    <s v="직접"/>
    <m/>
    <n v="0"/>
    <m/>
    <m/>
    <m/>
    <m/>
    <d v="2024-11-19T00:00:00"/>
    <s v="주1회"/>
    <m/>
    <m/>
    <m/>
    <m/>
  </r>
  <r>
    <x v="0"/>
    <x v="1"/>
    <x v="1"/>
    <s v="조동유"/>
    <x v="1"/>
    <s v="010-7413-8017"/>
    <s v="남"/>
    <n v="8"/>
    <s v="금16"/>
    <m/>
    <x v="9"/>
    <s v="주1회"/>
    <n v="4"/>
    <n v="60000"/>
    <n v="240000"/>
    <m/>
    <s v="직접"/>
    <m/>
    <n v="0"/>
    <m/>
    <m/>
    <m/>
    <m/>
    <d v="2024-02-17T00:00:00"/>
    <s v="주1회"/>
    <m/>
    <s v="영동대로 138길 12"/>
    <m/>
    <m/>
  </r>
  <r>
    <x v="0"/>
    <x v="0"/>
    <x v="1"/>
    <s v="고요아"/>
    <x v="4"/>
    <s v="010-6353-6660"/>
    <s v="여"/>
    <n v="10"/>
    <s v="금17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우아인"/>
    <x v="0"/>
    <s v="010-8860-7276"/>
    <s v="여"/>
    <n v="7"/>
    <s v="월18"/>
    <m/>
    <x v="9"/>
    <s v="심화반"/>
    <n v="1"/>
    <n v="30000"/>
    <n v="30000"/>
    <m/>
    <s v="직접"/>
    <m/>
    <n v="0"/>
    <m/>
    <m/>
    <m/>
    <m/>
    <d v="2022-07-29T00:00:00"/>
    <s v="주1회"/>
    <m/>
    <m/>
    <m/>
    <m/>
  </r>
  <r>
    <x v="0"/>
    <x v="0"/>
    <x v="1"/>
    <s v="고요아"/>
    <x v="4"/>
    <s v="010-6353-6660"/>
    <s v="여"/>
    <n v="10"/>
    <s v="금17"/>
    <m/>
    <x v="9"/>
    <s v="주1회"/>
    <n v="3"/>
    <n v="60000"/>
    <n v="180000"/>
    <m/>
    <s v="입회비"/>
    <m/>
    <n v="30000"/>
    <m/>
    <m/>
    <m/>
    <m/>
    <m/>
    <m/>
    <m/>
    <m/>
    <m/>
    <m/>
  </r>
  <r>
    <x v="0"/>
    <x v="1"/>
    <x v="1"/>
    <s v="장이준2"/>
    <x v="8"/>
    <s v="010-9280-5248"/>
    <s v="남"/>
    <n v="8"/>
    <s v="토12"/>
    <m/>
    <x v="9"/>
    <s v="주1회미만"/>
    <n v="1"/>
    <n v="70000"/>
    <n v="70000"/>
    <m/>
    <s v="직접"/>
    <m/>
    <n v="0"/>
    <m/>
    <m/>
    <m/>
    <m/>
    <d v="2024-07-20T00:00:00"/>
    <s v="주1회"/>
    <m/>
    <m/>
    <m/>
    <m/>
  </r>
  <r>
    <x v="0"/>
    <x v="1"/>
    <x v="1"/>
    <s v="김소율"/>
    <x v="8"/>
    <s v="010-5207-9720"/>
    <s v="여"/>
    <n v="10"/>
    <s v="토11,12"/>
    <m/>
    <x v="9"/>
    <s v="주2회"/>
    <n v="8"/>
    <n v="55000"/>
    <n v="440000"/>
    <m/>
    <s v="직접"/>
    <m/>
    <n v="0"/>
    <m/>
    <m/>
    <m/>
    <s v="_x000a_왕복셔틀이용"/>
    <d v="2020-01-19T00:00:00"/>
    <s v="주2회"/>
    <m/>
    <s v="반포자이 117동"/>
    <m/>
    <s v="압구정동"/>
  </r>
  <r>
    <x v="0"/>
    <x v="1"/>
    <x v="1"/>
    <s v="김소율"/>
    <x v="8"/>
    <s v="010-5207-9720"/>
    <s v="여"/>
    <n v="10"/>
    <s v="토11,12"/>
    <m/>
    <x v="9"/>
    <s v="주1회미만"/>
    <n v="2"/>
    <n v="70000"/>
    <n v="140000"/>
    <m/>
    <s v="직접"/>
    <m/>
    <n v="0"/>
    <m/>
    <m/>
    <m/>
    <s v="_x000a_왕복셔틀이용"/>
    <d v="2020-01-19T00:00:00"/>
    <s v="주2회"/>
    <m/>
    <s v="반포자이 117동"/>
    <m/>
    <s v="압구정동"/>
  </r>
  <r>
    <x v="0"/>
    <x v="1"/>
    <x v="1"/>
    <s v="김소율"/>
    <x v="8"/>
    <s v="010-5207-9720"/>
    <s v="여"/>
    <n v="10"/>
    <s v="토11,12"/>
    <m/>
    <x v="9"/>
    <s v="주1회미만"/>
    <n v="2"/>
    <n v="70000"/>
    <n v="140000"/>
    <m/>
    <s v="직접"/>
    <m/>
    <n v="0"/>
    <m/>
    <m/>
    <m/>
    <s v="_x000a_왕복셔틀이용"/>
    <d v="2020-01-19T00:00:00"/>
    <s v="주2회"/>
    <m/>
    <s v="반포자이 117동"/>
    <m/>
    <s v="압구정동"/>
  </r>
  <r>
    <x v="0"/>
    <x v="1"/>
    <x v="1"/>
    <s v="김소율"/>
    <x v="8"/>
    <s v="010-5207-9720"/>
    <s v="여"/>
    <n v="10"/>
    <s v="토11,12"/>
    <m/>
    <x v="9"/>
    <s v="주1회"/>
    <n v="4"/>
    <n v="60000"/>
    <n v="240000"/>
    <m/>
    <s v="직접"/>
    <m/>
    <n v="0"/>
    <m/>
    <m/>
    <m/>
    <s v="_x000a_왕복셔틀이용"/>
    <d v="2020-01-19T00:00:00"/>
    <s v="주2회"/>
    <m/>
    <s v="반포자이 117동"/>
    <m/>
    <s v="압구정동"/>
  </r>
  <r>
    <x v="0"/>
    <x v="1"/>
    <x v="1"/>
    <s v="김소율"/>
    <x v="8"/>
    <s v="010-5207-9720"/>
    <s v="여"/>
    <n v="10"/>
    <s v="토11,12"/>
    <m/>
    <x v="9"/>
    <s v="주1회"/>
    <n v="4"/>
    <n v="60000"/>
    <n v="240000"/>
    <m/>
    <s v="직접"/>
    <m/>
    <n v="0"/>
    <m/>
    <m/>
    <m/>
    <s v="11월 4회 미납금_x000a_왕복셔틀이용"/>
    <d v="2020-01-19T00:00:00"/>
    <s v="주2회"/>
    <m/>
    <s v="반포자이 117동"/>
    <m/>
    <s v="압구정동"/>
  </r>
  <r>
    <x v="0"/>
    <x v="1"/>
    <x v="1"/>
    <s v="신성우"/>
    <x v="5"/>
    <s v="010-8691-0258"/>
    <s v="남"/>
    <n v="9"/>
    <s v="토12"/>
    <m/>
    <x v="9"/>
    <s v="주1회미만"/>
    <n v="2"/>
    <n v="70000"/>
    <n v="140000"/>
    <m/>
    <s v="직접"/>
    <m/>
    <n v="0"/>
    <m/>
    <m/>
    <m/>
    <m/>
    <m/>
    <m/>
    <m/>
    <m/>
    <m/>
    <s v="신사동"/>
  </r>
  <r>
    <x v="0"/>
    <x v="0"/>
    <x v="1"/>
    <s v="문하은"/>
    <x v="6"/>
    <s v="010-9111-8263"/>
    <s v="여"/>
    <n v="8"/>
    <s v="토12"/>
    <m/>
    <x v="9"/>
    <s v="주1회"/>
    <n v="4"/>
    <n v="60000"/>
    <n v="240000"/>
    <m/>
    <s v="직접"/>
    <m/>
    <n v="0"/>
    <m/>
    <m/>
    <m/>
    <m/>
    <d v="2024-04-20T00:00:00"/>
    <s v="주1회"/>
    <m/>
    <s v="학동로 405"/>
    <m/>
    <m/>
  </r>
  <r>
    <x v="0"/>
    <x v="1"/>
    <x v="1"/>
    <s v="강민정"/>
    <x v="8"/>
    <s v="010-5094-5423"/>
    <s v="여"/>
    <n v="10"/>
    <s v="토12"/>
    <m/>
    <x v="9"/>
    <s v="주1회"/>
    <n v="3"/>
    <n v="60000"/>
    <n v="180000"/>
    <m/>
    <s v="직접"/>
    <m/>
    <n v="0"/>
    <m/>
    <m/>
    <m/>
    <m/>
    <d v="2024-08-18T00:00:00"/>
    <s v="주2회"/>
    <m/>
    <m/>
    <m/>
    <m/>
  </r>
  <r>
    <x v="0"/>
    <x v="0"/>
    <x v="1"/>
    <s v="오영후"/>
    <x v="3"/>
    <s v="010-9317-8537"/>
    <s v="여"/>
    <n v="7"/>
    <s v="토13"/>
    <m/>
    <x v="9"/>
    <s v="주1회"/>
    <n v="4"/>
    <n v="60000"/>
    <n v="240000"/>
    <m/>
    <s v="직접"/>
    <m/>
    <n v="0"/>
    <m/>
    <m/>
    <m/>
    <m/>
    <d v="2024-06-01T00:00:00"/>
    <s v="주1회"/>
    <m/>
    <s v="서초구"/>
    <m/>
    <m/>
  </r>
  <r>
    <x v="0"/>
    <x v="1"/>
    <x v="1"/>
    <s v="김시원"/>
    <x v="5"/>
    <s v="010-5495-3250"/>
    <s v="여"/>
    <n v="9"/>
    <s v="목17"/>
    <m/>
    <x v="9"/>
    <s v="주1회"/>
    <n v="4"/>
    <n v="60000"/>
    <n v="240000"/>
    <m/>
    <s v="왕복1"/>
    <m/>
    <n v="6000"/>
    <m/>
    <m/>
    <m/>
    <s v="_x000a_왕복셔틀이용"/>
    <d v="2024-03-05T00:00:00"/>
    <s v="주1회"/>
    <s v="반원초"/>
    <s v="반포르엘2차"/>
    <s v="반포르엘 2차 앞"/>
    <m/>
  </r>
  <r>
    <x v="0"/>
    <x v="0"/>
    <x v="1"/>
    <s v="김지안3"/>
    <x v="6"/>
    <s v="010-2042-2936"/>
    <s v="여"/>
    <n v="8"/>
    <s v="토12"/>
    <m/>
    <x v="9"/>
    <s v="주2회"/>
    <n v="8"/>
    <n v="55000"/>
    <n v="440000"/>
    <m/>
    <s v="직접"/>
    <m/>
    <n v="0"/>
    <m/>
    <m/>
    <m/>
    <m/>
    <d v="2024-04-12T00:00:00"/>
    <s v="주1회"/>
    <m/>
    <s v="신현대 124동"/>
    <m/>
    <s v="압구정동"/>
  </r>
  <r>
    <x v="0"/>
    <x v="1"/>
    <x v="1"/>
    <s v="이예나"/>
    <x v="1"/>
    <s v="010-5851-8830"/>
    <s v="여"/>
    <n v="7"/>
    <s v="월16"/>
    <m/>
    <x v="9"/>
    <s v="주1회"/>
    <n v="2"/>
    <n v="60000"/>
    <n v="120000"/>
    <m/>
    <s v="입회비"/>
    <m/>
    <n v="30000"/>
    <m/>
    <m/>
    <m/>
    <m/>
    <d v="2024-12-09T00:00:00"/>
    <s v="주1회"/>
    <m/>
    <s v="동현아파트"/>
    <m/>
    <m/>
  </r>
  <r>
    <x v="0"/>
    <x v="0"/>
    <x v="1"/>
    <s v="조민주"/>
    <x v="4"/>
    <s v="010-9124-3359"/>
    <s v="여"/>
    <n v="9"/>
    <s v="금17"/>
    <m/>
    <x v="9"/>
    <s v="주1회"/>
    <n v="2"/>
    <n v="60000"/>
    <n v="120000"/>
    <m/>
    <s v="직접"/>
    <m/>
    <n v="0"/>
    <m/>
    <m/>
    <m/>
    <m/>
    <m/>
    <s v="주2회"/>
    <m/>
    <s v=" 청담동, 청담대우멤버스카운티3차)"/>
    <m/>
    <s v="압구정동"/>
  </r>
  <r>
    <x v="0"/>
    <x v="0"/>
    <x v="1"/>
    <s v="조민주"/>
    <x v="4"/>
    <s v="010-9124-3359"/>
    <s v="여"/>
    <n v="9"/>
    <s v="금18"/>
    <m/>
    <x v="9"/>
    <s v="주1회"/>
    <n v="4"/>
    <n v="60000"/>
    <n v="240000"/>
    <m/>
    <s v="직접"/>
    <m/>
    <n v="0"/>
    <m/>
    <m/>
    <m/>
    <m/>
    <m/>
    <s v="주2회"/>
    <m/>
    <s v=" 청담동, 청담대우멤버스카운티3차)"/>
    <m/>
    <s v="압구정동"/>
  </r>
  <r>
    <x v="0"/>
    <x v="0"/>
    <x v="1"/>
    <s v="양채린"/>
    <x v="7"/>
    <s v="010-9598-0560"/>
    <s v="여"/>
    <n v="8"/>
    <s v="월17"/>
    <m/>
    <x v="9"/>
    <s v="체험"/>
    <n v="-1"/>
    <n v="10000"/>
    <n v="-10000"/>
    <m/>
    <s v="직접"/>
    <m/>
    <n v="0"/>
    <m/>
    <m/>
    <m/>
    <m/>
    <m/>
    <m/>
    <m/>
    <m/>
    <m/>
    <m/>
  </r>
  <r>
    <x v="0"/>
    <x v="1"/>
    <x v="1"/>
    <s v="신아셀"/>
    <x v="8"/>
    <s v="010-5057-9305"/>
    <s v="남"/>
    <n v="9"/>
    <s v="토13"/>
    <m/>
    <x v="9"/>
    <s v="주1회"/>
    <n v="-4"/>
    <n v="60000"/>
    <n v="-240000"/>
    <m/>
    <s v="직접"/>
    <m/>
    <n v="0"/>
    <m/>
    <m/>
    <m/>
    <m/>
    <d v="2024-07-31T00:00:00"/>
    <s v="주1회"/>
    <m/>
    <m/>
    <m/>
    <m/>
  </r>
  <r>
    <x v="0"/>
    <x v="0"/>
    <x v="1"/>
    <s v="정재인2"/>
    <x v="4"/>
    <s v="010-5337-9117"/>
    <s v="여"/>
    <n v="6"/>
    <s v="목17"/>
    <m/>
    <x v="9"/>
    <s v="주1회"/>
    <n v="3"/>
    <n v="60000"/>
    <n v="180000"/>
    <m/>
    <s v="직접"/>
    <m/>
    <n v="0"/>
    <m/>
    <m/>
    <m/>
    <m/>
    <d v="2023-02-17T00:00:00"/>
    <s v="주1회"/>
    <m/>
    <s v="청담동 116-2"/>
    <m/>
    <m/>
  </r>
  <r>
    <x v="0"/>
    <x v="0"/>
    <x v="1"/>
    <s v="정서윤"/>
    <x v="0"/>
    <s v="010-6249-3511"/>
    <s v="여"/>
    <n v="7"/>
    <s v="금17"/>
    <m/>
    <x v="9"/>
    <s v="주1회"/>
    <n v="3"/>
    <n v="60000"/>
    <n v="180000"/>
    <m/>
    <s v="직접"/>
    <m/>
    <n v="0"/>
    <m/>
    <m/>
    <m/>
    <s v="_x000a_형제할인"/>
    <d v="2022-01-11T00:00:00"/>
    <s v="주1회"/>
    <m/>
    <m/>
    <m/>
    <m/>
  </r>
  <r>
    <x v="0"/>
    <x v="0"/>
    <x v="1"/>
    <s v="정하린"/>
    <x v="0"/>
    <s v="010-6249-3511"/>
    <s v="여"/>
    <n v="7"/>
    <s v="금17"/>
    <m/>
    <x v="9"/>
    <s v="주1회"/>
    <n v="3"/>
    <n v="60000"/>
    <n v="180000"/>
    <m/>
    <s v="직접"/>
    <m/>
    <n v="0"/>
    <m/>
    <m/>
    <m/>
    <s v="_x000a_형제할인"/>
    <d v="2022-01-11T00:00:00"/>
    <s v="주1회"/>
    <m/>
    <m/>
    <m/>
    <m/>
  </r>
  <r>
    <x v="0"/>
    <x v="0"/>
    <x v="1"/>
    <s v="장서윤"/>
    <x v="4"/>
    <s v="010-4727-8567"/>
    <s v="여"/>
    <n v="8"/>
    <s v="금16"/>
    <m/>
    <x v="9"/>
    <s v="주1회"/>
    <n v="1"/>
    <n v="60000"/>
    <n v="60000"/>
    <m/>
    <s v="직접"/>
    <m/>
    <n v="0"/>
    <m/>
    <m/>
    <m/>
    <m/>
    <d v="2023-01-13T00:00:00"/>
    <s v="주2회"/>
    <m/>
    <s v="청담동 117-22"/>
    <m/>
    <m/>
  </r>
  <r>
    <x v="0"/>
    <x v="0"/>
    <x v="1"/>
    <s v="우아인"/>
    <x v="0"/>
    <s v="010-8860-7276"/>
    <s v="여"/>
    <n v="7"/>
    <s v="월18"/>
    <m/>
    <x v="9"/>
    <s v="심화반"/>
    <n v="1"/>
    <n v="30000"/>
    <n v="30000"/>
    <m/>
    <s v="직접"/>
    <m/>
    <n v="0"/>
    <m/>
    <m/>
    <m/>
    <m/>
    <d v="2022-07-29T00:00:00"/>
    <s v="주1회"/>
    <m/>
    <m/>
    <m/>
    <m/>
  </r>
  <r>
    <x v="0"/>
    <x v="0"/>
    <x v="1"/>
    <s v="우아인"/>
    <x v="0"/>
    <s v="010-8860-7276"/>
    <s v="여"/>
    <n v="7"/>
    <s v="월18"/>
    <m/>
    <x v="9"/>
    <s v="주1회"/>
    <n v="3"/>
    <n v="60000"/>
    <n v="180000"/>
    <m/>
    <s v="직접"/>
    <m/>
    <n v="0"/>
    <m/>
    <m/>
    <m/>
    <m/>
    <d v="2022-07-29T00:00:00"/>
    <s v="주1회"/>
    <m/>
    <m/>
    <m/>
    <m/>
  </r>
  <r>
    <x v="0"/>
    <x v="0"/>
    <x v="1"/>
    <s v="유나"/>
    <x v="0"/>
    <s v="010-9637-7900"/>
    <s v="여"/>
    <n v="12"/>
    <s v="토10"/>
    <m/>
    <x v="9"/>
    <s v="주1회"/>
    <n v="4"/>
    <n v="60000"/>
    <n v="240000"/>
    <m/>
    <s v="직접"/>
    <m/>
    <n v="0"/>
    <m/>
    <m/>
    <m/>
    <m/>
    <d v="2024-08-10T00:00:00"/>
    <s v="주1회"/>
    <m/>
    <m/>
    <m/>
    <m/>
  </r>
  <r>
    <x v="0"/>
    <x v="1"/>
    <x v="1"/>
    <s v="전재현"/>
    <x v="5"/>
    <s v="010-9345-4864"/>
    <s v="남"/>
    <n v="6"/>
    <s v="토12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김서연"/>
    <x v="3"/>
    <s v="010-9497-4941"/>
    <s v="여"/>
    <n v="8"/>
    <s v="토13,14"/>
    <m/>
    <x v="9"/>
    <s v="주2회"/>
    <n v="1"/>
    <n v="55000"/>
    <n v="55000"/>
    <m/>
    <s v="직접"/>
    <m/>
    <n v="0"/>
    <m/>
    <m/>
    <m/>
    <m/>
    <d v="2023-12-09T00:00:00"/>
    <s v="주1회"/>
    <m/>
    <s v="성동구 매봉길 50"/>
    <m/>
    <m/>
  </r>
  <r>
    <x v="0"/>
    <x v="1"/>
    <x v="1"/>
    <s v="이세인"/>
    <x v="8"/>
    <s v="010-2061-6182"/>
    <s v="여"/>
    <n v="9"/>
    <s v="월17"/>
    <m/>
    <x v="9"/>
    <s v="주1회"/>
    <n v="4"/>
    <n v="60000"/>
    <n v="240000"/>
    <m/>
    <s v="편도1"/>
    <m/>
    <n v="3000"/>
    <m/>
    <m/>
    <m/>
    <s v="_x000a_편도셔틀이용"/>
    <d v="2023-01-20T00:00:00"/>
    <s v="주1회"/>
    <m/>
    <s v="래미안팰리스"/>
    <m/>
    <s v="압구정동"/>
  </r>
  <r>
    <x v="0"/>
    <x v="1"/>
    <x v="1"/>
    <s v="이세인"/>
    <x v="8"/>
    <s v="010-2061-6182"/>
    <s v="여"/>
    <n v="9"/>
    <s v="월17"/>
    <m/>
    <x v="9"/>
    <s v="주1회"/>
    <n v="4"/>
    <n v="60000"/>
    <n v="240000"/>
    <m/>
    <s v="편도1"/>
    <m/>
    <n v="3000"/>
    <m/>
    <m/>
    <m/>
    <s v="_x000a_편도셔틀이용"/>
    <d v="2023-01-20T00:00:00"/>
    <s v="주1회"/>
    <m/>
    <s v="래미안팰리스"/>
    <m/>
    <s v="압구정동"/>
  </r>
  <r>
    <x v="0"/>
    <x v="1"/>
    <x v="1"/>
    <s v="이세인"/>
    <x v="8"/>
    <s v="010-2061-6182"/>
    <s v="여"/>
    <n v="9"/>
    <s v="월17"/>
    <m/>
    <x v="9"/>
    <s v="주1회"/>
    <n v="4"/>
    <n v="60000"/>
    <n v="240000"/>
    <m/>
    <s v="편도1"/>
    <m/>
    <n v="3000"/>
    <m/>
    <m/>
    <m/>
    <s v="_x000a_편도셔틀이용"/>
    <d v="2023-01-20T00:00:00"/>
    <s v="주1회"/>
    <m/>
    <s v="래미안팰리스"/>
    <m/>
    <s v="압구정동"/>
  </r>
  <r>
    <x v="0"/>
    <x v="1"/>
    <x v="1"/>
    <s v="이세인"/>
    <x v="8"/>
    <s v="010-2061-6182"/>
    <s v="여"/>
    <n v="9"/>
    <s v="월17"/>
    <m/>
    <x v="9"/>
    <s v="주1회미만"/>
    <n v="2"/>
    <n v="70000"/>
    <n v="140000"/>
    <m/>
    <s v="편도1"/>
    <m/>
    <n v="3000"/>
    <m/>
    <m/>
    <m/>
    <s v="_x000a_편도셔틀이용"/>
    <d v="2023-01-20T00:00:00"/>
    <s v="주1회"/>
    <m/>
    <s v="래미안팰리스"/>
    <m/>
    <s v="압구정동"/>
  </r>
  <r>
    <x v="0"/>
    <x v="0"/>
    <x v="1"/>
    <s v="정재인2"/>
    <x v="4"/>
    <s v="010-5337-9117"/>
    <s v="여"/>
    <n v="6"/>
    <s v="목17"/>
    <m/>
    <x v="9"/>
    <s v="주1회"/>
    <n v="4"/>
    <n v="60000"/>
    <n v="240000"/>
    <m/>
    <s v="직접"/>
    <m/>
    <n v="0"/>
    <m/>
    <m/>
    <m/>
    <m/>
    <d v="2023-02-17T00:00:00"/>
    <s v="주1회"/>
    <m/>
    <s v="청담동 116-2"/>
    <m/>
    <m/>
  </r>
  <r>
    <x v="0"/>
    <x v="1"/>
    <x v="1"/>
    <s v="신승민"/>
    <x v="8"/>
    <s v="010-6231-4347"/>
    <s v="남"/>
    <n v="8"/>
    <s v="토13,14"/>
    <m/>
    <x v="9"/>
    <s v="주1회"/>
    <n v="6"/>
    <n v="60000"/>
    <n v="360000"/>
    <m/>
    <s v="직접"/>
    <m/>
    <n v="0"/>
    <m/>
    <m/>
    <m/>
    <m/>
    <d v="2024-06-15T00:00:00"/>
    <s v="주1회"/>
    <m/>
    <m/>
    <m/>
    <m/>
  </r>
  <r>
    <x v="0"/>
    <x v="0"/>
    <x v="1"/>
    <s v="조이진"/>
    <x v="6"/>
    <s v="010-7444-7478"/>
    <s v="여"/>
    <n v="10"/>
    <s v="수17"/>
    <m/>
    <x v="9"/>
    <s v="주1회"/>
    <n v="1"/>
    <n v="60000"/>
    <n v="60000"/>
    <m/>
    <s v="직접"/>
    <m/>
    <n v="0"/>
    <m/>
    <m/>
    <m/>
    <m/>
    <d v="2024-07-24T00:00:00"/>
    <s v="주1회"/>
    <m/>
    <m/>
    <m/>
    <m/>
  </r>
  <r>
    <x v="0"/>
    <x v="0"/>
    <x v="1"/>
    <s v="조이진"/>
    <x v="6"/>
    <s v="010-7444-7478"/>
    <s v="여"/>
    <n v="10"/>
    <s v="수17"/>
    <m/>
    <x v="9"/>
    <s v="주1회"/>
    <n v="4"/>
    <n v="60000"/>
    <n v="240000"/>
    <m/>
    <s v="직접"/>
    <m/>
    <n v="0"/>
    <m/>
    <m/>
    <m/>
    <m/>
    <d v="2024-07-24T00:00:00"/>
    <s v="주1회"/>
    <m/>
    <m/>
    <m/>
    <m/>
  </r>
  <r>
    <x v="0"/>
    <x v="1"/>
    <x v="1"/>
    <s v="이루나"/>
    <x v="1"/>
    <s v="010-5851-8830"/>
    <s v="여"/>
    <n v="6"/>
    <s v="월16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우아인"/>
    <x v="0"/>
    <s v="010-8860-7276"/>
    <s v="여"/>
    <n v="7"/>
    <s v="월17화15토10"/>
    <m/>
    <x v="9"/>
    <s v="심화반"/>
    <n v="1"/>
    <n v="30000"/>
    <n v="30000"/>
    <m/>
    <s v="직접"/>
    <m/>
    <n v="0"/>
    <m/>
    <m/>
    <m/>
    <m/>
    <d v="2022-07-29T00:00:00"/>
    <s v="주1회"/>
    <m/>
    <m/>
    <m/>
    <m/>
  </r>
  <r>
    <x v="0"/>
    <x v="0"/>
    <x v="1"/>
    <s v="정라희"/>
    <x v="4"/>
    <s v="010-9536-7003"/>
    <s v="여"/>
    <n v="7"/>
    <s v="화16,17"/>
    <m/>
    <x v="9"/>
    <s v="주2회"/>
    <n v="6"/>
    <n v="55000"/>
    <n v="330000"/>
    <m/>
    <s v="직접"/>
    <m/>
    <n v="0"/>
    <m/>
    <m/>
    <m/>
    <m/>
    <d v="2021-03-19T00:00:00"/>
    <s v="주1회"/>
    <m/>
    <s v="강남구 신사동 96 현대주책 b동"/>
    <m/>
    <s v="신사동"/>
  </r>
  <r>
    <x v="0"/>
    <x v="0"/>
    <x v="1"/>
    <s v="이예서2"/>
    <x v="4"/>
    <s v="010-5215-2292"/>
    <s v="여"/>
    <n v="8"/>
    <s v="화16,17"/>
    <m/>
    <x v="9"/>
    <s v="주2회할인"/>
    <n v="6"/>
    <n v="53750"/>
    <n v="322500"/>
    <m/>
    <s v="직접"/>
    <m/>
    <n v="0"/>
    <m/>
    <m/>
    <m/>
    <s v="_x000a_형제할인"/>
    <d v="2024-01-10T00:00:00"/>
    <s v="주2회"/>
    <m/>
    <s v="학동로 97길 31"/>
    <m/>
    <m/>
  </r>
  <r>
    <x v="0"/>
    <x v="0"/>
    <x v="1"/>
    <s v="이희서"/>
    <x v="4"/>
    <s v="010-5215-2292"/>
    <s v="여"/>
    <n v="8"/>
    <s v="화17금15"/>
    <m/>
    <x v="9"/>
    <s v="주2회할인"/>
    <n v="6"/>
    <n v="53750"/>
    <n v="322500"/>
    <m/>
    <s v="직접"/>
    <m/>
    <n v="0"/>
    <m/>
    <m/>
    <m/>
    <s v="_x000a_형제할인"/>
    <d v="2024-01-10T00:00:00"/>
    <s v="주2회"/>
    <m/>
    <s v="학동로 97길 31"/>
    <m/>
    <m/>
  </r>
  <r>
    <x v="0"/>
    <x v="0"/>
    <x v="1"/>
    <s v="김지민"/>
    <x v="7"/>
    <s v="010-6655-4763"/>
    <s v="여"/>
    <n v="9"/>
    <s v="수16"/>
    <m/>
    <x v="9"/>
    <s v="주1회"/>
    <n v="2"/>
    <n v="60000"/>
    <n v="120000"/>
    <m/>
    <s v="직접"/>
    <m/>
    <n v="0"/>
    <m/>
    <m/>
    <m/>
    <m/>
    <d v="2024-01-08T00:00:00"/>
    <s v="주1회"/>
    <m/>
    <s v="신현대 114동"/>
    <m/>
    <m/>
  </r>
  <r>
    <x v="0"/>
    <x v="0"/>
    <x v="1"/>
    <s v="김지민"/>
    <x v="7"/>
    <s v="010-6655-4763"/>
    <s v="여"/>
    <n v="9"/>
    <s v="수16"/>
    <m/>
    <x v="9"/>
    <s v="주1회미만"/>
    <n v="1"/>
    <n v="70000"/>
    <n v="70000"/>
    <m/>
    <s v="직접"/>
    <m/>
    <n v="0"/>
    <m/>
    <m/>
    <m/>
    <m/>
    <d v="2024-01-08T00:00:00"/>
    <s v="주1회"/>
    <m/>
    <s v="신현대 114동"/>
    <m/>
    <m/>
  </r>
  <r>
    <x v="0"/>
    <x v="0"/>
    <x v="1"/>
    <s v="이지유(2788)"/>
    <x v="3"/>
    <s v="010-3223-2788"/>
    <s v="여"/>
    <n v="7"/>
    <s v="수17"/>
    <m/>
    <x v="9"/>
    <s v="주1회"/>
    <n v="2"/>
    <n v="60000"/>
    <n v="120000"/>
    <m/>
    <s v="왕복1"/>
    <m/>
    <n v="6000"/>
    <m/>
    <m/>
    <m/>
    <s v="_x000a_왕복셔틀이용"/>
    <d v="2022-05-03T00:00:00"/>
    <s v="주1회"/>
    <m/>
    <m/>
    <m/>
    <m/>
  </r>
  <r>
    <x v="0"/>
    <x v="0"/>
    <x v="1"/>
    <s v="이지유(2788)"/>
    <x v="3"/>
    <s v="010-3223-2788"/>
    <s v="여"/>
    <n v="7"/>
    <s v="수17"/>
    <m/>
    <x v="9"/>
    <s v="주1회미만"/>
    <n v="1"/>
    <n v="70000"/>
    <n v="70000"/>
    <m/>
    <s v="왕복1"/>
    <m/>
    <n v="6000"/>
    <m/>
    <m/>
    <m/>
    <s v="_x000a_왕복셔틀이용"/>
    <d v="2022-05-03T00:00:00"/>
    <s v="주1회"/>
    <m/>
    <m/>
    <m/>
    <m/>
  </r>
  <r>
    <x v="0"/>
    <x v="0"/>
    <x v="1"/>
    <s v="문예진"/>
    <x v="6"/>
    <s v="010-9249-3377"/>
    <s v="여"/>
    <n v="10"/>
    <s v="수17"/>
    <m/>
    <x v="9"/>
    <s v="주1회"/>
    <n v="2"/>
    <n v="60000"/>
    <n v="120000"/>
    <m/>
    <s v="왕복1"/>
    <m/>
    <n v="6000"/>
    <m/>
    <m/>
    <m/>
    <m/>
    <d v="2024-02-21T00:00:00"/>
    <s v="주1회"/>
    <m/>
    <s v="구현대80동"/>
    <m/>
    <m/>
  </r>
  <r>
    <x v="0"/>
    <x v="1"/>
    <x v="1"/>
    <s v="정유준"/>
    <x v="1"/>
    <s v="010-9058-6247"/>
    <s v="남"/>
    <n v="8"/>
    <s v="월15"/>
    <m/>
    <x v="9"/>
    <s v="주1회"/>
    <n v="4"/>
    <n v="60000"/>
    <n v="240000"/>
    <m/>
    <s v="왕복1"/>
    <m/>
    <n v="6000"/>
    <m/>
    <m/>
    <m/>
    <s v="_x000a_왕복셔틀 이용"/>
    <d v="2021-06-23T00:00:00"/>
    <m/>
    <m/>
    <s v="잠원동 하나유치원"/>
    <m/>
    <m/>
  </r>
  <r>
    <x v="0"/>
    <x v="1"/>
    <x v="1"/>
    <s v="정유준"/>
    <x v="1"/>
    <s v="010-9058-6247"/>
    <s v="남"/>
    <n v="8"/>
    <s v="월15"/>
    <m/>
    <x v="9"/>
    <s v="주1회"/>
    <n v="4"/>
    <n v="60000"/>
    <n v="240000"/>
    <m/>
    <s v="왕복1"/>
    <m/>
    <n v="6000"/>
    <m/>
    <m/>
    <m/>
    <m/>
    <d v="2021-06-23T00:00:00"/>
    <m/>
    <m/>
    <s v="잠원동 하나유치원"/>
    <m/>
    <m/>
  </r>
  <r>
    <x v="0"/>
    <x v="0"/>
    <x v="1"/>
    <s v="정서윤"/>
    <x v="0"/>
    <s v="010-6249-3511"/>
    <s v="여"/>
    <n v="7"/>
    <s v="금17"/>
    <m/>
    <x v="9"/>
    <s v="주1회미만"/>
    <n v="2"/>
    <n v="70000"/>
    <n v="140000"/>
    <m/>
    <s v="직접"/>
    <m/>
    <n v="0"/>
    <m/>
    <m/>
    <m/>
    <s v="_x000a_형제할인"/>
    <d v="2022-01-11T00:00:00"/>
    <s v="주1회"/>
    <m/>
    <m/>
    <m/>
    <m/>
  </r>
  <r>
    <x v="0"/>
    <x v="0"/>
    <x v="1"/>
    <s v="정하린"/>
    <x v="0"/>
    <s v="010-6249-3511"/>
    <s v="여"/>
    <n v="7"/>
    <s v="금17"/>
    <m/>
    <x v="9"/>
    <s v="주1회미만"/>
    <n v="2"/>
    <n v="70000"/>
    <n v="140000"/>
    <m/>
    <s v="직접"/>
    <m/>
    <n v="0"/>
    <m/>
    <m/>
    <m/>
    <s v="_x000a_형제할인"/>
    <d v="2022-01-11T00:00:00"/>
    <s v="주1회"/>
    <m/>
    <m/>
    <m/>
    <m/>
  </r>
  <r>
    <x v="0"/>
    <x v="0"/>
    <x v="1"/>
    <s v="주아인"/>
    <x v="3"/>
    <s v="010-5255-2577"/>
    <s v="여"/>
    <n v="7"/>
    <s v="토15"/>
    <m/>
    <x v="9"/>
    <s v="주1회미만"/>
    <n v="1"/>
    <n v="70000"/>
    <n v="70000"/>
    <m/>
    <s v="직접"/>
    <m/>
    <n v="0"/>
    <m/>
    <m/>
    <m/>
    <m/>
    <d v="2024-10-26T00:00:00"/>
    <s v="주1회"/>
    <m/>
    <s v="서울시 강남구 압구정동 현대@"/>
    <m/>
    <m/>
  </r>
  <r>
    <x v="0"/>
    <x v="0"/>
    <x v="1"/>
    <s v="김지안3"/>
    <x v="6"/>
    <s v="010-2042-2936"/>
    <s v="여"/>
    <n v="8"/>
    <s v="토12"/>
    <m/>
    <x v="9"/>
    <s v="주1회"/>
    <n v="3"/>
    <n v="60000"/>
    <n v="180000"/>
    <m/>
    <s v="직접"/>
    <m/>
    <n v="0"/>
    <m/>
    <m/>
    <m/>
    <m/>
    <d v="2024-04-12T00:00:00"/>
    <s v="주1회"/>
    <m/>
    <s v="신현대 124동"/>
    <m/>
    <s v="압구정동"/>
  </r>
  <r>
    <x v="0"/>
    <x v="0"/>
    <x v="1"/>
    <s v="이채윤"/>
    <x v="3"/>
    <s v="010-9017-3046"/>
    <s v="여"/>
    <n v="10"/>
    <s v="토15"/>
    <m/>
    <x v="9"/>
    <s v="주1회"/>
    <n v="4"/>
    <n v="60000"/>
    <n v="240000"/>
    <m/>
    <s v="직접"/>
    <m/>
    <n v="0"/>
    <m/>
    <m/>
    <m/>
    <m/>
    <d v="2024-03-16T00:00:00"/>
    <s v="주1회"/>
    <s v="씨게이트"/>
    <m/>
    <m/>
    <m/>
  </r>
  <r>
    <x v="0"/>
    <x v="0"/>
    <x v="1"/>
    <s v="채이레"/>
    <x v="4"/>
    <s v="010-8834-2124"/>
    <s v="여"/>
    <n v="6"/>
    <s v="금16"/>
    <m/>
    <x v="9"/>
    <s v="주1회할인"/>
    <n v="4"/>
    <n v="57500"/>
    <n v="230000"/>
    <m/>
    <s v="직접"/>
    <m/>
    <n v="0"/>
    <m/>
    <m/>
    <m/>
    <s v="_x000a_수영연속셔틀비X 수영종목할인"/>
    <d v="2024-02-02T00:00:00"/>
    <s v="주1회"/>
    <m/>
    <m/>
    <m/>
    <s v="래미안신반포챌리스 대림상가"/>
  </r>
  <r>
    <x v="0"/>
    <x v="0"/>
    <x v="1"/>
    <s v="김율리"/>
    <x v="4"/>
    <s v="010-2763-5912"/>
    <s v="여"/>
    <n v="6"/>
    <s v="금16"/>
    <m/>
    <x v="9"/>
    <s v="주1회"/>
    <n v="1"/>
    <n v="60000"/>
    <n v="60000"/>
    <m/>
    <s v="직접"/>
    <m/>
    <n v="0"/>
    <m/>
    <m/>
    <m/>
    <m/>
    <d v="2023-02-10T00:00:00"/>
    <s v="주1회"/>
    <m/>
    <s v="용산구 CJ나인파크"/>
    <m/>
    <m/>
  </r>
  <r>
    <x v="0"/>
    <x v="0"/>
    <x v="1"/>
    <s v="김율리"/>
    <x v="4"/>
    <s v="010-2763-5912"/>
    <s v="여"/>
    <n v="6"/>
    <s v="금16"/>
    <m/>
    <x v="9"/>
    <s v="주1회"/>
    <n v="4"/>
    <n v="60000"/>
    <n v="240000"/>
    <m/>
    <s v="직접"/>
    <m/>
    <n v="0"/>
    <m/>
    <m/>
    <m/>
    <m/>
    <d v="2023-02-10T00:00:00"/>
    <s v="주1회"/>
    <m/>
    <s v="용산구 CJ나인파크"/>
    <m/>
    <m/>
  </r>
  <r>
    <x v="0"/>
    <x v="0"/>
    <x v="1"/>
    <s v="고요아"/>
    <x v="4"/>
    <s v="010-6353-6660"/>
    <s v="여"/>
    <n v="10"/>
    <s v="금17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0"/>
    <x v="1"/>
    <s v="권민유"/>
    <x v="4"/>
    <s v="010-9035-7855"/>
    <s v="여"/>
    <n v="9"/>
    <s v="금15"/>
    <m/>
    <x v="9"/>
    <s v="주1회"/>
    <n v="1"/>
    <n v="60000"/>
    <n v="60000"/>
    <m/>
    <s v="직접"/>
    <m/>
    <n v="0"/>
    <m/>
    <m/>
    <m/>
    <m/>
    <m/>
    <m/>
    <m/>
    <m/>
    <m/>
    <m/>
  </r>
  <r>
    <x v="0"/>
    <x v="1"/>
    <x v="1"/>
    <s v="우이든"/>
    <x v="8"/>
    <s v="010-5237-3613"/>
    <s v="남"/>
    <n v="6"/>
    <s v="월16"/>
    <m/>
    <x v="9"/>
    <s v="주1회"/>
    <n v="4"/>
    <n v="60000"/>
    <n v="240000"/>
    <m/>
    <s v="직접"/>
    <m/>
    <n v="0"/>
    <m/>
    <m/>
    <m/>
    <m/>
    <d v="2023-12-08T00:00:00"/>
    <s v="주1회"/>
    <m/>
    <s v="구현대 32동"/>
    <m/>
    <m/>
  </r>
  <r>
    <x v="0"/>
    <x v="1"/>
    <x v="1"/>
    <s v="김서빈"/>
    <x v="8"/>
    <s v="010-7774-7150"/>
    <s v="여"/>
    <n v="5"/>
    <s v="토13"/>
    <m/>
    <x v="9"/>
    <s v="주1회"/>
    <n v="2"/>
    <n v="60000"/>
    <n v="120000"/>
    <m/>
    <s v="직접"/>
    <m/>
    <n v="0"/>
    <m/>
    <m/>
    <m/>
    <m/>
    <d v="2023-04-13T00:00:00"/>
    <s v="주1회"/>
    <m/>
    <s v="대전 유성구"/>
    <m/>
    <m/>
  </r>
  <r>
    <x v="0"/>
    <x v="1"/>
    <x v="1"/>
    <s v="김서빈"/>
    <x v="8"/>
    <s v="010-7774-7150"/>
    <s v="여"/>
    <n v="5"/>
    <s v="토13"/>
    <m/>
    <x v="9"/>
    <s v="주1회"/>
    <n v="2"/>
    <n v="60000"/>
    <n v="120000"/>
    <m/>
    <s v="직접"/>
    <m/>
    <n v="0"/>
    <m/>
    <m/>
    <m/>
    <m/>
    <d v="2023-04-13T00:00:00"/>
    <s v="주1회"/>
    <m/>
    <s v="대전 유성구"/>
    <m/>
    <m/>
  </r>
  <r>
    <x v="0"/>
    <x v="0"/>
    <x v="1"/>
    <s v="윤지우"/>
    <x v="0"/>
    <s v="010-8639-1538"/>
    <s v="여"/>
    <n v="7"/>
    <s v="토14,15"/>
    <m/>
    <x v="9"/>
    <s v="주2회"/>
    <n v="8"/>
    <n v="55000"/>
    <n v="440000"/>
    <m/>
    <s v="직접"/>
    <m/>
    <n v="0"/>
    <m/>
    <m/>
    <m/>
    <m/>
    <d v="2022-04-09T00:00:00"/>
    <m/>
    <m/>
    <s v="성동구 행당로 79 행당대림A 115-306"/>
    <m/>
    <m/>
  </r>
  <r>
    <x v="0"/>
    <x v="1"/>
    <x v="1"/>
    <s v="조동유"/>
    <x v="1"/>
    <s v="010-7413-8017"/>
    <s v="남"/>
    <n v="8"/>
    <s v="금16"/>
    <m/>
    <x v="9"/>
    <s v="주1회"/>
    <n v="4"/>
    <n v="60000"/>
    <n v="240000"/>
    <m/>
    <s v="직접"/>
    <m/>
    <n v="0"/>
    <m/>
    <m/>
    <m/>
    <m/>
    <d v="2024-02-17T00:00:00"/>
    <s v="주1회"/>
    <m/>
    <s v="영동대로 138길 12"/>
    <m/>
    <m/>
  </r>
  <r>
    <x v="0"/>
    <x v="1"/>
    <x v="1"/>
    <s v="김시원"/>
    <x v="5"/>
    <s v="010-5495-3250"/>
    <s v="여"/>
    <n v="9"/>
    <s v="목17"/>
    <m/>
    <x v="9"/>
    <s v="주1회"/>
    <n v="4"/>
    <n v="60000"/>
    <n v="240000"/>
    <m/>
    <s v="왕복1"/>
    <m/>
    <n v="6000"/>
    <m/>
    <m/>
    <m/>
    <s v="_x000a_왕복셔틀이용"/>
    <d v="2024-03-05T00:00:00"/>
    <s v="주1회"/>
    <s v="반원초"/>
    <s v="반포르엘2차"/>
    <s v="반포르엘 2차 앞"/>
    <m/>
  </r>
  <r>
    <x v="0"/>
    <x v="0"/>
    <x v="1"/>
    <s v="조민주"/>
    <x v="4"/>
    <s v="010-9124-3359"/>
    <s v="여"/>
    <n v="9"/>
    <s v="금17"/>
    <m/>
    <x v="9"/>
    <s v="심화반"/>
    <n v="1"/>
    <n v="30000"/>
    <n v="30000"/>
    <m/>
    <s v="직접"/>
    <m/>
    <n v="0"/>
    <m/>
    <m/>
    <m/>
    <m/>
    <m/>
    <s v="주2회"/>
    <m/>
    <s v=" 청담동, 청담대우멤버스카운티3차)"/>
    <m/>
    <s v="압구정동"/>
  </r>
  <r>
    <x v="0"/>
    <x v="0"/>
    <x v="1"/>
    <s v="권민유"/>
    <x v="4"/>
    <s v="010-9035-7855"/>
    <s v="여"/>
    <n v="9"/>
    <s v="금15"/>
    <m/>
    <x v="9"/>
    <s v="주1회"/>
    <n v="2"/>
    <n v="60000"/>
    <n v="120000"/>
    <m/>
    <s v="직접"/>
    <m/>
    <n v="0"/>
    <m/>
    <m/>
    <m/>
    <m/>
    <m/>
    <m/>
    <m/>
    <m/>
    <m/>
    <m/>
  </r>
  <r>
    <x v="0"/>
    <x v="1"/>
    <x v="1"/>
    <s v="윤결"/>
    <x v="5"/>
    <s v="010-6272-5967"/>
    <s v="여"/>
    <n v="12"/>
    <s v="토15"/>
    <m/>
    <x v="9"/>
    <s v="주1회"/>
    <n v="4"/>
    <n v="60000"/>
    <n v="240000"/>
    <m/>
    <s v="직접"/>
    <m/>
    <n v="0"/>
    <m/>
    <m/>
    <m/>
    <m/>
    <d v="2024-10-12T00:00:00"/>
    <s v="주1회"/>
    <s v="sie"/>
    <s v="한남대로10길16"/>
    <m/>
    <m/>
  </r>
  <r>
    <x v="0"/>
    <x v="0"/>
    <x v="1"/>
    <s v="최인주"/>
    <x v="0"/>
    <s v="010-4930-5310_x000a_010-4584-9311"/>
    <s v="여"/>
    <n v="9"/>
    <s v="화16금16"/>
    <m/>
    <x v="9"/>
    <s v="주1회"/>
    <n v="2"/>
    <n v="60000"/>
    <n v="120000"/>
    <m/>
    <s v="입회비"/>
    <m/>
    <n v="30000"/>
    <m/>
    <m/>
    <m/>
    <m/>
    <m/>
    <m/>
    <m/>
    <m/>
    <m/>
    <m/>
  </r>
  <r>
    <x v="0"/>
    <x v="0"/>
    <x v="1"/>
    <s v="최인주"/>
    <x v="0"/>
    <s v="010-4930-5310_x000a_010-4584-9311"/>
    <s v="여"/>
    <n v="9"/>
    <s v="화16금16"/>
    <m/>
    <x v="9"/>
    <s v="주2회"/>
    <n v="6"/>
    <n v="55000"/>
    <n v="330000"/>
    <m/>
    <s v="직접"/>
    <m/>
    <n v="0"/>
    <m/>
    <m/>
    <m/>
    <m/>
    <m/>
    <m/>
    <m/>
    <m/>
    <m/>
    <m/>
  </r>
  <r>
    <x v="0"/>
    <x v="0"/>
    <x v="1"/>
    <s v="김소율"/>
    <x v="0"/>
    <s v="010-9808-0042"/>
    <s v="여"/>
    <n v="8"/>
    <s v="토10"/>
    <m/>
    <x v="9"/>
    <s v="주1회"/>
    <n v="2"/>
    <n v="60000"/>
    <n v="120000"/>
    <m/>
    <s v="직접"/>
    <m/>
    <n v="0"/>
    <m/>
    <m/>
    <m/>
    <m/>
    <d v="2023-04-15T00:00:00"/>
    <s v="주1회"/>
    <m/>
    <s v="강남구 선릉로 126길 22"/>
    <m/>
    <m/>
  </r>
  <r>
    <x v="0"/>
    <x v="0"/>
    <x v="1"/>
    <s v="김은우"/>
    <x v="3"/>
    <s v="010-8608-1421"/>
    <s v="여"/>
    <n v="11"/>
    <s v="토11,12"/>
    <m/>
    <x v="9"/>
    <s v="주2회"/>
    <n v="4"/>
    <n v="55000"/>
    <n v="220000"/>
    <m/>
    <s v="직접"/>
    <m/>
    <n v="0"/>
    <m/>
    <m/>
    <m/>
    <m/>
    <d v="2023-01-07T00:00:00"/>
    <s v="주1회"/>
    <m/>
    <s v="남산타운아파트"/>
    <m/>
    <s v="압구정동"/>
  </r>
  <r>
    <x v="0"/>
    <x v="1"/>
    <x v="1"/>
    <s v="박유주"/>
    <x v="5"/>
    <s v="010-4278-8302"/>
    <s v="여"/>
    <n v="9"/>
    <s v="목17"/>
    <m/>
    <x v="9"/>
    <s v="주1회"/>
    <n v="4"/>
    <n v="60000"/>
    <n v="240000"/>
    <m/>
    <s v="왕복1"/>
    <m/>
    <n v="6000"/>
    <m/>
    <m/>
    <m/>
    <s v="_x000a_왕복셔틀이용"/>
    <d v="2019-12-23T00:00:00"/>
    <s v="주1회"/>
    <m/>
    <s v="잠원한신아파트 4-403"/>
    <m/>
    <s v="잠원동"/>
  </r>
  <r>
    <x v="0"/>
    <x v="0"/>
    <x v="1"/>
    <s v="문예진"/>
    <x v="6"/>
    <s v="010-9249-3377"/>
    <s v="여"/>
    <n v="10"/>
    <s v="수17"/>
    <m/>
    <x v="9"/>
    <s v="주1회"/>
    <n v="2"/>
    <n v="60000"/>
    <n v="120000"/>
    <m/>
    <s v="왕복1"/>
    <m/>
    <n v="6000"/>
    <m/>
    <m/>
    <m/>
    <m/>
    <d v="2024-02-21T00:00:00"/>
    <s v="주1회"/>
    <m/>
    <s v="구현대80동"/>
    <m/>
    <m/>
  </r>
  <r>
    <x v="0"/>
    <x v="0"/>
    <x v="1"/>
    <s v="김지아"/>
    <x v="4"/>
    <s v="010-4151-5420"/>
    <s v="여"/>
    <n v="8"/>
    <s v="화16"/>
    <m/>
    <x v="9"/>
    <s v="주1회"/>
    <n v="4"/>
    <n v="60000"/>
    <n v="240000"/>
    <m/>
    <s v="직접"/>
    <m/>
    <n v="0"/>
    <m/>
    <m/>
    <m/>
    <s v="_x000a_왕복셔틀이용"/>
    <m/>
    <m/>
    <m/>
    <m/>
    <m/>
    <m/>
  </r>
  <r>
    <x v="0"/>
    <x v="1"/>
    <x v="1"/>
    <s v="신정우"/>
    <x v="5"/>
    <s v="010-5343-6448"/>
    <s v="남"/>
    <n v="7"/>
    <s v="화17"/>
    <m/>
    <x v="9"/>
    <s v="주1회"/>
    <n v="3"/>
    <n v="60000"/>
    <n v="180000"/>
    <m/>
    <s v="왕복1"/>
    <m/>
    <n v="6000"/>
    <m/>
    <m/>
    <m/>
    <m/>
    <d v="2024-03-06T00:00:00"/>
    <s v="주1회"/>
    <s v="서초사랑어린이집"/>
    <s v="잠원로14길32"/>
    <s v="리오센트(쪽문)"/>
    <s v="리오센트(쪽문)"/>
  </r>
  <r>
    <x v="0"/>
    <x v="0"/>
    <x v="1"/>
    <s v="우아인"/>
    <x v="0"/>
    <s v="010-8860-7276"/>
    <s v="여"/>
    <n v="7"/>
    <s v="회원제"/>
    <m/>
    <x v="9"/>
    <s v="피겨회원제"/>
    <n v="1"/>
    <n v="500000"/>
    <n v="500000"/>
    <m/>
    <s v="직접"/>
    <m/>
    <n v="0"/>
    <m/>
    <m/>
    <m/>
    <m/>
    <d v="2022-07-29T00:00:00"/>
    <s v="주1회"/>
    <m/>
    <m/>
    <m/>
    <m/>
  </r>
  <r>
    <x v="0"/>
    <x v="0"/>
    <x v="1"/>
    <s v="우아인"/>
    <x v="0"/>
    <s v="010-8860-7276"/>
    <s v="여"/>
    <n v="7"/>
    <s v="토10"/>
    <m/>
    <x v="9"/>
    <s v="주1회"/>
    <n v="4"/>
    <n v="60000"/>
    <n v="240000"/>
    <m/>
    <s v="직접"/>
    <m/>
    <n v="0"/>
    <m/>
    <m/>
    <m/>
    <m/>
    <d v="2022-07-29T00:00:00"/>
    <s v="주1회"/>
    <m/>
    <m/>
    <m/>
    <m/>
  </r>
  <r>
    <x v="0"/>
    <x v="1"/>
    <x v="1"/>
    <s v="황아영"/>
    <x v="13"/>
    <s v="010-9700-2288"/>
    <s v="여"/>
    <n v="11"/>
    <s v="토10"/>
    <m/>
    <x v="9"/>
    <s v="주1회할인"/>
    <n v="4"/>
    <n v="57500"/>
    <n v="230000"/>
    <m/>
    <s v="직접"/>
    <m/>
    <n v="0"/>
    <m/>
    <m/>
    <m/>
    <s v="_x000a_형제할인"/>
    <m/>
    <m/>
    <m/>
    <m/>
    <m/>
    <m/>
  </r>
  <r>
    <x v="0"/>
    <x v="1"/>
    <x v="1"/>
    <s v="황민영"/>
    <x v="13"/>
    <s v="010-9700-2288"/>
    <s v="여"/>
    <n v="9"/>
    <s v="토10"/>
    <m/>
    <x v="9"/>
    <s v="주1회할인"/>
    <n v="4"/>
    <n v="57500"/>
    <n v="230000"/>
    <m/>
    <s v="직접"/>
    <m/>
    <n v="0"/>
    <m/>
    <m/>
    <m/>
    <s v="_x000a_형제할인"/>
    <d v="2024-09-14T00:00:00"/>
    <s v="주1회"/>
    <m/>
    <s v="서빙고로67"/>
    <m/>
    <m/>
  </r>
  <r>
    <x v="0"/>
    <x v="1"/>
    <x v="1"/>
    <s v="황서영"/>
    <x v="13"/>
    <s v="010-9700-2288"/>
    <s v="여"/>
    <n v="9"/>
    <s v="토10"/>
    <m/>
    <x v="9"/>
    <s v="주1회할인"/>
    <n v="4"/>
    <n v="57500"/>
    <n v="230000"/>
    <m/>
    <s v="직접"/>
    <m/>
    <n v="0"/>
    <m/>
    <m/>
    <m/>
    <s v="_x000a_형제할인"/>
    <d v="2024-09-14T00:00:00"/>
    <s v="주1회"/>
    <m/>
    <s v="서빙고로67"/>
    <m/>
    <m/>
  </r>
  <r>
    <x v="0"/>
    <x v="0"/>
    <x v="1"/>
    <s v="박서윤"/>
    <x v="0"/>
    <s v="010-9707-1488"/>
    <s v="여"/>
    <n v="8"/>
    <s v="토11"/>
    <m/>
    <x v="9"/>
    <s v="주1회"/>
    <n v="4"/>
    <n v="60000"/>
    <n v="240000"/>
    <m/>
    <s v="직접"/>
    <m/>
    <n v="0"/>
    <m/>
    <m/>
    <m/>
    <m/>
    <d v="2024-01-06T00:00:00"/>
    <s v="주1회"/>
    <m/>
    <s v="구현대 82동"/>
    <m/>
    <m/>
  </r>
  <r>
    <x v="0"/>
    <x v="1"/>
    <x v="1"/>
    <s v="강민정"/>
    <x v="13"/>
    <s v="010-5094-5423"/>
    <s v="여"/>
    <n v="10"/>
    <s v="토11"/>
    <m/>
    <x v="9"/>
    <s v="주1회"/>
    <n v="4"/>
    <n v="60000"/>
    <n v="240000"/>
    <m/>
    <s v="직접"/>
    <m/>
    <n v="0"/>
    <m/>
    <m/>
    <m/>
    <m/>
    <d v="2024-08-18T00:00:00"/>
    <s v="주2회"/>
    <m/>
    <m/>
    <m/>
    <m/>
  </r>
  <r>
    <x v="0"/>
    <x v="0"/>
    <x v="1"/>
    <s v="고가윤"/>
    <x v="7"/>
    <s v="010-6276-3884"/>
    <s v="여"/>
    <n v="7"/>
    <s v="토11,12"/>
    <m/>
    <x v="9"/>
    <s v="주2회"/>
    <n v="8"/>
    <n v="55000"/>
    <n v="440000"/>
    <m/>
    <s v="직접"/>
    <m/>
    <n v="0"/>
    <m/>
    <m/>
    <m/>
    <m/>
    <d v="2024-01-27T00:00:00"/>
    <s v="주1회"/>
    <m/>
    <s v="이촌로 64길 15"/>
    <m/>
    <m/>
  </r>
  <r>
    <x v="0"/>
    <x v="0"/>
    <x v="1"/>
    <s v="이하린"/>
    <x v="3"/>
    <s v="010-9936-2015"/>
    <s v="여"/>
    <n v="10"/>
    <s v="목15,16,금14토13"/>
    <m/>
    <x v="9"/>
    <s v="주4회할인"/>
    <n v="1"/>
    <n v="46875"/>
    <n v="46875"/>
    <m/>
    <s v="직접"/>
    <m/>
    <n v="0"/>
    <m/>
    <m/>
    <m/>
    <s v="_x000a_형제할인"/>
    <d v="2024-01-08T00:00:00"/>
    <s v="주1회"/>
    <m/>
    <s v="미성아파트 21동"/>
    <m/>
    <m/>
  </r>
  <r>
    <x v="0"/>
    <x v="1"/>
    <x v="1"/>
    <s v="황수아"/>
    <x v="8"/>
    <s v="010-2806-0287"/>
    <s v="여"/>
    <n v="9"/>
    <s v="토13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0"/>
    <x v="1"/>
    <s v="김사라"/>
    <x v="4"/>
    <s v="010-4322-0517"/>
    <s v="여"/>
    <n v="8"/>
    <s v="목17"/>
    <m/>
    <x v="9"/>
    <s v="주1회할인"/>
    <n v="4"/>
    <n v="57500"/>
    <n v="230000"/>
    <m/>
    <s v="왕복1"/>
    <m/>
    <n v="6000"/>
    <m/>
    <m/>
    <m/>
    <s v="_x000a_왕복셔틀이용"/>
    <d v="2020-11-12T00:00:00"/>
    <s v="주2회"/>
    <m/>
    <s v="점원동 한신4차 201-701"/>
    <m/>
    <s v="잠원동"/>
  </r>
  <r>
    <x v="0"/>
    <x v="0"/>
    <x v="1"/>
    <s v="이가은(6236)"/>
    <x v="4"/>
    <s v="010-9030-6236"/>
    <s v="여"/>
    <n v="8"/>
    <s v="월18,금17,18"/>
    <m/>
    <x v="9"/>
    <s v="주1회"/>
    <n v="1"/>
    <n v="60000"/>
    <n v="6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김려원"/>
    <x v="4"/>
    <s v="010-4242-3282"/>
    <s v="여"/>
    <n v="8"/>
    <s v="토13"/>
    <m/>
    <x v="9"/>
    <s v="주1회"/>
    <n v="1"/>
    <n v="60000"/>
    <n v="60000"/>
    <m/>
    <s v="직접"/>
    <m/>
    <n v="0"/>
    <m/>
    <m/>
    <m/>
    <m/>
    <m/>
    <s v="주1회"/>
    <m/>
    <s v="잠원동, 강변아파트"/>
    <m/>
    <s v="도곡동"/>
  </r>
  <r>
    <x v="0"/>
    <x v="0"/>
    <x v="1"/>
    <s v="김려원"/>
    <x v="4"/>
    <s v="010-4242-3282"/>
    <s v="여"/>
    <n v="8"/>
    <s v="월14"/>
    <m/>
    <x v="9"/>
    <s v="심화반"/>
    <n v="1"/>
    <n v="30000"/>
    <n v="30000"/>
    <m/>
    <s v="직접"/>
    <m/>
    <n v="0"/>
    <m/>
    <m/>
    <m/>
    <m/>
    <m/>
    <s v="주1회"/>
    <m/>
    <s v="잠원동, 강변아파트"/>
    <m/>
    <s v="도곡동"/>
  </r>
  <r>
    <x v="0"/>
    <x v="0"/>
    <x v="1"/>
    <s v="윤지우"/>
    <x v="0"/>
    <s v="010-8639-1538"/>
    <s v="여"/>
    <n v="7"/>
    <s v="토14,15"/>
    <m/>
    <x v="9"/>
    <s v="주2회"/>
    <n v="8"/>
    <n v="55000"/>
    <n v="440000"/>
    <m/>
    <s v="직접"/>
    <m/>
    <n v="0"/>
    <m/>
    <m/>
    <m/>
    <m/>
    <d v="2022-04-09T00:00:00"/>
    <m/>
    <m/>
    <s v="성동구 행당로 79 행당대림A 115-306"/>
    <m/>
    <m/>
  </r>
  <r>
    <x v="0"/>
    <x v="0"/>
    <x v="1"/>
    <s v="박시아"/>
    <x v="4"/>
    <s v="010-5005-5630"/>
    <s v="여"/>
    <n v="6"/>
    <s v="목16"/>
    <m/>
    <x v="9"/>
    <s v="심화반"/>
    <n v="3"/>
    <n v="30000"/>
    <n v="9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시아"/>
    <x v="4"/>
    <s v="010-5005-5630"/>
    <s v="여"/>
    <n v="6"/>
    <s v="목16"/>
    <m/>
    <x v="9"/>
    <s v="심화반"/>
    <n v="5"/>
    <n v="30000"/>
    <n v="15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시아"/>
    <x v="4"/>
    <s v="010-5005-5630"/>
    <s v="여"/>
    <n v="6"/>
    <s v="목16"/>
    <m/>
    <x v="9"/>
    <s v="주1회미만"/>
    <n v="3"/>
    <n v="70000"/>
    <n v="21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임주아"/>
    <x v="3"/>
    <s v="010-8927-2745"/>
    <s v="여"/>
    <n v="7"/>
    <s v="금14,15"/>
    <m/>
    <x v="9"/>
    <s v="주3회"/>
    <n v="4"/>
    <n v="50000"/>
    <n v="200000"/>
    <m/>
    <s v="직접"/>
    <m/>
    <n v="0"/>
    <s v="하원셔틀18000원 미납"/>
    <m/>
    <m/>
    <m/>
    <d v="2023-04-04T00:00:00"/>
    <s v="주1회"/>
    <m/>
    <m/>
    <m/>
    <m/>
  </r>
  <r>
    <x v="0"/>
    <x v="0"/>
    <x v="1"/>
    <s v="이소윤"/>
    <x v="0"/>
    <s v="010-9859-3859"/>
    <s v="여"/>
    <n v="9"/>
    <s v="토12"/>
    <m/>
    <x v="9"/>
    <s v="주1회"/>
    <n v="1"/>
    <n v="60000"/>
    <n v="60000"/>
    <m/>
    <s v="입회비"/>
    <m/>
    <n v="30000"/>
    <m/>
    <m/>
    <m/>
    <m/>
    <d v="2024-12-28T00:00:00"/>
    <s v="주1회"/>
    <s v="yiss"/>
    <s v="옥수동"/>
    <m/>
    <m/>
  </r>
  <r>
    <x v="0"/>
    <x v="0"/>
    <x v="1"/>
    <s v="이소윤"/>
    <x v="0"/>
    <s v="010-9859-3859"/>
    <s v="여"/>
    <n v="9"/>
    <s v="토12"/>
    <m/>
    <x v="9"/>
    <s v="주1회"/>
    <n v="4"/>
    <n v="60000"/>
    <n v="240000"/>
    <m/>
    <s v="직접"/>
    <m/>
    <n v="0"/>
    <m/>
    <m/>
    <m/>
    <m/>
    <d v="2024-12-28T00:00:00"/>
    <s v="주1회"/>
    <s v="yiss"/>
    <s v="옥수동"/>
    <m/>
    <m/>
  </r>
  <r>
    <x v="0"/>
    <x v="0"/>
    <x v="1"/>
    <s v="장서윤"/>
    <x v="4"/>
    <s v="010-4727-8567"/>
    <s v="여"/>
    <n v="8"/>
    <s v="금15,16"/>
    <m/>
    <x v="9"/>
    <s v="주2회"/>
    <n v="8"/>
    <n v="55000"/>
    <n v="440000"/>
    <m/>
    <s v="직접"/>
    <m/>
    <n v="0"/>
    <m/>
    <m/>
    <m/>
    <m/>
    <d v="2023-01-13T00:00:00"/>
    <s v="주2회"/>
    <m/>
    <s v="청담동 117-22"/>
    <m/>
    <m/>
  </r>
  <r>
    <x v="0"/>
    <x v="0"/>
    <x v="1"/>
    <s v="장세인"/>
    <x v="0"/>
    <s v="010-9390-7408"/>
    <s v="여"/>
    <n v="6"/>
    <s v="토11,12"/>
    <m/>
    <x v="9"/>
    <s v="주2회"/>
    <n v="8"/>
    <n v="55000"/>
    <n v="440000"/>
    <m/>
    <s v="직접"/>
    <m/>
    <n v="0"/>
    <m/>
    <m/>
    <m/>
    <m/>
    <m/>
    <m/>
    <m/>
    <m/>
    <m/>
    <m/>
  </r>
  <r>
    <x v="0"/>
    <x v="0"/>
    <x v="1"/>
    <s v="이하은(8304)"/>
    <x v="4"/>
    <s v="010-3174-8304"/>
    <s v="여"/>
    <n v="9"/>
    <s v="월18"/>
    <m/>
    <x v="9"/>
    <s v="심화반"/>
    <n v="2"/>
    <n v="30000"/>
    <n v="60000"/>
    <m/>
    <s v="직접"/>
    <m/>
    <n v="0"/>
    <m/>
    <m/>
    <m/>
    <m/>
    <d v="2018-11-03T00:00:00"/>
    <s v="주1회"/>
    <m/>
    <s v="청담동 피엔폴루스 1501호"/>
    <m/>
    <s v="청담동"/>
  </r>
  <r>
    <x v="0"/>
    <x v="0"/>
    <x v="1"/>
    <s v="이하은(8304)"/>
    <x v="4"/>
    <s v="010-3174-8304"/>
    <s v="여"/>
    <n v="9"/>
    <s v="월17"/>
    <m/>
    <x v="9"/>
    <s v="주1회"/>
    <n v="4"/>
    <n v="60000"/>
    <n v="240000"/>
    <m/>
    <s v="직접"/>
    <m/>
    <n v="0"/>
    <m/>
    <m/>
    <m/>
    <m/>
    <d v="2018-11-03T00:00:00"/>
    <s v="주1회"/>
    <m/>
    <s v="청담동 피엔폴루스 1501호"/>
    <m/>
    <s v="청담동"/>
  </r>
  <r>
    <x v="0"/>
    <x v="0"/>
    <x v="1"/>
    <s v="이주희"/>
    <x v="3"/>
    <s v="010-9285-5640"/>
    <s v="여"/>
    <n v="6"/>
    <s v="목15,16,토11"/>
    <m/>
    <x v="9"/>
    <s v="주4회"/>
    <n v="16"/>
    <n v="47500"/>
    <n v="760000"/>
    <m/>
    <s v="직접"/>
    <m/>
    <n v="0"/>
    <m/>
    <m/>
    <m/>
    <m/>
    <d v="2022-12-20T00:00:00"/>
    <s v="주1회"/>
    <m/>
    <s v="압구정로 113"/>
    <m/>
    <m/>
  </r>
  <r>
    <x v="0"/>
    <x v="0"/>
    <x v="1"/>
    <s v="오주아"/>
    <x v="7"/>
    <s v="010-6630-8171"/>
    <s v="여"/>
    <n v="7"/>
    <s v="수16토11"/>
    <m/>
    <x v="9"/>
    <s v="주2회"/>
    <n v="1"/>
    <n v="55000"/>
    <n v="55000"/>
    <m/>
    <s v="직접"/>
    <m/>
    <n v="0"/>
    <m/>
    <m/>
    <m/>
    <m/>
    <d v="2023-12-18T00:00:00"/>
    <s v="주1회"/>
    <s v="GIA"/>
    <s v="성수동 트리마제"/>
    <m/>
    <m/>
  </r>
  <r>
    <x v="0"/>
    <x v="0"/>
    <x v="1"/>
    <s v="오주아"/>
    <x v="7"/>
    <s v="010-6630-8171"/>
    <s v="여"/>
    <n v="7"/>
    <s v="수16토11"/>
    <m/>
    <x v="9"/>
    <s v="주2회"/>
    <n v="8"/>
    <n v="55000"/>
    <n v="440000"/>
    <m/>
    <s v="직접"/>
    <m/>
    <n v="0"/>
    <m/>
    <m/>
    <m/>
    <m/>
    <d v="2023-12-18T00:00:00"/>
    <s v="주1회"/>
    <s v="GIA"/>
    <s v="성수동 트리마제"/>
    <m/>
    <m/>
  </r>
  <r>
    <x v="0"/>
    <x v="1"/>
    <x v="1"/>
    <s v="김유재"/>
    <x v="8"/>
    <s v="010-6605-8582"/>
    <s v="남"/>
    <n v="10"/>
    <s v="토14"/>
    <m/>
    <x v="9"/>
    <s v="주1회"/>
    <n v="4"/>
    <n v="60000"/>
    <n v="240000"/>
    <m/>
    <s v="직접"/>
    <m/>
    <n v="0"/>
    <m/>
    <m/>
    <m/>
    <m/>
    <d v="2024-04-20T00:00:00"/>
    <s v="주1회"/>
    <m/>
    <s v="중구 소공로 46"/>
    <m/>
    <m/>
  </r>
  <r>
    <x v="0"/>
    <x v="0"/>
    <x v="1"/>
    <s v="왕윤하"/>
    <x v="7"/>
    <s v="010-3113-0858"/>
    <s v="여"/>
    <n v="6"/>
    <s v="월16토13"/>
    <m/>
    <x v="9"/>
    <s v="주2회"/>
    <n v="4"/>
    <n v="55000"/>
    <n v="220000"/>
    <m/>
    <s v="직접"/>
    <m/>
    <n v="0"/>
    <m/>
    <m/>
    <m/>
    <m/>
    <d v="2022-01-25T00:00:00"/>
    <s v="주1회"/>
    <m/>
    <s v="반포자이 128동"/>
    <m/>
    <m/>
  </r>
  <r>
    <x v="0"/>
    <x v="1"/>
    <x v="1"/>
    <s v="황수아"/>
    <x v="8"/>
    <s v="010-2806-0287"/>
    <s v="여"/>
    <n v="9"/>
    <s v="토13"/>
    <m/>
    <x v="9"/>
    <s v="주1회"/>
    <n v="3"/>
    <n v="60000"/>
    <n v="180000"/>
    <m/>
    <s v="입회비"/>
    <m/>
    <n v="30000"/>
    <m/>
    <m/>
    <m/>
    <m/>
    <d v="2024-11-02T00:00:00"/>
    <s v="주1회"/>
    <s v="신동초"/>
    <s v="잠원동161"/>
    <m/>
    <m/>
  </r>
  <r>
    <x v="0"/>
    <x v="0"/>
    <x v="1"/>
    <s v="김서진"/>
    <x v="6"/>
    <s v="010-5525-1789"/>
    <s v="여"/>
    <n v="7"/>
    <s v="수17"/>
    <m/>
    <x v="9"/>
    <s v="쿠폰"/>
    <n v="1"/>
    <n v="0"/>
    <n v="0"/>
    <m/>
    <s v="직접"/>
    <m/>
    <n v="0"/>
    <m/>
    <m/>
    <m/>
    <m/>
    <m/>
    <m/>
    <m/>
    <m/>
    <m/>
    <m/>
  </r>
  <r>
    <x v="0"/>
    <x v="1"/>
    <x v="1"/>
    <s v="이윤아"/>
    <x v="1"/>
    <s v="010-3003-4017"/>
    <s v="남"/>
    <n v="8"/>
    <s v="수14,15금,14,15_x000a_토11"/>
    <m/>
    <x v="9"/>
    <s v="주3회"/>
    <n v="12"/>
    <n v="50000"/>
    <n v="600000"/>
    <m/>
    <s v="직접"/>
    <m/>
    <n v="0"/>
    <m/>
    <m/>
    <m/>
    <m/>
    <d v="2023-09-27T00:00:00"/>
    <s v="주4회"/>
    <m/>
    <m/>
    <m/>
    <m/>
  </r>
  <r>
    <x v="0"/>
    <x v="1"/>
    <x v="1"/>
    <s v="김무건"/>
    <x v="8"/>
    <s v="010-9328-9739"/>
    <s v="남"/>
    <n v="5"/>
    <s v="금15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장승민"/>
    <x v="0"/>
    <s v="010-5217-5607"/>
    <s v="여"/>
    <n v="7"/>
    <s v="토14,15"/>
    <m/>
    <x v="9"/>
    <s v="심화반"/>
    <n v="4"/>
    <n v="30000"/>
    <n v="120000"/>
    <m/>
    <s v="직접"/>
    <m/>
    <n v="0"/>
    <m/>
    <m/>
    <m/>
    <m/>
    <d v="2021-08-07T00:00:00"/>
    <s v="주1회"/>
    <m/>
    <s v="강남구 대치동 대치래미안하이스턴 201-1305"/>
    <m/>
    <s v="강남외"/>
  </r>
  <r>
    <x v="0"/>
    <x v="1"/>
    <x v="1"/>
    <s v="서우현"/>
    <x v="1"/>
    <s v="010-9488-2545"/>
    <s v="남"/>
    <n v="7"/>
    <s v="수15"/>
    <m/>
    <x v="9"/>
    <s v="주1회할인"/>
    <n v="3"/>
    <n v="57500"/>
    <n v="172500"/>
    <m/>
    <s v="직접"/>
    <m/>
    <n v="0"/>
    <m/>
    <m/>
    <m/>
    <m/>
    <d v="2022-10-26T00:00:00"/>
    <s v="주2회"/>
    <m/>
    <s v="청구로 3길 80"/>
    <m/>
    <m/>
  </r>
  <r>
    <x v="0"/>
    <x v="1"/>
    <x v="1"/>
    <s v="정이안"/>
    <x v="5"/>
    <s v="010-9378-4051"/>
    <s v="남"/>
    <n v="10"/>
    <s v="수16"/>
    <m/>
    <x v="9"/>
    <s v="주1회"/>
    <n v="4"/>
    <n v="60000"/>
    <n v="240000"/>
    <m/>
    <s v="직접"/>
    <m/>
    <n v="0"/>
    <m/>
    <m/>
    <m/>
    <m/>
    <d v="2023-08-29T00:00:00"/>
    <s v="주1회"/>
    <m/>
    <s v="학동로 43길 30"/>
    <m/>
    <m/>
  </r>
  <r>
    <x v="0"/>
    <x v="1"/>
    <x v="1"/>
    <s v="조수아"/>
    <x v="8"/>
    <s v="010-2059-9174"/>
    <s v="여"/>
    <n v="8"/>
    <s v="토11"/>
    <m/>
    <x v="9"/>
    <s v="주1회"/>
    <n v="3"/>
    <n v="60000"/>
    <n v="180000"/>
    <m/>
    <s v="입회비"/>
    <m/>
    <n v="30000"/>
    <m/>
    <m/>
    <m/>
    <m/>
    <m/>
    <m/>
    <m/>
    <m/>
    <m/>
    <m/>
  </r>
  <r>
    <x v="0"/>
    <x v="1"/>
    <x v="1"/>
    <s v="이승연"/>
    <x v="8"/>
    <s v="010-8864-5363"/>
    <s v="여"/>
    <n v="9"/>
    <s v="토14"/>
    <m/>
    <x v="9"/>
    <s v="주1회할인"/>
    <n v="4"/>
    <n v="57500"/>
    <n v="230000"/>
    <m/>
    <s v="편도1"/>
    <m/>
    <n v="3000"/>
    <m/>
    <m/>
    <m/>
    <m/>
    <d v="2018-11-13T00:00:00"/>
    <s v="주1회"/>
    <s v="psa"/>
    <s v="잠원동 롯데캐슬갤럭시 104-301"/>
    <m/>
    <s v="삼성동"/>
  </r>
  <r>
    <x v="0"/>
    <x v="0"/>
    <x v="1"/>
    <s v="임서민"/>
    <x v="3"/>
    <s v="010-5303-0874"/>
    <s v="여"/>
    <n v="10"/>
    <s v="토11,12"/>
    <m/>
    <x v="9"/>
    <s v="대회참가비"/>
    <n v="1"/>
    <n v="70000"/>
    <n v="70000"/>
    <m/>
    <s v="직접"/>
    <m/>
    <n v="0"/>
    <m/>
    <m/>
    <m/>
    <m/>
    <d v="2022-01-08T00:00:00"/>
    <s v="주1회"/>
    <m/>
    <m/>
    <m/>
    <m/>
  </r>
  <r>
    <x v="0"/>
    <x v="0"/>
    <x v="1"/>
    <s v="김지윤"/>
    <x v="0"/>
    <s v="010-3306-5752"/>
    <s v="여"/>
    <n v="9"/>
    <s v="화15,16"/>
    <m/>
    <x v="9"/>
    <s v="주2회할인"/>
    <n v="8"/>
    <n v="53750"/>
    <n v="430000"/>
    <m/>
    <s v="직접"/>
    <m/>
    <n v="0"/>
    <m/>
    <m/>
    <m/>
    <m/>
    <d v="2024-06-04T00:00:00"/>
    <s v="주1회"/>
    <m/>
    <s v="봉은사로 302"/>
    <m/>
    <m/>
  </r>
  <r>
    <x v="0"/>
    <x v="0"/>
    <x v="1"/>
    <s v="김채원"/>
    <x v="0"/>
    <s v="010-3306-5752"/>
    <s v="여"/>
    <n v="6"/>
    <s v="화15,16"/>
    <m/>
    <x v="9"/>
    <s v="주2회할인"/>
    <n v="8"/>
    <n v="53750"/>
    <n v="430000"/>
    <m/>
    <s v="직접"/>
    <m/>
    <n v="0"/>
    <m/>
    <m/>
    <m/>
    <m/>
    <d v="2024-06-04T00:00:00"/>
    <s v="주1회"/>
    <m/>
    <s v="봉은사로 302"/>
    <m/>
    <m/>
  </r>
  <r>
    <x v="0"/>
    <x v="0"/>
    <x v="1"/>
    <s v="양채린"/>
    <x v="7"/>
    <s v="010-9598-0560"/>
    <s v="여"/>
    <n v="8"/>
    <s v="월17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0"/>
    <x v="1"/>
    <s v="임주아"/>
    <x v="3"/>
    <s v="010-8927-2745"/>
    <s v="여"/>
    <n v="7"/>
    <s v="금14,15"/>
    <m/>
    <x v="9"/>
    <s v="대회참가비"/>
    <n v="1"/>
    <n v="70000"/>
    <n v="70000"/>
    <m/>
    <s v="직접"/>
    <m/>
    <n v="0"/>
    <m/>
    <m/>
    <m/>
    <m/>
    <d v="2023-04-04T00:00:00"/>
    <s v="주1회"/>
    <m/>
    <m/>
    <m/>
    <m/>
  </r>
  <r>
    <x v="0"/>
    <x v="1"/>
    <x v="1"/>
    <s v="한예진"/>
    <x v="1"/>
    <s v="010-8639-8208"/>
    <s v="여"/>
    <n v="12"/>
    <s v="금16"/>
    <m/>
    <x v="9"/>
    <s v="주1회"/>
    <n v="4"/>
    <n v="60000"/>
    <n v="240000"/>
    <m/>
    <s v="입회비"/>
    <m/>
    <n v="30000"/>
    <m/>
    <m/>
    <m/>
    <m/>
    <m/>
    <m/>
    <m/>
    <m/>
    <m/>
    <m/>
  </r>
  <r>
    <x v="0"/>
    <x v="1"/>
    <x v="1"/>
    <s v="이승재"/>
    <x v="8"/>
    <s v="010-7793-1999"/>
    <s v="남"/>
    <n v="6"/>
    <s v="금16"/>
    <m/>
    <x v="9"/>
    <s v="주1회할인"/>
    <n v="4"/>
    <n v="57500"/>
    <n v="230000"/>
    <m/>
    <s v="직접"/>
    <m/>
    <n v="0"/>
    <m/>
    <m/>
    <m/>
    <m/>
    <d v="2023-02-03T00:00:00"/>
    <s v="주1회"/>
    <m/>
    <s v="올림픽로 135"/>
    <m/>
    <m/>
  </r>
  <r>
    <x v="0"/>
    <x v="0"/>
    <x v="1"/>
    <s v="조이진"/>
    <x v="6"/>
    <s v="010-7444-7478"/>
    <s v="여"/>
    <n v="10"/>
    <s v="수17"/>
    <m/>
    <x v="9"/>
    <s v="주1회"/>
    <n v="4"/>
    <n v="60000"/>
    <n v="240000"/>
    <m/>
    <s v="직접"/>
    <m/>
    <n v="0"/>
    <m/>
    <m/>
    <m/>
    <m/>
    <d v="2024-07-24T00:00:00"/>
    <s v="주1회"/>
    <m/>
    <m/>
    <m/>
    <m/>
  </r>
  <r>
    <x v="0"/>
    <x v="0"/>
    <x v="1"/>
    <s v="류주은"/>
    <x v="3"/>
    <s v="010-9250-0035"/>
    <s v="여"/>
    <n v="9"/>
    <s v="토12"/>
    <m/>
    <x v="9"/>
    <s v="주1회"/>
    <n v="4"/>
    <n v="60000"/>
    <n v="240000"/>
    <m/>
    <s v="직접"/>
    <m/>
    <n v="0"/>
    <m/>
    <m/>
    <m/>
    <m/>
    <d v="2023-05-16T00:00:00"/>
    <s v="주1회"/>
    <m/>
    <s v="용산구 한남대로 60"/>
    <m/>
    <m/>
  </r>
  <r>
    <x v="0"/>
    <x v="1"/>
    <x v="1"/>
    <s v="송서우"/>
    <x v="8"/>
    <s v="010-8541-9697"/>
    <s v="남"/>
    <n v="7"/>
    <s v="토14"/>
    <m/>
    <x v="9"/>
    <s v="주1회미만"/>
    <n v="2"/>
    <n v="70000"/>
    <n v="140000"/>
    <m/>
    <s v="직접"/>
    <m/>
    <n v="0"/>
    <m/>
    <m/>
    <m/>
    <m/>
    <m/>
    <m/>
    <m/>
    <m/>
    <m/>
    <m/>
  </r>
  <r>
    <x v="0"/>
    <x v="1"/>
    <x v="1"/>
    <s v="황수아"/>
    <x v="8"/>
    <s v="010-2806-0287"/>
    <s v="여"/>
    <n v="9"/>
    <s v="토13"/>
    <m/>
    <x v="9"/>
    <s v="주1회"/>
    <n v="4"/>
    <n v="60000"/>
    <n v="240000"/>
    <m/>
    <s v="직접"/>
    <m/>
    <n v="0"/>
    <m/>
    <m/>
    <m/>
    <m/>
    <d v="2024-11-02T00:00:00"/>
    <s v="주1회"/>
    <s v="신동초"/>
    <s v="잠원동161"/>
    <m/>
    <m/>
  </r>
  <r>
    <x v="0"/>
    <x v="1"/>
    <x v="1"/>
    <s v="권도윤"/>
    <x v="1"/>
    <s v="010-8850-4008"/>
    <s v="남"/>
    <n v="8"/>
    <s v="토13"/>
    <m/>
    <x v="9"/>
    <s v="주1회"/>
    <n v="4"/>
    <n v="60000"/>
    <n v="240000"/>
    <m/>
    <s v="직접"/>
    <m/>
    <n v="0"/>
    <m/>
    <m/>
    <m/>
    <m/>
    <d v="2023-09-23T00:00:00"/>
    <s v="주1회"/>
    <s v="서울 강남구 압구정로 29길 71, 구현대 24동 301호"/>
    <m/>
    <m/>
    <m/>
  </r>
  <r>
    <x v="0"/>
    <x v="1"/>
    <x v="1"/>
    <s v="신아셀"/>
    <x v="8"/>
    <s v="010-5057-9305"/>
    <s v="남"/>
    <n v="9"/>
    <s v="토13"/>
    <m/>
    <x v="9"/>
    <s v="주1회"/>
    <n v="4"/>
    <n v="60000"/>
    <n v="240000"/>
    <m/>
    <s v="직접"/>
    <m/>
    <n v="0"/>
    <m/>
    <m/>
    <m/>
    <m/>
    <d v="2024-07-31T00:00:00"/>
    <s v="주1회"/>
    <m/>
    <m/>
    <m/>
    <m/>
  </r>
  <r>
    <x v="0"/>
    <x v="1"/>
    <x v="1"/>
    <s v="노준범"/>
    <x v="5"/>
    <s v="010-4454-0778"/>
    <s v="남"/>
    <n v="9"/>
    <s v="화16,17"/>
    <m/>
    <x v="9"/>
    <s v="주1회"/>
    <n v="2"/>
    <n v="60000"/>
    <n v="120000"/>
    <m/>
    <s v="입회비"/>
    <m/>
    <n v="30000"/>
    <m/>
    <m/>
    <m/>
    <m/>
    <d v="2024-11-19T00:00:00"/>
    <s v="주1회"/>
    <m/>
    <m/>
    <m/>
    <m/>
  </r>
  <r>
    <x v="0"/>
    <x v="1"/>
    <x v="1"/>
    <s v="안종찬"/>
    <x v="1"/>
    <s v="010-2203-9921"/>
    <s v="남"/>
    <n v="8"/>
    <s v="수15"/>
    <m/>
    <x v="9"/>
    <s v="주1회"/>
    <n v="3"/>
    <n v="60000"/>
    <n v="180000"/>
    <m/>
    <s v="직접"/>
    <m/>
    <n v="0"/>
    <m/>
    <m/>
    <m/>
    <m/>
    <d v="2022-06-21T00:00:00"/>
    <s v="주1회"/>
    <m/>
    <m/>
    <m/>
    <m/>
  </r>
  <r>
    <x v="0"/>
    <x v="1"/>
    <x v="1"/>
    <s v="이유준2"/>
    <x v="1"/>
    <s v="010-7121-1070"/>
    <s v="남"/>
    <n v="5"/>
    <s v="월수16"/>
    <m/>
    <x v="9"/>
    <s v="주2회"/>
    <n v="4"/>
    <n v="55000"/>
    <n v="220000"/>
    <m/>
    <s v="직접"/>
    <m/>
    <n v="0"/>
    <m/>
    <m/>
    <m/>
    <m/>
    <m/>
    <m/>
    <m/>
    <m/>
    <m/>
    <m/>
  </r>
  <r>
    <x v="0"/>
    <x v="0"/>
    <x v="1"/>
    <s v="원가은"/>
    <x v="3"/>
    <s v="010-8960-8318"/>
    <s v="여"/>
    <n v="11"/>
    <s v="수17"/>
    <m/>
    <x v="9"/>
    <s v="주1회할인"/>
    <n v="4"/>
    <n v="57500"/>
    <n v="230000"/>
    <m/>
    <s v="직접"/>
    <m/>
    <n v="0"/>
    <m/>
    <m/>
    <m/>
    <m/>
    <d v="2024-01-24T00:00:00"/>
    <s v="주1회"/>
    <m/>
    <s v="용산구"/>
    <m/>
    <m/>
  </r>
  <r>
    <x v="0"/>
    <x v="1"/>
    <x v="1"/>
    <s v="원유진"/>
    <x v="5"/>
    <s v="010-8960-8318"/>
    <s v="남"/>
    <n v="8"/>
    <s v="수17"/>
    <m/>
    <x v="9"/>
    <s v="주1회할인"/>
    <n v="4"/>
    <n v="57500"/>
    <n v="230000"/>
    <m/>
    <s v="직접"/>
    <m/>
    <n v="0"/>
    <m/>
    <m/>
    <m/>
    <m/>
    <d v="2024-01-24T00:00:00"/>
    <s v="주1회"/>
    <m/>
    <s v="용산구"/>
    <m/>
    <m/>
  </r>
  <r>
    <x v="0"/>
    <x v="1"/>
    <x v="1"/>
    <s v="전찬병"/>
    <x v="1"/>
    <s v="010-3087-0921"/>
    <s v="남"/>
    <n v="5"/>
    <s v="수18"/>
    <m/>
    <x v="9"/>
    <s v="심화반"/>
    <n v="1"/>
    <n v="30000"/>
    <n v="30000"/>
    <m/>
    <s v="직접"/>
    <m/>
    <n v="0"/>
    <m/>
    <m/>
    <m/>
    <m/>
    <d v="2021-12-08T00:00:00"/>
    <s v="주1회"/>
    <m/>
    <s v="용산구 녹사평대로 남산대림 아파트"/>
    <m/>
    <m/>
  </r>
  <r>
    <x v="0"/>
    <x v="1"/>
    <x v="1"/>
    <s v="전준병"/>
    <x v="1"/>
    <s v="010-3087-0921"/>
    <s v="남"/>
    <n v="7"/>
    <s v="수18"/>
    <m/>
    <x v="9"/>
    <s v="심화반"/>
    <n v="1"/>
    <n v="30000"/>
    <n v="30000"/>
    <m/>
    <s v="직접"/>
    <m/>
    <n v="0"/>
    <m/>
    <m/>
    <m/>
    <m/>
    <d v="2021-12-08T00:00:00"/>
    <s v="주1회"/>
    <m/>
    <s v="용산구 녹사평대로 남산대림 아파트"/>
    <m/>
    <m/>
  </r>
  <r>
    <x v="0"/>
    <x v="0"/>
    <x v="1"/>
    <s v="손재연"/>
    <x v="3"/>
    <s v="010-9299-8745"/>
    <s v="여"/>
    <n v="6"/>
    <s v="수16"/>
    <m/>
    <x v="9"/>
    <s v="주1회"/>
    <n v="4"/>
    <n v="60000"/>
    <n v="240000"/>
    <m/>
    <s v="직접"/>
    <m/>
    <n v="0"/>
    <m/>
    <m/>
    <m/>
    <m/>
    <d v="2024-01-10T00:00:00"/>
    <s v="주1회"/>
    <m/>
    <s v="잠원로 14길 32"/>
    <m/>
    <m/>
  </r>
  <r>
    <x v="0"/>
    <x v="0"/>
    <x v="1"/>
    <s v="양제인"/>
    <x v="7"/>
    <s v="010-5250-7765"/>
    <s v="여"/>
    <n v="6"/>
    <s v="수15"/>
    <m/>
    <x v="9"/>
    <s v="주1회미만"/>
    <n v="2"/>
    <n v="70000"/>
    <n v="140000"/>
    <m/>
    <s v="직접"/>
    <m/>
    <n v="0"/>
    <m/>
    <m/>
    <m/>
    <m/>
    <d v="2023-05-09T00:00:00"/>
    <s v="주1회"/>
    <m/>
    <s v="광진구 아차산로 637"/>
    <m/>
    <s v="용산구"/>
  </r>
  <r>
    <x v="0"/>
    <x v="0"/>
    <x v="1"/>
    <s v="최아린"/>
    <x v="0"/>
    <s v="010-9077-6774"/>
    <s v="여"/>
    <n v="6"/>
    <s v="목17"/>
    <m/>
    <x v="9"/>
    <s v="주1회"/>
    <n v="4"/>
    <n v="60000"/>
    <n v="240000"/>
    <m/>
    <s v="직접"/>
    <m/>
    <n v="0"/>
    <m/>
    <m/>
    <m/>
    <m/>
    <d v="2023-07-27T00:00:00"/>
    <s v="주1회"/>
    <m/>
    <s v="신반포 4차 아파트"/>
    <m/>
    <m/>
  </r>
  <r>
    <x v="0"/>
    <x v="0"/>
    <x v="1"/>
    <s v="김지안2"/>
    <x v="3"/>
    <s v="010-9371-9810"/>
    <s v="여"/>
    <n v="8"/>
    <s v="금14,15"/>
    <m/>
    <x v="9"/>
    <s v="주2회"/>
    <n v="8"/>
    <n v="55000"/>
    <n v="440000"/>
    <m/>
    <s v="직접"/>
    <m/>
    <n v="0"/>
    <m/>
    <m/>
    <m/>
    <m/>
    <d v="2023-07-28T00:00:00"/>
    <s v="주1회"/>
    <m/>
    <s v="압구정 현대아파트 77동"/>
    <m/>
    <s v="청담동"/>
  </r>
  <r>
    <x v="0"/>
    <x v="0"/>
    <x v="1"/>
    <s v="김리원"/>
    <x v="0"/>
    <s v="010-3124-3717"/>
    <s v="남"/>
    <n v="6"/>
    <s v="금17"/>
    <m/>
    <x v="9"/>
    <s v="주1회할인"/>
    <n v="4"/>
    <n v="57500"/>
    <n v="230000"/>
    <m/>
    <s v="직접"/>
    <m/>
    <n v="0"/>
    <m/>
    <m/>
    <m/>
    <m/>
    <d v="2024-06-14T00:00:00"/>
    <m/>
    <m/>
    <m/>
    <m/>
    <m/>
  </r>
  <r>
    <x v="0"/>
    <x v="0"/>
    <x v="1"/>
    <s v="유조안"/>
    <x v="7"/>
    <s v="010-4197-3175"/>
    <s v="여"/>
    <n v="12"/>
    <s v="토12"/>
    <m/>
    <x v="9"/>
    <s v="체험"/>
    <n v="1"/>
    <n v="70000"/>
    <n v="70000"/>
    <m/>
    <s v="직접"/>
    <m/>
    <n v="0"/>
    <m/>
    <m/>
    <m/>
    <m/>
    <m/>
    <m/>
    <m/>
    <m/>
    <m/>
    <m/>
  </r>
  <r>
    <x v="0"/>
    <x v="1"/>
    <x v="1"/>
    <s v="조수아"/>
    <x v="8"/>
    <s v="010-2059-9174"/>
    <s v="여"/>
    <n v="8"/>
    <s v="토11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1"/>
    <x v="1"/>
    <s v="이소율"/>
    <x v="8"/>
    <s v="010-4910-4374"/>
    <s v="여"/>
    <n v="7"/>
    <s v="토11"/>
    <m/>
    <x v="9"/>
    <s v="주1회할인"/>
    <n v="4"/>
    <n v="57500"/>
    <n v="230000"/>
    <m/>
    <s v="직접"/>
    <m/>
    <n v="0"/>
    <m/>
    <m/>
    <m/>
    <m/>
    <d v="2024-07-13T00:00:00"/>
    <s v="주1회"/>
    <m/>
    <m/>
    <m/>
    <m/>
  </r>
  <r>
    <x v="0"/>
    <x v="0"/>
    <x v="1"/>
    <s v="박시현(1710)"/>
    <x v="0"/>
    <s v="010-2995-1710"/>
    <s v="여"/>
    <n v="8"/>
    <s v="토15"/>
    <m/>
    <x v="9"/>
    <s v="주1회할인"/>
    <n v="4"/>
    <n v="57500"/>
    <n v="230000"/>
    <m/>
    <s v="직접"/>
    <m/>
    <n v="0"/>
    <m/>
    <m/>
    <m/>
    <m/>
    <m/>
    <m/>
    <m/>
    <m/>
    <m/>
    <m/>
  </r>
  <r>
    <x v="0"/>
    <x v="0"/>
    <x v="1"/>
    <s v="우나현"/>
    <x v="0"/>
    <s v="010-8533-9240"/>
    <s v="여"/>
    <n v="9"/>
    <s v="토14,15"/>
    <m/>
    <x v="9"/>
    <s v="주1회"/>
    <n v="6"/>
    <n v="60000"/>
    <n v="360000"/>
    <m/>
    <s v="직접"/>
    <m/>
    <n v="0"/>
    <m/>
    <m/>
    <m/>
    <m/>
    <d v="2021-10-16T00:00:00"/>
    <s v="주1회"/>
    <m/>
    <s v="대치 삼성3차 아파트 301-203"/>
    <m/>
    <m/>
  </r>
  <r>
    <x v="0"/>
    <x v="0"/>
    <x v="1"/>
    <s v="바이올라"/>
    <x v="6"/>
    <s v="010-6598-7748"/>
    <s v="여"/>
    <n v="9"/>
    <s v="금14"/>
    <m/>
    <x v="9"/>
    <s v="주1회"/>
    <n v="3"/>
    <n v="60000"/>
    <n v="180000"/>
    <m/>
    <s v="직접"/>
    <m/>
    <n v="0"/>
    <m/>
    <m/>
    <m/>
    <m/>
    <m/>
    <s v="주1회"/>
    <m/>
    <s v="후암동 30-1"/>
    <m/>
    <m/>
  </r>
  <r>
    <x v="0"/>
    <x v="0"/>
    <x v="1"/>
    <s v="장세인"/>
    <x v="0"/>
    <s v="010-9390-7408"/>
    <s v="여"/>
    <n v="6"/>
    <s v="토11,12"/>
    <m/>
    <x v="9"/>
    <s v="주2회"/>
    <n v="1"/>
    <n v="55000"/>
    <n v="55000"/>
    <m/>
    <s v="직접"/>
    <m/>
    <n v="0"/>
    <m/>
    <m/>
    <m/>
    <m/>
    <m/>
    <m/>
    <m/>
    <m/>
    <m/>
    <m/>
  </r>
  <r>
    <x v="0"/>
    <x v="1"/>
    <x v="1"/>
    <s v="권태윤"/>
    <x v="5"/>
    <s v="010-8384-7300"/>
    <s v="남"/>
    <n v="7"/>
    <s v="화16"/>
    <m/>
    <x v="9"/>
    <s v="주1회미만"/>
    <n v="2"/>
    <n v="70000"/>
    <n v="140000"/>
    <m/>
    <s v="왕복1"/>
    <m/>
    <n v="6000"/>
    <m/>
    <m/>
    <m/>
    <m/>
    <s v="23/4/1/"/>
    <s v="주1회"/>
    <m/>
    <s v="잠원동아 105"/>
    <m/>
    <m/>
  </r>
  <r>
    <x v="0"/>
    <x v="1"/>
    <x v="1"/>
    <s v="신정우"/>
    <x v="5"/>
    <s v="010-5343-6448"/>
    <s v="남"/>
    <n v="7"/>
    <s v="화16"/>
    <m/>
    <x v="9"/>
    <s v="주1회"/>
    <n v="4"/>
    <n v="60000"/>
    <n v="240000"/>
    <m/>
    <s v="왕복1"/>
    <m/>
    <n v="6000"/>
    <m/>
    <m/>
    <m/>
    <m/>
    <d v="2024-03-06T00:00:00"/>
    <s v="주1회"/>
    <s v="서초사랑어린이집"/>
    <s v="잠원로14길32"/>
    <s v="리오센트(쪽문)"/>
    <s v="리오센트(쪽문)"/>
  </r>
  <r>
    <x v="0"/>
    <x v="0"/>
    <x v="1"/>
    <s v="이레"/>
    <x v="7"/>
    <s v="010-2724-7790"/>
    <s v="여"/>
    <s v="8세"/>
    <s v="월17"/>
    <m/>
    <x v="9"/>
    <s v="주1회"/>
    <n v="4"/>
    <n v="60000"/>
    <n v="240000"/>
    <m/>
    <s v="입회비"/>
    <m/>
    <n v="30000"/>
    <m/>
    <m/>
    <m/>
    <m/>
    <m/>
    <m/>
    <m/>
    <m/>
    <m/>
    <m/>
  </r>
  <r>
    <x v="0"/>
    <x v="1"/>
    <x v="1"/>
    <s v="정유준"/>
    <x v="1"/>
    <s v="010-9058-6247"/>
    <s v="남"/>
    <n v="8"/>
    <s v="월15"/>
    <m/>
    <x v="9"/>
    <s v="주1회"/>
    <n v="4"/>
    <n v="60000"/>
    <n v="240000"/>
    <m/>
    <s v="왕복1"/>
    <m/>
    <n v="6000"/>
    <m/>
    <m/>
    <m/>
    <m/>
    <d v="2021-06-23T00:00:00"/>
    <m/>
    <m/>
    <s v="잠원동 하나유치원"/>
    <m/>
    <m/>
  </r>
  <r>
    <x v="0"/>
    <x v="0"/>
    <x v="1"/>
    <s v="정지원"/>
    <x v="0"/>
    <s v="010-9045-6907"/>
    <s v="여"/>
    <n v="9"/>
    <s v="토14"/>
    <m/>
    <x v="9"/>
    <s v="주1회미만"/>
    <n v="2"/>
    <n v="70000"/>
    <n v="140000"/>
    <m/>
    <s v="직접"/>
    <m/>
    <n v="0"/>
    <m/>
    <m/>
    <m/>
    <m/>
    <d v="2022-01-08T00:00:00"/>
    <s v="주1회"/>
    <m/>
    <m/>
    <m/>
    <m/>
  </r>
  <r>
    <x v="0"/>
    <x v="0"/>
    <x v="1"/>
    <s v="오주아"/>
    <x v="7"/>
    <s v="010-6630-8171"/>
    <s v="여"/>
    <n v="7"/>
    <s v="수16토11"/>
    <m/>
    <x v="9"/>
    <s v="주2회"/>
    <n v="1"/>
    <n v="55000"/>
    <n v="55000"/>
    <m/>
    <s v="직접"/>
    <m/>
    <n v="0"/>
    <m/>
    <m/>
    <m/>
    <m/>
    <d v="2023-12-18T00:00:00"/>
    <s v="주1회"/>
    <s v="GIA"/>
    <s v="성수동 트리마제"/>
    <m/>
    <m/>
  </r>
  <r>
    <x v="0"/>
    <x v="0"/>
    <x v="1"/>
    <s v="박로하2"/>
    <x v="0"/>
    <s v="010-8918-1699"/>
    <s v="여"/>
    <n v="8"/>
    <s v="목17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0"/>
    <x v="1"/>
    <s v="임주아"/>
    <x v="3"/>
    <s v="010-8927-2745"/>
    <s v="여"/>
    <n v="7"/>
    <s v="금14,15"/>
    <m/>
    <x v="9"/>
    <s v="주2회"/>
    <n v="1"/>
    <n v="55000"/>
    <n v="55000"/>
    <m/>
    <s v="편도1"/>
    <m/>
    <n v="3000"/>
    <m/>
    <m/>
    <m/>
    <m/>
    <d v="2023-04-04T00:00:00"/>
    <s v="주1회"/>
    <m/>
    <m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m/>
    <n v="6000"/>
    <m/>
    <m/>
    <m/>
    <m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m/>
    <n v="6000"/>
    <m/>
    <m/>
    <m/>
    <m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m/>
    <n v="6000"/>
    <m/>
    <m/>
    <m/>
    <m/>
    <d v="2019-10-10T00:00:00"/>
    <s v="주1회"/>
    <m/>
    <s v="아크로리버뷰"/>
    <m/>
    <m/>
  </r>
  <r>
    <x v="0"/>
    <x v="1"/>
    <x v="1"/>
    <s v="이영빈"/>
    <x v="8"/>
    <s v="010-8839-9957"/>
    <s v="남"/>
    <n v="8"/>
    <s v="토11"/>
    <m/>
    <x v="9"/>
    <s v="주1회"/>
    <n v="1"/>
    <n v="60000"/>
    <n v="60000"/>
    <m/>
    <s v="직접"/>
    <m/>
    <n v="0"/>
    <m/>
    <m/>
    <m/>
    <m/>
    <d v="2023-05-10T00:00:00"/>
    <s v="주2회"/>
    <m/>
    <s v="이촌로 193"/>
    <m/>
    <m/>
  </r>
  <r>
    <x v="0"/>
    <x v="1"/>
    <x v="1"/>
    <s v="전찬병"/>
    <x v="1"/>
    <s v="010-3087-0921"/>
    <s v="남"/>
    <n v="5"/>
    <s v="수18"/>
    <m/>
    <x v="9"/>
    <s v="심화반"/>
    <n v="1"/>
    <n v="30000"/>
    <n v="30000"/>
    <m/>
    <s v="직접"/>
    <m/>
    <n v="0"/>
    <m/>
    <m/>
    <m/>
    <s v="9월 스피드활주 1회 등록"/>
    <d v="2021-12-08T00:00:00"/>
    <s v="주1회"/>
    <m/>
    <s v="용산구 녹사평대로 남산대림 아파트"/>
    <m/>
    <m/>
  </r>
  <r>
    <x v="0"/>
    <x v="1"/>
    <x v="1"/>
    <s v="전준병"/>
    <x v="1"/>
    <s v="010-3087-0921"/>
    <s v="남"/>
    <n v="7"/>
    <s v="수18"/>
    <m/>
    <x v="9"/>
    <s v="심화반"/>
    <n v="1"/>
    <n v="30000"/>
    <n v="30000"/>
    <m/>
    <s v="직접"/>
    <m/>
    <n v="0"/>
    <m/>
    <m/>
    <m/>
    <m/>
    <d v="2021-12-08T00:00:00"/>
    <s v="주1회"/>
    <m/>
    <s v="용산구 녹사평대로 남산대림 아파트"/>
    <m/>
    <m/>
  </r>
  <r>
    <x v="0"/>
    <x v="1"/>
    <x v="1"/>
    <s v="김시원"/>
    <x v="5"/>
    <s v="010-5495-3250"/>
    <s v="여"/>
    <n v="9"/>
    <s v="목17"/>
    <m/>
    <x v="9"/>
    <s v="주1회미만"/>
    <n v="2"/>
    <n v="70000"/>
    <n v="140000"/>
    <m/>
    <s v="왕복1"/>
    <m/>
    <n v="6000"/>
    <m/>
    <m/>
    <m/>
    <s v="_x000a_왕복셔틀이용"/>
    <d v="2024-03-05T00:00:00"/>
    <s v="주1회"/>
    <s v="반원초"/>
    <s v="반포르엘2차"/>
    <s v="반포르엘 2차 앞"/>
    <m/>
  </r>
  <r>
    <x v="0"/>
    <x v="1"/>
    <x v="1"/>
    <s v="이하율"/>
    <x v="1"/>
    <s v="010-9936-2015"/>
    <s v="여"/>
    <n v="8"/>
    <s v="수17,목14"/>
    <m/>
    <x v="9"/>
    <s v="주2회할인"/>
    <n v="8"/>
    <n v="53750"/>
    <n v="430000"/>
    <m/>
    <s v="편도2"/>
    <m/>
    <n v="2750"/>
    <m/>
    <m/>
    <m/>
    <s v="_x000a_수,금하원셔틀 이용(형제할인)"/>
    <d v="2024-01-11T00:00:00"/>
    <s v="주1회"/>
    <m/>
    <s v="미성아파트 21동"/>
    <m/>
    <m/>
  </r>
  <r>
    <x v="0"/>
    <x v="1"/>
    <x v="1"/>
    <s v="원예강"/>
    <x v="5"/>
    <s v="010-3088-9279"/>
    <s v="남"/>
    <n v="7"/>
    <s v="목16"/>
    <m/>
    <x v="9"/>
    <s v="주1회할인"/>
    <n v="4"/>
    <n v="57500"/>
    <n v="230000"/>
    <m/>
    <s v="직접"/>
    <m/>
    <n v="0"/>
    <m/>
    <m/>
    <m/>
    <s v="_x000a_형제할인"/>
    <d v="2023-08-29T00:00:00"/>
    <s v="주1회"/>
    <m/>
    <s v="학동로 43길 30"/>
    <m/>
    <m/>
  </r>
  <r>
    <x v="0"/>
    <x v="1"/>
    <x v="1"/>
    <s v="김주안"/>
    <x v="1"/>
    <s v="010-8991-0964"/>
    <s v="남"/>
    <n v="10"/>
    <s v="월14"/>
    <m/>
    <x v="9"/>
    <s v="주1회할인"/>
    <n v="4"/>
    <n v="57500"/>
    <n v="230000"/>
    <m/>
    <s v="편도1"/>
    <m/>
    <n v="3000"/>
    <m/>
    <m/>
    <m/>
    <s v="_x000a_형제할인"/>
    <d v="2024-01-20T00:00:00"/>
    <s v="주1회"/>
    <m/>
    <s v="래미안신반포팰리스"/>
    <m/>
    <m/>
  </r>
  <r>
    <x v="0"/>
    <x v="1"/>
    <x v="1"/>
    <s v="김주안"/>
    <x v="1"/>
    <s v="010-8991-0964"/>
    <s v="남"/>
    <n v="10"/>
    <s v="월14"/>
    <m/>
    <x v="9"/>
    <s v="주1회할인"/>
    <n v="4"/>
    <n v="57500"/>
    <n v="230000"/>
    <m/>
    <s v="직접"/>
    <m/>
    <n v="0"/>
    <m/>
    <m/>
    <m/>
    <s v="_x000a_형제할인"/>
    <d v="2024-01-20T00:00:00"/>
    <s v="주1회"/>
    <m/>
    <s v="래미안신반포팰리스"/>
    <m/>
    <m/>
  </r>
  <r>
    <x v="0"/>
    <x v="1"/>
    <x v="1"/>
    <s v="장이준2"/>
    <x v="8"/>
    <s v="010-9280-5248"/>
    <s v="남"/>
    <n v="8"/>
    <s v="토12"/>
    <m/>
    <x v="9"/>
    <s v="주1회"/>
    <n v="4"/>
    <n v="60000"/>
    <n v="240000"/>
    <m/>
    <s v="직접"/>
    <m/>
    <n v="0"/>
    <m/>
    <m/>
    <m/>
    <s v="_x000a_수영종목할인"/>
    <d v="2024-07-20T00:00:00"/>
    <s v="주1회"/>
    <m/>
    <m/>
    <m/>
    <m/>
  </r>
  <r>
    <x v="0"/>
    <x v="1"/>
    <x v="1"/>
    <s v="박서연(7058)"/>
    <x v="8"/>
    <s v="010-8647-7058"/>
    <s v="여"/>
    <n v="10"/>
    <s v="월15"/>
    <m/>
    <x v="9"/>
    <s v="주1회"/>
    <n v="4"/>
    <n v="60000"/>
    <n v="240000"/>
    <m/>
    <s v="직접"/>
    <m/>
    <n v="0"/>
    <m/>
    <m/>
    <m/>
    <m/>
    <d v="2022-08-12T00:00:00"/>
    <s v="주1회"/>
    <m/>
    <s v="남산타운아파트"/>
    <m/>
    <m/>
  </r>
  <r>
    <x v="0"/>
    <x v="1"/>
    <x v="1"/>
    <s v="차동빈"/>
    <x v="1"/>
    <s v="010-9120-4844"/>
    <s v="남"/>
    <n v="8"/>
    <s v="월16"/>
    <m/>
    <x v="9"/>
    <s v="주1회"/>
    <n v="4"/>
    <n v="60000"/>
    <n v="240000"/>
    <m/>
    <s v="직접"/>
    <m/>
    <n v="0"/>
    <m/>
    <m/>
    <m/>
    <m/>
    <d v="2022-09-27T00:00:00"/>
    <s v="주1회"/>
    <m/>
    <s v="서초중앙로 220"/>
    <m/>
    <m/>
  </r>
  <r>
    <x v="0"/>
    <x v="1"/>
    <x v="1"/>
    <s v="이유준2"/>
    <x v="1"/>
    <s v="010-7121-1070"/>
    <s v="남"/>
    <n v="5"/>
    <s v="월16"/>
    <m/>
    <x v="9"/>
    <s v="주1회"/>
    <n v="1"/>
    <n v="60000"/>
    <n v="60000"/>
    <m/>
    <s v="직접"/>
    <m/>
    <n v="0"/>
    <m/>
    <m/>
    <m/>
    <m/>
    <m/>
    <m/>
    <m/>
    <m/>
    <m/>
    <m/>
  </r>
  <r>
    <x v="0"/>
    <x v="1"/>
    <x v="1"/>
    <s v="김강윤"/>
    <x v="1"/>
    <s v="010-3324-1102"/>
    <s v="남"/>
    <n v="10"/>
    <s v="금17"/>
    <m/>
    <x v="9"/>
    <s v="주1회"/>
    <n v="4"/>
    <n v="60000"/>
    <n v="240000"/>
    <m/>
    <s v="직접"/>
    <m/>
    <n v="0"/>
    <m/>
    <m/>
    <m/>
    <m/>
    <d v="2020-01-19T00:00:00"/>
    <s v="주2회"/>
    <m/>
    <s v="압구정동 한양아파트 61-1102"/>
    <m/>
    <s v="압구정동"/>
  </r>
  <r>
    <x v="0"/>
    <x v="1"/>
    <x v="1"/>
    <s v="신승민"/>
    <x v="8"/>
    <s v="010-6231-4347"/>
    <s v="남"/>
    <n v="8"/>
    <s v="토13,14"/>
    <m/>
    <x v="9"/>
    <s v="주1회"/>
    <n v="4"/>
    <n v="60000"/>
    <n v="240000"/>
    <m/>
    <s v="직접"/>
    <m/>
    <n v="0"/>
    <m/>
    <m/>
    <m/>
    <m/>
    <d v="2024-06-15T00:00:00"/>
    <s v="주1회"/>
    <m/>
    <m/>
    <m/>
    <m/>
  </r>
  <r>
    <x v="0"/>
    <x v="1"/>
    <x v="1"/>
    <s v="김서빈"/>
    <x v="8"/>
    <s v="010-7774-7150"/>
    <s v="여"/>
    <n v="5"/>
    <s v="토13"/>
    <m/>
    <x v="9"/>
    <s v="주1회"/>
    <n v="1"/>
    <n v="60000"/>
    <n v="60000"/>
    <m/>
    <s v="직접"/>
    <m/>
    <n v="0"/>
    <m/>
    <m/>
    <m/>
    <m/>
    <d v="2023-04-13T00:00:00"/>
    <s v="주1회"/>
    <m/>
    <s v="대전 유성구"/>
    <m/>
    <m/>
  </r>
  <r>
    <x v="0"/>
    <x v="1"/>
    <x v="1"/>
    <s v="김주안"/>
    <x v="1"/>
    <s v="010-8991-0964"/>
    <s v="남"/>
    <n v="10"/>
    <s v="월14"/>
    <m/>
    <x v="9"/>
    <s v="주1회할인"/>
    <n v="0"/>
    <n v="57500"/>
    <n v="0"/>
    <m/>
    <s v="편도1"/>
    <m/>
    <n v="3000"/>
    <m/>
    <m/>
    <m/>
    <m/>
    <d v="2024-01-20T00:00:00"/>
    <s v="주1회"/>
    <m/>
    <s v="래미안신반포팰리스"/>
    <m/>
    <m/>
  </r>
  <r>
    <x v="0"/>
    <x v="0"/>
    <x v="1"/>
    <s v="김예송"/>
    <x v="0"/>
    <s v="010-6899-9874"/>
    <s v="여"/>
    <n v="6"/>
    <s v="피겨심화"/>
    <m/>
    <x v="9"/>
    <s v="심화반"/>
    <n v="11"/>
    <n v="30000"/>
    <n v="330000"/>
    <m/>
    <s v="직접"/>
    <m/>
    <n v="0"/>
    <m/>
    <m/>
    <m/>
    <m/>
    <d v="2021-12-31T00:00:00"/>
    <s v="주1회"/>
    <m/>
    <s v="봉은사로 현대빌라 201호"/>
    <m/>
    <m/>
  </r>
  <r>
    <x v="0"/>
    <x v="0"/>
    <x v="1"/>
    <s v="김예송"/>
    <x v="0"/>
    <s v="010-6899-9874"/>
    <s v="여"/>
    <n v="6"/>
    <s v="토12"/>
    <m/>
    <x v="9"/>
    <s v="주2회"/>
    <n v="4"/>
    <n v="55000"/>
    <n v="220000"/>
    <m/>
    <s v="직접"/>
    <m/>
    <n v="0"/>
    <m/>
    <m/>
    <m/>
    <m/>
    <d v="2021-12-31T00:00:00"/>
    <s v="주1회"/>
    <m/>
    <s v="봉은사로 현대빌라 201호"/>
    <m/>
    <m/>
  </r>
  <r>
    <x v="0"/>
    <x v="0"/>
    <x v="1"/>
    <s v="김예송"/>
    <x v="0"/>
    <s v="010-6899-9874"/>
    <s v="여"/>
    <n v="6"/>
    <s v="회원제"/>
    <m/>
    <x v="9"/>
    <s v="피겨회원제"/>
    <n v="1"/>
    <n v="500000"/>
    <n v="500000"/>
    <m/>
    <s v="직접"/>
    <m/>
    <n v="0"/>
    <m/>
    <m/>
    <m/>
    <m/>
    <d v="2021-12-31T00:00:00"/>
    <s v="주1회"/>
    <m/>
    <s v="봉은사로 현대빌라 201호"/>
    <m/>
    <m/>
  </r>
  <r>
    <x v="0"/>
    <x v="0"/>
    <x v="1"/>
    <s v="박시아"/>
    <x v="7"/>
    <s v="010-3525-3004"/>
    <s v="여"/>
    <n v="14"/>
    <s v="월17"/>
    <m/>
    <x v="9"/>
    <s v="주1회할인"/>
    <n v="4"/>
    <n v="57500"/>
    <n v="230000"/>
    <m/>
    <s v="직접"/>
    <m/>
    <n v="0"/>
    <m/>
    <m/>
    <m/>
    <s v="_x000a_형제할인"/>
    <d v="2024-02-21T00:00:00"/>
    <s v="주1회"/>
    <m/>
    <s v="중구 다산로 56"/>
    <m/>
    <m/>
  </r>
  <r>
    <x v="0"/>
    <x v="0"/>
    <x v="1"/>
    <s v="박시연"/>
    <x v="7"/>
    <s v="010-3525-3004"/>
    <s v="여"/>
    <n v="15"/>
    <s v="월17"/>
    <m/>
    <x v="9"/>
    <s v="주1회할인"/>
    <n v="4"/>
    <n v="57500"/>
    <n v="230000"/>
    <m/>
    <s v="직접"/>
    <m/>
    <n v="0"/>
    <m/>
    <m/>
    <m/>
    <s v="_x000a_형제할인"/>
    <d v="2024-02-21T00:00:00"/>
    <s v="주1회"/>
    <m/>
    <s v="중구 다산로 56"/>
    <m/>
    <m/>
  </r>
  <r>
    <x v="0"/>
    <x v="0"/>
    <x v="1"/>
    <s v="권민유"/>
    <x v="4"/>
    <s v="010-9035-7855"/>
    <s v="여"/>
    <n v="9"/>
    <s v="피겨심화"/>
    <m/>
    <x v="9"/>
    <s v="심화반"/>
    <n v="2"/>
    <n v="30000"/>
    <n v="60000"/>
    <m/>
    <s v="직접"/>
    <m/>
    <n v="0"/>
    <m/>
    <m/>
    <m/>
    <m/>
    <m/>
    <m/>
    <m/>
    <m/>
    <m/>
    <m/>
  </r>
  <r>
    <x v="0"/>
    <x v="0"/>
    <x v="1"/>
    <s v="권민유"/>
    <x v="4"/>
    <s v="010-9035-7855"/>
    <s v="여"/>
    <n v="9"/>
    <s v="회차"/>
    <m/>
    <x v="9"/>
    <s v="주1회미만"/>
    <n v="1"/>
    <n v="70000"/>
    <n v="70000"/>
    <m/>
    <s v="직접"/>
    <m/>
    <n v="0"/>
    <m/>
    <m/>
    <m/>
    <m/>
    <m/>
    <m/>
    <m/>
    <m/>
    <m/>
    <m/>
  </r>
  <r>
    <x v="0"/>
    <x v="0"/>
    <x v="1"/>
    <s v="김지윤"/>
    <x v="0"/>
    <s v="010-3306-5752"/>
    <s v="여"/>
    <n v="9"/>
    <s v="화15"/>
    <m/>
    <x v="9"/>
    <s v="주1회"/>
    <n v="3"/>
    <n v="60000"/>
    <n v="180000"/>
    <m/>
    <s v="직접"/>
    <m/>
    <n v="0"/>
    <m/>
    <m/>
    <m/>
    <s v="_x000a_형제할인"/>
    <d v="2024-06-04T00:00:00"/>
    <s v="주1회"/>
    <m/>
    <s v="봉은사로 302"/>
    <m/>
    <m/>
  </r>
  <r>
    <x v="0"/>
    <x v="0"/>
    <x v="1"/>
    <s v="박은재"/>
    <x v="3"/>
    <s v="010-5479-2027"/>
    <s v="여"/>
    <n v="11"/>
    <s v="수15"/>
    <m/>
    <x v="9"/>
    <s v="주1회할인"/>
    <n v="4"/>
    <n v="57500"/>
    <n v="230000"/>
    <m/>
    <s v="직접"/>
    <m/>
    <n v="0"/>
    <m/>
    <m/>
    <m/>
    <s v="_x000a_형제할인"/>
    <d v="2021-03-16T00:00:00"/>
    <s v="주1회"/>
    <s v="신구초"/>
    <s v="강남구 논현로 160길 20,201호"/>
    <m/>
    <s v="압구정동"/>
  </r>
  <r>
    <x v="0"/>
    <x v="0"/>
    <x v="1"/>
    <s v="박연우"/>
    <x v="3"/>
    <s v="010-5479-2027"/>
    <s v="여"/>
    <n v="10"/>
    <s v="수15"/>
    <m/>
    <x v="9"/>
    <s v="주1회할인"/>
    <n v="4"/>
    <n v="57500"/>
    <n v="230000"/>
    <m/>
    <s v="직접"/>
    <m/>
    <n v="0"/>
    <m/>
    <m/>
    <m/>
    <s v="_x000a_형제할인"/>
    <d v="2024-01-10T00:00:00"/>
    <s v="주1회"/>
    <s v="신구초"/>
    <s v="논현로 160길"/>
    <m/>
    <s v="압구정동"/>
  </r>
  <r>
    <x v="0"/>
    <x v="0"/>
    <x v="1"/>
    <s v="이주희"/>
    <x v="3"/>
    <s v="010-9285-5640"/>
    <s v="여"/>
    <n v="6"/>
    <s v="목15,16,토11"/>
    <m/>
    <x v="9"/>
    <s v="주3회"/>
    <n v="2"/>
    <n v="50000"/>
    <n v="100000"/>
    <m/>
    <s v="직접"/>
    <m/>
    <n v="0"/>
    <m/>
    <m/>
    <m/>
    <m/>
    <d v="2022-12-20T00:00:00"/>
    <s v="주1회"/>
    <m/>
    <s v="압구정로 113"/>
    <m/>
    <m/>
  </r>
  <r>
    <x v="0"/>
    <x v="0"/>
    <x v="1"/>
    <s v="원가은"/>
    <x v="3"/>
    <s v="010-8960-8318"/>
    <s v="여"/>
    <n v="11"/>
    <s v="수15"/>
    <m/>
    <x v="9"/>
    <s v="주1회할인"/>
    <n v="3"/>
    <n v="57500"/>
    <n v="172500"/>
    <m/>
    <s v="직접"/>
    <m/>
    <n v="0"/>
    <m/>
    <m/>
    <m/>
    <s v="_x000a_형제할인"/>
    <d v="2024-01-24T00:00:00"/>
    <s v="주1회"/>
    <m/>
    <s v="용산구"/>
    <m/>
    <m/>
  </r>
  <r>
    <x v="0"/>
    <x v="0"/>
    <x v="1"/>
    <s v="이가은(6236)"/>
    <x v="4"/>
    <s v="010-9030-6236"/>
    <s v="여"/>
    <n v="8"/>
    <s v="월목금18"/>
    <m/>
    <x v="9"/>
    <s v="심화반"/>
    <n v="11"/>
    <n v="30000"/>
    <n v="33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박하성"/>
    <x v="6"/>
    <s v="010-6278-0546"/>
    <s v="남"/>
    <n v="7"/>
    <s v="토11"/>
    <m/>
    <x v="9"/>
    <s v="주1회"/>
    <n v="4"/>
    <n v="60000"/>
    <n v="240000"/>
    <m/>
    <s v="직접"/>
    <m/>
    <n v="0"/>
    <m/>
    <m/>
    <m/>
    <m/>
    <d v="2024-05-11T00:00:00"/>
    <s v="주1회"/>
    <m/>
    <s v="용산구 이촌로 87길 21"/>
    <m/>
    <m/>
  </r>
  <r>
    <x v="0"/>
    <x v="0"/>
    <x v="1"/>
    <s v="유주원"/>
    <x v="7"/>
    <s v="010-8873-6199"/>
    <s v="여"/>
    <n v="7"/>
    <s v="토12"/>
    <m/>
    <x v="9"/>
    <s v="주1회미만"/>
    <n v="3"/>
    <n v="70000"/>
    <n v="210000"/>
    <m/>
    <s v="왕복1"/>
    <m/>
    <n v="6000"/>
    <m/>
    <m/>
    <m/>
    <s v="_x000a_왕복셔틀이용 형제할인"/>
    <d v="2024-06-17T00:00:00"/>
    <s v="주1회"/>
    <m/>
    <m/>
    <m/>
    <m/>
  </r>
  <r>
    <x v="0"/>
    <x v="0"/>
    <x v="1"/>
    <s v="유주이"/>
    <x v="7"/>
    <s v="010-8873-6199"/>
    <s v="여"/>
    <n v="10"/>
    <s v="토12"/>
    <m/>
    <x v="9"/>
    <s v="주1회미만"/>
    <n v="3"/>
    <n v="70000"/>
    <n v="210000"/>
    <m/>
    <s v="왕복1"/>
    <m/>
    <n v="6000"/>
    <m/>
    <m/>
    <m/>
    <s v="_x000a_왕복셔틀이용 형제할인"/>
    <d v="2024-06-17T00:00:00"/>
    <s v="주1회"/>
    <m/>
    <m/>
    <m/>
    <m/>
  </r>
  <r>
    <x v="0"/>
    <x v="0"/>
    <x v="1"/>
    <s v="오영후"/>
    <x v="3"/>
    <s v="010-9317-8537"/>
    <s v="여"/>
    <n v="7"/>
    <s v="토13"/>
    <m/>
    <x v="9"/>
    <s v="주1회"/>
    <n v="4"/>
    <n v="60000"/>
    <n v="240000"/>
    <m/>
    <s v="직접"/>
    <m/>
    <n v="0"/>
    <m/>
    <m/>
    <m/>
    <m/>
    <d v="2024-06-01T00:00:00"/>
    <s v="주1회"/>
    <m/>
    <s v="서초구"/>
    <m/>
    <m/>
  </r>
  <r>
    <x v="0"/>
    <x v="0"/>
    <x v="1"/>
    <s v="이예서2"/>
    <x v="4"/>
    <s v="010-5215-2292"/>
    <s v="여"/>
    <n v="8"/>
    <s v="화17금15"/>
    <m/>
    <x v="9"/>
    <s v="주2회할인"/>
    <n v="7"/>
    <n v="53750"/>
    <n v="376250"/>
    <m/>
    <s v="직접"/>
    <m/>
    <n v="0"/>
    <m/>
    <m/>
    <m/>
    <s v="_x000a_형제할인"/>
    <d v="2024-01-10T00:00:00"/>
    <s v="주2회"/>
    <m/>
    <s v="학동로 97길 31"/>
    <m/>
    <m/>
  </r>
  <r>
    <x v="0"/>
    <x v="0"/>
    <x v="1"/>
    <s v="이희서"/>
    <x v="4"/>
    <s v="010-5215-2292"/>
    <s v="여"/>
    <n v="8"/>
    <s v="화17금15"/>
    <m/>
    <x v="9"/>
    <s v="주2회할인"/>
    <n v="7"/>
    <n v="53750"/>
    <n v="376250"/>
    <m/>
    <s v="직접"/>
    <m/>
    <n v="0"/>
    <m/>
    <m/>
    <m/>
    <s v="_x000a_형제할인"/>
    <d v="2024-01-10T00:00:00"/>
    <s v="주2회"/>
    <m/>
    <s v="학동로 97길 31"/>
    <m/>
    <m/>
  </r>
  <r>
    <x v="0"/>
    <x v="0"/>
    <x v="1"/>
    <s v="서주원2"/>
    <x v="3"/>
    <s v="010-4114-3488"/>
    <s v="여"/>
    <n v="11"/>
    <s v="목16"/>
    <m/>
    <x v="9"/>
    <s v="주1회"/>
    <n v="4"/>
    <n v="60000"/>
    <n v="240000"/>
    <m/>
    <s v="직접"/>
    <m/>
    <n v="0"/>
    <m/>
    <m/>
    <m/>
    <m/>
    <d v="2024-06-27T00:00:00"/>
    <s v="주1회"/>
    <m/>
    <m/>
    <m/>
    <m/>
  </r>
  <r>
    <x v="0"/>
    <x v="0"/>
    <x v="1"/>
    <s v="박시아"/>
    <x v="4"/>
    <s v="010-5005-5630"/>
    <s v="여"/>
    <n v="6"/>
    <s v="목16"/>
    <m/>
    <x v="9"/>
    <s v="주1회미만"/>
    <n v="2"/>
    <n v="70000"/>
    <n v="14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시아"/>
    <x v="4"/>
    <s v="010-5005-5630"/>
    <s v="여"/>
    <n v="6"/>
    <s v="목16"/>
    <m/>
    <x v="9"/>
    <s v="심화반"/>
    <n v="2"/>
    <n v="30000"/>
    <n v="6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시아"/>
    <x v="4"/>
    <s v="010-5005-5630"/>
    <s v="여"/>
    <n v="6"/>
    <s v="목16"/>
    <m/>
    <x v="9"/>
    <s v="주1회"/>
    <n v="1"/>
    <n v="60000"/>
    <n v="6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시아"/>
    <x v="4"/>
    <s v="010-5005-5630"/>
    <s v="여"/>
    <n v="6"/>
    <s v="목16"/>
    <m/>
    <x v="9"/>
    <s v="주1회미만"/>
    <n v="1"/>
    <n v="70000"/>
    <n v="7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박채아"/>
    <x v="4"/>
    <s v="010-5005-5630"/>
    <s v="여"/>
    <n v="5"/>
    <s v="목16"/>
    <m/>
    <x v="9"/>
    <s v="주1회미만"/>
    <n v="1"/>
    <n v="70000"/>
    <n v="70000"/>
    <m/>
    <s v="직접"/>
    <m/>
    <n v="0"/>
    <m/>
    <m/>
    <m/>
    <m/>
    <d v="2021-04-30T00:00:00"/>
    <m/>
    <m/>
    <s v="강남구 청담동 15-21 이편한세상 205"/>
    <m/>
    <m/>
  </r>
  <r>
    <x v="0"/>
    <x v="0"/>
    <x v="1"/>
    <s v="이예은"/>
    <x v="0"/>
    <s v="010-9278-4710"/>
    <s v="여"/>
    <n v="13"/>
    <s v="토12"/>
    <m/>
    <x v="9"/>
    <s v="주1회할인"/>
    <n v="4"/>
    <n v="57500"/>
    <n v="230000"/>
    <m/>
    <s v="왕복1"/>
    <m/>
    <n v="6000"/>
    <m/>
    <m/>
    <m/>
    <s v="_x000a_왕복셔틀이용 형제할인"/>
    <d v="2023-01-28T00:00:00"/>
    <s v="주1회"/>
    <m/>
    <s v="반포자이 137동"/>
    <m/>
    <m/>
  </r>
  <r>
    <x v="0"/>
    <x v="0"/>
    <x v="1"/>
    <s v="원예은"/>
    <x v="7"/>
    <s v="010-3088-9279"/>
    <s v="여"/>
    <n v="7"/>
    <s v="화17"/>
    <m/>
    <x v="9"/>
    <s v="주1회할인"/>
    <n v="4"/>
    <n v="57500"/>
    <n v="230000"/>
    <m/>
    <s v="직접"/>
    <m/>
    <n v="0"/>
    <m/>
    <m/>
    <m/>
    <s v="_x000a_형제할인"/>
    <d v="2023-08-29T00:00:00"/>
    <s v="주1회"/>
    <m/>
    <s v="학동로 43길 30"/>
    <m/>
    <m/>
  </r>
  <r>
    <x v="0"/>
    <x v="0"/>
    <x v="1"/>
    <s v="박지연"/>
    <x v="7"/>
    <s v="010-3514-5895"/>
    <s v="여"/>
    <n v="10"/>
    <s v="토13"/>
    <m/>
    <x v="9"/>
    <s v="주1회"/>
    <n v="4"/>
    <n v="60000"/>
    <n v="240000"/>
    <m/>
    <s v="직접"/>
    <m/>
    <n v="0"/>
    <m/>
    <m/>
    <m/>
    <m/>
    <d v="2024-01-27T00:00:00"/>
    <s v="주1회"/>
    <m/>
    <s v="이촌로 87길 13"/>
    <m/>
    <m/>
  </r>
  <r>
    <x v="0"/>
    <x v="0"/>
    <x v="1"/>
    <s v="송예원"/>
    <x v="7"/>
    <s v="010-8606-3889"/>
    <s v="여"/>
    <n v="11"/>
    <s v="토14"/>
    <m/>
    <x v="9"/>
    <s v="주1회할인"/>
    <n v="4"/>
    <n v="57500"/>
    <n v="230000"/>
    <m/>
    <s v="왕복1"/>
    <m/>
    <n v="6000"/>
    <m/>
    <m/>
    <m/>
    <s v="_x000a_왕복셔틀이용 형제할인"/>
    <d v="2024-06-21T00:00:00"/>
    <s v="주1회"/>
    <m/>
    <m/>
    <m/>
    <m/>
  </r>
  <r>
    <x v="0"/>
    <x v="0"/>
    <x v="1"/>
    <s v="송재원"/>
    <x v="7"/>
    <s v="010-8606-3889"/>
    <s v="여"/>
    <n v="11"/>
    <s v="토14"/>
    <m/>
    <x v="9"/>
    <s v="주1회할인"/>
    <n v="4"/>
    <n v="57500"/>
    <n v="230000"/>
    <m/>
    <s v="왕복1"/>
    <m/>
    <n v="6000"/>
    <m/>
    <m/>
    <m/>
    <s v="_x000a_왕복셔틀이용 형제할인"/>
    <d v="2024-06-21T00:00:00"/>
    <s v="주1회"/>
    <m/>
    <m/>
    <m/>
    <m/>
  </r>
  <r>
    <x v="0"/>
    <x v="0"/>
    <x v="1"/>
    <s v="한정원"/>
    <x v="7"/>
    <s v="010-2292-1935"/>
    <s v="여"/>
    <n v="8"/>
    <s v="토13"/>
    <m/>
    <x v="9"/>
    <s v="주1회"/>
    <n v="4"/>
    <n v="60000"/>
    <n v="240000"/>
    <m/>
    <s v="직접"/>
    <m/>
    <n v="0"/>
    <m/>
    <m/>
    <m/>
    <m/>
    <d v="2022-10-22T00:00:00"/>
    <s v="주1회"/>
    <m/>
    <s v="잠원로 60 신반포자이 101-602"/>
    <m/>
    <m/>
  </r>
  <r>
    <x v="0"/>
    <x v="0"/>
    <x v="1"/>
    <s v="한정원"/>
    <x v="7"/>
    <s v="010-2292-1935"/>
    <s v="여"/>
    <n v="8"/>
    <s v="토13"/>
    <m/>
    <x v="9"/>
    <s v="주1회"/>
    <n v="4"/>
    <n v="60000"/>
    <n v="240000"/>
    <m/>
    <s v="직접"/>
    <m/>
    <n v="0"/>
    <m/>
    <m/>
    <m/>
    <m/>
    <d v="2022-10-22T00:00:00"/>
    <s v="주1회"/>
    <m/>
    <s v="잠원로 60 신반포자이 101-602"/>
    <m/>
    <m/>
  </r>
  <r>
    <x v="0"/>
    <x v="0"/>
    <x v="1"/>
    <s v="김조이"/>
    <x v="0"/>
    <s v="010-3732-0209"/>
    <s v="여"/>
    <n v="7"/>
    <s v="월16"/>
    <m/>
    <x v="9"/>
    <s v="주1회"/>
    <n v="1"/>
    <n v="60000"/>
    <n v="60000"/>
    <m/>
    <s v="직접"/>
    <m/>
    <n v="0"/>
    <m/>
    <m/>
    <m/>
    <m/>
    <d v="2022-08-27T00:00:00"/>
    <s v="주1회"/>
    <m/>
    <s v="동작구 상도로"/>
    <m/>
    <m/>
  </r>
  <r>
    <x v="0"/>
    <x v="0"/>
    <x v="1"/>
    <s v="박시아"/>
    <x v="7"/>
    <s v="010-3525-3004"/>
    <s v="여"/>
    <n v="14"/>
    <s v="월17"/>
    <m/>
    <x v="9"/>
    <s v="주1회할인"/>
    <n v="4"/>
    <n v="57500"/>
    <n v="230000"/>
    <m/>
    <s v="직접"/>
    <m/>
    <n v="0"/>
    <m/>
    <m/>
    <m/>
    <s v="_x000a_형제할인"/>
    <d v="2024-02-21T00:00:00"/>
    <s v="주1회"/>
    <m/>
    <s v="중구 다산로 56"/>
    <m/>
    <m/>
  </r>
  <r>
    <x v="0"/>
    <x v="0"/>
    <x v="1"/>
    <s v="박시연"/>
    <x v="7"/>
    <s v="010-3525-3004"/>
    <s v="여"/>
    <n v="15"/>
    <s v="월17"/>
    <m/>
    <x v="9"/>
    <s v="주1회할인"/>
    <n v="4"/>
    <n v="57500"/>
    <n v="230000"/>
    <m/>
    <s v="직접"/>
    <m/>
    <n v="0"/>
    <m/>
    <m/>
    <m/>
    <s v="_x000a_형제할인"/>
    <d v="2024-02-21T00:00:00"/>
    <s v="주1회"/>
    <m/>
    <s v="중구 다산로 56"/>
    <m/>
    <m/>
  </r>
  <r>
    <x v="0"/>
    <x v="0"/>
    <x v="1"/>
    <s v="권민유"/>
    <x v="4"/>
    <s v="010-9035-7855"/>
    <s v="여"/>
    <n v="9"/>
    <s v="피겨심화"/>
    <m/>
    <x v="9"/>
    <s v="심화반"/>
    <n v="2"/>
    <n v="30000"/>
    <n v="60000"/>
    <m/>
    <s v="직접"/>
    <m/>
    <n v="0"/>
    <m/>
    <m/>
    <m/>
    <m/>
    <m/>
    <m/>
    <m/>
    <m/>
    <m/>
    <m/>
  </r>
  <r>
    <x v="0"/>
    <x v="0"/>
    <x v="1"/>
    <s v="전다혜"/>
    <x v="3"/>
    <s v="010-4125-3062"/>
    <s v="여"/>
    <n v="10"/>
    <s v="수17"/>
    <m/>
    <x v="9"/>
    <s v="주1회"/>
    <n v="1"/>
    <n v="60000"/>
    <n v="60000"/>
    <m/>
    <s v="왕복1"/>
    <m/>
    <n v="6000"/>
    <m/>
    <m/>
    <m/>
    <s v="_x000a_ 왕복셔틀이용"/>
    <d v="2024-02-29T00:00:00"/>
    <s v="주2회"/>
    <m/>
    <s v="구현대 206동"/>
    <m/>
    <s v="강남외"/>
  </r>
  <r>
    <x v="0"/>
    <x v="0"/>
    <x v="1"/>
    <s v="정재인2"/>
    <x v="4"/>
    <s v="010-5337-9117"/>
    <s v="여"/>
    <n v="6"/>
    <s v="목17"/>
    <m/>
    <x v="9"/>
    <s v="주1회"/>
    <n v="4"/>
    <n v="60000"/>
    <n v="240000"/>
    <m/>
    <s v="직접"/>
    <m/>
    <n v="0"/>
    <m/>
    <m/>
    <m/>
    <m/>
    <d v="2023-02-17T00:00:00"/>
    <s v="주1회"/>
    <m/>
    <s v="청담동 116-2"/>
    <m/>
    <m/>
  </r>
  <r>
    <x v="0"/>
    <x v="0"/>
    <x v="1"/>
    <s v="정윤비"/>
    <x v="4"/>
    <s v="010-3314-1916"/>
    <s v="여"/>
    <n v="10"/>
    <s v="목17"/>
    <m/>
    <x v="9"/>
    <s v="주1회"/>
    <n v="4"/>
    <n v="60000"/>
    <n v="240000"/>
    <m/>
    <s v="직접"/>
    <m/>
    <n v="0"/>
    <m/>
    <m/>
    <m/>
    <m/>
    <d v="2023-07-27T00:00:00"/>
    <s v="주1회"/>
    <m/>
    <s v="신반포 4차 아파트"/>
    <m/>
    <m/>
  </r>
  <r>
    <x v="0"/>
    <x v="0"/>
    <x v="1"/>
    <s v="이가은(6236)"/>
    <x v="4"/>
    <s v="010-9030-6236"/>
    <s v="여"/>
    <n v="8"/>
    <s v="월목금18"/>
    <m/>
    <x v="9"/>
    <s v="심화반"/>
    <n v="8"/>
    <n v="30000"/>
    <n v="240000"/>
    <m/>
    <s v="직접"/>
    <m/>
    <n v="0"/>
    <m/>
    <m/>
    <m/>
    <m/>
    <d v="2020-04-25T00:00:00"/>
    <s v="주2회"/>
    <m/>
    <s v="신현대아파트 122동"/>
    <m/>
    <m/>
  </r>
  <r>
    <x v="0"/>
    <x v="0"/>
    <x v="1"/>
    <s v="유주원"/>
    <x v="7"/>
    <s v="010-8873-6199"/>
    <s v="여"/>
    <n v="7"/>
    <s v="토12"/>
    <m/>
    <x v="9"/>
    <s v="주1회미만"/>
    <n v="3"/>
    <n v="70000"/>
    <n v="210000"/>
    <m/>
    <s v="직접"/>
    <m/>
    <n v="0"/>
    <m/>
    <m/>
    <m/>
    <s v="_x000a_왕복셔틀이용 형제할인"/>
    <d v="2024-06-17T00:00:00"/>
    <s v="주1회"/>
    <m/>
    <m/>
    <m/>
    <m/>
  </r>
  <r>
    <x v="0"/>
    <x v="0"/>
    <x v="1"/>
    <s v="유주이"/>
    <x v="7"/>
    <s v="010-8873-6199"/>
    <s v="여"/>
    <n v="10"/>
    <s v="토12"/>
    <m/>
    <x v="9"/>
    <s v="주1회미만"/>
    <n v="3"/>
    <n v="70000"/>
    <n v="210000"/>
    <m/>
    <s v="직접"/>
    <m/>
    <n v="0"/>
    <m/>
    <m/>
    <m/>
    <s v="_x000a_왕복셔틀이용 형제할인"/>
    <d v="2024-06-17T00:00:00"/>
    <s v="주1회"/>
    <m/>
    <m/>
    <m/>
    <m/>
  </r>
  <r>
    <x v="0"/>
    <x v="0"/>
    <x v="1"/>
    <s v="고가윤"/>
    <x v="7"/>
    <s v="010-6276-3884"/>
    <s v="여"/>
    <n v="7"/>
    <s v="토11"/>
    <m/>
    <x v="9"/>
    <s v="주1회"/>
    <n v="4"/>
    <n v="60000"/>
    <n v="240000"/>
    <m/>
    <s v="직접"/>
    <m/>
    <n v="0"/>
    <m/>
    <m/>
    <m/>
    <m/>
    <d v="2024-01-27T00:00:00"/>
    <s v="주1회"/>
    <m/>
    <s v="이촌로 64길 15"/>
    <m/>
    <m/>
  </r>
  <r>
    <x v="0"/>
    <x v="0"/>
    <x v="1"/>
    <s v="유현선"/>
    <x v="3"/>
    <s v="010-6420-8163"/>
    <s v="여"/>
    <n v="11"/>
    <s v="수15토11"/>
    <m/>
    <x v="9"/>
    <s v="주2회"/>
    <n v="8"/>
    <n v="55000"/>
    <n v="440000"/>
    <m/>
    <s v="왕복1"/>
    <m/>
    <n v="6000"/>
    <m/>
    <m/>
    <m/>
    <s v="_x000a_수요일만 왕복셔틀이용"/>
    <d v="2024-01-26T00:00:00"/>
    <s v="주1회"/>
    <m/>
    <s v="잠원한신 5동"/>
    <m/>
    <s v="압구정동"/>
  </r>
  <r>
    <x v="0"/>
    <x v="0"/>
    <x v="1"/>
    <s v="장승민"/>
    <x v="0"/>
    <s v="010-5217-5607"/>
    <s v="여"/>
    <n v="7"/>
    <s v="토14,15"/>
    <m/>
    <x v="9"/>
    <s v="주1회"/>
    <n v="6"/>
    <n v="60000"/>
    <n v="360000"/>
    <m/>
    <s v="직접"/>
    <m/>
    <n v="0"/>
    <m/>
    <m/>
    <m/>
    <m/>
    <d v="2021-08-07T00:00:00"/>
    <s v="주1회"/>
    <m/>
    <s v="강남구 대치동 대치래미안하이스턴 201-1305"/>
    <m/>
    <s v="강남외"/>
  </r>
  <r>
    <x v="0"/>
    <x v="0"/>
    <x v="1"/>
    <s v="서지우"/>
    <x v="3"/>
    <s v="010-9017-3046"/>
    <s v="여"/>
    <n v="10"/>
    <s v="토15"/>
    <m/>
    <x v="9"/>
    <s v="주1회"/>
    <n v="4"/>
    <n v="60000"/>
    <n v="240000"/>
    <m/>
    <s v="직접"/>
    <m/>
    <n v="0"/>
    <m/>
    <m/>
    <m/>
    <m/>
    <d v="2024-03-16T00:00:00"/>
    <s v="주1회"/>
    <s v="게이트한남"/>
    <m/>
    <m/>
    <m/>
  </r>
  <r>
    <x v="0"/>
    <x v="0"/>
    <x v="1"/>
    <s v="우나현"/>
    <x v="0"/>
    <s v="010-8533-9240"/>
    <s v="여"/>
    <n v="9"/>
    <s v="토14,15"/>
    <m/>
    <x v="9"/>
    <s v="주1회"/>
    <n v="6"/>
    <n v="60000"/>
    <n v="360000"/>
    <m/>
    <s v="직접"/>
    <m/>
    <n v="0"/>
    <m/>
    <m/>
    <m/>
    <m/>
    <d v="2021-10-16T00:00:00"/>
    <s v="주1회"/>
    <m/>
    <s v="대치 삼성3차 아파트 301-203"/>
    <m/>
    <m/>
  </r>
  <r>
    <x v="0"/>
    <x v="0"/>
    <x v="1"/>
    <s v="김채원"/>
    <x v="0"/>
    <s v="010-3306-5752"/>
    <s v="여"/>
    <n v="6"/>
    <s v="화15,16목17"/>
    <m/>
    <x v="9"/>
    <s v="주2회할인"/>
    <n v="8"/>
    <n v="53750"/>
    <n v="430000"/>
    <m/>
    <s v="직접"/>
    <m/>
    <n v="0"/>
    <m/>
    <m/>
    <m/>
    <s v="_x000a_형제할인"/>
    <d v="2024-06-04T00:00:00"/>
    <s v="주1회"/>
    <m/>
    <s v="봉은사로 302"/>
    <m/>
    <m/>
  </r>
  <r>
    <x v="0"/>
    <x v="1"/>
    <x v="1"/>
    <s v="이유준2"/>
    <x v="1"/>
    <s v="010-7121-1070"/>
    <s v="남"/>
    <n v="5"/>
    <s v="월16"/>
    <m/>
    <x v="9"/>
    <s v="주2회"/>
    <n v="7"/>
    <n v="55000"/>
    <n v="385000"/>
    <m/>
    <s v="직접"/>
    <m/>
    <n v="0"/>
    <m/>
    <m/>
    <m/>
    <m/>
    <m/>
    <m/>
    <m/>
    <m/>
    <m/>
    <m/>
  </r>
  <r>
    <x v="0"/>
    <x v="1"/>
    <x v="1"/>
    <s v="배유정"/>
    <x v="1"/>
    <s v="010-8320-8908"/>
    <s v="여"/>
    <n v="10"/>
    <s v="수16"/>
    <m/>
    <x v="9"/>
    <s v="주1회미만"/>
    <n v="2"/>
    <n v="70000"/>
    <n v="140000"/>
    <m/>
    <s v="직접"/>
    <m/>
    <n v="0"/>
    <m/>
    <m/>
    <m/>
    <m/>
    <d v="2023-08-03T00:00:00"/>
    <s v="주1회"/>
    <m/>
    <s v="잠원로 117"/>
    <m/>
    <m/>
  </r>
  <r>
    <x v="0"/>
    <x v="1"/>
    <x v="1"/>
    <s v="주민재"/>
    <x v="1"/>
    <s v="010-9122-9359"/>
    <s v="남"/>
    <n v="6"/>
    <s v="금17"/>
    <m/>
    <x v="9"/>
    <s v="주1회"/>
    <n v="4"/>
    <n v="60000"/>
    <n v="240000"/>
    <m/>
    <s v="직접"/>
    <m/>
    <n v="0"/>
    <m/>
    <m/>
    <m/>
    <m/>
    <d v="2023-01-13T00:00:00"/>
    <s v="주1회"/>
    <m/>
    <s v="성동구 금호동"/>
    <m/>
    <m/>
  </r>
  <r>
    <x v="0"/>
    <x v="1"/>
    <x v="1"/>
    <s v="신성우"/>
    <x v="5"/>
    <s v="010-8691-0258"/>
    <s v="남"/>
    <n v="9"/>
    <s v="토12"/>
    <m/>
    <x v="9"/>
    <s v="주1회"/>
    <n v="4"/>
    <n v="60000"/>
    <n v="240000"/>
    <m/>
    <s v="직접"/>
    <m/>
    <n v="0"/>
    <m/>
    <m/>
    <m/>
    <m/>
    <m/>
    <m/>
    <m/>
    <m/>
    <m/>
    <s v="신사동"/>
  </r>
  <r>
    <x v="0"/>
    <x v="0"/>
    <x v="1"/>
    <s v="이예서"/>
    <x v="0"/>
    <s v="010-9278-4710"/>
    <s v="여"/>
    <n v="10"/>
    <s v="토12"/>
    <m/>
    <x v="9"/>
    <s v="주1회할인"/>
    <n v="4"/>
    <n v="57500"/>
    <n v="230000"/>
    <m/>
    <s v="왕복1"/>
    <m/>
    <n v="6000"/>
    <m/>
    <m/>
    <m/>
    <s v="_x000a_왕복셔틀이용 형제할인"/>
    <d v="2023-01-28T00:00:00"/>
    <s v="주1회"/>
    <m/>
    <s v="반포자이 137동"/>
    <m/>
    <m/>
  </r>
  <r>
    <x v="0"/>
    <x v="0"/>
    <x v="1"/>
    <s v="원지우"/>
    <x v="7"/>
    <s v="010-9155-1987"/>
    <s v="여"/>
    <n v="7"/>
    <s v="수15"/>
    <m/>
    <x v="9"/>
    <s v="주1회"/>
    <n v="4"/>
    <n v="60000"/>
    <n v="240000"/>
    <m/>
    <s v="왕복1"/>
    <m/>
    <n v="6000"/>
    <m/>
    <m/>
    <m/>
    <s v="_x000a_왕복셔틀이용"/>
    <d v="2022-05-28T00:00:00"/>
    <s v="주1회"/>
    <m/>
    <s v="구현대 72동"/>
    <m/>
    <m/>
  </r>
  <r>
    <x v="0"/>
    <x v="0"/>
    <x v="1"/>
    <s v="양제인"/>
    <x v="7"/>
    <s v="010-5250-7765"/>
    <s v="여"/>
    <n v="6"/>
    <s v="월수15"/>
    <m/>
    <x v="9"/>
    <s v="주2회"/>
    <n v="7"/>
    <n v="55000"/>
    <n v="385000"/>
    <m/>
    <s v="직접"/>
    <m/>
    <n v="0"/>
    <m/>
    <m/>
    <m/>
    <m/>
    <d v="2023-05-09T00:00:00"/>
    <s v="주1회"/>
    <m/>
    <s v="광진구 아차산로 637"/>
    <m/>
    <s v="용산구"/>
  </r>
  <r>
    <x v="0"/>
    <x v="0"/>
    <x v="1"/>
    <s v="이아린"/>
    <x v="7"/>
    <s v="010-8681-0130"/>
    <s v="여"/>
    <n v="8"/>
    <s v="목16토13"/>
    <m/>
    <x v="9"/>
    <s v="주1회"/>
    <n v="4"/>
    <n v="60000"/>
    <n v="240000"/>
    <m/>
    <s v="직접"/>
    <m/>
    <n v="0"/>
    <m/>
    <m/>
    <m/>
    <m/>
    <d v="2024-08-01T00:00:00"/>
    <s v="주2회"/>
    <m/>
    <m/>
    <m/>
    <m/>
  </r>
  <r>
    <x v="0"/>
    <x v="0"/>
    <x v="1"/>
    <s v="이윤채"/>
    <x v="4"/>
    <s v="010-8772-2759"/>
    <s v="여"/>
    <n v="7"/>
    <s v="금16"/>
    <m/>
    <x v="9"/>
    <s v="주1회"/>
    <n v="4"/>
    <n v="60000"/>
    <n v="240000"/>
    <m/>
    <s v="직접"/>
    <m/>
    <n v="0"/>
    <m/>
    <m/>
    <m/>
    <m/>
    <m/>
    <m/>
    <m/>
    <m/>
    <m/>
    <m/>
  </r>
  <r>
    <x v="0"/>
    <x v="0"/>
    <x v="1"/>
    <s v="전다혜"/>
    <x v="4"/>
    <s v="010-4125-3062"/>
    <s v="여"/>
    <n v="10"/>
    <s v="수17금16"/>
    <m/>
    <x v="9"/>
    <s v="주2회"/>
    <n v="7"/>
    <n v="55000"/>
    <n v="385000"/>
    <m/>
    <s v="왕복2"/>
    <m/>
    <n v="5500"/>
    <m/>
    <m/>
    <m/>
    <s v="_x000a_왕복셔틀이용"/>
    <d v="2024-02-29T00:00:00"/>
    <s v="주2회"/>
    <m/>
    <s v="구현대 206동"/>
    <m/>
    <s v="강남외"/>
  </r>
  <r>
    <x v="0"/>
    <x v="0"/>
    <x v="1"/>
    <s v="고서연"/>
    <x v="0"/>
    <s v="010-4826-7891"/>
    <s v="여"/>
    <n v="8"/>
    <s v="월목16"/>
    <m/>
    <x v="9"/>
    <s v="주2회"/>
    <n v="8"/>
    <n v="55000"/>
    <n v="440000"/>
    <m/>
    <s v="직접"/>
    <m/>
    <n v="0"/>
    <m/>
    <m/>
    <m/>
    <m/>
    <d v="2024-06-17T00:00:00"/>
    <s v="주1회"/>
    <m/>
    <m/>
    <m/>
    <m/>
  </r>
  <r>
    <x v="0"/>
    <x v="0"/>
    <x v="1"/>
    <s v="오수민"/>
    <x v="3"/>
    <s v="010-3826-6341"/>
    <s v="여"/>
    <n v="7"/>
    <s v="목15토14"/>
    <m/>
    <x v="9"/>
    <s v="주1회할인"/>
    <n v="4"/>
    <n v="57500"/>
    <n v="230000"/>
    <m/>
    <s v="직접"/>
    <m/>
    <n v="0"/>
    <m/>
    <m/>
    <m/>
    <s v="_x000a_수영종목할인"/>
    <d v="2022-07-14T00:00:00"/>
    <s v="주1회"/>
    <m/>
    <m/>
    <m/>
    <m/>
  </r>
  <r>
    <x v="0"/>
    <x v="0"/>
    <x v="1"/>
    <s v="권민"/>
    <x v="7"/>
    <s v="010-4870-4124"/>
    <s v="여"/>
    <n v="11"/>
    <s v="토14"/>
    <m/>
    <x v="9"/>
    <s v="주1회"/>
    <n v="4"/>
    <n v="60000"/>
    <n v="240000"/>
    <m/>
    <s v="왕복1"/>
    <m/>
    <n v="6000"/>
    <m/>
    <m/>
    <m/>
    <s v="_x000a_왕복셔틀이용"/>
    <d v="2024-06-20T00:00:00"/>
    <s v="주1회"/>
    <m/>
    <m/>
    <m/>
    <m/>
  </r>
  <r>
    <x v="0"/>
    <x v="0"/>
    <x v="1"/>
    <s v="김사라"/>
    <x v="7"/>
    <s v="010-4322-0517"/>
    <s v="여"/>
    <n v="8"/>
    <s v="화16"/>
    <m/>
    <x v="9"/>
    <s v="주1회"/>
    <n v="3"/>
    <n v="60000"/>
    <n v="180000"/>
    <m/>
    <s v="왕복1"/>
    <m/>
    <n v="6000"/>
    <m/>
    <m/>
    <m/>
    <s v="_x000a_왕복셔틀이용 수영종목할인"/>
    <d v="2020-11-12T00:00:00"/>
    <s v="주2회"/>
    <m/>
    <s v="점원동 한신4차 201-701"/>
    <m/>
    <s v="잠원동"/>
  </r>
  <r>
    <x v="0"/>
    <x v="0"/>
    <x v="1"/>
    <s v="김율리"/>
    <x v="4"/>
    <s v="010-2763-5912"/>
    <s v="여"/>
    <n v="6"/>
    <s v="금16"/>
    <m/>
    <x v="9"/>
    <s v="주1회"/>
    <n v="4"/>
    <n v="60000"/>
    <n v="240000"/>
    <m/>
    <s v="직접"/>
    <m/>
    <n v="0"/>
    <m/>
    <m/>
    <m/>
    <m/>
    <d v="2023-02-10T00:00:00"/>
    <s v="주1회"/>
    <m/>
    <s v="용산구 CJ나인파크"/>
    <m/>
    <m/>
  </r>
  <r>
    <x v="0"/>
    <x v="0"/>
    <x v="1"/>
    <s v="김예현"/>
    <x v="4"/>
    <s v="010-3235-5441"/>
    <s v="여"/>
    <n v="8"/>
    <s v="회원제"/>
    <m/>
    <x v="9"/>
    <s v="심화반"/>
    <n v="9"/>
    <n v="30000"/>
    <n v="270000"/>
    <m/>
    <s v="직접"/>
    <m/>
    <n v="0"/>
    <m/>
    <m/>
    <m/>
    <m/>
    <d v="2021-02-06T00:00:00"/>
    <m/>
    <m/>
    <m/>
    <m/>
    <m/>
  </r>
  <r>
    <x v="0"/>
    <x v="0"/>
    <x v="1"/>
    <s v="김시현"/>
    <x v="4"/>
    <s v="010-3235-5441"/>
    <s v="여"/>
    <n v="10"/>
    <s v="회원제"/>
    <m/>
    <x v="9"/>
    <s v="심화반"/>
    <n v="7"/>
    <n v="30000"/>
    <n v="210000"/>
    <m/>
    <s v="직접"/>
    <m/>
    <n v="0"/>
    <m/>
    <m/>
    <m/>
    <m/>
    <d v="2021-02-06T00:00:00"/>
    <m/>
    <m/>
    <m/>
    <m/>
    <m/>
  </r>
  <r>
    <x v="0"/>
    <x v="1"/>
    <x v="1"/>
    <s v="선우연"/>
    <x v="8"/>
    <s v="010-9117-6978"/>
    <s v="여"/>
    <n v="8"/>
    <s v="토13"/>
    <m/>
    <x v="9"/>
    <s v="주1회미만"/>
    <n v="1"/>
    <n v="70000"/>
    <n v="70000"/>
    <m/>
    <s v="입회비"/>
    <m/>
    <n v="30000"/>
    <m/>
    <m/>
    <m/>
    <m/>
    <d v="2024-09-29T00:00:00"/>
    <s v="주1회"/>
    <m/>
    <m/>
    <m/>
    <m/>
  </r>
  <r>
    <x v="0"/>
    <x v="1"/>
    <x v="1"/>
    <s v="선우연"/>
    <x v="8"/>
    <s v="010-9117-6978"/>
    <s v="여"/>
    <n v="8"/>
    <s v="토13"/>
    <m/>
    <x v="9"/>
    <s v="주1회미만"/>
    <n v="3"/>
    <n v="70000"/>
    <n v="210000"/>
    <m/>
    <s v="직접"/>
    <m/>
    <n v="0"/>
    <m/>
    <m/>
    <m/>
    <m/>
    <d v="2024-09-29T00:00:00"/>
    <s v="주1회"/>
    <m/>
    <m/>
    <m/>
    <m/>
  </r>
  <r>
    <x v="0"/>
    <x v="1"/>
    <x v="1"/>
    <s v="김준영"/>
    <x v="8"/>
    <s v="010-8537-8050"/>
    <s v="남"/>
    <n v="8"/>
    <s v="토12"/>
    <m/>
    <x v="9"/>
    <s v="주1회"/>
    <n v="2"/>
    <n v="60000"/>
    <n v="120000"/>
    <m/>
    <s v="직접"/>
    <m/>
    <n v="0"/>
    <m/>
    <m/>
    <m/>
    <m/>
    <d v="2024-07-06T00:00:00"/>
    <s v="주1회"/>
    <m/>
    <m/>
    <m/>
    <s v="청담동"/>
  </r>
  <r>
    <x v="0"/>
    <x v="0"/>
    <x v="1"/>
    <s v="정봄"/>
    <x v="0"/>
    <s v="010-4049-0161"/>
    <s v="여"/>
    <n v="8"/>
    <s v="토14,15"/>
    <m/>
    <x v="9"/>
    <s v="주1회"/>
    <n v="6"/>
    <n v="60000"/>
    <n v="360000"/>
    <m/>
    <s v="직접"/>
    <m/>
    <n v="0"/>
    <m/>
    <m/>
    <m/>
    <m/>
    <d v="2023-08-16T00:00:00"/>
    <s v="주1회"/>
    <m/>
    <s v="삼성로 212"/>
    <m/>
    <m/>
  </r>
  <r>
    <x v="0"/>
    <x v="0"/>
    <x v="1"/>
    <s v="정지원"/>
    <x v="0"/>
    <s v="010-9045-6907"/>
    <s v="여"/>
    <n v="9"/>
    <s v="토14"/>
    <m/>
    <x v="9"/>
    <s v="주1회미만"/>
    <n v="3"/>
    <n v="70000"/>
    <n v="210000"/>
    <m/>
    <s v="직접"/>
    <m/>
    <n v="0"/>
    <m/>
    <m/>
    <m/>
    <m/>
    <d v="2022-01-08T00:00:00"/>
    <s v="주1회"/>
    <m/>
    <m/>
    <m/>
    <m/>
  </r>
  <r>
    <x v="0"/>
    <x v="0"/>
    <x v="1"/>
    <s v="왕윤하"/>
    <x v="7"/>
    <s v="010-3113-0858"/>
    <s v="여"/>
    <n v="6"/>
    <s v="월16"/>
    <m/>
    <x v="9"/>
    <s v="주1회"/>
    <n v="4"/>
    <n v="60000"/>
    <n v="240000"/>
    <m/>
    <s v="직접"/>
    <m/>
    <n v="0"/>
    <m/>
    <m/>
    <m/>
    <m/>
    <d v="2022-01-25T00:00:00"/>
    <s v="주1회"/>
    <m/>
    <s v="반포자이 128동"/>
    <m/>
    <m/>
  </r>
  <r>
    <x v="0"/>
    <x v="0"/>
    <x v="1"/>
    <s v="김채아"/>
    <x v="7"/>
    <s v="010-3165-1011"/>
    <s v="여"/>
    <n v="8"/>
    <s v="화17"/>
    <m/>
    <x v="9"/>
    <s v="주1회"/>
    <n v="4"/>
    <n v="60000"/>
    <n v="240000"/>
    <m/>
    <s v="직접"/>
    <m/>
    <n v="0"/>
    <m/>
    <m/>
    <m/>
    <m/>
    <d v="2022-07-27T00:00:00"/>
    <s v="주1회"/>
    <m/>
    <m/>
    <m/>
    <m/>
  </r>
  <r>
    <x v="0"/>
    <x v="0"/>
    <x v="1"/>
    <s v="박상린"/>
    <x v="4"/>
    <m/>
    <s v="여"/>
    <n v="7"/>
    <s v="회차"/>
    <m/>
    <x v="9"/>
    <s v="주1회"/>
    <n v="2"/>
    <n v="60000"/>
    <n v="120000"/>
    <m/>
    <s v="입회비"/>
    <m/>
    <n v="30000"/>
    <m/>
    <m/>
    <m/>
    <m/>
    <m/>
    <m/>
    <m/>
    <m/>
    <m/>
    <m/>
  </r>
  <r>
    <x v="0"/>
    <x v="0"/>
    <x v="1"/>
    <s v="박상린"/>
    <x v="7"/>
    <m/>
    <s v="여"/>
    <n v="7"/>
    <s v="회차"/>
    <m/>
    <x v="9"/>
    <s v="주1회"/>
    <n v="3"/>
    <n v="60000"/>
    <n v="180000"/>
    <m/>
    <s v="직접"/>
    <m/>
    <n v="0"/>
    <m/>
    <m/>
    <m/>
    <m/>
    <m/>
    <m/>
    <m/>
    <m/>
    <m/>
    <m/>
  </r>
  <r>
    <x v="0"/>
    <x v="0"/>
    <x v="1"/>
    <s v="안수현"/>
    <x v="7"/>
    <s v="010-9116-7744"/>
    <s v="여"/>
    <n v="8"/>
    <s v="목16"/>
    <m/>
    <x v="9"/>
    <s v="주1회"/>
    <n v="4"/>
    <n v="60000"/>
    <n v="240000"/>
    <m/>
    <s v="직접"/>
    <m/>
    <n v="0"/>
    <m/>
    <m/>
    <m/>
    <m/>
    <d v="2023-08-08T00:00:00"/>
    <s v="주2회"/>
    <m/>
    <s v="용산구 서빙고로 413"/>
    <m/>
    <m/>
  </r>
  <r>
    <x v="0"/>
    <x v="1"/>
    <x v="1"/>
    <s v="황아영"/>
    <x v="13"/>
    <m/>
    <s v="여"/>
    <n v="11"/>
    <s v="토10"/>
    <m/>
    <x v="9"/>
    <s v="주1회할인"/>
    <n v="3"/>
    <n v="57500"/>
    <n v="172500"/>
    <m/>
    <s v="직접"/>
    <m/>
    <n v="0"/>
    <m/>
    <m/>
    <m/>
    <s v="_x000a_형제할인"/>
    <m/>
    <m/>
    <m/>
    <m/>
    <m/>
    <m/>
  </r>
  <r>
    <x v="0"/>
    <x v="1"/>
    <x v="1"/>
    <s v="윤결"/>
    <x v="5"/>
    <s v="010-6272-5967"/>
    <s v="여"/>
    <n v="12"/>
    <s v="토15"/>
    <m/>
    <x v="9"/>
    <s v="주1회"/>
    <n v="3"/>
    <n v="60000"/>
    <n v="180000"/>
    <m/>
    <s v="입회비"/>
    <m/>
    <n v="30000"/>
    <m/>
    <m/>
    <m/>
    <m/>
    <d v="2024-10-12T00:00:00"/>
    <s v="주1회"/>
    <s v="sie"/>
    <s v="한남대로10길16"/>
    <m/>
    <m/>
  </r>
  <r>
    <x v="0"/>
    <x v="0"/>
    <x v="1"/>
    <s v="임주아"/>
    <x v="3"/>
    <s v="010-8927-2745"/>
    <s v="여"/>
    <n v="7"/>
    <s v="금14,15"/>
    <m/>
    <x v="9"/>
    <s v="주2회"/>
    <n v="8"/>
    <n v="55000"/>
    <n v="440000"/>
    <m/>
    <s v="편도1"/>
    <m/>
    <n v="3000"/>
    <m/>
    <m/>
    <m/>
    <s v="_x000a_하원셔틀이용"/>
    <d v="2023-04-04T00:00:00"/>
    <s v="주1회"/>
    <m/>
    <m/>
    <m/>
    <m/>
  </r>
  <r>
    <x v="0"/>
    <x v="0"/>
    <x v="1"/>
    <s v="문예진"/>
    <x v="6"/>
    <s v="010-9249-3377"/>
    <s v="여"/>
    <n v="10"/>
    <s v="수17"/>
    <m/>
    <x v="9"/>
    <s v="주1회"/>
    <n v="4"/>
    <n v="60000"/>
    <n v="240000"/>
    <m/>
    <s v="왕복1"/>
    <m/>
    <n v="6000"/>
    <m/>
    <m/>
    <m/>
    <s v="_x000a_수17 왕복셔틀 이용"/>
    <d v="2024-02-21T00:00:00"/>
    <s v="주1회"/>
    <m/>
    <s v="구현대80동"/>
    <m/>
    <m/>
  </r>
  <r>
    <x v="0"/>
    <x v="1"/>
    <x v="1"/>
    <s v="전정우"/>
    <x v="5"/>
    <s v="010-3224-8540"/>
    <s v="여"/>
    <n v="7"/>
    <s v="목16"/>
    <m/>
    <x v="9"/>
    <s v="주1회"/>
    <n v="4"/>
    <n v="60000"/>
    <n v="240000"/>
    <m/>
    <s v="직접"/>
    <m/>
    <n v="0"/>
    <m/>
    <m/>
    <m/>
    <m/>
    <d v="2024-08-22T00:00:00"/>
    <s v="주1회"/>
    <m/>
    <m/>
    <m/>
    <m/>
  </r>
  <r>
    <x v="0"/>
    <x v="1"/>
    <x v="1"/>
    <s v="박윤"/>
    <x v="8"/>
    <s v="010-9792-5945"/>
    <s v="남"/>
    <n v="6"/>
    <s v="금16"/>
    <m/>
    <x v="9"/>
    <s v="주1회"/>
    <n v="2"/>
    <n v="60000"/>
    <n v="120000"/>
    <m/>
    <s v="입회비"/>
    <m/>
    <n v="30000"/>
    <m/>
    <m/>
    <m/>
    <m/>
    <d v="2019-10-10T00:00:00"/>
    <s v="주1회"/>
    <m/>
    <s v="아크로리버뷰"/>
    <m/>
    <m/>
  </r>
  <r>
    <x v="0"/>
    <x v="1"/>
    <x v="1"/>
    <s v="박윤"/>
    <x v="8"/>
    <s v="010-9792-5945"/>
    <s v="남"/>
    <n v="6"/>
    <s v="금16"/>
    <m/>
    <x v="9"/>
    <s v="주1회"/>
    <n v="4"/>
    <n v="60000"/>
    <n v="240000"/>
    <m/>
    <s v="왕복1"/>
    <m/>
    <n v="6000"/>
    <m/>
    <m/>
    <m/>
    <s v="_x000a_왕복 셔틀 이용"/>
    <d v="2019-10-10T00:00:00"/>
    <s v="주1회"/>
    <m/>
    <s v="아크로리버뷰"/>
    <m/>
    <m/>
  </r>
  <r>
    <x v="0"/>
    <x v="1"/>
    <x v="1"/>
    <s v="황아영"/>
    <x v="13"/>
    <s v="010-9700-2288"/>
    <s v="여"/>
    <n v="11"/>
    <s v="토10"/>
    <m/>
    <x v="9"/>
    <s v="주1회할인"/>
    <n v="4"/>
    <n v="57500"/>
    <n v="230000"/>
    <m/>
    <s v="직접"/>
    <m/>
    <n v="0"/>
    <m/>
    <m/>
    <m/>
    <s v="_x000a_형제할인"/>
    <m/>
    <m/>
    <m/>
    <m/>
    <m/>
    <m/>
  </r>
  <r>
    <x v="0"/>
    <x v="1"/>
    <x v="1"/>
    <s v="황민영"/>
    <x v="13"/>
    <s v="010-9700-2288"/>
    <s v="여"/>
    <n v="9"/>
    <s v="토10"/>
    <m/>
    <x v="9"/>
    <s v="주1회할인"/>
    <n v="4"/>
    <n v="57500"/>
    <n v="230000"/>
    <m/>
    <s v="직접"/>
    <m/>
    <n v="0"/>
    <m/>
    <m/>
    <m/>
    <s v="_x000a_형제할인"/>
    <d v="2024-09-14T00:00:00"/>
    <s v="주1회"/>
    <m/>
    <s v="서빙고로67"/>
    <m/>
    <m/>
  </r>
  <r>
    <x v="0"/>
    <x v="1"/>
    <x v="1"/>
    <s v="황서영"/>
    <x v="13"/>
    <s v="010-9700-2288"/>
    <s v="여"/>
    <n v="9"/>
    <s v="토10"/>
    <m/>
    <x v="9"/>
    <s v="주1회할인"/>
    <n v="4"/>
    <n v="57500"/>
    <n v="230000"/>
    <m/>
    <s v="직접"/>
    <m/>
    <n v="0"/>
    <m/>
    <m/>
    <m/>
    <s v="_x000a_형제할인"/>
    <d v="2024-09-14T00:00:00"/>
    <s v="주1회"/>
    <m/>
    <s v="서빙고로67"/>
    <m/>
    <m/>
  </r>
  <r>
    <x v="0"/>
    <x v="0"/>
    <x v="1"/>
    <s v="백유하"/>
    <x v="6"/>
    <s v="010-9138-1789"/>
    <s v="여"/>
    <n v="6"/>
    <s v="토11"/>
    <m/>
    <x v="9"/>
    <s v="주1회할인"/>
    <n v="4"/>
    <n v="57500"/>
    <n v="230000"/>
    <m/>
    <s v="직접"/>
    <m/>
    <n v="0"/>
    <m/>
    <m/>
    <m/>
    <s v="_x000a_형제할인"/>
    <d v="2024-07-10T00:00:00"/>
    <s v="주1회"/>
    <m/>
    <m/>
    <m/>
    <s v="강남외"/>
  </r>
  <r>
    <x v="0"/>
    <x v="0"/>
    <x v="1"/>
    <s v="백민하"/>
    <x v="6"/>
    <s v="010-9138-1789"/>
    <s v="여"/>
    <n v="6"/>
    <s v="토11"/>
    <m/>
    <x v="9"/>
    <s v="주1회할인"/>
    <n v="4"/>
    <n v="57500"/>
    <n v="230000"/>
    <m/>
    <s v="직접"/>
    <m/>
    <n v="0"/>
    <m/>
    <m/>
    <m/>
    <s v="_x000a_형제할인"/>
    <d v="2024-07-10T00:00:00"/>
    <s v="주1회"/>
    <m/>
    <m/>
    <m/>
    <s v="강남외"/>
  </r>
  <r>
    <x v="0"/>
    <x v="0"/>
    <x v="1"/>
    <s v="이예서"/>
    <x v="0"/>
    <s v="010-9278-4710"/>
    <s v="여"/>
    <n v="10"/>
    <s v="토12"/>
    <m/>
    <x v="9"/>
    <s v="주1회"/>
    <n v="4"/>
    <n v="60000"/>
    <n v="240000"/>
    <m/>
    <s v="왕복1"/>
    <m/>
    <n v="6000"/>
    <m/>
    <m/>
    <m/>
    <s v="_x000a_왕복셔틀이용 형제할인(11월만 제외)"/>
    <d v="2023-01-28T00:00:00"/>
    <s v="주1회"/>
    <m/>
    <s v="반포자이 137동"/>
    <m/>
    <m/>
  </r>
  <r>
    <x v="0"/>
    <x v="1"/>
    <x v="1"/>
    <s v="이준상"/>
    <x v="5"/>
    <s v="010-3353-5968"/>
    <s v="남"/>
    <n v="8"/>
    <s v="목15토12"/>
    <m/>
    <x v="9"/>
    <s v="주2회"/>
    <n v="8"/>
    <n v="55000"/>
    <n v="440000"/>
    <m/>
    <s v="왕복2"/>
    <m/>
    <n v="5500"/>
    <m/>
    <m/>
    <m/>
    <s v="_x000a_왕복셔틀이용"/>
    <d v="2024-09-05T00:00:00"/>
    <s v="주2회"/>
    <s v="반원초"/>
    <s v="한신7차 302동"/>
    <s v="목:반원초 앞, 토:한신7차 쪽문"/>
    <m/>
  </r>
  <r>
    <x v="0"/>
    <x v="0"/>
    <x v="1"/>
    <s v="김민진"/>
    <x v="7"/>
    <s v="010-3780-3957"/>
    <s v="여"/>
    <n v="9"/>
    <s v="토12"/>
    <m/>
    <x v="9"/>
    <s v="주1회"/>
    <n v="2"/>
    <n v="60000"/>
    <n v="120000"/>
    <m/>
    <s v="직접"/>
    <m/>
    <n v="0"/>
    <m/>
    <m/>
    <m/>
    <m/>
    <d v="2024-08-02T00:00:00"/>
    <s v="주1회"/>
    <m/>
    <m/>
    <m/>
    <m/>
  </r>
  <r>
    <x v="0"/>
    <x v="0"/>
    <x v="1"/>
    <s v="손이서"/>
    <x v="7"/>
    <s v="010-2599-0314"/>
    <s v="여"/>
    <n v="7"/>
    <s v="토11"/>
    <m/>
    <x v="9"/>
    <s v="주1회"/>
    <n v="4"/>
    <n v="60000"/>
    <n v="240000"/>
    <m/>
    <s v="직접"/>
    <m/>
    <n v="0"/>
    <m/>
    <m/>
    <m/>
    <m/>
    <d v="2023-02-18T00:00:00"/>
    <s v="주1회"/>
    <m/>
    <s v="서울시 성동구"/>
    <m/>
    <m/>
  </r>
  <r>
    <x v="0"/>
    <x v="0"/>
    <x v="1"/>
    <s v="손이서"/>
    <x v="7"/>
    <s v="010-2599-0314"/>
    <s v="여"/>
    <n v="7"/>
    <s v="토11"/>
    <m/>
    <x v="9"/>
    <s v="주1회"/>
    <n v="4"/>
    <n v="60000"/>
    <n v="240000"/>
    <m/>
    <s v="직접"/>
    <m/>
    <n v="0"/>
    <m/>
    <m/>
    <m/>
    <m/>
    <d v="2023-02-18T00:00:00"/>
    <s v="주1회"/>
    <m/>
    <s v="서울시 성동구"/>
    <m/>
    <m/>
  </r>
  <r>
    <x v="0"/>
    <x v="0"/>
    <x v="1"/>
    <s v="전소은"/>
    <x v="3"/>
    <s v="010-4266-2317"/>
    <s v="여"/>
    <n v="8"/>
    <s v="토12"/>
    <m/>
    <x v="9"/>
    <s v="주1회"/>
    <n v="2"/>
    <n v="60000"/>
    <n v="120000"/>
    <m/>
    <s v="입회비"/>
    <m/>
    <n v="30000"/>
    <m/>
    <m/>
    <m/>
    <m/>
    <m/>
    <m/>
    <m/>
    <m/>
    <m/>
    <m/>
  </r>
  <r>
    <x v="0"/>
    <x v="1"/>
    <x v="1"/>
    <s v="김도원"/>
    <x v="8"/>
    <s v="010-9810-0065"/>
    <s v="남"/>
    <n v="8"/>
    <s v="금15,16"/>
    <m/>
    <x v="9"/>
    <s v="주2회"/>
    <n v="8"/>
    <n v="55000"/>
    <n v="440000"/>
    <m/>
    <s v="직접"/>
    <m/>
    <n v="0"/>
    <m/>
    <m/>
    <m/>
    <m/>
    <d v="2023-04-19T00:00:00"/>
    <s v="주2회"/>
    <m/>
    <s v="신사동 567-30"/>
    <m/>
    <m/>
  </r>
  <r>
    <x v="0"/>
    <x v="1"/>
    <x v="1"/>
    <s v="한동윤"/>
    <x v="1"/>
    <s v="010-5201-2173"/>
    <s v="남"/>
    <n v="9"/>
    <s v="월17"/>
    <m/>
    <x v="9"/>
    <s v="주1회할인"/>
    <n v="4"/>
    <n v="57500"/>
    <n v="230000"/>
    <m/>
    <s v="직접"/>
    <m/>
    <n v="0"/>
    <m/>
    <m/>
    <m/>
    <s v="_x000a_수영종목할인 수영연속셔틀비X"/>
    <m/>
    <m/>
    <m/>
    <m/>
    <m/>
    <m/>
  </r>
  <r>
    <x v="0"/>
    <x v="1"/>
    <x v="1"/>
    <s v="한동윤"/>
    <x v="1"/>
    <s v="010-5201-2173"/>
    <s v="남"/>
    <n v="9"/>
    <s v="월17"/>
    <m/>
    <x v="9"/>
    <s v="주1회할인"/>
    <n v="4"/>
    <n v="57500"/>
    <n v="230000"/>
    <m/>
    <s v="직접"/>
    <m/>
    <n v="0"/>
    <m/>
    <m/>
    <m/>
    <s v="_x000a_수영종목할인 수영연속셔틀비X"/>
    <m/>
    <m/>
    <m/>
    <m/>
    <m/>
    <m/>
  </r>
  <r>
    <x v="0"/>
    <x v="0"/>
    <x v="1"/>
    <s v="채이레"/>
    <x v="4"/>
    <s v="010-8834-2124"/>
    <s v="여"/>
    <n v="6"/>
    <s v="금16"/>
    <m/>
    <x v="9"/>
    <s v="주1회"/>
    <n v="1"/>
    <n v="60000"/>
    <n v="60000"/>
    <m/>
    <s v="직접"/>
    <m/>
    <n v="0"/>
    <m/>
    <m/>
    <m/>
    <s v="_x000a_수영연속셔틀비X 수영종목할인"/>
    <d v="2024-02-02T00:00:00"/>
    <s v="주1회"/>
    <m/>
    <m/>
    <m/>
    <s v="래미안신반포챌리스 대림상가"/>
  </r>
  <r>
    <x v="0"/>
    <x v="1"/>
    <x v="1"/>
    <s v="김태용"/>
    <x v="5"/>
    <s v="010-3707-3957"/>
    <s v="남"/>
    <n v="9"/>
    <s v="수17"/>
    <m/>
    <x v="9"/>
    <s v="주1회"/>
    <n v="4"/>
    <n v="60000"/>
    <n v="240000"/>
    <m/>
    <s v="직접"/>
    <m/>
    <n v="0"/>
    <m/>
    <m/>
    <m/>
    <m/>
    <d v="2024-08-02T00:00:00"/>
    <s v="주1회"/>
    <m/>
    <m/>
    <m/>
    <m/>
  </r>
  <r>
    <x v="0"/>
    <x v="0"/>
    <x v="1"/>
    <s v="이시헌"/>
    <x v="6"/>
    <s v="010-2736-4800"/>
    <s v="여"/>
    <n v="10"/>
    <s v="금14"/>
    <m/>
    <x v="9"/>
    <s v="주1회"/>
    <n v="4"/>
    <n v="60000"/>
    <n v="240000"/>
    <m/>
    <s v="직접"/>
    <m/>
    <n v="0"/>
    <m/>
    <m/>
    <m/>
    <m/>
    <d v="2024-08-09T00:00:00"/>
    <s v="주1회"/>
    <m/>
    <m/>
    <m/>
    <m/>
  </r>
  <r>
    <x v="0"/>
    <x v="0"/>
    <x v="1"/>
    <s v="정서윤"/>
    <x v="0"/>
    <s v="010-6249-3511"/>
    <s v="여"/>
    <n v="7"/>
    <s v="목16"/>
    <m/>
    <x v="9"/>
    <s v="주1회할인"/>
    <n v="4"/>
    <n v="57500"/>
    <n v="230000"/>
    <m/>
    <s v="직접"/>
    <m/>
    <n v="0"/>
    <m/>
    <m/>
    <m/>
    <s v="_x000a_형제할인"/>
    <d v="2022-01-11T00:00:00"/>
    <s v="주1회"/>
    <m/>
    <m/>
    <m/>
    <m/>
  </r>
  <r>
    <x v="0"/>
    <x v="0"/>
    <x v="1"/>
    <s v="정하린"/>
    <x v="0"/>
    <s v="010-6249-3511"/>
    <s v="여"/>
    <n v="6"/>
    <s v="목16"/>
    <m/>
    <x v="9"/>
    <s v="주1회할인"/>
    <n v="4"/>
    <n v="57500"/>
    <n v="230000"/>
    <m/>
    <s v="직접"/>
    <m/>
    <n v="0"/>
    <m/>
    <m/>
    <m/>
    <s v="_x000a_형제할인"/>
    <d v="2023-10-06T00:00:00"/>
    <s v="주1회"/>
    <m/>
    <m/>
    <m/>
    <m/>
  </r>
  <r>
    <x v="0"/>
    <x v="1"/>
    <x v="1"/>
    <s v="이하율"/>
    <x v="1"/>
    <s v="010-9936-2015"/>
    <s v="여"/>
    <n v="8"/>
    <s v="수17,목14"/>
    <m/>
    <x v="9"/>
    <s v="주1회미만"/>
    <n v="0"/>
    <n v="70000"/>
    <n v="0"/>
    <m/>
    <s v="편도2"/>
    <m/>
    <n v="2750"/>
    <m/>
    <m/>
    <m/>
    <m/>
    <d v="2024-01-11T00:00:00"/>
    <s v="주1회"/>
    <m/>
    <s v="미성아파트 21동"/>
    <m/>
    <m/>
  </r>
  <r>
    <x v="0"/>
    <x v="1"/>
    <x v="1"/>
    <s v="한다인"/>
    <x v="8"/>
    <s v="010-9276-1104"/>
    <s v="여"/>
    <n v="9"/>
    <s v="월금16"/>
    <m/>
    <x v="9"/>
    <s v="주1회할인"/>
    <n v="4"/>
    <n v="57500"/>
    <n v="230000"/>
    <m/>
    <s v="직접"/>
    <m/>
    <n v="0"/>
    <m/>
    <m/>
    <m/>
    <s v="_x000a_형제할인"/>
    <d v="2023-07-07T00:00:00"/>
    <s v="주1회"/>
    <m/>
    <s v="구현대 72동"/>
    <m/>
    <m/>
  </r>
  <r>
    <x v="0"/>
    <x v="1"/>
    <x v="1"/>
    <s v="한규민"/>
    <x v="8"/>
    <s v="010-9276-1104"/>
    <s v="남"/>
    <n v="6"/>
    <s v="월금16"/>
    <m/>
    <x v="9"/>
    <s v="주1회할인"/>
    <n v="4"/>
    <n v="57500"/>
    <n v="230000"/>
    <m/>
    <s v="편도2"/>
    <m/>
    <n v="0"/>
    <m/>
    <m/>
    <m/>
    <s v="_x000a_형제할인"/>
    <d v="2023-07-24T00:00:00"/>
    <s v="주1회"/>
    <m/>
    <m/>
    <m/>
    <m/>
  </r>
  <r>
    <x v="0"/>
    <x v="1"/>
    <x v="1"/>
    <s v="이영빈"/>
    <x v="8"/>
    <s v="010-8839-9957"/>
    <s v="남"/>
    <n v="8"/>
    <s v="토11"/>
    <m/>
    <x v="9"/>
    <s v="주1회"/>
    <n v="3"/>
    <n v="60000"/>
    <n v="180000"/>
    <m/>
    <s v="직접"/>
    <m/>
    <n v="0"/>
    <m/>
    <m/>
    <m/>
    <m/>
    <d v="2023-05-10T00:00:00"/>
    <s v="주2회"/>
    <m/>
    <s v="이촌로 193"/>
    <m/>
    <m/>
  </r>
  <r>
    <x v="0"/>
    <x v="0"/>
    <x v="1"/>
    <s v="이엄유주"/>
    <x v="0"/>
    <s v="010-6552-1070"/>
    <s v="여"/>
    <n v="8"/>
    <s v="토11"/>
    <m/>
    <x v="9"/>
    <s v="주1회"/>
    <n v="4"/>
    <n v="60000"/>
    <n v="240000"/>
    <m/>
    <s v="직접"/>
    <m/>
    <n v="0"/>
    <m/>
    <m/>
    <m/>
    <m/>
    <d v="2024-01-12T00:00:00"/>
    <s v="주1회"/>
    <m/>
    <s v="압구정로 201"/>
    <m/>
    <s v="압구정동"/>
  </r>
  <r>
    <x v="0"/>
    <x v="0"/>
    <x v="1"/>
    <s v="승서은"/>
    <x v="4"/>
    <s v="010-4613-7053"/>
    <s v="여"/>
    <n v="7"/>
    <s v="월17"/>
    <m/>
    <x v="9"/>
    <s v="주1회할인"/>
    <n v="4"/>
    <n v="57500"/>
    <n v="230000"/>
    <m/>
    <s v="직접"/>
    <m/>
    <n v="0"/>
    <m/>
    <m/>
    <m/>
    <m/>
    <m/>
    <m/>
    <m/>
    <m/>
    <m/>
    <m/>
  </r>
  <r>
    <x v="0"/>
    <x v="0"/>
    <x v="1"/>
    <s v="김하영"/>
    <x v="3"/>
    <s v="010-9035-4621"/>
    <s v="여"/>
    <n v="7"/>
    <s v="수17"/>
    <m/>
    <x v="9"/>
    <s v="주1회"/>
    <n v="0"/>
    <n v="60000"/>
    <n v="0"/>
    <m/>
    <s v="왕복1"/>
    <m/>
    <n v="6000"/>
    <m/>
    <m/>
    <m/>
    <s v="_x000a_왕복셔틀이용"/>
    <d v="2022-05-03T00:00:00"/>
    <s v="주1회"/>
    <m/>
    <m/>
    <m/>
    <m/>
  </r>
  <r>
    <x v="0"/>
    <x v="0"/>
    <x v="1"/>
    <s v="김하영"/>
    <x v="3"/>
    <s v="010-9035-4621"/>
    <s v="여"/>
    <n v="7"/>
    <s v="수17"/>
    <m/>
    <x v="9"/>
    <s v="주1회"/>
    <n v="0"/>
    <n v="60000"/>
    <n v="0"/>
    <m/>
    <s v="왕복1"/>
    <m/>
    <n v="6000"/>
    <m/>
    <m/>
    <m/>
    <s v="_x000a_왕복셔틀이용"/>
    <d v="2022-05-03T00:00:00"/>
    <s v="주1회"/>
    <m/>
    <m/>
    <m/>
    <m/>
  </r>
  <r>
    <x v="0"/>
    <x v="0"/>
    <x v="1"/>
    <s v="김하영"/>
    <x v="3"/>
    <s v="010-9035-4621"/>
    <s v="여"/>
    <n v="7"/>
    <s v="수17"/>
    <m/>
    <x v="9"/>
    <s v="주1회"/>
    <n v="3"/>
    <n v="60000"/>
    <n v="180000"/>
    <m/>
    <s v="직접"/>
    <m/>
    <n v="0"/>
    <m/>
    <m/>
    <m/>
    <s v="_x000a_왕복셔틀이용"/>
    <d v="2022-05-03T00:00:00"/>
    <s v="주1회"/>
    <m/>
    <m/>
    <m/>
    <m/>
  </r>
  <r>
    <x v="0"/>
    <x v="0"/>
    <x v="1"/>
    <s v="김하영"/>
    <x v="3"/>
    <s v="010-9035-4621"/>
    <s v="여"/>
    <n v="7"/>
    <s v="수17"/>
    <m/>
    <x v="9"/>
    <s v="주1회"/>
    <n v="1"/>
    <n v="60000"/>
    <n v="60000"/>
    <m/>
    <s v="직접"/>
    <m/>
    <n v="0"/>
    <m/>
    <m/>
    <m/>
    <s v="_x000a_왕복셔틀이용"/>
    <d v="2022-05-03T00:00:00"/>
    <s v="주1회"/>
    <m/>
    <m/>
    <m/>
    <m/>
  </r>
  <r>
    <x v="0"/>
    <x v="0"/>
    <x v="1"/>
    <s v="김하영"/>
    <x v="3"/>
    <s v="010-9035-4621"/>
    <s v="여"/>
    <n v="7"/>
    <s v="수17"/>
    <m/>
    <x v="9"/>
    <s v="주1회"/>
    <n v="4"/>
    <n v="60000"/>
    <n v="240000"/>
    <m/>
    <s v="직접"/>
    <m/>
    <n v="0"/>
    <m/>
    <m/>
    <m/>
    <s v="_x000a_왕복셔틀이용"/>
    <d v="2022-05-03T00:00:00"/>
    <s v="주1회"/>
    <m/>
    <m/>
    <m/>
    <m/>
  </r>
  <r>
    <x v="0"/>
    <x v="0"/>
    <x v="1"/>
    <s v="박소영"/>
    <x v="7"/>
    <s v="010-6886-6016"/>
    <s v="여"/>
    <n v="10"/>
    <s v="수16"/>
    <m/>
    <x v="9"/>
    <s v="주1회"/>
    <n v="4"/>
    <n v="60000"/>
    <n v="240000"/>
    <m/>
    <s v="왕복1"/>
    <m/>
    <n v="6000"/>
    <m/>
    <m/>
    <m/>
    <s v="_x000a_왕복셔틀이용"/>
    <d v="2021-12-07T00:00:00"/>
    <s v="주1회"/>
    <m/>
    <s v="압구정동 구현대아파트 63동"/>
    <m/>
    <m/>
  </r>
  <r>
    <x v="0"/>
    <x v="0"/>
    <x v="1"/>
    <s v="김레나"/>
    <x v="7"/>
    <s v="010-2591-9669"/>
    <s v="여"/>
    <n v="9"/>
    <s v="목16토12"/>
    <m/>
    <x v="9"/>
    <s v="주2회"/>
    <n v="1"/>
    <n v="55000"/>
    <n v="55000"/>
    <m/>
    <s v="직접"/>
    <m/>
    <n v="0"/>
    <m/>
    <m/>
    <m/>
    <m/>
    <d v="2021-06-19T00:00:00"/>
    <s v="주1회"/>
    <m/>
    <s v="압구정동 현대아파트 74-601"/>
    <m/>
    <m/>
  </r>
  <r>
    <x v="0"/>
    <x v="0"/>
    <x v="1"/>
    <s v="김레나"/>
    <x v="7"/>
    <s v="010-2591-9669"/>
    <s v="여"/>
    <n v="9"/>
    <s v="목16토12"/>
    <m/>
    <x v="9"/>
    <s v="주2회"/>
    <n v="8"/>
    <n v="55000"/>
    <n v="440000"/>
    <m/>
    <s v="직접"/>
    <m/>
    <n v="0"/>
    <m/>
    <m/>
    <m/>
    <m/>
    <d v="2021-06-19T00:00:00"/>
    <s v="주1회"/>
    <m/>
    <s v="압구정동 현대아파트 74-601"/>
    <m/>
    <m/>
  </r>
  <r>
    <x v="0"/>
    <x v="1"/>
    <x v="1"/>
    <s v="정유준"/>
    <x v="1"/>
    <s v="010-9058-6247"/>
    <s v="남"/>
    <n v="8"/>
    <s v="월15"/>
    <m/>
    <x v="9"/>
    <s v="주1회"/>
    <n v="4"/>
    <n v="60000"/>
    <n v="240000"/>
    <m/>
    <s v="왕복1"/>
    <m/>
    <n v="6000"/>
    <m/>
    <m/>
    <m/>
    <s v="_x000a_왕복 셔틀 이용"/>
    <d v="2021-06-23T00:00:00"/>
    <m/>
    <m/>
    <s v="잠원동 하나유치원"/>
    <m/>
    <m/>
  </r>
  <r>
    <x v="5"/>
    <x v="4"/>
    <x v="1"/>
    <s v="황수아"/>
    <x v="25"/>
    <m/>
    <m/>
    <m/>
    <m/>
    <m/>
    <x v="9"/>
    <s v="25년(2차)방특"/>
    <n v="1"/>
    <n v="150000"/>
    <n v="150000"/>
    <m/>
    <s v="25년특강셔틀비"/>
    <n v="1"/>
    <n v="30000"/>
    <m/>
    <m/>
    <m/>
    <s v="미확인"/>
    <m/>
    <m/>
    <m/>
    <m/>
    <m/>
    <m/>
  </r>
  <r>
    <x v="3"/>
    <x v="4"/>
    <x v="12"/>
    <s v="채경식(워리어)"/>
    <x v="21"/>
    <s v="010-9982-8385"/>
    <m/>
    <m/>
    <s v="토8:30_x000a_목일19,"/>
    <m/>
    <x v="9"/>
    <s v="어린이대관1"/>
    <n v="2"/>
    <n v="1518400"/>
    <n v="3036800"/>
    <m/>
    <s v="직접"/>
    <m/>
    <n v="0"/>
    <m/>
    <m/>
    <m/>
    <m/>
    <m/>
    <m/>
    <m/>
    <m/>
    <m/>
    <m/>
  </r>
  <r>
    <x v="3"/>
    <x v="4"/>
    <x v="12"/>
    <s v="채경식(워리어)"/>
    <x v="21"/>
    <s v="010-9982-8385"/>
    <m/>
    <m/>
    <s v="토8:30_x000a_목일19,"/>
    <m/>
    <x v="9"/>
    <s v="어린이대관1"/>
    <n v="1"/>
    <n v="1518400"/>
    <n v="1518400"/>
    <m/>
    <s v="직접"/>
    <m/>
    <n v="0"/>
    <m/>
    <m/>
    <m/>
    <s v="11월 정규 대관"/>
    <m/>
    <m/>
    <m/>
    <m/>
    <m/>
    <m/>
  </r>
  <r>
    <x v="3"/>
    <x v="4"/>
    <x v="12"/>
    <s v="안근영(퍼핀스)"/>
    <x v="21"/>
    <s v="010-7444-9116"/>
    <m/>
    <m/>
    <s v="수20:30,일17"/>
    <m/>
    <x v="9"/>
    <s v="어린이대관1"/>
    <n v="9"/>
    <n v="330000"/>
    <n v="2970000"/>
    <m/>
    <s v="직접"/>
    <m/>
    <n v="0"/>
    <m/>
    <m/>
    <m/>
    <m/>
    <m/>
    <m/>
    <m/>
    <m/>
    <m/>
    <m/>
  </r>
  <r>
    <x v="3"/>
    <x v="4"/>
    <x v="12"/>
    <s v="김원중"/>
    <x v="14"/>
    <s v="010-3380-9068"/>
    <m/>
    <m/>
    <s v="금11"/>
    <m/>
    <x v="9"/>
    <s v="주중오전대관"/>
    <n v="2"/>
    <n v="130000"/>
    <n v="260000"/>
    <m/>
    <s v="직접"/>
    <m/>
    <n v="0"/>
    <m/>
    <m/>
    <m/>
    <s v="1월 오전 대관"/>
    <m/>
    <m/>
    <m/>
    <m/>
    <m/>
    <m/>
  </r>
  <r>
    <x v="3"/>
    <x v="4"/>
    <x v="12"/>
    <s v="이태경"/>
    <x v="14"/>
    <s v="010-4942-0961"/>
    <m/>
    <m/>
    <s v="화목20:30"/>
    <m/>
    <x v="9"/>
    <s v="주중오전대관"/>
    <n v="4"/>
    <n v="130000"/>
    <n v="520000"/>
    <m/>
    <s v="직접"/>
    <m/>
    <n v="0"/>
    <m/>
    <m/>
    <m/>
    <m/>
    <m/>
    <m/>
    <m/>
    <m/>
    <m/>
    <m/>
  </r>
  <r>
    <x v="3"/>
    <x v="4"/>
    <x v="12"/>
    <s v="박상민(크러쉬)"/>
    <x v="14"/>
    <s v="010-3380-9068"/>
    <m/>
    <m/>
    <s v="일20:30"/>
    <m/>
    <x v="9"/>
    <s v="주중오전대관"/>
    <n v="4"/>
    <n v="130000"/>
    <n v="520000"/>
    <m/>
    <s v="직접"/>
    <m/>
    <n v="0"/>
    <m/>
    <m/>
    <m/>
    <m/>
    <m/>
    <m/>
    <m/>
    <m/>
    <m/>
    <m/>
  </r>
  <r>
    <x v="3"/>
    <x v="4"/>
    <x v="12"/>
    <s v="방준호(투비독스)"/>
    <x v="26"/>
    <s v="010-4942-0961"/>
    <m/>
    <m/>
    <s v="화목20:30"/>
    <m/>
    <x v="9"/>
    <s v="하키대회"/>
    <n v="1"/>
    <n v="500000"/>
    <n v="500000"/>
    <m/>
    <s v="직접"/>
    <m/>
    <n v="0"/>
    <m/>
    <m/>
    <m/>
    <m/>
    <m/>
    <m/>
    <m/>
    <m/>
    <m/>
    <m/>
  </r>
  <r>
    <x v="3"/>
    <x v="4"/>
    <x v="12"/>
    <s v="최정식(와이번즈)"/>
    <x v="24"/>
    <s v="010-2733-2903"/>
    <m/>
    <m/>
    <s v="월20:30화19토17:30일16"/>
    <m/>
    <x v="9"/>
    <s v="어린이대관2"/>
    <n v="53"/>
    <n v="319000"/>
    <n v="16907000"/>
    <m/>
    <s v="직접"/>
    <m/>
    <n v="0"/>
    <m/>
    <m/>
    <m/>
    <m/>
    <m/>
    <m/>
    <m/>
    <m/>
    <m/>
    <m/>
  </r>
  <r>
    <x v="3"/>
    <x v="4"/>
    <x v="12"/>
    <s v="최정식(와이번즈)"/>
    <x v="24"/>
    <s v="010-2733-2903"/>
    <m/>
    <m/>
    <s v="월20:30화19토17:30일16"/>
    <m/>
    <x v="9"/>
    <s v="어린이대관2"/>
    <n v="33"/>
    <n v="319000"/>
    <n v="10527000"/>
    <m/>
    <s v="직접"/>
    <m/>
    <n v="0"/>
    <m/>
    <m/>
    <m/>
    <m/>
    <m/>
    <m/>
    <m/>
    <m/>
    <m/>
    <m/>
  </r>
  <r>
    <x v="3"/>
    <x v="4"/>
    <x v="12"/>
    <s v="오전대관웅진"/>
    <x v="14"/>
    <m/>
    <m/>
    <m/>
    <m/>
    <m/>
    <x v="9"/>
    <s v="주중오전대관"/>
    <n v="1"/>
    <n v="130000"/>
    <n v="130000"/>
    <m/>
    <s v="직접"/>
    <m/>
    <n v="0"/>
    <m/>
    <m/>
    <m/>
    <m/>
    <m/>
    <m/>
    <m/>
    <m/>
    <m/>
    <m/>
  </r>
  <r>
    <x v="3"/>
    <x v="4"/>
    <x v="12"/>
    <s v="타이거즈"/>
    <x v="26"/>
    <m/>
    <m/>
    <m/>
    <m/>
    <m/>
    <x v="9"/>
    <s v="하키대회"/>
    <n v="1"/>
    <n v="500000"/>
    <n v="500000"/>
    <m/>
    <s v="직접"/>
    <m/>
    <n v="0"/>
    <m/>
    <m/>
    <m/>
    <m/>
    <m/>
    <m/>
    <m/>
    <m/>
    <m/>
    <m/>
  </r>
  <r>
    <x v="3"/>
    <x v="4"/>
    <x v="12"/>
    <s v="이경우(호크스)"/>
    <x v="26"/>
    <s v="010-9168-8100"/>
    <m/>
    <m/>
    <s v="토16,일14"/>
    <m/>
    <x v="9"/>
    <s v="하키대회"/>
    <n v="1"/>
    <n v="500000"/>
    <n v="500000"/>
    <m/>
    <s v="직접"/>
    <m/>
    <n v="0"/>
    <m/>
    <m/>
    <m/>
    <m/>
    <m/>
    <m/>
    <m/>
    <m/>
    <m/>
    <m/>
  </r>
  <r>
    <x v="3"/>
    <x v="4"/>
    <x v="12"/>
    <s v="김준기(썬더스)"/>
    <x v="26"/>
    <s v="010-5910-8568"/>
    <m/>
    <m/>
    <s v="월수토19_x000a_일7,11"/>
    <m/>
    <x v="9"/>
    <s v="하키대회"/>
    <n v="1"/>
    <n v="500000"/>
    <n v="500000"/>
    <m/>
    <s v="직접"/>
    <m/>
    <n v="0"/>
    <m/>
    <m/>
    <m/>
    <m/>
    <m/>
    <m/>
    <m/>
    <m/>
    <m/>
    <m/>
  </r>
  <r>
    <x v="3"/>
    <x v="4"/>
    <x v="12"/>
    <s v="김준기(썬더스)"/>
    <x v="26"/>
    <s v="010-5910-8568"/>
    <m/>
    <m/>
    <s v="월수토19_x000a_일7,11"/>
    <m/>
    <x v="9"/>
    <s v="하키대회"/>
    <n v="1"/>
    <n v="500000"/>
    <n v="500000"/>
    <m/>
    <s v="직접"/>
    <m/>
    <n v="0"/>
    <m/>
    <m/>
    <m/>
    <m/>
    <m/>
    <m/>
    <m/>
    <m/>
    <m/>
    <m/>
  </r>
  <r>
    <x v="3"/>
    <x v="4"/>
    <x v="12"/>
    <s v="방준호(투비독스)"/>
    <x v="24"/>
    <s v="010-4942-0961"/>
    <m/>
    <m/>
    <s v="화목20:30"/>
    <m/>
    <x v="9"/>
    <s v="어린이대관2"/>
    <n v="55"/>
    <n v="319000"/>
    <n v="17545000"/>
    <m/>
    <s v="직접"/>
    <m/>
    <n v="0"/>
    <m/>
    <m/>
    <m/>
    <m/>
    <m/>
    <m/>
    <m/>
    <m/>
    <m/>
    <m/>
  </r>
  <r>
    <x v="3"/>
    <x v="4"/>
    <x v="12"/>
    <s v="방준호(투비독스)"/>
    <x v="24"/>
    <s v="010-4942-0961"/>
    <m/>
    <m/>
    <s v="화목20:30"/>
    <m/>
    <x v="9"/>
    <s v="어린이대관2"/>
    <n v="29"/>
    <n v="319000"/>
    <n v="9251000"/>
    <m/>
    <s v="직접"/>
    <m/>
    <n v="0"/>
    <m/>
    <m/>
    <m/>
    <m/>
    <m/>
    <m/>
    <m/>
    <m/>
    <m/>
    <m/>
  </r>
  <r>
    <x v="3"/>
    <x v="4"/>
    <x v="12"/>
    <s v="박상민(크러쉬)"/>
    <x v="23"/>
    <s v="010-3380-9068"/>
    <m/>
    <m/>
    <s v="일20:30"/>
    <m/>
    <x v="9"/>
    <s v="일반대관"/>
    <n v="27"/>
    <n v="250000"/>
    <n v="6750000"/>
    <m/>
    <s v="직접"/>
    <m/>
    <n v="0"/>
    <m/>
    <m/>
    <m/>
    <m/>
    <m/>
    <m/>
    <m/>
    <m/>
    <m/>
    <m/>
  </r>
  <r>
    <x v="3"/>
    <x v="4"/>
    <x v="12"/>
    <s v="김준기(썬더스)"/>
    <x v="21"/>
    <s v="010-5910-8568"/>
    <m/>
    <m/>
    <s v="월수토19_x000a_일7,11"/>
    <m/>
    <x v="9"/>
    <s v="어린이대관1"/>
    <n v="91"/>
    <n v="330000"/>
    <n v="30030000"/>
    <m/>
    <s v="직접"/>
    <m/>
    <n v="0"/>
    <m/>
    <m/>
    <m/>
    <m/>
    <m/>
    <m/>
    <m/>
    <m/>
    <m/>
    <m/>
  </r>
  <r>
    <x v="3"/>
    <x v="4"/>
    <x v="12"/>
    <s v="김준기(썬더스)"/>
    <x v="21"/>
    <s v="010-5910-8568"/>
    <m/>
    <m/>
    <s v="월수토19_x000a_일7,11"/>
    <m/>
    <x v="9"/>
    <s v="어린이대관1"/>
    <n v="91"/>
    <n v="330000"/>
    <n v="30030000"/>
    <m/>
    <s v="직접"/>
    <m/>
    <n v="0"/>
    <m/>
    <m/>
    <m/>
    <m/>
    <m/>
    <m/>
    <m/>
    <m/>
    <m/>
    <m/>
  </r>
  <r>
    <x v="3"/>
    <x v="4"/>
    <x v="12"/>
    <s v="김준기(썬더스)"/>
    <x v="21"/>
    <s v="010-5910-8568"/>
    <m/>
    <m/>
    <s v="월수토19_x000a_일7,11"/>
    <m/>
    <x v="9"/>
    <s v="어린이대관1"/>
    <n v="91"/>
    <n v="330000"/>
    <n v="30030000"/>
    <m/>
    <s v="직접"/>
    <m/>
    <n v="0"/>
    <m/>
    <m/>
    <m/>
    <m/>
    <m/>
    <m/>
    <m/>
    <m/>
    <m/>
    <m/>
  </r>
  <r>
    <x v="3"/>
    <x v="4"/>
    <x v="12"/>
    <s v="황두현(로켓츠)"/>
    <x v="21"/>
    <s v="010-6244-0946"/>
    <m/>
    <m/>
    <s v="화목토22"/>
    <m/>
    <x v="9"/>
    <s v="어린이대관1"/>
    <n v="30"/>
    <n v="330000"/>
    <n v="9900000"/>
    <m/>
    <s v="직접"/>
    <m/>
    <n v="0"/>
    <m/>
    <m/>
    <m/>
    <m/>
    <m/>
    <m/>
    <m/>
    <m/>
    <m/>
    <m/>
  </r>
  <r>
    <x v="3"/>
    <x v="4"/>
    <x v="12"/>
    <s v="박상민(크러쉬)"/>
    <x v="14"/>
    <s v="010-3380-9068"/>
    <m/>
    <m/>
    <s v="일20:30"/>
    <m/>
    <x v="9"/>
    <s v="주중오전대관"/>
    <n v="2"/>
    <n v="130000"/>
    <n v="260000"/>
    <m/>
    <s v="직접"/>
    <m/>
    <n v="0"/>
    <m/>
    <m/>
    <m/>
    <m/>
    <m/>
    <m/>
    <m/>
    <m/>
    <m/>
    <m/>
  </r>
  <r>
    <x v="3"/>
    <x v="4"/>
    <x v="12"/>
    <s v="최정식(와이번즈)"/>
    <x v="24"/>
    <s v="010-2733-2903"/>
    <m/>
    <m/>
    <s v="월20:30화19토17:30일16"/>
    <m/>
    <x v="9"/>
    <s v="어린이대관2"/>
    <n v="1"/>
    <n v="319000"/>
    <n v="319000"/>
    <m/>
    <s v="직접"/>
    <m/>
    <n v="0"/>
    <m/>
    <m/>
    <m/>
    <m/>
    <m/>
    <m/>
    <m/>
    <m/>
    <m/>
    <m/>
  </r>
  <r>
    <x v="3"/>
    <x v="4"/>
    <x v="12"/>
    <s v="피날레(피겨성인)"/>
    <x v="14"/>
    <m/>
    <m/>
    <m/>
    <s v="화목7"/>
    <m/>
    <x v="9"/>
    <s v="주중오전대관"/>
    <n v="39"/>
    <n v="130000"/>
    <n v="5070000"/>
    <m/>
    <s v="직접"/>
    <m/>
    <n v="0"/>
    <m/>
    <m/>
    <m/>
    <m/>
    <m/>
    <m/>
    <m/>
    <m/>
    <m/>
    <m/>
  </r>
  <r>
    <x v="3"/>
    <x v="4"/>
    <x v="12"/>
    <s v="이경우(호크스)"/>
    <x v="21"/>
    <s v="010-9168-8100"/>
    <m/>
    <m/>
    <s v="토16,일14"/>
    <m/>
    <x v="9"/>
    <s v="어린이대관1"/>
    <n v="27"/>
    <n v="330000"/>
    <n v="8910000"/>
    <m/>
    <s v="직접"/>
    <m/>
    <n v="0"/>
    <m/>
    <m/>
    <m/>
    <m/>
    <m/>
    <m/>
    <m/>
    <m/>
    <m/>
    <m/>
  </r>
  <r>
    <x v="3"/>
    <x v="4"/>
    <x v="12"/>
    <s v="이동기"/>
    <x v="14"/>
    <m/>
    <m/>
    <m/>
    <m/>
    <m/>
    <x v="9"/>
    <s v="주중오전대관"/>
    <n v="2"/>
    <n v="130000"/>
    <n v="220000"/>
    <m/>
    <s v="직접"/>
    <m/>
    <n v="0"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  <r>
    <x v="6"/>
    <x v="4"/>
    <x v="1"/>
    <m/>
    <x v="25"/>
    <m/>
    <m/>
    <m/>
    <m/>
    <m/>
    <x v="9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D3:E12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axis="axisRow" showAll="0">
      <items count="9">
        <item x="1"/>
        <item x="0"/>
        <item x="7"/>
        <item x="4"/>
        <item x="2"/>
        <item x="3"/>
        <item x="5"/>
        <item x="6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showAll="0">
      <items count="149">
        <item m="1" x="147"/>
        <item m="1" x="123"/>
        <item m="1" x="46"/>
        <item m="1" x="57"/>
        <item m="1" x="124"/>
        <item x="7"/>
        <item m="1" x="97"/>
        <item x="16"/>
        <item m="1" x="87"/>
        <item m="1" x="91"/>
        <item m="1" x="75"/>
        <item m="1" x="30"/>
        <item m="1" x="104"/>
        <item m="1" x="62"/>
        <item m="1" x="94"/>
        <item m="1" x="67"/>
        <item m="1" x="126"/>
        <item m="1" x="79"/>
        <item m="1" x="28"/>
        <item x="9"/>
        <item m="1" x="84"/>
        <item m="1" x="73"/>
        <item m="1" x="81"/>
        <item x="17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42"/>
        <item m="1" x="146"/>
        <item m="1" x="145"/>
        <item m="1" x="115"/>
        <item m="1" x="70"/>
        <item m="1" x="33"/>
        <item m="1" x="131"/>
        <item x="0"/>
        <item m="1" x="78"/>
        <item m="1" x="140"/>
        <item x="20"/>
        <item x="12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29"/>
        <item m="1" x="105"/>
        <item x="21"/>
        <item x="24"/>
        <item m="1" x="37"/>
        <item m="1" x="41"/>
        <item x="11"/>
        <item m="1" x="110"/>
        <item x="2"/>
        <item m="1" x="130"/>
        <item m="1" x="90"/>
        <item m="1" x="129"/>
        <item m="1" x="113"/>
        <item x="19"/>
        <item m="1" x="139"/>
        <item m="1" x="134"/>
        <item m="1" x="107"/>
        <item m="1" x="89"/>
        <item m="1" x="3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34"/>
        <item m="1" x="127"/>
        <item m="1" x="54"/>
        <item m="1" x="125"/>
        <item x="23"/>
        <item m="1" x="63"/>
        <item m="1" x="64"/>
        <item m="1" x="121"/>
        <item m="1" x="27"/>
        <item x="10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32"/>
        <item x="14"/>
        <item m="1" x="38"/>
        <item m="1" x="47"/>
        <item m="1" x="45"/>
        <item m="1" x="93"/>
        <item m="1" x="76"/>
        <item m="1" x="60"/>
        <item x="15"/>
        <item m="1" x="135"/>
        <item m="1" x="136"/>
        <item m="1" x="138"/>
        <item x="22"/>
        <item x="18"/>
        <item m="1" x="31"/>
        <item m="1" x="43"/>
        <item m="1" x="40"/>
        <item m="1" x="35"/>
        <item m="1" x="111"/>
        <item x="26"/>
        <item m="1" x="101"/>
        <item m="1" x="68"/>
        <item m="1" x="109"/>
        <item m="1" x="51"/>
        <item m="1" x="114"/>
        <item m="1" x="72"/>
        <item m="1" x="36"/>
        <item m="1" x="44"/>
        <item x="25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합계 : 매출" fld="15" baseField="0" baseItem="0" numFmtId="41"/>
  </dataFields>
  <formats count="5">
    <format dxfId="2682">
      <pivotArea type="all" dataOnly="0" outline="0" fieldPosition="0"/>
    </format>
    <format dxfId="2681">
      <pivotArea outline="0" collapsedLevelsAreSubtotals="1" fieldPosition="0"/>
    </format>
    <format dxfId="2680">
      <pivotArea field="0" type="button" dataOnly="0" labelOnly="1" outline="0"/>
    </format>
    <format dxfId="2679">
      <pivotArea dataOnly="0" labelOnly="1" grandRow="1" outline="0" fieldPosition="0"/>
    </format>
    <format dxfId="26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9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5">
  <location ref="S3:T7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axis="axisRow" showAll="0" measureFilter="1">
      <items count="149">
        <item m="1" x="147"/>
        <item m="1" x="123"/>
        <item m="1" x="46"/>
        <item m="1" x="57"/>
        <item m="1" x="124"/>
        <item x="7"/>
        <item m="1" x="97"/>
        <item m="1" x="87"/>
        <item m="1" x="91"/>
        <item m="1" x="75"/>
        <item m="1" x="104"/>
        <item m="1" x="62"/>
        <item m="1" x="94"/>
        <item m="1" x="67"/>
        <item m="1" x="126"/>
        <item m="1" x="79"/>
        <item x="9"/>
        <item m="1" x="84"/>
        <item m="1" x="73"/>
        <item m="1" x="81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146"/>
        <item m="1" x="145"/>
        <item m="1" x="115"/>
        <item m="1" x="70"/>
        <item m="1" x="131"/>
        <item x="0"/>
        <item m="1" x="78"/>
        <item m="1" x="140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105"/>
        <item m="1" x="110"/>
        <item x="2"/>
        <item m="1" x="130"/>
        <item m="1" x="90"/>
        <item m="1" x="129"/>
        <item m="1" x="113"/>
        <item m="1" x="139"/>
        <item m="1" x="134"/>
        <item m="1" x="107"/>
        <item m="1" x="8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127"/>
        <item m="1" x="54"/>
        <item m="1" x="125"/>
        <item m="1" x="63"/>
        <item m="1" x="64"/>
        <item m="1" x="121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47"/>
        <item m="1" x="45"/>
        <item m="1" x="93"/>
        <item m="1" x="76"/>
        <item m="1" x="60"/>
        <item m="1" x="135"/>
        <item m="1" x="136"/>
        <item m="1" x="138"/>
        <item m="1" x="111"/>
        <item m="1" x="101"/>
        <item m="1" x="68"/>
        <item m="1" x="109"/>
        <item m="1" x="51"/>
        <item m="1" x="114"/>
        <item m="1" x="72"/>
        <item m="1" x="44"/>
        <item x="25"/>
        <item x="10"/>
        <item x="12"/>
        <item m="1" x="42"/>
        <item x="26"/>
        <item m="1" x="43"/>
        <item m="1" x="27"/>
        <item m="1" x="28"/>
        <item x="15"/>
        <item x="16"/>
        <item x="17"/>
        <item x="18"/>
        <item x="19"/>
        <item x="20"/>
        <item m="1" x="29"/>
        <item m="1" x="30"/>
        <item m="1" x="31"/>
        <item m="1" x="32"/>
        <item m="1" x="33"/>
        <item m="1" x="34"/>
        <item m="1" x="40"/>
        <item m="1" x="36"/>
        <item m="1" x="41"/>
        <item m="1" x="38"/>
        <item m="1" x="39"/>
        <item m="1" x="35"/>
        <item m="1" x="37"/>
        <item x="11"/>
        <item x="14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35"/>
    </i>
    <i>
      <x v="144"/>
    </i>
    <i>
      <x v="147"/>
    </i>
    <i t="grand">
      <x/>
    </i>
  </rowItems>
  <colItems count="1">
    <i/>
  </colItems>
  <dataFields count="1">
    <dataField name="합계 : 매출" fld="15" baseField="4" baseItem="89" numFmtId="41"/>
  </dataFields>
  <formats count="5">
    <format dxfId="2687">
      <pivotArea type="all" dataOnly="0" outline="0" fieldPosition="0"/>
    </format>
    <format dxfId="2686">
      <pivotArea outline="0" collapsedLevelsAreSubtotals="1" fieldPosition="0"/>
    </format>
    <format dxfId="2685">
      <pivotArea field="0" type="button" dataOnly="0" labelOnly="1" outline="0"/>
    </format>
    <format dxfId="2684">
      <pivotArea dataOnly="0" labelOnly="1" grandRow="1" outline="0" fieldPosition="0"/>
    </format>
    <format dxfId="2683">
      <pivotArea dataOnly="0" labelOnly="1" outline="0" axis="axisValues" fieldPosition="0"/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8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7">
  <location ref="P3:Q31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axis="axisRow" showAll="0">
      <items count="149">
        <item m="1" x="147"/>
        <item m="1" x="123"/>
        <item m="1" x="46"/>
        <item m="1" x="57"/>
        <item m="1" x="124"/>
        <item x="7"/>
        <item m="1" x="97"/>
        <item m="1" x="87"/>
        <item m="1" x="91"/>
        <item m="1" x="75"/>
        <item m="1" x="104"/>
        <item m="1" x="62"/>
        <item m="1" x="94"/>
        <item m="1" x="67"/>
        <item m="1" x="126"/>
        <item m="1" x="79"/>
        <item x="9"/>
        <item m="1" x="84"/>
        <item m="1" x="73"/>
        <item m="1" x="81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146"/>
        <item m="1" x="145"/>
        <item m="1" x="115"/>
        <item m="1" x="70"/>
        <item m="1" x="131"/>
        <item x="0"/>
        <item m="1" x="78"/>
        <item m="1" x="140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105"/>
        <item m="1" x="110"/>
        <item x="2"/>
        <item m="1" x="130"/>
        <item m="1" x="90"/>
        <item m="1" x="129"/>
        <item m="1" x="113"/>
        <item m="1" x="139"/>
        <item m="1" x="134"/>
        <item m="1" x="107"/>
        <item m="1" x="8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127"/>
        <item m="1" x="54"/>
        <item m="1" x="125"/>
        <item m="1" x="63"/>
        <item m="1" x="64"/>
        <item m="1" x="121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47"/>
        <item m="1" x="45"/>
        <item m="1" x="93"/>
        <item m="1" x="76"/>
        <item m="1" x="60"/>
        <item m="1" x="135"/>
        <item m="1" x="136"/>
        <item m="1" x="138"/>
        <item m="1" x="111"/>
        <item m="1" x="101"/>
        <item m="1" x="68"/>
        <item m="1" x="109"/>
        <item m="1" x="51"/>
        <item m="1" x="114"/>
        <item m="1" x="72"/>
        <item m="1" x="44"/>
        <item x="25"/>
        <item x="10"/>
        <item x="12"/>
        <item m="1" x="42"/>
        <item x="26"/>
        <item m="1" x="43"/>
        <item m="1" x="27"/>
        <item m="1" x="28"/>
        <item x="15"/>
        <item x="16"/>
        <item x="17"/>
        <item x="18"/>
        <item x="19"/>
        <item x="20"/>
        <item m="1" x="29"/>
        <item m="1" x="30"/>
        <item m="1" x="31"/>
        <item m="1" x="32"/>
        <item m="1" x="33"/>
        <item m="1" x="34"/>
        <item m="1" x="40"/>
        <item m="1" x="36"/>
        <item m="1" x="41"/>
        <item m="1" x="38"/>
        <item m="1" x="39"/>
        <item m="1" x="35"/>
        <item m="1" x="37"/>
        <item x="11"/>
        <item x="14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8">
    <i>
      <x v="5"/>
    </i>
    <i>
      <x v="16"/>
    </i>
    <i>
      <x v="23"/>
    </i>
    <i>
      <x v="35"/>
    </i>
    <i>
      <x v="43"/>
    </i>
    <i>
      <x v="53"/>
    </i>
    <i>
      <x v="73"/>
    </i>
    <i>
      <x v="88"/>
    </i>
    <i>
      <x v="89"/>
    </i>
    <i>
      <x v="94"/>
    </i>
    <i>
      <x v="95"/>
    </i>
    <i>
      <x v="115"/>
    </i>
    <i>
      <x v="116"/>
    </i>
    <i>
      <x v="117"/>
    </i>
    <i>
      <x v="119"/>
    </i>
    <i>
      <x v="123"/>
    </i>
    <i>
      <x v="124"/>
    </i>
    <i>
      <x v="125"/>
    </i>
    <i>
      <x v="126"/>
    </i>
    <i>
      <x v="127"/>
    </i>
    <i>
      <x v="128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Items count="1">
    <i/>
  </colItems>
  <dataFields count="1">
    <dataField name="개수 : 매출" fld="15" subtotal="count" baseField="10" baseItem="1"/>
  </dataFields>
  <formats count="5">
    <format dxfId="2692">
      <pivotArea type="all" dataOnly="0" outline="0" fieldPosition="0"/>
    </format>
    <format dxfId="2691">
      <pivotArea outline="0" collapsedLevelsAreSubtotals="1" fieldPosition="0"/>
    </format>
    <format dxfId="2690">
      <pivotArea field="0" type="button" dataOnly="0" labelOnly="1" outline="0"/>
    </format>
    <format dxfId="2689">
      <pivotArea dataOnly="0" labelOnly="1" grandRow="1" outline="0" fieldPosition="0"/>
    </format>
    <format dxfId="2688">
      <pivotArea dataOnly="0" labelOnly="1" outline="0" axis="axisValues" fieldPosition="0"/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29">
    <pivotField axis="axisRow"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showAll="0">
      <items count="149">
        <item m="1" x="147"/>
        <item m="1" x="123"/>
        <item m="1" x="46"/>
        <item m="1" x="57"/>
        <item m="1" x="124"/>
        <item x="7"/>
        <item m="1" x="97"/>
        <item x="16"/>
        <item m="1" x="87"/>
        <item m="1" x="91"/>
        <item m="1" x="75"/>
        <item m="1" x="30"/>
        <item m="1" x="104"/>
        <item m="1" x="62"/>
        <item m="1" x="94"/>
        <item m="1" x="67"/>
        <item m="1" x="126"/>
        <item m="1" x="79"/>
        <item m="1" x="28"/>
        <item x="9"/>
        <item m="1" x="84"/>
        <item m="1" x="73"/>
        <item m="1" x="81"/>
        <item x="17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42"/>
        <item m="1" x="146"/>
        <item m="1" x="145"/>
        <item m="1" x="115"/>
        <item m="1" x="70"/>
        <item m="1" x="33"/>
        <item m="1" x="131"/>
        <item x="0"/>
        <item m="1" x="78"/>
        <item m="1" x="140"/>
        <item x="20"/>
        <item x="12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29"/>
        <item m="1" x="105"/>
        <item x="21"/>
        <item x="24"/>
        <item m="1" x="37"/>
        <item m="1" x="41"/>
        <item x="11"/>
        <item m="1" x="110"/>
        <item x="2"/>
        <item m="1" x="130"/>
        <item m="1" x="90"/>
        <item m="1" x="129"/>
        <item m="1" x="113"/>
        <item x="19"/>
        <item m="1" x="139"/>
        <item m="1" x="134"/>
        <item m="1" x="107"/>
        <item m="1" x="89"/>
        <item m="1" x="3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34"/>
        <item m="1" x="127"/>
        <item m="1" x="54"/>
        <item m="1" x="125"/>
        <item x="23"/>
        <item m="1" x="63"/>
        <item m="1" x="64"/>
        <item m="1" x="121"/>
        <item m="1" x="27"/>
        <item x="10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32"/>
        <item x="14"/>
        <item m="1" x="38"/>
        <item m="1" x="47"/>
        <item m="1" x="45"/>
        <item m="1" x="93"/>
        <item m="1" x="76"/>
        <item m="1" x="60"/>
        <item x="15"/>
        <item m="1" x="135"/>
        <item m="1" x="136"/>
        <item m="1" x="138"/>
        <item x="22"/>
        <item x="18"/>
        <item m="1" x="31"/>
        <item m="1" x="43"/>
        <item m="1" x="40"/>
        <item m="1" x="35"/>
        <item m="1" x="111"/>
        <item x="26"/>
        <item m="1" x="101"/>
        <item m="1" x="68"/>
        <item m="1" x="109"/>
        <item m="1" x="51"/>
        <item m="1" x="114"/>
        <item m="1" x="72"/>
        <item m="1" x="36"/>
        <item m="1" x="44"/>
        <item x="25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합계 : 매출" fld="15" baseField="0" baseItem="0" numFmtId="41"/>
  </dataFields>
  <formats count="6">
    <format dxfId="2698">
      <pivotArea type="all" dataOnly="0" outline="0" fieldPosition="0"/>
    </format>
    <format dxfId="2697">
      <pivotArea outline="0" collapsedLevelsAreSubtotals="1" fieldPosition="0"/>
    </format>
    <format dxfId="2696">
      <pivotArea field="0" type="button" dataOnly="0" labelOnly="1" outline="0" axis="axisRow" fieldPosition="0"/>
    </format>
    <format dxfId="2695">
      <pivotArea dataOnly="0" labelOnly="1" fieldPosition="0">
        <references count="1">
          <reference field="0" count="0"/>
        </references>
      </pivotArea>
    </format>
    <format dxfId="2694">
      <pivotArea dataOnly="0" labelOnly="1" grandRow="1" outline="0" fieldPosition="0"/>
    </format>
    <format dxfId="2693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2">
  <location ref="M3:N14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showAll="0">
      <items count="149">
        <item m="1" x="147"/>
        <item m="1" x="123"/>
        <item m="1" x="46"/>
        <item m="1" x="57"/>
        <item m="1" x="124"/>
        <item x="7"/>
        <item m="1" x="97"/>
        <item x="16"/>
        <item m="1" x="87"/>
        <item m="1" x="91"/>
        <item m="1" x="75"/>
        <item m="1" x="30"/>
        <item m="1" x="104"/>
        <item m="1" x="62"/>
        <item m="1" x="94"/>
        <item m="1" x="67"/>
        <item m="1" x="126"/>
        <item m="1" x="79"/>
        <item m="1" x="28"/>
        <item x="9"/>
        <item m="1" x="84"/>
        <item m="1" x="73"/>
        <item m="1" x="81"/>
        <item x="17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42"/>
        <item m="1" x="146"/>
        <item m="1" x="145"/>
        <item m="1" x="115"/>
        <item m="1" x="70"/>
        <item m="1" x="33"/>
        <item m="1" x="131"/>
        <item x="0"/>
        <item m="1" x="78"/>
        <item m="1" x="140"/>
        <item x="20"/>
        <item x="12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29"/>
        <item m="1" x="105"/>
        <item x="21"/>
        <item x="24"/>
        <item m="1" x="37"/>
        <item m="1" x="41"/>
        <item x="11"/>
        <item m="1" x="110"/>
        <item x="2"/>
        <item m="1" x="130"/>
        <item m="1" x="90"/>
        <item m="1" x="129"/>
        <item m="1" x="113"/>
        <item x="19"/>
        <item m="1" x="139"/>
        <item m="1" x="134"/>
        <item m="1" x="107"/>
        <item m="1" x="89"/>
        <item m="1" x="3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34"/>
        <item m="1" x="127"/>
        <item m="1" x="54"/>
        <item m="1" x="125"/>
        <item x="23"/>
        <item m="1" x="63"/>
        <item m="1" x="64"/>
        <item m="1" x="121"/>
        <item m="1" x="27"/>
        <item x="10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32"/>
        <item x="14"/>
        <item m="1" x="38"/>
        <item m="1" x="47"/>
        <item m="1" x="45"/>
        <item m="1" x="93"/>
        <item m="1" x="76"/>
        <item m="1" x="60"/>
        <item x="15"/>
        <item m="1" x="135"/>
        <item m="1" x="136"/>
        <item m="1" x="138"/>
        <item x="22"/>
        <item x="18"/>
        <item m="1" x="31"/>
        <item m="1" x="43"/>
        <item m="1" x="40"/>
        <item m="1" x="35"/>
        <item m="1" x="111"/>
        <item x="26"/>
        <item m="1" x="101"/>
        <item m="1" x="68"/>
        <item m="1" x="109"/>
        <item m="1" x="51"/>
        <item m="1" x="114"/>
        <item m="1" x="72"/>
        <item m="1" x="36"/>
        <item m="1" x="44"/>
        <item x="2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합계 : 매출" fld="15" baseField="0" baseItem="0" numFmtId="41"/>
  </dataFields>
  <formats count="5">
    <format dxfId="2703">
      <pivotArea type="all" dataOnly="0" outline="0" fieldPosition="0"/>
    </format>
    <format dxfId="2702">
      <pivotArea outline="0" collapsedLevelsAreSubtotals="1" fieldPosition="0"/>
    </format>
    <format dxfId="2701">
      <pivotArea field="0" type="button" dataOnly="0" labelOnly="1" outline="0"/>
    </format>
    <format dxfId="2700">
      <pivotArea dataOnly="0" labelOnly="1" grandRow="1" outline="0" fieldPosition="0"/>
    </format>
    <format dxfId="2699">
      <pivotArea dataOnly="0" labelOnly="1" outline="0" axis="axisValues" fieldPosition="0"/>
    </format>
  </formats>
  <chartFormats count="1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0">
  <location ref="J3:K31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axis="axisRow" showAll="0">
      <items count="149">
        <item m="1" x="147"/>
        <item m="1" x="123"/>
        <item m="1" x="46"/>
        <item m="1" x="57"/>
        <item m="1" x="124"/>
        <item x="7"/>
        <item m="1" x="97"/>
        <item m="1" x="87"/>
        <item m="1" x="91"/>
        <item m="1" x="75"/>
        <item m="1" x="104"/>
        <item m="1" x="62"/>
        <item m="1" x="94"/>
        <item m="1" x="67"/>
        <item m="1" x="126"/>
        <item m="1" x="79"/>
        <item x="9"/>
        <item m="1" x="84"/>
        <item m="1" x="73"/>
        <item m="1" x="81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146"/>
        <item m="1" x="145"/>
        <item m="1" x="115"/>
        <item m="1" x="70"/>
        <item m="1" x="131"/>
        <item x="0"/>
        <item m="1" x="78"/>
        <item m="1" x="140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105"/>
        <item m="1" x="110"/>
        <item x="2"/>
        <item m="1" x="130"/>
        <item m="1" x="90"/>
        <item m="1" x="129"/>
        <item m="1" x="113"/>
        <item m="1" x="139"/>
        <item m="1" x="134"/>
        <item m="1" x="107"/>
        <item m="1" x="8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127"/>
        <item m="1" x="54"/>
        <item m="1" x="125"/>
        <item m="1" x="63"/>
        <item m="1" x="64"/>
        <item m="1" x="121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47"/>
        <item m="1" x="45"/>
        <item m="1" x="93"/>
        <item m="1" x="76"/>
        <item m="1" x="60"/>
        <item m="1" x="135"/>
        <item m="1" x="136"/>
        <item m="1" x="138"/>
        <item m="1" x="111"/>
        <item m="1" x="101"/>
        <item m="1" x="68"/>
        <item m="1" x="109"/>
        <item m="1" x="51"/>
        <item m="1" x="114"/>
        <item m="1" x="72"/>
        <item m="1" x="44"/>
        <item x="25"/>
        <item x="10"/>
        <item x="12"/>
        <item m="1" x="42"/>
        <item x="26"/>
        <item m="1" x="43"/>
        <item m="1" x="27"/>
        <item m="1" x="28"/>
        <item x="15"/>
        <item x="16"/>
        <item x="17"/>
        <item x="18"/>
        <item x="19"/>
        <item x="20"/>
        <item m="1" x="29"/>
        <item m="1" x="30"/>
        <item m="1" x="31"/>
        <item m="1" x="32"/>
        <item m="1" x="33"/>
        <item m="1" x="34"/>
        <item m="1" x="40"/>
        <item m="1" x="36"/>
        <item m="1" x="41"/>
        <item m="1" x="38"/>
        <item m="1" x="39"/>
        <item m="1" x="35"/>
        <item m="1" x="37"/>
        <item x="11"/>
        <item x="14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8">
    <i>
      <x v="5"/>
    </i>
    <i>
      <x v="16"/>
    </i>
    <i>
      <x v="23"/>
    </i>
    <i>
      <x v="35"/>
    </i>
    <i>
      <x v="43"/>
    </i>
    <i>
      <x v="53"/>
    </i>
    <i>
      <x v="73"/>
    </i>
    <i>
      <x v="88"/>
    </i>
    <i>
      <x v="89"/>
    </i>
    <i>
      <x v="94"/>
    </i>
    <i>
      <x v="95"/>
    </i>
    <i>
      <x v="115"/>
    </i>
    <i>
      <x v="116"/>
    </i>
    <i>
      <x v="117"/>
    </i>
    <i>
      <x v="119"/>
    </i>
    <i>
      <x v="123"/>
    </i>
    <i>
      <x v="124"/>
    </i>
    <i>
      <x v="125"/>
    </i>
    <i>
      <x v="126"/>
    </i>
    <i>
      <x v="127"/>
    </i>
    <i>
      <x v="128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Items count="1">
    <i/>
  </colItems>
  <dataFields count="1">
    <dataField name="합계 : 매출" fld="15" baseField="0" baseItem="0" numFmtId="41"/>
  </dataFields>
  <formats count="5">
    <format dxfId="2708">
      <pivotArea type="all" dataOnly="0" outline="0" fieldPosition="0"/>
    </format>
    <format dxfId="2707">
      <pivotArea outline="0" collapsedLevelsAreSubtotals="1" fieldPosition="0"/>
    </format>
    <format dxfId="2706">
      <pivotArea field="0" type="button" dataOnly="0" labelOnly="1" outline="0"/>
    </format>
    <format dxfId="2705">
      <pivotArea dataOnly="0" labelOnly="1" grandRow="1" outline="0" fieldPosition="0"/>
    </format>
    <format dxfId="2704">
      <pivotArea dataOnly="0" labelOnly="1" outline="0" axis="axisValues" fieldPosition="0"/>
    </format>
  </format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G3:H25" firstHeaderRow="1" firstDataRow="1" firstDataCol="1"/>
  <pivotFields count="29">
    <pivotField showAll="0">
      <items count="10">
        <item x="1"/>
        <item x="3"/>
        <item x="5"/>
        <item m="1" x="7"/>
        <item x="4"/>
        <item m="1" x="8"/>
        <item x="0"/>
        <item x="6"/>
        <item x="2"/>
        <item t="default"/>
      </items>
    </pivotField>
    <pivotField showAll="0">
      <items count="9">
        <item x="6"/>
        <item x="3"/>
        <item x="1"/>
        <item x="2"/>
        <item x="0"/>
        <item x="7"/>
        <item x="5"/>
        <item x="4"/>
        <item t="default"/>
      </items>
    </pivotField>
    <pivotField axis="axisRow" showAll="0">
      <items count="22">
        <item x="15"/>
        <item x="12"/>
        <item x="7"/>
        <item x="11"/>
        <item x="3"/>
        <item x="6"/>
        <item x="13"/>
        <item x="17"/>
        <item x="18"/>
        <item x="0"/>
        <item x="8"/>
        <item x="2"/>
        <item x="16"/>
        <item x="10"/>
        <item x="9"/>
        <item x="20"/>
        <item x="19"/>
        <item x="5"/>
        <item x="14"/>
        <item x="4"/>
        <item x="1"/>
        <item t="default"/>
      </items>
    </pivotField>
    <pivotField showAll="0"/>
    <pivotField showAll="0">
      <items count="149">
        <item m="1" x="147"/>
        <item m="1" x="123"/>
        <item m="1" x="46"/>
        <item m="1" x="57"/>
        <item m="1" x="124"/>
        <item x="7"/>
        <item m="1" x="97"/>
        <item x="16"/>
        <item m="1" x="87"/>
        <item m="1" x="91"/>
        <item m="1" x="75"/>
        <item m="1" x="30"/>
        <item m="1" x="104"/>
        <item m="1" x="62"/>
        <item m="1" x="94"/>
        <item m="1" x="67"/>
        <item m="1" x="126"/>
        <item m="1" x="79"/>
        <item m="1" x="28"/>
        <item x="9"/>
        <item m="1" x="84"/>
        <item m="1" x="73"/>
        <item m="1" x="81"/>
        <item x="17"/>
        <item m="1" x="133"/>
        <item m="1" x="50"/>
        <item m="1" x="80"/>
        <item x="3"/>
        <item m="1" x="112"/>
        <item m="1" x="137"/>
        <item m="1" x="55"/>
        <item m="1" x="74"/>
        <item m="1" x="52"/>
        <item m="1" x="71"/>
        <item m="1" x="42"/>
        <item m="1" x="146"/>
        <item m="1" x="145"/>
        <item m="1" x="115"/>
        <item m="1" x="70"/>
        <item m="1" x="33"/>
        <item m="1" x="131"/>
        <item x="0"/>
        <item m="1" x="78"/>
        <item m="1" x="140"/>
        <item x="20"/>
        <item x="12"/>
        <item m="1" x="119"/>
        <item m="1" x="58"/>
        <item m="1" x="118"/>
        <item m="1" x="59"/>
        <item m="1" x="48"/>
        <item x="4"/>
        <item m="1" x="128"/>
        <item m="1" x="56"/>
        <item m="1" x="65"/>
        <item m="1" x="66"/>
        <item m="1" x="143"/>
        <item m="1" x="142"/>
        <item m="1" x="141"/>
        <item m="1" x="29"/>
        <item m="1" x="105"/>
        <item x="21"/>
        <item x="24"/>
        <item m="1" x="37"/>
        <item m="1" x="41"/>
        <item x="11"/>
        <item m="1" x="110"/>
        <item x="2"/>
        <item m="1" x="130"/>
        <item m="1" x="90"/>
        <item m="1" x="129"/>
        <item m="1" x="113"/>
        <item x="19"/>
        <item m="1" x="139"/>
        <item m="1" x="134"/>
        <item m="1" x="107"/>
        <item m="1" x="89"/>
        <item m="1" x="39"/>
        <item m="1" x="92"/>
        <item m="1" x="120"/>
        <item m="1" x="77"/>
        <item m="1" x="69"/>
        <item m="1" x="61"/>
        <item m="1" x="83"/>
        <item m="1" x="53"/>
        <item m="1" x="85"/>
        <item m="1" x="86"/>
        <item m="1" x="122"/>
        <item m="1" x="95"/>
        <item x="1"/>
        <item m="1" x="88"/>
        <item m="1" x="106"/>
        <item m="1" x="99"/>
        <item m="1" x="100"/>
        <item m="1" x="102"/>
        <item m="1" x="96"/>
        <item m="1" x="34"/>
        <item m="1" x="127"/>
        <item m="1" x="54"/>
        <item m="1" x="125"/>
        <item x="23"/>
        <item m="1" x="63"/>
        <item m="1" x="64"/>
        <item m="1" x="121"/>
        <item m="1" x="27"/>
        <item x="10"/>
        <item m="1" x="98"/>
        <item m="1" x="144"/>
        <item x="13"/>
        <item x="8"/>
        <item m="1" x="132"/>
        <item m="1" x="49"/>
        <item m="1" x="108"/>
        <item m="1" x="103"/>
        <item x="6"/>
        <item x="5"/>
        <item m="1" x="82"/>
        <item m="1" x="116"/>
        <item m="1" x="117"/>
        <item m="1" x="32"/>
        <item x="14"/>
        <item m="1" x="38"/>
        <item m="1" x="47"/>
        <item m="1" x="45"/>
        <item m="1" x="93"/>
        <item m="1" x="76"/>
        <item m="1" x="60"/>
        <item x="15"/>
        <item m="1" x="135"/>
        <item m="1" x="136"/>
        <item m="1" x="138"/>
        <item x="22"/>
        <item x="18"/>
        <item m="1" x="31"/>
        <item m="1" x="43"/>
        <item m="1" x="40"/>
        <item m="1" x="35"/>
        <item m="1" x="111"/>
        <item x="26"/>
        <item m="1" x="101"/>
        <item m="1" x="68"/>
        <item m="1" x="109"/>
        <item m="1" x="51"/>
        <item m="1" x="114"/>
        <item m="1" x="72"/>
        <item m="1" x="36"/>
        <item m="1" x="44"/>
        <item x="25"/>
        <item t="default"/>
      </items>
    </pivotField>
    <pivotField showAll="0"/>
    <pivotField showAll="0"/>
    <pivotField showAll="0"/>
    <pivotField showAll="0"/>
    <pivotField showAll="0"/>
    <pivotField showAll="0">
      <items count="12">
        <item x="8"/>
        <item x="7"/>
        <item x="6"/>
        <item x="5"/>
        <item x="4"/>
        <item x="3"/>
        <item x="2"/>
        <item x="1"/>
        <item m="1" x="10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합계 : 매출" fld="15" baseField="0" baseItem="0" numFmtId="41"/>
  </dataFields>
  <formats count="5">
    <format dxfId="2713">
      <pivotArea type="all" dataOnly="0" outline="0" fieldPosition="0"/>
    </format>
    <format dxfId="2712">
      <pivotArea outline="0" collapsedLevelsAreSubtotals="1" fieldPosition="0"/>
    </format>
    <format dxfId="2711">
      <pivotArea field="0" type="button" dataOnly="0" labelOnly="1" outline="0"/>
    </format>
    <format dxfId="2710">
      <pivotArea dataOnly="0" labelOnly="1" grandRow="1" outline="0" fieldPosition="0"/>
    </format>
    <format dxfId="27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대제목" sourceName="대제목">
  <pivotTables>
    <pivotTable tabId="60" name="피벗 테이블6"/>
    <pivotTable tabId="60" name="피벗 테이블2"/>
    <pivotTable tabId="60" name="피벗 테이블3"/>
    <pivotTable tabId="60" name="피벗 테이블4"/>
    <pivotTable tabId="60" name="피벗 테이블5"/>
    <pivotTable tabId="60" name="피벗 테이블8"/>
    <pivotTable tabId="60" name="피벗 테이블9"/>
  </pivotTables>
  <data>
    <tabular pivotCacheId="1848671850">
      <items count="9">
        <i x="1" s="1"/>
        <i x="2" s="1"/>
        <i x="3" s="1"/>
        <i x="4" s="1"/>
        <i x="0" s="1"/>
        <i x="5" s="1" nd="1"/>
        <i x="7" s="1" nd="1"/>
        <i x="8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중제목" sourceName="중제목">
  <pivotTables>
    <pivotTable tabId="60" name="피벗 테이블6"/>
    <pivotTable tabId="60" name="피벗 테이블2"/>
    <pivotTable tabId="60" name="피벗 테이블3"/>
    <pivotTable tabId="60" name="피벗 테이블4"/>
    <pivotTable tabId="60" name="피벗 테이블5"/>
    <pivotTable tabId="60" name="피벗 테이블8"/>
    <pivotTable tabId="60" name="피벗 테이블9"/>
  </pivotTables>
  <data>
    <tabular pivotCacheId="1848671850">
      <items count="8">
        <i x="6" s="1"/>
        <i x="3" s="1"/>
        <i x="1" s="1"/>
        <i x="2" s="1"/>
        <i x="0" s="1"/>
        <i x="7" s="1"/>
        <i x="5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등록유형" sourceName="등록유형">
  <pivotTables>
    <pivotTable tabId="60" name="피벗 테이블6"/>
    <pivotTable tabId="60" name="피벗 테이블2"/>
    <pivotTable tabId="60" name="피벗 테이블3"/>
    <pivotTable tabId="60" name="피벗 테이블4"/>
    <pivotTable tabId="60" name="피벗 테이블5"/>
    <pivotTable tabId="60" name="피벗 테이블8"/>
    <pivotTable tabId="60" name="피벗 테이블9"/>
  </pivotTables>
  <data>
    <tabular pivotCacheId="1848671850">
      <items count="21">
        <i x="15" s="1"/>
        <i x="12" s="1"/>
        <i x="7" s="1"/>
        <i x="11" s="1"/>
        <i x="3" s="1"/>
        <i x="6" s="1"/>
        <i x="13" s="1"/>
        <i x="17" s="1"/>
        <i x="18" s="1"/>
        <i x="0" s="1"/>
        <i x="2" s="1"/>
        <i x="16" s="1"/>
        <i x="10" s="1"/>
        <i x="9" s="1"/>
        <i x="20" s="1"/>
        <i x="19" s="1"/>
        <i x="5" s="1"/>
        <i x="14" s="1"/>
        <i x="4" s="1"/>
        <i x="1" s="1"/>
        <i x="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담당자" sourceName="담당자">
  <pivotTables>
    <pivotTable tabId="60" name="피벗 테이블6"/>
    <pivotTable tabId="60" name="피벗 테이블2"/>
    <pivotTable tabId="60" name="피벗 테이블3"/>
    <pivotTable tabId="60" name="피벗 테이블4"/>
    <pivotTable tabId="60" name="피벗 테이블5"/>
    <pivotTable tabId="60" name="피벗 테이블8"/>
    <pivotTable tabId="60" name="피벗 테이블9"/>
  </pivotTables>
  <data>
    <tabular pivotCacheId="1848671850">
      <items count="148">
        <i x="7" s="1"/>
        <i x="16" s="1"/>
        <i x="9" s="1"/>
        <i x="17" s="1"/>
        <i x="3" s="1"/>
        <i x="0" s="1"/>
        <i x="20" s="1"/>
        <i x="12" s="1"/>
        <i x="4" s="1"/>
        <i x="21" s="1"/>
        <i x="24" s="1"/>
        <i x="11" s="1"/>
        <i x="2" s="1"/>
        <i x="19" s="1"/>
        <i x="1" s="1"/>
        <i x="23" s="1"/>
        <i x="10" s="1"/>
        <i x="13" s="1"/>
        <i x="8" s="1"/>
        <i x="6" s="1"/>
        <i x="5" s="1"/>
        <i x="14" s="1"/>
        <i x="15" s="1"/>
        <i x="22" s="1"/>
        <i x="18" s="1"/>
        <i x="147" s="1" nd="1"/>
        <i x="123" s="1" nd="1"/>
        <i x="46" s="1" nd="1"/>
        <i x="57" s="1" nd="1"/>
        <i x="124" s="1" nd="1"/>
        <i x="97" s="1" nd="1"/>
        <i x="87" s="1" nd="1"/>
        <i x="91" s="1" nd="1"/>
        <i x="75" s="1" nd="1"/>
        <i x="30" s="1" nd="1"/>
        <i x="104" s="1" nd="1"/>
        <i x="62" s="1" nd="1"/>
        <i x="94" s="1" nd="1"/>
        <i x="67" s="1" nd="1"/>
        <i x="126" s="1" nd="1"/>
        <i x="79" s="1" nd="1"/>
        <i x="28" s="1" nd="1"/>
        <i x="84" s="1" nd="1"/>
        <i x="73" s="1" nd="1"/>
        <i x="81" s="1" nd="1"/>
        <i x="133" s="1" nd="1"/>
        <i x="50" s="1" nd="1"/>
        <i x="80" s="1" nd="1"/>
        <i x="112" s="1" nd="1"/>
        <i x="137" s="1" nd="1"/>
        <i x="55" s="1" nd="1"/>
        <i x="74" s="1" nd="1"/>
        <i x="52" s="1" nd="1"/>
        <i x="71" s="1" nd="1"/>
        <i x="42" s="1" nd="1"/>
        <i x="146" s="1" nd="1"/>
        <i x="145" s="1" nd="1"/>
        <i x="115" s="1" nd="1"/>
        <i x="70" s="1" nd="1"/>
        <i x="33" s="1" nd="1"/>
        <i x="131" s="1" nd="1"/>
        <i x="78" s="1" nd="1"/>
        <i x="140" s="1" nd="1"/>
        <i x="119" s="1" nd="1"/>
        <i x="58" s="1" nd="1"/>
        <i x="118" s="1" nd="1"/>
        <i x="59" s="1" nd="1"/>
        <i x="48" s="1" nd="1"/>
        <i x="128" s="1" nd="1"/>
        <i x="56" s="1" nd="1"/>
        <i x="65" s="1" nd="1"/>
        <i x="66" s="1" nd="1"/>
        <i x="143" s="1" nd="1"/>
        <i x="142" s="1" nd="1"/>
        <i x="141" s="1" nd="1"/>
        <i x="29" s="1" nd="1"/>
        <i x="105" s="1" nd="1"/>
        <i x="37" s="1" nd="1"/>
        <i x="41" s="1" nd="1"/>
        <i x="110" s="1" nd="1"/>
        <i x="130" s="1" nd="1"/>
        <i x="90" s="1" nd="1"/>
        <i x="129" s="1" nd="1"/>
        <i x="113" s="1" nd="1"/>
        <i x="139" s="1" nd="1"/>
        <i x="134" s="1" nd="1"/>
        <i x="107" s="1" nd="1"/>
        <i x="89" s="1" nd="1"/>
        <i x="39" s="1" nd="1"/>
        <i x="92" s="1" nd="1"/>
        <i x="120" s="1" nd="1"/>
        <i x="77" s="1" nd="1"/>
        <i x="69" s="1" nd="1"/>
        <i x="61" s="1" nd="1"/>
        <i x="83" s="1" nd="1"/>
        <i x="53" s="1" nd="1"/>
        <i x="85" s="1" nd="1"/>
        <i x="86" s="1" nd="1"/>
        <i x="122" s="1" nd="1"/>
        <i x="95" s="1" nd="1"/>
        <i x="88" s="1" nd="1"/>
        <i x="106" s="1" nd="1"/>
        <i x="99" s="1" nd="1"/>
        <i x="100" s="1" nd="1"/>
        <i x="102" s="1" nd="1"/>
        <i x="96" s="1" nd="1"/>
        <i x="34" s="1" nd="1"/>
        <i x="127" s="1" nd="1"/>
        <i x="54" s="1" nd="1"/>
        <i x="125" s="1" nd="1"/>
        <i x="63" s="1" nd="1"/>
        <i x="64" s="1" nd="1"/>
        <i x="121" s="1" nd="1"/>
        <i x="27" s="1" nd="1"/>
        <i x="98" s="1" nd="1"/>
        <i x="144" s="1" nd="1"/>
        <i x="132" s="1" nd="1"/>
        <i x="49" s="1" nd="1"/>
        <i x="108" s="1" nd="1"/>
        <i x="103" s="1" nd="1"/>
        <i x="82" s="1" nd="1"/>
        <i x="116" s="1" nd="1"/>
        <i x="117" s="1" nd="1"/>
        <i x="32" s="1" nd="1"/>
        <i x="38" s="1" nd="1"/>
        <i x="47" s="1" nd="1"/>
        <i x="45" s="1" nd="1"/>
        <i x="93" s="1" nd="1"/>
        <i x="76" s="1" nd="1"/>
        <i x="60" s="1" nd="1"/>
        <i x="135" s="1" nd="1"/>
        <i x="136" s="1" nd="1"/>
        <i x="138" s="1" nd="1"/>
        <i x="31" s="1" nd="1"/>
        <i x="43" s="1" nd="1"/>
        <i x="40" s="1" nd="1"/>
        <i x="35" s="1" nd="1"/>
        <i x="111" s="1" nd="1"/>
        <i x="26" s="1" nd="1"/>
        <i x="101" s="1" nd="1"/>
        <i x="68" s="1" nd="1"/>
        <i x="109" s="1" nd="1"/>
        <i x="51" s="1" nd="1"/>
        <i x="114" s="1" nd="1"/>
        <i x="72" s="1" nd="1"/>
        <i x="36" s="1" nd="1"/>
        <i x="44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등록월" sourceName="등록월">
  <pivotTables>
    <pivotTable tabId="60" name="피벗 테이블6"/>
    <pivotTable tabId="60" name="피벗 테이블2"/>
    <pivotTable tabId="60" name="피벗 테이블3"/>
    <pivotTable tabId="60" name="피벗 테이블4"/>
    <pivotTable tabId="60" name="피벗 테이블5"/>
    <pivotTable tabId="60" name="피벗 테이블8"/>
    <pivotTable tabId="60" name="피벗 테이블9"/>
  </pivotTables>
  <data>
    <tabular pivotCacheId="1848671850">
      <items count="11">
        <i x="8" s="1"/>
        <i x="7" s="1"/>
        <i x="6" s="1"/>
        <i x="5" s="1"/>
        <i x="4" s="1"/>
        <i x="3" s="1"/>
        <i x="2" s="1"/>
        <i x="1" s="1"/>
        <i x="0" s="1"/>
        <i x="10" s="1" nd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대제목" cache="슬라이서_대제목" caption="대제목" columnCount="3" style="SlicerStyleOther1" rowHeight="273050"/>
  <slicer name="중제목" cache="슬라이서_중제목" caption="중제목" columnCount="3" style="SlicerStyleOther1" rowHeight="273050"/>
  <slicer name="등록유형" cache="슬라이서_등록유형" caption="등록유형" columnCount="3" style="SlicerStyleOther1" rowHeight="273050"/>
  <slicer name="담당자" cache="슬라이서_담당자" caption="담당자" startItem="18" columnCount="2" style="SlicerStyleOther1" rowHeight="273050"/>
  <slicer name="등록월" cache="슬라이서_등록월" caption="등록월" columnCount="3" style="SlicerStyleOther1" rowHeight="273050"/>
</slicers>
</file>

<file path=xl/tables/table1.xml><?xml version="1.0" encoding="utf-8"?>
<table xmlns="http://schemas.openxmlformats.org/spreadsheetml/2006/main" id="1" name="표1" displayName="표1" ref="A3:AC1875" totalsRowShown="0" headerRowDxfId="2648" dataDxfId="2647" tableBorderDxfId="2714" headerRowCellStyle="표준 3">
  <autoFilter ref="A3:AC1875"/>
  <sortState ref="A4:AC1857">
    <sortCondition ref="J3:J1857"/>
  </sortState>
  <tableColumns count="29">
    <tableColumn id="1" name="대제목" dataDxfId="2677"/>
    <tableColumn id="29" name="중제목" dataDxfId="2676"/>
    <tableColumn id="2" name="등록유형" dataDxfId="2675"/>
    <tableColumn id="3" name="이름" dataDxfId="2674"/>
    <tableColumn id="4" name="담당자" dataDxfId="2673" dataCellStyle="표준 3"/>
    <tableColumn id="5" name="전화번호" dataDxfId="2672" dataCellStyle="표준 3"/>
    <tableColumn id="6" name="성별" dataDxfId="2671" dataCellStyle="표준 3"/>
    <tableColumn id="7" name="나이" dataDxfId="2670"/>
    <tableColumn id="8" name="수업일" dataDxfId="2669"/>
    <tableColumn id="9" name="결제일" dataDxfId="2668" dataCellStyle="표준 3"/>
    <tableColumn id="20" name="등록월" dataDxfId="2667" dataCellStyle="표준 3"/>
    <tableColumn id="10" name="품목" dataDxfId="2666"/>
    <tableColumn id="11" name="횟수" dataDxfId="2665"/>
    <tableColumn id="12" name="회비단가" dataDxfId="2664" dataCellStyle="쉼표 [0]"/>
    <tableColumn id="13" name="예상매출" dataDxfId="2663" dataCellStyle="쉼표 [0]">
      <calculatedColumnFormula>SUM(M4*N4)</calculatedColumnFormula>
    </tableColumn>
    <tableColumn id="14" name="매출" dataDxfId="2662" dataCellStyle="쉼표 [0]"/>
    <tableColumn id="15" name="티켓유형" dataDxfId="2661"/>
    <tableColumn id="16" name="티켓횟수" dataDxfId="2660"/>
    <tableColumn id="17" name="티켓예상매출" dataDxfId="2659" dataCellStyle="쉼표 [0]"/>
    <tableColumn id="18" name="티켓매출" dataDxfId="2658" dataCellStyle="쉼표 [0]"/>
    <tableColumn id="19" name="결제방법" dataDxfId="2657" dataCellStyle="표준 3"/>
    <tableColumn id="21" name="승인번호" dataDxfId="2656" dataCellStyle="표준 3"/>
    <tableColumn id="22" name="메모" dataDxfId="2655" dataCellStyle="표준 3"/>
    <tableColumn id="23" name="가입일" dataDxfId="2654" dataCellStyle="표준 3"/>
    <tableColumn id="24" name="횟수_x000a_(데이타용)" dataDxfId="2653" dataCellStyle="표준 3"/>
    <tableColumn id="25" name="학교" dataDxfId="2652" dataCellStyle="표준 3"/>
    <tableColumn id="26" name="주소" dataDxfId="2651"/>
    <tableColumn id="27" name="픽업주소" dataDxfId="2650"/>
    <tableColumn id="28" name="드랍주소" dataDxfId="2649" dataCellStyle="표준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sz="1100">
            <a:solidFill>
              <a:schemeClr val="bg1"/>
            </a:solidFill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6"/>
  <sheetViews>
    <sheetView showGridLines="0" topLeftCell="A28" zoomScaleNormal="100" workbookViewId="0">
      <selection activeCell="B44" sqref="B44"/>
    </sheetView>
  </sheetViews>
  <sheetFormatPr defaultRowHeight="16.5"/>
  <cols>
    <col min="1" max="1" width="5.25" style="1" bestFit="1" customWidth="1"/>
    <col min="2" max="2" width="26.125" style="1" bestFit="1" customWidth="1"/>
    <col min="3" max="3" width="10.875" style="1" bestFit="1" customWidth="1"/>
    <col min="4" max="4" width="9.75" style="1" bestFit="1" customWidth="1"/>
    <col min="5" max="7" width="9" style="1"/>
    <col min="8" max="8" width="12.875" style="1" customWidth="1"/>
    <col min="9" max="9" width="9" style="1" customWidth="1"/>
    <col min="10" max="16384" width="9" style="1"/>
  </cols>
  <sheetData>
    <row r="1" spans="1:3" ht="17.25" thickBot="1">
      <c r="A1" s="10" t="s">
        <v>0</v>
      </c>
      <c r="B1" s="11" t="s">
        <v>1</v>
      </c>
      <c r="C1" s="12" t="s">
        <v>2</v>
      </c>
    </row>
    <row r="2" spans="1:3" ht="17.25" thickBot="1">
      <c r="A2" s="2">
        <v>1</v>
      </c>
      <c r="B2" s="16" t="s">
        <v>3</v>
      </c>
      <c r="C2" s="3">
        <v>70000</v>
      </c>
    </row>
    <row r="3" spans="1:3" ht="17.25" thickBot="1">
      <c r="A3" s="2">
        <v>2</v>
      </c>
      <c r="B3" s="14" t="s">
        <v>4</v>
      </c>
      <c r="C3" s="4">
        <v>60000</v>
      </c>
    </row>
    <row r="4" spans="1:3" ht="17.25" thickBot="1">
      <c r="A4" s="2">
        <v>3</v>
      </c>
      <c r="B4" s="13" t="s">
        <v>5</v>
      </c>
      <c r="C4" s="5">
        <v>57500</v>
      </c>
    </row>
    <row r="5" spans="1:3" ht="17.25" thickBot="1">
      <c r="A5" s="2">
        <v>4</v>
      </c>
      <c r="B5" s="14" t="s">
        <v>6</v>
      </c>
      <c r="C5" s="4">
        <v>55000</v>
      </c>
    </row>
    <row r="6" spans="1:3" ht="17.25" thickBot="1">
      <c r="A6" s="2">
        <v>5</v>
      </c>
      <c r="B6" s="13" t="s">
        <v>7</v>
      </c>
      <c r="C6" s="5">
        <v>53750</v>
      </c>
    </row>
    <row r="7" spans="1:3" ht="17.25" thickBot="1">
      <c r="A7" s="2">
        <v>6</v>
      </c>
      <c r="B7" s="14" t="s">
        <v>8</v>
      </c>
      <c r="C7" s="4">
        <v>50000</v>
      </c>
    </row>
    <row r="8" spans="1:3" ht="17.25" thickBot="1">
      <c r="A8" s="2">
        <v>7</v>
      </c>
      <c r="B8" s="13" t="s">
        <v>9</v>
      </c>
      <c r="C8" s="5">
        <v>49166</v>
      </c>
    </row>
    <row r="9" spans="1:3" ht="17.25" thickBot="1">
      <c r="A9" s="2">
        <v>8</v>
      </c>
      <c r="B9" s="14" t="s">
        <v>10</v>
      </c>
      <c r="C9" s="4">
        <v>47500</v>
      </c>
    </row>
    <row r="10" spans="1:3" ht="17.25" thickBot="1">
      <c r="A10" s="2">
        <v>9</v>
      </c>
      <c r="B10" s="13" t="s">
        <v>11</v>
      </c>
      <c r="C10" s="5">
        <v>46875</v>
      </c>
    </row>
    <row r="11" spans="1:3" ht="17.25" thickBot="1">
      <c r="A11" s="2">
        <v>10</v>
      </c>
      <c r="B11" s="13" t="s">
        <v>12</v>
      </c>
      <c r="C11" s="5">
        <v>47500</v>
      </c>
    </row>
    <row r="12" spans="1:3" ht="17.25" thickBot="1">
      <c r="A12" s="2">
        <v>11</v>
      </c>
      <c r="B12" s="13" t="s">
        <v>13</v>
      </c>
      <c r="C12" s="5">
        <v>46875</v>
      </c>
    </row>
    <row r="13" spans="1:3" ht="17.25" thickBot="1">
      <c r="A13" s="2">
        <v>12</v>
      </c>
      <c r="B13" s="15" t="s">
        <v>251</v>
      </c>
      <c r="C13" s="9">
        <v>57500</v>
      </c>
    </row>
    <row r="14" spans="1:3" ht="17.25" thickBot="1">
      <c r="A14" s="2">
        <v>13</v>
      </c>
      <c r="B14" s="15" t="s">
        <v>252</v>
      </c>
      <c r="C14" s="9">
        <v>55000</v>
      </c>
    </row>
    <row r="15" spans="1:3" ht="17.25" thickBot="1">
      <c r="A15" s="2">
        <v>14</v>
      </c>
      <c r="B15" s="15" t="s">
        <v>253</v>
      </c>
      <c r="C15" s="9">
        <v>52500</v>
      </c>
    </row>
    <row r="16" spans="1:3" ht="17.25" thickBot="1">
      <c r="A16" s="2">
        <v>15</v>
      </c>
      <c r="B16" s="15" t="s">
        <v>254</v>
      </c>
      <c r="C16" s="9">
        <v>51250</v>
      </c>
    </row>
    <row r="17" spans="1:3" ht="17.25" thickBot="1">
      <c r="A17" s="2">
        <v>16</v>
      </c>
      <c r="B17" s="15" t="s">
        <v>255</v>
      </c>
      <c r="C17" s="9">
        <v>47500</v>
      </c>
    </row>
    <row r="18" spans="1:3" ht="17.25" thickBot="1">
      <c r="A18" s="2">
        <v>17</v>
      </c>
      <c r="B18" s="15" t="s">
        <v>256</v>
      </c>
      <c r="C18" s="9">
        <v>46667</v>
      </c>
    </row>
    <row r="19" spans="1:3" ht="17.25" thickBot="1">
      <c r="A19" s="2">
        <v>18</v>
      </c>
      <c r="B19" s="15" t="s">
        <v>257</v>
      </c>
      <c r="C19" s="9">
        <v>45000</v>
      </c>
    </row>
    <row r="20" spans="1:3" ht="17.25" thickBot="1">
      <c r="A20" s="2">
        <v>19</v>
      </c>
      <c r="B20" s="15" t="s">
        <v>258</v>
      </c>
      <c r="C20" s="9">
        <v>44375</v>
      </c>
    </row>
    <row r="21" spans="1:3" ht="17.25" thickBot="1">
      <c r="A21" s="2">
        <v>20</v>
      </c>
      <c r="B21" s="15" t="s">
        <v>259</v>
      </c>
      <c r="C21" s="9">
        <v>30000</v>
      </c>
    </row>
    <row r="22" spans="1:3" ht="17.25" thickBot="1">
      <c r="A22" s="2">
        <v>21</v>
      </c>
      <c r="B22" s="15" t="s">
        <v>260</v>
      </c>
      <c r="C22" s="9">
        <v>30000</v>
      </c>
    </row>
    <row r="23" spans="1:3" ht="17.25" thickBot="1">
      <c r="A23" s="2">
        <v>22</v>
      </c>
      <c r="B23" s="13" t="s">
        <v>263</v>
      </c>
      <c r="C23" s="5">
        <v>6000</v>
      </c>
    </row>
    <row r="24" spans="1:3" ht="17.25" thickBot="1">
      <c r="A24" s="2">
        <v>23</v>
      </c>
      <c r="B24" s="13" t="s">
        <v>264</v>
      </c>
      <c r="C24" s="5">
        <v>3000</v>
      </c>
    </row>
    <row r="25" spans="1:3" ht="17.25" thickBot="1">
      <c r="A25" s="2">
        <v>24</v>
      </c>
      <c r="B25" s="13" t="s">
        <v>106</v>
      </c>
      <c r="C25" s="5">
        <v>5500</v>
      </c>
    </row>
    <row r="26" spans="1:3" ht="17.25" thickBot="1">
      <c r="A26" s="2">
        <v>25</v>
      </c>
      <c r="B26" s="13" t="s">
        <v>265</v>
      </c>
      <c r="C26" s="5">
        <v>2750</v>
      </c>
    </row>
    <row r="27" spans="1:3" ht="17.25" thickBot="1">
      <c r="A27" s="2">
        <v>26</v>
      </c>
      <c r="B27" s="13" t="s">
        <v>266</v>
      </c>
      <c r="C27" s="5">
        <v>5000</v>
      </c>
    </row>
    <row r="28" spans="1:3" ht="17.25" thickBot="1">
      <c r="A28" s="2">
        <v>27</v>
      </c>
      <c r="B28" s="13" t="s">
        <v>267</v>
      </c>
      <c r="C28" s="5">
        <v>2500</v>
      </c>
    </row>
    <row r="29" spans="1:3" ht="17.25" thickBot="1">
      <c r="A29" s="2">
        <v>28</v>
      </c>
      <c r="B29" s="13" t="s">
        <v>268</v>
      </c>
      <c r="C29" s="5">
        <v>5000</v>
      </c>
    </row>
    <row r="30" spans="1:3" ht="17.25" thickBot="1">
      <c r="A30" s="2">
        <v>29</v>
      </c>
      <c r="B30" s="13" t="s">
        <v>269</v>
      </c>
      <c r="C30" s="4">
        <v>2500</v>
      </c>
    </row>
    <row r="31" spans="1:3" ht="17.25" thickBot="1">
      <c r="A31" s="2">
        <v>30</v>
      </c>
      <c r="B31" s="13" t="s">
        <v>270</v>
      </c>
      <c r="C31" s="5">
        <v>5000</v>
      </c>
    </row>
    <row r="32" spans="1:3" ht="17.25" thickBot="1">
      <c r="A32" s="2">
        <v>31</v>
      </c>
      <c r="B32" s="13" t="s">
        <v>271</v>
      </c>
      <c r="C32" s="4">
        <v>2500</v>
      </c>
    </row>
    <row r="33" spans="1:4" ht="17.25" thickBot="1">
      <c r="A33" s="2">
        <v>32</v>
      </c>
      <c r="B33" s="18" t="s">
        <v>1756</v>
      </c>
      <c r="C33" s="19">
        <v>150000</v>
      </c>
    </row>
    <row r="34" spans="1:4" ht="17.25" thickBot="1">
      <c r="A34" s="2">
        <v>33</v>
      </c>
      <c r="B34" s="18" t="s">
        <v>1758</v>
      </c>
      <c r="C34" s="19">
        <v>150000</v>
      </c>
    </row>
    <row r="35" spans="1:4" ht="17.25" thickBot="1">
      <c r="A35" s="2">
        <v>34</v>
      </c>
      <c r="B35" s="18" t="s">
        <v>1760</v>
      </c>
      <c r="C35" s="19">
        <v>150000</v>
      </c>
    </row>
    <row r="36" spans="1:4" ht="17.25" thickBot="1">
      <c r="A36" s="2">
        <v>35</v>
      </c>
      <c r="B36" s="18" t="s">
        <v>1761</v>
      </c>
      <c r="C36" s="19">
        <v>99000</v>
      </c>
    </row>
    <row r="37" spans="1:4" ht="17.25" thickBot="1">
      <c r="A37" s="2">
        <v>36</v>
      </c>
      <c r="B37" s="18" t="s">
        <v>1762</v>
      </c>
      <c r="C37" s="19">
        <v>99000</v>
      </c>
    </row>
    <row r="38" spans="1:4" ht="17.25" thickBot="1">
      <c r="A38" s="2">
        <v>37</v>
      </c>
      <c r="B38" s="18" t="s">
        <v>1763</v>
      </c>
      <c r="C38" s="19">
        <v>99000</v>
      </c>
    </row>
    <row r="39" spans="1:4" ht="17.25" thickBot="1">
      <c r="A39" s="2">
        <v>38</v>
      </c>
      <c r="B39" s="18" t="s">
        <v>1764</v>
      </c>
      <c r="C39" s="19">
        <v>99000</v>
      </c>
    </row>
    <row r="40" spans="1:4" ht="17.25" thickBot="1">
      <c r="A40" s="2">
        <v>39</v>
      </c>
      <c r="B40" s="18" t="s">
        <v>1765</v>
      </c>
      <c r="C40" s="19">
        <v>99000</v>
      </c>
    </row>
    <row r="41" spans="1:4" ht="17.25" thickBot="1">
      <c r="A41" s="2">
        <v>40</v>
      </c>
      <c r="B41" s="18" t="s">
        <v>1766</v>
      </c>
      <c r="C41" s="19">
        <v>99000</v>
      </c>
    </row>
    <row r="42" spans="1:4" ht="17.25" thickBot="1">
      <c r="A42" s="2">
        <v>41</v>
      </c>
      <c r="B42" s="18" t="s">
        <v>1643</v>
      </c>
      <c r="C42" s="19">
        <v>30000</v>
      </c>
    </row>
    <row r="43" spans="1:4" ht="17.25" thickBot="1">
      <c r="A43" s="2">
        <v>42</v>
      </c>
      <c r="B43" s="13" t="s">
        <v>14</v>
      </c>
      <c r="C43" s="5">
        <v>30000</v>
      </c>
    </row>
    <row r="44" spans="1:4" ht="17.25" thickBot="1">
      <c r="A44" s="2">
        <v>43</v>
      </c>
      <c r="B44" s="13" t="s">
        <v>2435</v>
      </c>
      <c r="C44" s="5">
        <v>30000</v>
      </c>
    </row>
    <row r="45" spans="1:4" ht="17.25" thickBot="1">
      <c r="A45" s="2">
        <v>44</v>
      </c>
      <c r="B45" s="14" t="s">
        <v>2435</v>
      </c>
      <c r="C45" s="4">
        <v>30000</v>
      </c>
    </row>
    <row r="46" spans="1:4" ht="17.25" thickBot="1">
      <c r="A46" s="2">
        <v>45</v>
      </c>
      <c r="B46" s="13" t="s">
        <v>18</v>
      </c>
      <c r="C46" s="5">
        <v>24750</v>
      </c>
    </row>
    <row r="47" spans="1:4" ht="17.25" thickBot="1">
      <c r="A47" s="2">
        <v>46</v>
      </c>
      <c r="B47" s="13" t="s">
        <v>19</v>
      </c>
      <c r="C47" s="5">
        <v>330000</v>
      </c>
      <c r="D47" s="1" t="s">
        <v>20</v>
      </c>
    </row>
    <row r="48" spans="1:4" ht="17.25" thickBot="1">
      <c r="A48" s="2">
        <v>47</v>
      </c>
      <c r="B48" s="13" t="s">
        <v>21</v>
      </c>
      <c r="C48" s="5">
        <v>319000</v>
      </c>
    </row>
    <row r="49" spans="1:4" ht="17.25" thickBot="1">
      <c r="A49" s="2">
        <v>48</v>
      </c>
      <c r="B49" s="13" t="s">
        <v>22</v>
      </c>
      <c r="C49" s="5">
        <v>250000</v>
      </c>
    </row>
    <row r="50" spans="1:4" ht="17.25" thickBot="1">
      <c r="A50" s="2">
        <v>49</v>
      </c>
      <c r="B50" s="13" t="s">
        <v>23</v>
      </c>
      <c r="C50" s="5">
        <v>130000</v>
      </c>
    </row>
    <row r="51" spans="1:4" ht="17.25" thickBot="1">
      <c r="A51" s="2">
        <v>50</v>
      </c>
      <c r="B51" s="13" t="s">
        <v>24</v>
      </c>
      <c r="C51" s="5">
        <v>130000</v>
      </c>
    </row>
    <row r="52" spans="1:4" ht="17.25" thickBot="1">
      <c r="A52" s="2">
        <v>51</v>
      </c>
      <c r="B52" s="13" t="s">
        <v>25</v>
      </c>
      <c r="C52" s="5">
        <v>200000</v>
      </c>
    </row>
    <row r="53" spans="1:4" ht="17.25" thickBot="1">
      <c r="A53" s="2">
        <v>52</v>
      </c>
      <c r="B53" s="13" t="s">
        <v>26</v>
      </c>
      <c r="C53" s="5">
        <v>0</v>
      </c>
    </row>
    <row r="54" spans="1:4" ht="17.25" thickBot="1">
      <c r="A54" s="2">
        <v>53</v>
      </c>
      <c r="B54" s="13" t="s">
        <v>27</v>
      </c>
      <c r="C54" s="6">
        <v>-0.1</v>
      </c>
    </row>
    <row r="55" spans="1:4" ht="17.25" thickBot="1">
      <c r="A55" s="2">
        <v>54</v>
      </c>
      <c r="B55" s="15" t="s">
        <v>28</v>
      </c>
      <c r="C55" s="9">
        <v>70000</v>
      </c>
    </row>
    <row r="56" spans="1:4" ht="17.25" thickBot="1">
      <c r="A56" s="2">
        <v>55</v>
      </c>
      <c r="B56" s="13" t="s">
        <v>29</v>
      </c>
      <c r="C56" s="5">
        <v>0</v>
      </c>
    </row>
    <row r="57" spans="1:4" ht="17.25" thickBot="1">
      <c r="A57" s="2">
        <v>56</v>
      </c>
      <c r="B57" s="13" t="s">
        <v>30</v>
      </c>
      <c r="C57" s="5">
        <v>99000</v>
      </c>
    </row>
    <row r="58" spans="1:4" ht="17.25" thickBot="1">
      <c r="A58" s="2">
        <v>57</v>
      </c>
      <c r="B58" s="13" t="s">
        <v>331</v>
      </c>
      <c r="C58" s="5">
        <v>129000</v>
      </c>
    </row>
    <row r="59" spans="1:4" ht="17.25" thickBot="1">
      <c r="A59" s="2">
        <v>58</v>
      </c>
      <c r="B59" s="13" t="s">
        <v>332</v>
      </c>
      <c r="C59" s="5">
        <v>129000</v>
      </c>
    </row>
    <row r="60" spans="1:4" ht="17.25" thickBot="1">
      <c r="A60" s="2">
        <v>59</v>
      </c>
      <c r="B60" s="13" t="s">
        <v>31</v>
      </c>
      <c r="C60" s="5">
        <v>0</v>
      </c>
    </row>
    <row r="61" spans="1:4" ht="17.25" thickBot="1">
      <c r="A61" s="2">
        <v>60</v>
      </c>
      <c r="B61" s="13" t="s">
        <v>32</v>
      </c>
      <c r="C61" s="5">
        <v>5000</v>
      </c>
    </row>
    <row r="62" spans="1:4" ht="17.25" thickBot="1">
      <c r="A62" s="2">
        <v>61</v>
      </c>
      <c r="B62" s="13" t="s">
        <v>780</v>
      </c>
      <c r="C62" s="5">
        <v>66000</v>
      </c>
    </row>
    <row r="63" spans="1:4" ht="17.25" thickBot="1">
      <c r="A63" s="2">
        <v>62</v>
      </c>
      <c r="B63" s="13" t="s">
        <v>33</v>
      </c>
      <c r="C63" s="5">
        <v>380000</v>
      </c>
    </row>
    <row r="64" spans="1:4" ht="17.25" thickBot="1">
      <c r="A64" s="2">
        <v>63</v>
      </c>
      <c r="B64" s="13" t="s">
        <v>34</v>
      </c>
      <c r="C64" s="5">
        <v>99000</v>
      </c>
      <c r="D64" s="7"/>
    </row>
    <row r="65" spans="1:10" ht="17.25" thickBot="1">
      <c r="A65" s="2">
        <v>64</v>
      </c>
      <c r="B65" s="14" t="s">
        <v>35</v>
      </c>
      <c r="C65" s="4">
        <v>0</v>
      </c>
    </row>
    <row r="66" spans="1:10" ht="17.25" thickBot="1">
      <c r="A66" s="2">
        <v>65</v>
      </c>
      <c r="B66" s="13" t="s">
        <v>36</v>
      </c>
      <c r="C66" s="4">
        <v>60000</v>
      </c>
    </row>
    <row r="67" spans="1:10" ht="17.25" thickBot="1">
      <c r="A67" s="2">
        <v>66</v>
      </c>
      <c r="B67" s="14" t="s">
        <v>37</v>
      </c>
      <c r="C67" s="4">
        <v>31250</v>
      </c>
      <c r="I67" s="1">
        <v>350000</v>
      </c>
      <c r="J67" s="1">
        <f>SUM(I67)/4</f>
        <v>87500</v>
      </c>
    </row>
    <row r="68" spans="1:10" ht="17.25" thickBot="1">
      <c r="A68" s="2">
        <v>67</v>
      </c>
      <c r="B68" s="13" t="s">
        <v>38</v>
      </c>
      <c r="C68" s="5">
        <v>70000</v>
      </c>
    </row>
    <row r="69" spans="1:10" ht="17.25" thickBot="1">
      <c r="A69" s="2">
        <v>68</v>
      </c>
      <c r="B69" s="14" t="s">
        <v>273</v>
      </c>
      <c r="C69" s="4">
        <v>125000</v>
      </c>
    </row>
    <row r="70" spans="1:10" ht="17.25" thickBot="1">
      <c r="A70" s="2">
        <v>69</v>
      </c>
      <c r="B70" s="14" t="s">
        <v>274</v>
      </c>
      <c r="C70" s="4">
        <v>87500</v>
      </c>
      <c r="H70" s="13"/>
      <c r="I70" s="5"/>
    </row>
    <row r="71" spans="1:10" ht="17.25" thickBot="1">
      <c r="A71" s="2">
        <v>70</v>
      </c>
      <c r="B71" s="13" t="s">
        <v>275</v>
      </c>
      <c r="C71" s="5">
        <v>400000</v>
      </c>
      <c r="H71" s="14"/>
      <c r="I71" s="4"/>
    </row>
    <row r="72" spans="1:10" ht="17.25" thickBot="1">
      <c r="A72" s="2">
        <v>71</v>
      </c>
      <c r="B72" s="13" t="s">
        <v>165</v>
      </c>
      <c r="C72" s="5">
        <v>500000</v>
      </c>
    </row>
    <row r="73" spans="1:10" ht="17.25" thickBot="1">
      <c r="A73" s="2">
        <v>72</v>
      </c>
      <c r="B73" s="13" t="s">
        <v>272</v>
      </c>
      <c r="C73" s="5">
        <v>30000</v>
      </c>
    </row>
    <row r="74" spans="1:10" ht="17.25" thickBot="1">
      <c r="A74" s="2">
        <v>73</v>
      </c>
      <c r="B74" s="14" t="s">
        <v>2692</v>
      </c>
      <c r="C74" s="4"/>
    </row>
    <row r="75" spans="1:10" ht="17.25" thickBot="1">
      <c r="A75" s="2">
        <v>74</v>
      </c>
      <c r="B75" s="17" t="s">
        <v>320</v>
      </c>
      <c r="C75" s="8">
        <v>500000</v>
      </c>
    </row>
    <row r="76" spans="1:10">
      <c r="A76" s="2">
        <v>75</v>
      </c>
      <c r="B76" s="16" t="s">
        <v>597</v>
      </c>
      <c r="C76" s="3">
        <v>35000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AC1875"/>
  <sheetViews>
    <sheetView showGridLines="0" tabSelected="1" topLeftCell="A1300" zoomScale="115" zoomScaleNormal="115" workbookViewId="0">
      <selection activeCell="W1315" sqref="W1315"/>
    </sheetView>
  </sheetViews>
  <sheetFormatPr defaultColWidth="15.625" defaultRowHeight="20.100000000000001" customHeight="1"/>
  <cols>
    <col min="1" max="1" width="8.375" style="120" customWidth="1"/>
    <col min="2" max="2" width="8.125" style="120" customWidth="1"/>
    <col min="3" max="3" width="6.5" style="120" customWidth="1"/>
    <col min="4" max="4" width="7.875" style="120" customWidth="1"/>
    <col min="5" max="5" width="8.875" style="120" customWidth="1"/>
    <col min="6" max="6" width="9.75" style="120" customWidth="1"/>
    <col min="7" max="7" width="4.75" style="120" customWidth="1"/>
    <col min="8" max="8" width="3.375" style="120" customWidth="1"/>
    <col min="9" max="9" width="4.125" style="120" customWidth="1"/>
    <col min="10" max="10" width="8.125" style="120" customWidth="1"/>
    <col min="11" max="11" width="7.25" style="120" customWidth="1"/>
    <col min="12" max="12" width="8.25" style="120" customWidth="1"/>
    <col min="13" max="13" width="2.875" style="120" customWidth="1"/>
    <col min="14" max="14" width="6.5" style="181" customWidth="1"/>
    <col min="15" max="15" width="8.375" style="163" customWidth="1"/>
    <col min="16" max="16" width="8.625" style="164" customWidth="1"/>
    <col min="17" max="17" width="7.875" style="181" customWidth="1"/>
    <col min="18" max="18" width="4.625" style="163" customWidth="1"/>
    <col min="19" max="19" width="8.375" style="163" customWidth="1"/>
    <col min="20" max="20" width="8.625" style="164" customWidth="1"/>
    <col min="21" max="21" width="8.75" style="181" customWidth="1"/>
    <col min="22" max="22" width="16" style="163" customWidth="1"/>
    <col min="23" max="23" width="32.125" style="164" bestFit="1" customWidth="1"/>
    <col min="24" max="16384" width="15.625" style="120"/>
  </cols>
  <sheetData>
    <row r="1" spans="1:29" ht="20.100000000000001" customHeight="1">
      <c r="A1" s="218">
        <f ca="1">TODAY()</f>
        <v>45694</v>
      </c>
      <c r="B1" s="218"/>
      <c r="C1" s="218"/>
      <c r="D1" s="218"/>
      <c r="E1" s="121"/>
      <c r="F1" s="21"/>
      <c r="G1" s="21"/>
      <c r="H1" s="21"/>
      <c r="I1" s="21"/>
      <c r="J1" s="21"/>
      <c r="K1" s="20"/>
      <c r="L1" s="20"/>
      <c r="M1" s="20"/>
      <c r="N1" s="178"/>
      <c r="O1" s="179"/>
      <c r="P1" s="180"/>
      <c r="Q1" s="159"/>
      <c r="R1" s="160"/>
      <c r="S1" s="160"/>
      <c r="T1" s="161"/>
      <c r="U1" s="159"/>
      <c r="V1" s="160"/>
      <c r="W1" s="161"/>
      <c r="X1" s="20"/>
      <c r="Y1" s="20"/>
      <c r="Z1" s="20"/>
      <c r="AA1" s="20"/>
    </row>
    <row r="2" spans="1:29" ht="20.100000000000001" customHeight="1">
      <c r="A2" s="219"/>
      <c r="B2" s="219"/>
      <c r="C2" s="219"/>
      <c r="D2" s="219"/>
      <c r="O2" s="182">
        <f>SUM(O4:O1048576)</f>
        <v>734153274.89999998</v>
      </c>
      <c r="P2" s="183">
        <f>SUM(P4:P1048576)</f>
        <v>377197700</v>
      </c>
      <c r="Q2" s="162">
        <f>O2-P2</f>
        <v>356955574.89999998</v>
      </c>
    </row>
    <row r="3" spans="1:29" ht="20.100000000000001" customHeight="1" thickBot="1">
      <c r="A3" s="22" t="s">
        <v>2698</v>
      </c>
      <c r="B3" s="113" t="s">
        <v>2714</v>
      </c>
      <c r="C3" s="23" t="s">
        <v>62</v>
      </c>
      <c r="D3" s="24" t="s">
        <v>184</v>
      </c>
      <c r="E3" s="25" t="s">
        <v>63</v>
      </c>
      <c r="F3" s="25" t="s">
        <v>64</v>
      </c>
      <c r="G3" s="25" t="s">
        <v>65</v>
      </c>
      <c r="H3" s="25" t="s">
        <v>66</v>
      </c>
      <c r="I3" s="25" t="s">
        <v>67</v>
      </c>
      <c r="J3" s="23" t="s">
        <v>68</v>
      </c>
      <c r="K3" s="33" t="s">
        <v>77</v>
      </c>
      <c r="L3" s="25" t="s">
        <v>69</v>
      </c>
      <c r="M3" s="177" t="s">
        <v>70</v>
      </c>
      <c r="N3" s="184" t="s">
        <v>71</v>
      </c>
      <c r="O3" s="26" t="s">
        <v>173</v>
      </c>
      <c r="P3" s="27" t="s">
        <v>72</v>
      </c>
      <c r="Q3" s="28" t="s">
        <v>73</v>
      </c>
      <c r="R3" s="29" t="s">
        <v>74</v>
      </c>
      <c r="S3" s="30" t="s">
        <v>174</v>
      </c>
      <c r="T3" s="31" t="s">
        <v>75</v>
      </c>
      <c r="U3" s="32" t="s">
        <v>76</v>
      </c>
      <c r="V3" s="23" t="s">
        <v>78</v>
      </c>
      <c r="W3" s="192" t="s">
        <v>79</v>
      </c>
      <c r="X3" s="185" t="s">
        <v>80</v>
      </c>
      <c r="Y3" s="34" t="s">
        <v>81</v>
      </c>
      <c r="Z3" s="25" t="s">
        <v>82</v>
      </c>
      <c r="AA3" s="25" t="s">
        <v>83</v>
      </c>
      <c r="AB3" s="25" t="s">
        <v>261</v>
      </c>
      <c r="AC3" s="35" t="s">
        <v>262</v>
      </c>
    </row>
    <row r="4" spans="1:29" ht="20.100000000000001" customHeight="1">
      <c r="A4" s="36" t="s">
        <v>2696</v>
      </c>
      <c r="B4" s="59" t="s">
        <v>2709</v>
      </c>
      <c r="C4" s="37"/>
      <c r="D4" s="57" t="s">
        <v>518</v>
      </c>
      <c r="E4" s="48" t="s">
        <v>46</v>
      </c>
      <c r="F4" s="48" t="s">
        <v>519</v>
      </c>
      <c r="G4" s="48" t="s">
        <v>86</v>
      </c>
      <c r="H4" s="48">
        <v>10</v>
      </c>
      <c r="I4" s="48" t="s">
        <v>749</v>
      </c>
      <c r="J4" s="49">
        <v>45566</v>
      </c>
      <c r="K4" s="66">
        <v>45597</v>
      </c>
      <c r="L4" s="40" t="s">
        <v>38</v>
      </c>
      <c r="M4" s="127">
        <v>1</v>
      </c>
      <c r="N4" s="134">
        <f>VLOOKUP(L4,단가표!$B$2:$C$75,2,0)</f>
        <v>70000</v>
      </c>
      <c r="O4" s="135">
        <f>SUM(M4*N4)</f>
        <v>70000</v>
      </c>
      <c r="P4" s="136">
        <v>70000</v>
      </c>
      <c r="Q4" s="165" t="s">
        <v>26</v>
      </c>
      <c r="R4" s="41"/>
      <c r="S4" s="43">
        <f>VLOOKUP(Q4,단가표!$B$2:$C$75,2,0)</f>
        <v>0</v>
      </c>
      <c r="T4" s="166"/>
      <c r="U4" s="193" t="s">
        <v>59</v>
      </c>
      <c r="V4" s="50" t="s">
        <v>765</v>
      </c>
      <c r="W4" s="194" t="s">
        <v>775</v>
      </c>
      <c r="X4" s="186">
        <v>45299</v>
      </c>
      <c r="Y4" s="55" t="s">
        <v>4</v>
      </c>
      <c r="Z4" s="48"/>
      <c r="AA4" s="48" t="s">
        <v>520</v>
      </c>
      <c r="AB4" s="48"/>
      <c r="AC4" s="40"/>
    </row>
    <row r="5" spans="1:29" ht="20.100000000000001" customHeight="1">
      <c r="A5" s="36" t="s">
        <v>2705</v>
      </c>
      <c r="B5" s="95" t="s">
        <v>50</v>
      </c>
      <c r="C5" s="37" t="s">
        <v>41</v>
      </c>
      <c r="D5" s="48" t="s">
        <v>307</v>
      </c>
      <c r="E5" s="48" t="s">
        <v>45</v>
      </c>
      <c r="F5" s="40" t="s">
        <v>308</v>
      </c>
      <c r="G5" s="48" t="s">
        <v>89</v>
      </c>
      <c r="H5" s="48">
        <v>7</v>
      </c>
      <c r="I5" s="48" t="s">
        <v>474</v>
      </c>
      <c r="J5" s="49">
        <v>45567</v>
      </c>
      <c r="K5" s="66">
        <v>45566</v>
      </c>
      <c r="L5" s="40" t="s">
        <v>5</v>
      </c>
      <c r="M5" s="127">
        <v>3</v>
      </c>
      <c r="N5" s="137">
        <f>VLOOKUP(L5,단가표!$B$2:$C$75,2,0)</f>
        <v>57500</v>
      </c>
      <c r="O5" s="42">
        <f>SUM(M5*N5)</f>
        <v>172500</v>
      </c>
      <c r="P5" s="138">
        <v>168000</v>
      </c>
      <c r="Q5" s="167" t="s">
        <v>26</v>
      </c>
      <c r="R5" s="41"/>
      <c r="S5" s="43">
        <f>VLOOKUP(Q5,단가표!$B$2:$C$75,2,0)</f>
        <v>0</v>
      </c>
      <c r="T5" s="166"/>
      <c r="U5" s="195" t="s">
        <v>57</v>
      </c>
      <c r="V5" s="50" t="s">
        <v>793</v>
      </c>
      <c r="W5" s="196" t="s">
        <v>792</v>
      </c>
      <c r="X5" s="186">
        <v>44860</v>
      </c>
      <c r="Y5" s="55" t="s">
        <v>6</v>
      </c>
      <c r="Z5" s="48"/>
      <c r="AA5" s="48" t="s">
        <v>309</v>
      </c>
      <c r="AB5" s="48"/>
      <c r="AC5" s="48"/>
    </row>
    <row r="6" spans="1:29" ht="20.100000000000001" customHeight="1">
      <c r="A6" s="58" t="s">
        <v>2705</v>
      </c>
      <c r="B6" s="95" t="s">
        <v>50</v>
      </c>
      <c r="C6" s="59" t="s">
        <v>41</v>
      </c>
      <c r="D6" s="48" t="s">
        <v>507</v>
      </c>
      <c r="E6" s="48" t="s">
        <v>45</v>
      </c>
      <c r="F6" s="48" t="s">
        <v>508</v>
      </c>
      <c r="G6" s="48" t="s">
        <v>89</v>
      </c>
      <c r="H6" s="48">
        <v>8</v>
      </c>
      <c r="I6" s="50" t="s">
        <v>104</v>
      </c>
      <c r="J6" s="49">
        <v>45567</v>
      </c>
      <c r="K6" s="66">
        <v>45566</v>
      </c>
      <c r="L6" s="40" t="s">
        <v>238</v>
      </c>
      <c r="M6" s="127">
        <v>4</v>
      </c>
      <c r="N6" s="137">
        <f>VLOOKUP(L6,단가표!$B$2:$C$75,2,0)</f>
        <v>60000</v>
      </c>
      <c r="O6" s="42">
        <f>SUM(M6*N6)</f>
        <v>240000</v>
      </c>
      <c r="P6" s="138">
        <v>240000</v>
      </c>
      <c r="Q6" s="167" t="s">
        <v>26</v>
      </c>
      <c r="R6" s="41"/>
      <c r="S6" s="43">
        <f>VLOOKUP(Q6,단가표!$B$2:$C$75,2,0)</f>
        <v>0</v>
      </c>
      <c r="T6" s="166"/>
      <c r="U6" s="195" t="s">
        <v>57</v>
      </c>
      <c r="V6" s="50" t="s">
        <v>794</v>
      </c>
      <c r="W6" s="196" t="s">
        <v>764</v>
      </c>
      <c r="X6" s="186">
        <v>45192</v>
      </c>
      <c r="Y6" s="55" t="s">
        <v>4</v>
      </c>
      <c r="Z6" s="48" t="s">
        <v>509</v>
      </c>
      <c r="AA6" s="48"/>
      <c r="AB6" s="48"/>
      <c r="AC6" s="48"/>
    </row>
    <row r="7" spans="1:29" ht="20.100000000000001" customHeight="1">
      <c r="A7" s="36" t="s">
        <v>2705</v>
      </c>
      <c r="B7" s="95" t="s">
        <v>51</v>
      </c>
      <c r="C7" s="59" t="s">
        <v>41</v>
      </c>
      <c r="D7" s="48" t="s">
        <v>374</v>
      </c>
      <c r="E7" s="48" t="s">
        <v>47</v>
      </c>
      <c r="F7" s="48" t="s">
        <v>375</v>
      </c>
      <c r="G7" s="48" t="s">
        <v>86</v>
      </c>
      <c r="H7" s="48">
        <v>10</v>
      </c>
      <c r="I7" s="48" t="s">
        <v>104</v>
      </c>
      <c r="J7" s="49">
        <v>45567</v>
      </c>
      <c r="K7" s="62">
        <v>45566</v>
      </c>
      <c r="L7" s="40" t="s">
        <v>4</v>
      </c>
      <c r="M7" s="127">
        <v>4</v>
      </c>
      <c r="N7" s="137">
        <f>VLOOKUP(L7,단가표!$B$2:$C$75,2,0)</f>
        <v>60000</v>
      </c>
      <c r="O7" s="42">
        <f>SUM(M7*N7)</f>
        <v>240000</v>
      </c>
      <c r="P7" s="138">
        <v>240000</v>
      </c>
      <c r="Q7" s="165" t="s">
        <v>26</v>
      </c>
      <c r="R7" s="41"/>
      <c r="S7" s="42">
        <f>VLOOKUP(Q7,단가표!$B$2:$C$75,2,0)</f>
        <v>0</v>
      </c>
      <c r="T7" s="166"/>
      <c r="U7" s="195" t="s">
        <v>57</v>
      </c>
      <c r="V7" s="50" t="s">
        <v>795</v>
      </c>
      <c r="W7" s="197" t="s">
        <v>764</v>
      </c>
      <c r="X7" s="186">
        <v>44974</v>
      </c>
      <c r="Y7" s="48" t="s">
        <v>4</v>
      </c>
      <c r="Z7" s="48"/>
      <c r="AA7" s="48" t="s">
        <v>363</v>
      </c>
      <c r="AB7" s="48"/>
      <c r="AC7" s="40"/>
    </row>
    <row r="8" spans="1:29" ht="20.100000000000001" customHeight="1">
      <c r="A8" s="36" t="s">
        <v>2705</v>
      </c>
      <c r="B8" s="95" t="s">
        <v>51</v>
      </c>
      <c r="C8" s="38" t="s">
        <v>41</v>
      </c>
      <c r="D8" s="48" t="s">
        <v>484</v>
      </c>
      <c r="E8" s="48" t="s">
        <v>197</v>
      </c>
      <c r="F8" s="40" t="s">
        <v>485</v>
      </c>
      <c r="G8" s="48" t="s">
        <v>86</v>
      </c>
      <c r="H8" s="48">
        <v>9</v>
      </c>
      <c r="I8" s="48" t="s">
        <v>104</v>
      </c>
      <c r="J8" s="49">
        <v>45567</v>
      </c>
      <c r="K8" s="66">
        <v>45566</v>
      </c>
      <c r="L8" s="40" t="s">
        <v>4</v>
      </c>
      <c r="M8" s="127">
        <v>4</v>
      </c>
      <c r="N8" s="137">
        <f>VLOOKUP(L8,단가표!$B$2:$C$75,2,0)</f>
        <v>60000</v>
      </c>
      <c r="O8" s="42">
        <f>SUM(M8*N8)</f>
        <v>240000</v>
      </c>
      <c r="P8" s="138">
        <v>240000</v>
      </c>
      <c r="Q8" s="167" t="s">
        <v>26</v>
      </c>
      <c r="R8" s="53"/>
      <c r="S8" s="43">
        <f>VLOOKUP(Q8,단가표!$B$2:$C$75,2,0)</f>
        <v>0</v>
      </c>
      <c r="T8" s="168"/>
      <c r="U8" s="195" t="s">
        <v>57</v>
      </c>
      <c r="V8" s="50" t="s">
        <v>796</v>
      </c>
      <c r="W8" s="198" t="s">
        <v>764</v>
      </c>
      <c r="X8" s="186">
        <v>45299</v>
      </c>
      <c r="Y8" s="55" t="s">
        <v>4</v>
      </c>
      <c r="Z8" s="48"/>
      <c r="AA8" s="48" t="s">
        <v>521</v>
      </c>
      <c r="AB8" s="48"/>
      <c r="AC8" s="48"/>
    </row>
    <row r="9" spans="1:29" ht="20.100000000000001" customHeight="1">
      <c r="A9" s="36" t="s">
        <v>2705</v>
      </c>
      <c r="B9" s="95" t="s">
        <v>51</v>
      </c>
      <c r="C9" s="56" t="s">
        <v>41</v>
      </c>
      <c r="D9" s="38" t="s">
        <v>593</v>
      </c>
      <c r="E9" s="48" t="s">
        <v>577</v>
      </c>
      <c r="F9" s="48" t="s">
        <v>594</v>
      </c>
      <c r="G9" s="48" t="s">
        <v>86</v>
      </c>
      <c r="H9" s="48">
        <v>10</v>
      </c>
      <c r="I9" s="48" t="s">
        <v>101</v>
      </c>
      <c r="J9" s="49">
        <v>45567</v>
      </c>
      <c r="K9" s="66">
        <v>45566</v>
      </c>
      <c r="L9" s="40" t="s">
        <v>4</v>
      </c>
      <c r="M9" s="127">
        <v>4</v>
      </c>
      <c r="N9" s="137">
        <f>VLOOKUP(L9,단가표!$B$2:$C$75,2,0)</f>
        <v>60000</v>
      </c>
      <c r="O9" s="42">
        <f>SUM(M9*N9)</f>
        <v>240000</v>
      </c>
      <c r="P9" s="138">
        <v>240000</v>
      </c>
      <c r="Q9" s="167" t="s">
        <v>15</v>
      </c>
      <c r="R9" s="41">
        <v>4</v>
      </c>
      <c r="S9" s="43">
        <f>VLOOKUP(Q9,단가표!$B$2:$C$75,2,0)</f>
        <v>6000</v>
      </c>
      <c r="T9" s="166">
        <v>24000</v>
      </c>
      <c r="U9" s="193" t="s">
        <v>57</v>
      </c>
      <c r="V9" s="50" t="s">
        <v>797</v>
      </c>
      <c r="W9" s="194" t="s">
        <v>798</v>
      </c>
      <c r="X9" s="186">
        <v>45343</v>
      </c>
      <c r="Y9" s="48" t="s">
        <v>4</v>
      </c>
      <c r="Z9" s="48"/>
      <c r="AA9" s="67" t="s">
        <v>595</v>
      </c>
      <c r="AB9" s="67"/>
      <c r="AC9" s="48"/>
    </row>
    <row r="10" spans="1:29" ht="20.100000000000001" customHeight="1">
      <c r="A10" s="36" t="s">
        <v>2705</v>
      </c>
      <c r="B10" s="95" t="s">
        <v>51</v>
      </c>
      <c r="C10" s="56" t="s">
        <v>41</v>
      </c>
      <c r="D10" s="57" t="s">
        <v>543</v>
      </c>
      <c r="E10" s="48" t="s">
        <v>46</v>
      </c>
      <c r="F10" s="48" t="s">
        <v>544</v>
      </c>
      <c r="G10" s="48" t="s">
        <v>86</v>
      </c>
      <c r="H10" s="48">
        <v>11</v>
      </c>
      <c r="I10" s="48" t="s">
        <v>101</v>
      </c>
      <c r="J10" s="49">
        <v>45567</v>
      </c>
      <c r="K10" s="66">
        <v>45566</v>
      </c>
      <c r="L10" s="40" t="s">
        <v>5</v>
      </c>
      <c r="M10" s="127">
        <v>4</v>
      </c>
      <c r="N10" s="137">
        <f>VLOOKUP(L10,단가표!$B$2:$C$75,2,0)</f>
        <v>57500</v>
      </c>
      <c r="O10" s="42">
        <f>SUM(M10*N10)</f>
        <v>230000</v>
      </c>
      <c r="P10" s="138">
        <v>230000</v>
      </c>
      <c r="Q10" s="165" t="s">
        <v>26</v>
      </c>
      <c r="R10" s="41"/>
      <c r="S10" s="43">
        <f>VLOOKUP(Q10,단가표!$B$2:$C$75,2,0)</f>
        <v>0</v>
      </c>
      <c r="T10" s="166"/>
      <c r="U10" s="193" t="s">
        <v>57</v>
      </c>
      <c r="V10" s="50" t="s">
        <v>799</v>
      </c>
      <c r="W10" s="194" t="s">
        <v>788</v>
      </c>
      <c r="X10" s="186">
        <v>45315</v>
      </c>
      <c r="Y10" s="55" t="s">
        <v>4</v>
      </c>
      <c r="Z10" s="48"/>
      <c r="AA10" s="48" t="s">
        <v>136</v>
      </c>
      <c r="AB10" s="48"/>
      <c r="AC10" s="40"/>
    </row>
    <row r="11" spans="1:29" ht="20.100000000000001" customHeight="1">
      <c r="A11" s="36" t="s">
        <v>2705</v>
      </c>
      <c r="B11" s="95" t="s">
        <v>50</v>
      </c>
      <c r="C11" s="56" t="s">
        <v>41</v>
      </c>
      <c r="D11" s="57" t="s">
        <v>545</v>
      </c>
      <c r="E11" s="48" t="s">
        <v>731</v>
      </c>
      <c r="F11" s="48" t="s">
        <v>544</v>
      </c>
      <c r="G11" s="48" t="s">
        <v>89</v>
      </c>
      <c r="H11" s="48">
        <v>8</v>
      </c>
      <c r="I11" s="48" t="s">
        <v>101</v>
      </c>
      <c r="J11" s="49">
        <v>45567</v>
      </c>
      <c r="K11" s="66">
        <v>45566</v>
      </c>
      <c r="L11" s="40" t="s">
        <v>5</v>
      </c>
      <c r="M11" s="127">
        <v>4</v>
      </c>
      <c r="N11" s="137">
        <f>VLOOKUP(L11,단가표!$B$2:$C$75,2,0)</f>
        <v>57500</v>
      </c>
      <c r="O11" s="42">
        <f>SUM(M11*N11)</f>
        <v>230000</v>
      </c>
      <c r="P11" s="138">
        <v>230000</v>
      </c>
      <c r="Q11" s="165" t="s">
        <v>26</v>
      </c>
      <c r="R11" s="41"/>
      <c r="S11" s="43">
        <f>VLOOKUP(Q11,단가표!$B$2:$C$75,2,0)</f>
        <v>0</v>
      </c>
      <c r="T11" s="166"/>
      <c r="U11" s="193" t="s">
        <v>57</v>
      </c>
      <c r="V11" s="50" t="s">
        <v>799</v>
      </c>
      <c r="W11" s="194" t="s">
        <v>788</v>
      </c>
      <c r="X11" s="186">
        <v>45315</v>
      </c>
      <c r="Y11" s="55" t="s">
        <v>4</v>
      </c>
      <c r="Z11" s="48"/>
      <c r="AA11" s="48" t="s">
        <v>136</v>
      </c>
      <c r="AB11" s="48"/>
      <c r="AC11" s="40"/>
    </row>
    <row r="12" spans="1:29" ht="20.100000000000001" customHeight="1">
      <c r="A12" s="58" t="s">
        <v>2705</v>
      </c>
      <c r="B12" s="95" t="s">
        <v>50</v>
      </c>
      <c r="C12" s="59" t="s">
        <v>41</v>
      </c>
      <c r="D12" s="57" t="s">
        <v>216</v>
      </c>
      <c r="E12" s="48" t="s">
        <v>45</v>
      </c>
      <c r="F12" s="48" t="s">
        <v>217</v>
      </c>
      <c r="G12" s="48" t="s">
        <v>89</v>
      </c>
      <c r="H12" s="48">
        <v>5</v>
      </c>
      <c r="I12" s="48" t="s">
        <v>403</v>
      </c>
      <c r="J12" s="49">
        <v>45567</v>
      </c>
      <c r="K12" s="66">
        <v>45566</v>
      </c>
      <c r="L12" s="40" t="s">
        <v>2435</v>
      </c>
      <c r="M12" s="127">
        <v>1</v>
      </c>
      <c r="N12" s="137">
        <f>VLOOKUP(L12,단가표!$B$2:$C$75,2,0)</f>
        <v>30000</v>
      </c>
      <c r="O12" s="42">
        <f>SUM(M12*N12)</f>
        <v>30000</v>
      </c>
      <c r="P12" s="138">
        <v>30000</v>
      </c>
      <c r="Q12" s="167" t="s">
        <v>26</v>
      </c>
      <c r="R12" s="41"/>
      <c r="S12" s="43">
        <v>0</v>
      </c>
      <c r="T12" s="166"/>
      <c r="U12" s="195" t="s">
        <v>57</v>
      </c>
      <c r="V12" s="50" t="s">
        <v>800</v>
      </c>
      <c r="W12" s="194" t="s">
        <v>801</v>
      </c>
      <c r="X12" s="186">
        <v>44538</v>
      </c>
      <c r="Y12" s="48" t="s">
        <v>4</v>
      </c>
      <c r="Z12" s="48"/>
      <c r="AA12" s="48" t="s">
        <v>218</v>
      </c>
      <c r="AB12" s="48"/>
      <c r="AC12" s="48"/>
    </row>
    <row r="13" spans="1:29" ht="20.100000000000001" customHeight="1">
      <c r="A13" s="58" t="s">
        <v>2705</v>
      </c>
      <c r="B13" s="95" t="s">
        <v>50</v>
      </c>
      <c r="C13" s="59" t="s">
        <v>41</v>
      </c>
      <c r="D13" s="57" t="s">
        <v>219</v>
      </c>
      <c r="E13" s="48" t="s">
        <v>45</v>
      </c>
      <c r="F13" s="48" t="s">
        <v>217</v>
      </c>
      <c r="G13" s="48" t="s">
        <v>89</v>
      </c>
      <c r="H13" s="48">
        <v>7</v>
      </c>
      <c r="I13" s="48" t="s">
        <v>403</v>
      </c>
      <c r="J13" s="49">
        <v>45567</v>
      </c>
      <c r="K13" s="66">
        <v>45566</v>
      </c>
      <c r="L13" s="40" t="s">
        <v>2435</v>
      </c>
      <c r="M13" s="127">
        <v>1</v>
      </c>
      <c r="N13" s="137">
        <f>VLOOKUP(L13,단가표!$B$2:$C$75,2,0)</f>
        <v>30000</v>
      </c>
      <c r="O13" s="42">
        <f>SUM(M13*N13)</f>
        <v>30000</v>
      </c>
      <c r="P13" s="138">
        <v>30000</v>
      </c>
      <c r="Q13" s="167" t="s">
        <v>26</v>
      </c>
      <c r="R13" s="41"/>
      <c r="S13" s="43">
        <v>0</v>
      </c>
      <c r="T13" s="166"/>
      <c r="U13" s="195" t="s">
        <v>57</v>
      </c>
      <c r="V13" s="50" t="s">
        <v>800</v>
      </c>
      <c r="W13" s="194" t="s">
        <v>801</v>
      </c>
      <c r="X13" s="186">
        <v>44538</v>
      </c>
      <c r="Y13" s="48" t="s">
        <v>4</v>
      </c>
      <c r="Z13" s="48"/>
      <c r="AA13" s="48" t="s">
        <v>218</v>
      </c>
      <c r="AB13" s="48"/>
      <c r="AC13" s="48"/>
    </row>
    <row r="14" spans="1:29" ht="20.100000000000001" customHeight="1">
      <c r="A14" s="36" t="s">
        <v>2705</v>
      </c>
      <c r="B14" s="95" t="s">
        <v>50</v>
      </c>
      <c r="C14" s="59" t="s">
        <v>28</v>
      </c>
      <c r="D14" s="48" t="s">
        <v>806</v>
      </c>
      <c r="E14" s="48" t="s">
        <v>731</v>
      </c>
      <c r="F14" s="48" t="s">
        <v>807</v>
      </c>
      <c r="G14" s="48" t="s">
        <v>89</v>
      </c>
      <c r="H14" s="48">
        <v>5</v>
      </c>
      <c r="I14" s="50" t="s">
        <v>119</v>
      </c>
      <c r="J14" s="49">
        <v>45567</v>
      </c>
      <c r="K14" s="66">
        <v>45566</v>
      </c>
      <c r="L14" s="40" t="s">
        <v>805</v>
      </c>
      <c r="M14" s="127">
        <v>1</v>
      </c>
      <c r="N14" s="137">
        <f>VLOOKUP(L14,단가표!$B$2:$C$75,2,0)</f>
        <v>70000</v>
      </c>
      <c r="O14" s="42">
        <f>SUM(M14*N14)</f>
        <v>70000</v>
      </c>
      <c r="P14" s="138">
        <v>70000</v>
      </c>
      <c r="Q14" s="167" t="s">
        <v>26</v>
      </c>
      <c r="R14" s="41"/>
      <c r="S14" s="43">
        <f>VLOOKUP(Q14,단가표!$B$2:$C$75,2,0)</f>
        <v>0</v>
      </c>
      <c r="T14" s="166"/>
      <c r="U14" s="195" t="s">
        <v>59</v>
      </c>
      <c r="V14" s="48" t="s">
        <v>765</v>
      </c>
      <c r="W14" s="194" t="s">
        <v>808</v>
      </c>
      <c r="X14" s="186"/>
      <c r="Y14" s="55"/>
      <c r="Z14" s="48"/>
      <c r="AA14" s="48"/>
      <c r="AB14" s="48"/>
      <c r="AC14" s="48"/>
    </row>
    <row r="15" spans="1:29" ht="20.100000000000001" customHeight="1">
      <c r="A15" s="36" t="s">
        <v>2696</v>
      </c>
      <c r="B15" s="59" t="s">
        <v>2709</v>
      </c>
      <c r="C15" s="37"/>
      <c r="D15" s="48" t="s">
        <v>483</v>
      </c>
      <c r="E15" s="48" t="s">
        <v>46</v>
      </c>
      <c r="F15" s="48" t="s">
        <v>531</v>
      </c>
      <c r="G15" s="48" t="s">
        <v>86</v>
      </c>
      <c r="H15" s="48">
        <v>6</v>
      </c>
      <c r="I15" s="50" t="s">
        <v>104</v>
      </c>
      <c r="J15" s="49">
        <v>45567</v>
      </c>
      <c r="K15" s="66">
        <v>45566</v>
      </c>
      <c r="L15" s="40" t="s">
        <v>38</v>
      </c>
      <c r="M15" s="127">
        <v>1</v>
      </c>
      <c r="N15" s="137">
        <f>VLOOKUP(L15,단가표!$B$2:$C$75,2,0)</f>
        <v>70000</v>
      </c>
      <c r="O15" s="42">
        <f>SUM(M15*N15)</f>
        <v>70000</v>
      </c>
      <c r="P15" s="138">
        <v>70000</v>
      </c>
      <c r="Q15" s="167" t="s">
        <v>26</v>
      </c>
      <c r="R15" s="41"/>
      <c r="S15" s="43">
        <f>VLOOKUP(Q15,단가표!$B$2:$C$75,2,0)</f>
        <v>0</v>
      </c>
      <c r="T15" s="166"/>
      <c r="U15" s="195" t="s">
        <v>59</v>
      </c>
      <c r="V15" s="48" t="s">
        <v>765</v>
      </c>
      <c r="W15" s="194" t="s">
        <v>775</v>
      </c>
      <c r="X15" s="186">
        <v>45301</v>
      </c>
      <c r="Y15" s="55" t="s">
        <v>4</v>
      </c>
      <c r="Z15" s="48"/>
      <c r="AA15" s="48" t="s">
        <v>532</v>
      </c>
      <c r="AB15" s="48"/>
      <c r="AC15" s="48"/>
    </row>
    <row r="16" spans="1:29" ht="20.100000000000001" customHeight="1">
      <c r="A16" s="106" t="s">
        <v>2702</v>
      </c>
      <c r="B16" s="106"/>
      <c r="C16" s="37" t="s">
        <v>84</v>
      </c>
      <c r="D16" s="107" t="s">
        <v>49</v>
      </c>
      <c r="E16" s="48">
        <f>[5]!표1[[#This Row],[품목]]</f>
        <v>0</v>
      </c>
      <c r="F16" s="48" t="s">
        <v>498</v>
      </c>
      <c r="G16" s="48"/>
      <c r="H16" s="40"/>
      <c r="I16" s="50" t="s">
        <v>155</v>
      </c>
      <c r="J16" s="39">
        <v>45568</v>
      </c>
      <c r="K16" s="44">
        <v>45566</v>
      </c>
      <c r="L16" s="52" t="s">
        <v>311</v>
      </c>
      <c r="M16" s="128">
        <v>2</v>
      </c>
      <c r="N16" s="137">
        <v>1518400</v>
      </c>
      <c r="O16" s="42">
        <f>SUM(M16*N16)</f>
        <v>3036800</v>
      </c>
      <c r="P16" s="138">
        <v>2574200</v>
      </c>
      <c r="Q16" s="167" t="s">
        <v>26</v>
      </c>
      <c r="R16" s="43"/>
      <c r="S16" s="43">
        <v>0</v>
      </c>
      <c r="T16" s="166"/>
      <c r="U16" s="195" t="s">
        <v>57</v>
      </c>
      <c r="V16" s="50" t="s">
        <v>802</v>
      </c>
      <c r="W16" s="194" t="s">
        <v>803</v>
      </c>
      <c r="X16" s="186"/>
      <c r="Y16" s="48"/>
      <c r="Z16" s="48"/>
      <c r="AA16" s="48"/>
      <c r="AB16" s="48"/>
      <c r="AC16" s="48"/>
    </row>
    <row r="17" spans="1:29" ht="20.100000000000001" customHeight="1">
      <c r="A17" s="36" t="s">
        <v>2705</v>
      </c>
      <c r="B17" s="95" t="s">
        <v>51</v>
      </c>
      <c r="C17" s="48" t="s">
        <v>41</v>
      </c>
      <c r="D17" s="40" t="s">
        <v>95</v>
      </c>
      <c r="E17" s="48" t="s">
        <v>48</v>
      </c>
      <c r="F17" s="48" t="s">
        <v>96</v>
      </c>
      <c r="G17" s="48" t="s">
        <v>86</v>
      </c>
      <c r="H17" s="48">
        <v>9</v>
      </c>
      <c r="I17" s="48" t="s">
        <v>94</v>
      </c>
      <c r="J17" s="49">
        <v>45569</v>
      </c>
      <c r="K17" s="66">
        <v>45536</v>
      </c>
      <c r="L17" s="40" t="s">
        <v>4</v>
      </c>
      <c r="M17" s="127">
        <v>2</v>
      </c>
      <c r="N17" s="137">
        <f>VLOOKUP(L17,단가표!$B$2:$C$75,2,0)</f>
        <v>60000</v>
      </c>
      <c r="O17" s="42">
        <f>SUM(M17*N17)</f>
        <v>120000</v>
      </c>
      <c r="P17" s="138">
        <v>120000</v>
      </c>
      <c r="Q17" s="165" t="s">
        <v>26</v>
      </c>
      <c r="R17" s="41"/>
      <c r="S17" s="42">
        <f>VLOOKUP(Q17,단가표!$B$2:$C$75,2,0)</f>
        <v>0</v>
      </c>
      <c r="T17" s="166"/>
      <c r="U17" s="195" t="s">
        <v>57</v>
      </c>
      <c r="V17" s="50" t="s">
        <v>810</v>
      </c>
      <c r="W17" s="194" t="s">
        <v>811</v>
      </c>
      <c r="X17" s="186">
        <v>43407</v>
      </c>
      <c r="Y17" s="55" t="s">
        <v>4</v>
      </c>
      <c r="Z17" s="48"/>
      <c r="AA17" s="48" t="s">
        <v>97</v>
      </c>
      <c r="AB17" s="48"/>
      <c r="AC17" s="50" t="s">
        <v>53</v>
      </c>
    </row>
    <row r="18" spans="1:29" ht="20.100000000000001" customHeight="1">
      <c r="A18" s="36" t="s">
        <v>2705</v>
      </c>
      <c r="B18" s="95" t="s">
        <v>51</v>
      </c>
      <c r="C18" s="48" t="s">
        <v>41</v>
      </c>
      <c r="D18" s="40" t="s">
        <v>95</v>
      </c>
      <c r="E18" s="48" t="s">
        <v>48</v>
      </c>
      <c r="F18" s="48" t="s">
        <v>96</v>
      </c>
      <c r="G18" s="48" t="s">
        <v>86</v>
      </c>
      <c r="H18" s="48">
        <v>9</v>
      </c>
      <c r="I18" s="48" t="s">
        <v>707</v>
      </c>
      <c r="J18" s="49">
        <v>45569</v>
      </c>
      <c r="K18" s="66">
        <v>45536</v>
      </c>
      <c r="L18" s="40" t="s">
        <v>2435</v>
      </c>
      <c r="M18" s="127">
        <v>2</v>
      </c>
      <c r="N18" s="137">
        <f>VLOOKUP(L18,단가표!$B$2:$C$75,2,0)</f>
        <v>30000</v>
      </c>
      <c r="O18" s="42">
        <f>SUM(M18*N18)</f>
        <v>60000</v>
      </c>
      <c r="P18" s="138">
        <v>60000</v>
      </c>
      <c r="Q18" s="165" t="s">
        <v>26</v>
      </c>
      <c r="R18" s="41"/>
      <c r="S18" s="42">
        <f>VLOOKUP(Q18,단가표!$B$2:$C$75,2,0)</f>
        <v>0</v>
      </c>
      <c r="T18" s="166"/>
      <c r="U18" s="195" t="s">
        <v>57</v>
      </c>
      <c r="V18" s="50" t="s">
        <v>812</v>
      </c>
      <c r="W18" s="194" t="s">
        <v>813</v>
      </c>
      <c r="X18" s="186">
        <v>43407</v>
      </c>
      <c r="Y18" s="55" t="s">
        <v>4</v>
      </c>
      <c r="Z18" s="48"/>
      <c r="AA18" s="48" t="s">
        <v>97</v>
      </c>
      <c r="AB18" s="48"/>
      <c r="AC18" s="50" t="s">
        <v>53</v>
      </c>
    </row>
    <row r="19" spans="1:29" ht="20.100000000000001" customHeight="1">
      <c r="A19" s="36" t="s">
        <v>2705</v>
      </c>
      <c r="B19" s="95" t="s">
        <v>51</v>
      </c>
      <c r="C19" s="56" t="s">
        <v>41</v>
      </c>
      <c r="D19" s="76" t="s">
        <v>160</v>
      </c>
      <c r="E19" s="37" t="s">
        <v>48</v>
      </c>
      <c r="F19" s="37" t="s">
        <v>159</v>
      </c>
      <c r="G19" s="37" t="s">
        <v>86</v>
      </c>
      <c r="H19" s="37">
        <v>10</v>
      </c>
      <c r="I19" s="37" t="s">
        <v>406</v>
      </c>
      <c r="J19" s="49">
        <v>45569</v>
      </c>
      <c r="K19" s="66">
        <v>45536</v>
      </c>
      <c r="L19" s="40" t="s">
        <v>2435</v>
      </c>
      <c r="M19" s="128">
        <v>2</v>
      </c>
      <c r="N19" s="137">
        <f>VLOOKUP(L19,단가표!$B$2:$C$75,2,0)</f>
        <v>30000</v>
      </c>
      <c r="O19" s="42">
        <f>SUM(M19*N19)</f>
        <v>60000</v>
      </c>
      <c r="P19" s="138">
        <v>60000</v>
      </c>
      <c r="Q19" s="167" t="s">
        <v>26</v>
      </c>
      <c r="R19" s="53"/>
      <c r="S19" s="43">
        <f>VLOOKUP(Q19,단가표!$B$2:$C$75,2,0)</f>
        <v>0</v>
      </c>
      <c r="T19" s="141"/>
      <c r="U19" s="195" t="s">
        <v>57</v>
      </c>
      <c r="V19" s="45" t="s">
        <v>824</v>
      </c>
      <c r="W19" s="199" t="s">
        <v>813</v>
      </c>
      <c r="X19" s="187">
        <v>44233</v>
      </c>
      <c r="Y19" s="46"/>
      <c r="Z19" s="37"/>
      <c r="AA19" s="37"/>
      <c r="AB19" s="37"/>
      <c r="AC19" s="37"/>
    </row>
    <row r="20" spans="1:29" ht="20.100000000000001" customHeight="1">
      <c r="A20" s="36" t="s">
        <v>2705</v>
      </c>
      <c r="B20" s="95" t="s">
        <v>51</v>
      </c>
      <c r="C20" s="61" t="s">
        <v>41</v>
      </c>
      <c r="D20" s="48" t="s">
        <v>357</v>
      </c>
      <c r="E20" s="48" t="s">
        <v>48</v>
      </c>
      <c r="F20" s="48" t="s">
        <v>358</v>
      </c>
      <c r="G20" s="48" t="s">
        <v>86</v>
      </c>
      <c r="H20" s="48">
        <v>6</v>
      </c>
      <c r="I20" s="48" t="s">
        <v>90</v>
      </c>
      <c r="J20" s="49">
        <v>45569</v>
      </c>
      <c r="K20" s="62">
        <v>45566</v>
      </c>
      <c r="L20" s="40" t="s">
        <v>4</v>
      </c>
      <c r="M20" s="127">
        <v>4</v>
      </c>
      <c r="N20" s="137">
        <f>VLOOKUP(L20,단가표!$B$2:$C$75,2,0)</f>
        <v>60000</v>
      </c>
      <c r="O20" s="42">
        <f>SUM(M20*N20)</f>
        <v>240000</v>
      </c>
      <c r="P20" s="138">
        <v>240000</v>
      </c>
      <c r="Q20" s="167" t="s">
        <v>26</v>
      </c>
      <c r="R20" s="41"/>
      <c r="S20" s="43">
        <v>0</v>
      </c>
      <c r="T20" s="166"/>
      <c r="U20" s="195" t="s">
        <v>57</v>
      </c>
      <c r="V20" s="48" t="s">
        <v>809</v>
      </c>
      <c r="W20" s="194" t="s">
        <v>764</v>
      </c>
      <c r="X20" s="186">
        <v>44967</v>
      </c>
      <c r="Y20" s="48" t="s">
        <v>4</v>
      </c>
      <c r="Z20" s="48"/>
      <c r="AA20" s="48" t="s">
        <v>359</v>
      </c>
      <c r="AB20" s="48"/>
      <c r="AC20" s="50"/>
    </row>
    <row r="21" spans="1:29" ht="20.100000000000001" customHeight="1">
      <c r="A21" s="36" t="s">
        <v>2705</v>
      </c>
      <c r="B21" s="95" t="s">
        <v>51</v>
      </c>
      <c r="C21" s="48" t="s">
        <v>41</v>
      </c>
      <c r="D21" s="40" t="s">
        <v>95</v>
      </c>
      <c r="E21" s="48" t="s">
        <v>48</v>
      </c>
      <c r="F21" s="48" t="s">
        <v>96</v>
      </c>
      <c r="G21" s="48" t="s">
        <v>86</v>
      </c>
      <c r="H21" s="48">
        <v>9</v>
      </c>
      <c r="I21" s="48" t="s">
        <v>94</v>
      </c>
      <c r="J21" s="49">
        <v>45569</v>
      </c>
      <c r="K21" s="66">
        <v>45566</v>
      </c>
      <c r="L21" s="40" t="s">
        <v>4</v>
      </c>
      <c r="M21" s="127">
        <v>4</v>
      </c>
      <c r="N21" s="137">
        <f>VLOOKUP(L21,단가표!$B$2:$C$75,2,0)</f>
        <v>60000</v>
      </c>
      <c r="O21" s="42">
        <f>SUM(M21*N21)</f>
        <v>240000</v>
      </c>
      <c r="P21" s="138">
        <v>240000</v>
      </c>
      <c r="Q21" s="165" t="s">
        <v>26</v>
      </c>
      <c r="R21" s="41"/>
      <c r="S21" s="42">
        <f>VLOOKUP(Q21,단가표!$B$2:$C$75,2,0)</f>
        <v>0</v>
      </c>
      <c r="T21" s="166"/>
      <c r="U21" s="195" t="s">
        <v>57</v>
      </c>
      <c r="V21" s="50" t="s">
        <v>812</v>
      </c>
      <c r="W21" s="194" t="s">
        <v>764</v>
      </c>
      <c r="X21" s="186">
        <v>43407</v>
      </c>
      <c r="Y21" s="55" t="s">
        <v>4</v>
      </c>
      <c r="Z21" s="48"/>
      <c r="AA21" s="48" t="s">
        <v>97</v>
      </c>
      <c r="AB21" s="48"/>
      <c r="AC21" s="50" t="s">
        <v>53</v>
      </c>
    </row>
    <row r="22" spans="1:29" ht="20.100000000000001" customHeight="1">
      <c r="A22" s="36" t="s">
        <v>2705</v>
      </c>
      <c r="B22" s="95" t="s">
        <v>51</v>
      </c>
      <c r="C22" s="59" t="s">
        <v>41</v>
      </c>
      <c r="D22" s="40" t="s">
        <v>166</v>
      </c>
      <c r="E22" s="48" t="s">
        <v>48</v>
      </c>
      <c r="F22" s="48" t="s">
        <v>167</v>
      </c>
      <c r="G22" s="48" t="s">
        <v>86</v>
      </c>
      <c r="H22" s="48">
        <v>7</v>
      </c>
      <c r="I22" s="48" t="s">
        <v>172</v>
      </c>
      <c r="J22" s="49">
        <v>45569</v>
      </c>
      <c r="K22" s="44">
        <v>45566</v>
      </c>
      <c r="L22" s="40" t="s">
        <v>6</v>
      </c>
      <c r="M22" s="127">
        <v>9</v>
      </c>
      <c r="N22" s="137">
        <f>VLOOKUP(L22,단가표!$B$2:$C$75,2,0)</f>
        <v>55000</v>
      </c>
      <c r="O22" s="42">
        <f>SUM(M22*N22)</f>
        <v>495000</v>
      </c>
      <c r="P22" s="138">
        <v>495000</v>
      </c>
      <c r="Q22" s="167" t="s">
        <v>26</v>
      </c>
      <c r="R22" s="41"/>
      <c r="S22" s="43">
        <f>VLOOKUP(Q22,단가표!$B$2:$C$75,2,0)</f>
        <v>0</v>
      </c>
      <c r="T22" s="166"/>
      <c r="U22" s="195" t="s">
        <v>57</v>
      </c>
      <c r="V22" s="50" t="s">
        <v>814</v>
      </c>
      <c r="W22" s="194" t="s">
        <v>815</v>
      </c>
      <c r="X22" s="186">
        <v>44274</v>
      </c>
      <c r="Y22" s="55" t="s">
        <v>4</v>
      </c>
      <c r="Z22" s="48"/>
      <c r="AA22" s="48" t="s">
        <v>168</v>
      </c>
      <c r="AB22" s="48"/>
      <c r="AC22" s="40" t="s">
        <v>52</v>
      </c>
    </row>
    <row r="23" spans="1:29" ht="20.100000000000001" customHeight="1">
      <c r="A23" s="36" t="s">
        <v>2705</v>
      </c>
      <c r="B23" s="95" t="s">
        <v>51</v>
      </c>
      <c r="C23" s="59" t="s">
        <v>41</v>
      </c>
      <c r="D23" s="40" t="s">
        <v>166</v>
      </c>
      <c r="E23" s="48" t="s">
        <v>48</v>
      </c>
      <c r="F23" s="48" t="s">
        <v>167</v>
      </c>
      <c r="G23" s="48" t="s">
        <v>86</v>
      </c>
      <c r="H23" s="48">
        <v>7</v>
      </c>
      <c r="I23" s="48" t="s">
        <v>172</v>
      </c>
      <c r="J23" s="49">
        <v>45569</v>
      </c>
      <c r="K23" s="44">
        <v>45566</v>
      </c>
      <c r="L23" s="40" t="s">
        <v>2435</v>
      </c>
      <c r="M23" s="127">
        <v>1</v>
      </c>
      <c r="N23" s="137">
        <f>VLOOKUP(L23,단가표!$B$2:$C$75,2,0)</f>
        <v>30000</v>
      </c>
      <c r="O23" s="42">
        <f>SUM(M23*N23)</f>
        <v>30000</v>
      </c>
      <c r="P23" s="138">
        <v>30000</v>
      </c>
      <c r="Q23" s="167" t="s">
        <v>26</v>
      </c>
      <c r="R23" s="41"/>
      <c r="S23" s="43">
        <f>VLOOKUP(Q23,단가표!$B$2:$C$75,2,0)</f>
        <v>0</v>
      </c>
      <c r="T23" s="166"/>
      <c r="U23" s="195" t="s">
        <v>57</v>
      </c>
      <c r="V23" s="50" t="s">
        <v>814</v>
      </c>
      <c r="W23" s="194" t="s">
        <v>816</v>
      </c>
      <c r="X23" s="186">
        <v>44274</v>
      </c>
      <c r="Y23" s="55" t="s">
        <v>4</v>
      </c>
      <c r="Z23" s="48"/>
      <c r="AA23" s="48" t="s">
        <v>168</v>
      </c>
      <c r="AB23" s="48"/>
      <c r="AC23" s="40" t="s">
        <v>52</v>
      </c>
    </row>
    <row r="24" spans="1:29" ht="20.100000000000001" customHeight="1">
      <c r="A24" s="58" t="s">
        <v>2705</v>
      </c>
      <c r="B24" s="95" t="s">
        <v>50</v>
      </c>
      <c r="C24" s="59" t="s">
        <v>41</v>
      </c>
      <c r="D24" s="48" t="s">
        <v>566</v>
      </c>
      <c r="E24" s="48" t="s">
        <v>45</v>
      </c>
      <c r="F24" s="48" t="s">
        <v>567</v>
      </c>
      <c r="G24" s="48" t="s">
        <v>89</v>
      </c>
      <c r="H24" s="48">
        <v>8</v>
      </c>
      <c r="I24" s="50" t="s">
        <v>101</v>
      </c>
      <c r="J24" s="49">
        <v>45569</v>
      </c>
      <c r="K24" s="66">
        <v>45566</v>
      </c>
      <c r="L24" s="40" t="s">
        <v>4</v>
      </c>
      <c r="M24" s="127">
        <v>4</v>
      </c>
      <c r="N24" s="137">
        <f>VLOOKUP(L24,단가표!$B$2:$C$75,2,0)</f>
        <v>60000</v>
      </c>
      <c r="O24" s="42">
        <f>SUM(M24*N24)</f>
        <v>240000</v>
      </c>
      <c r="P24" s="138">
        <v>240000</v>
      </c>
      <c r="Q24" s="167" t="s">
        <v>26</v>
      </c>
      <c r="R24" s="41"/>
      <c r="S24" s="43">
        <f>VLOOKUP(Q24,단가표!$B$2:$C$75,2,0)</f>
        <v>0</v>
      </c>
      <c r="T24" s="166"/>
      <c r="U24" s="195" t="s">
        <v>57</v>
      </c>
      <c r="V24" s="50" t="s">
        <v>817</v>
      </c>
      <c r="W24" s="194" t="s">
        <v>764</v>
      </c>
      <c r="X24" s="186">
        <v>45339</v>
      </c>
      <c r="Y24" s="48" t="s">
        <v>4</v>
      </c>
      <c r="Z24" s="48"/>
      <c r="AA24" s="48" t="s">
        <v>587</v>
      </c>
      <c r="AB24" s="48"/>
      <c r="AC24" s="48"/>
    </row>
    <row r="25" spans="1:29" ht="20.100000000000001" customHeight="1">
      <c r="A25" s="36" t="s">
        <v>2705</v>
      </c>
      <c r="B25" s="95" t="s">
        <v>50</v>
      </c>
      <c r="C25" s="56" t="s">
        <v>41</v>
      </c>
      <c r="D25" s="37" t="s">
        <v>571</v>
      </c>
      <c r="E25" s="48" t="s">
        <v>45</v>
      </c>
      <c r="F25" s="48" t="s">
        <v>572</v>
      </c>
      <c r="G25" s="48" t="s">
        <v>89</v>
      </c>
      <c r="H25" s="48">
        <v>8</v>
      </c>
      <c r="I25" s="48" t="s">
        <v>101</v>
      </c>
      <c r="J25" s="68">
        <v>45569</v>
      </c>
      <c r="K25" s="66">
        <v>45566</v>
      </c>
      <c r="L25" s="40" t="s">
        <v>3</v>
      </c>
      <c r="M25" s="127">
        <v>1</v>
      </c>
      <c r="N25" s="137">
        <f>VLOOKUP(L25,단가표!$B$2:$C$75,2,0)</f>
        <v>70000</v>
      </c>
      <c r="O25" s="42">
        <f>SUM(M25*N25)</f>
        <v>70000</v>
      </c>
      <c r="P25" s="138">
        <v>70000</v>
      </c>
      <c r="Q25" s="167" t="s">
        <v>26</v>
      </c>
      <c r="R25" s="41"/>
      <c r="S25" s="43">
        <f>VLOOKUP(Q25,단가표!$B$2:$C$75,2,0)</f>
        <v>0</v>
      </c>
      <c r="T25" s="166"/>
      <c r="U25" s="195" t="s">
        <v>57</v>
      </c>
      <c r="V25" s="48" t="s">
        <v>818</v>
      </c>
      <c r="W25" s="194" t="s">
        <v>819</v>
      </c>
      <c r="X25" s="186">
        <v>45339</v>
      </c>
      <c r="Y25" s="48" t="s">
        <v>4</v>
      </c>
      <c r="Z25" s="48"/>
      <c r="AA25" s="48" t="s">
        <v>586</v>
      </c>
      <c r="AB25" s="48"/>
      <c r="AC25" s="50"/>
    </row>
    <row r="26" spans="1:29" ht="20.100000000000001" customHeight="1">
      <c r="A26" s="36" t="s">
        <v>2705</v>
      </c>
      <c r="B26" s="95" t="s">
        <v>51</v>
      </c>
      <c r="C26" s="48" t="s">
        <v>41</v>
      </c>
      <c r="D26" s="37" t="s">
        <v>108</v>
      </c>
      <c r="E26" s="37" t="s">
        <v>48</v>
      </c>
      <c r="F26" s="37" t="s">
        <v>109</v>
      </c>
      <c r="G26" s="37" t="s">
        <v>86</v>
      </c>
      <c r="H26" s="37">
        <v>8</v>
      </c>
      <c r="I26" s="37" t="s">
        <v>100</v>
      </c>
      <c r="J26" s="49">
        <v>45569</v>
      </c>
      <c r="K26" s="66">
        <v>45566</v>
      </c>
      <c r="L26" s="38" t="s">
        <v>4</v>
      </c>
      <c r="M26" s="128">
        <v>4</v>
      </c>
      <c r="N26" s="137">
        <f>VLOOKUP(L26,단가표!$B$2:$C$75,2,0)</f>
        <v>60000</v>
      </c>
      <c r="O26" s="42">
        <f>SUM(M26*N26)</f>
        <v>240000</v>
      </c>
      <c r="P26" s="138">
        <v>240000</v>
      </c>
      <c r="Q26" s="165" t="s">
        <v>26</v>
      </c>
      <c r="R26" s="53"/>
      <c r="S26" s="43">
        <f>VLOOKUP(Q26,단가표!$B$2:$C$75,2,0)</f>
        <v>0</v>
      </c>
      <c r="T26" s="168"/>
      <c r="U26" s="200" t="s">
        <v>57</v>
      </c>
      <c r="V26" s="45" t="s">
        <v>820</v>
      </c>
      <c r="W26" s="199" t="s">
        <v>764</v>
      </c>
      <c r="X26" s="187">
        <v>43946</v>
      </c>
      <c r="Y26" s="46" t="s">
        <v>6</v>
      </c>
      <c r="Z26" s="37"/>
      <c r="AA26" s="37" t="s">
        <v>110</v>
      </c>
      <c r="AB26" s="37"/>
      <c r="AC26" s="38"/>
    </row>
    <row r="27" spans="1:29" ht="20.100000000000001" customHeight="1">
      <c r="A27" s="36" t="s">
        <v>2705</v>
      </c>
      <c r="B27" s="95" t="s">
        <v>51</v>
      </c>
      <c r="C27" s="59" t="s">
        <v>41</v>
      </c>
      <c r="D27" s="48" t="s">
        <v>285</v>
      </c>
      <c r="E27" s="48" t="s">
        <v>193</v>
      </c>
      <c r="F27" s="48" t="s">
        <v>286</v>
      </c>
      <c r="G27" s="48" t="s">
        <v>86</v>
      </c>
      <c r="H27" s="48">
        <v>7</v>
      </c>
      <c r="I27" s="48" t="s">
        <v>689</v>
      </c>
      <c r="J27" s="49">
        <v>45569</v>
      </c>
      <c r="K27" s="62">
        <v>45566</v>
      </c>
      <c r="L27" s="40" t="s">
        <v>2435</v>
      </c>
      <c r="M27" s="127">
        <v>1</v>
      </c>
      <c r="N27" s="137">
        <f>VLOOKUP(L27,단가표!$B$2:$C$75,2,0)</f>
        <v>30000</v>
      </c>
      <c r="O27" s="42">
        <f>SUM(M27*N27)</f>
        <v>30000</v>
      </c>
      <c r="P27" s="138">
        <v>30000</v>
      </c>
      <c r="Q27" s="165" t="s">
        <v>26</v>
      </c>
      <c r="R27" s="41"/>
      <c r="S27" s="43">
        <f>VLOOKUP(Q27,단가표!$B$2:$C$75,2,0)</f>
        <v>0</v>
      </c>
      <c r="T27" s="166"/>
      <c r="U27" s="193" t="s">
        <v>57</v>
      </c>
      <c r="V27" s="50" t="s">
        <v>821</v>
      </c>
      <c r="W27" s="194" t="s">
        <v>816</v>
      </c>
      <c r="X27" s="186">
        <v>44771</v>
      </c>
      <c r="Y27" s="55" t="s">
        <v>4</v>
      </c>
      <c r="Z27" s="48"/>
      <c r="AA27" s="48"/>
      <c r="AB27" s="48"/>
      <c r="AC27" s="40"/>
    </row>
    <row r="28" spans="1:29" ht="20.100000000000001" customHeight="1">
      <c r="A28" s="36" t="s">
        <v>2705</v>
      </c>
      <c r="B28" s="95" t="s">
        <v>51</v>
      </c>
      <c r="C28" s="56" t="s">
        <v>41</v>
      </c>
      <c r="D28" s="76" t="s">
        <v>160</v>
      </c>
      <c r="E28" s="37" t="s">
        <v>48</v>
      </c>
      <c r="F28" s="37" t="s">
        <v>159</v>
      </c>
      <c r="G28" s="37" t="s">
        <v>86</v>
      </c>
      <c r="H28" s="37">
        <v>8</v>
      </c>
      <c r="I28" s="37" t="s">
        <v>406</v>
      </c>
      <c r="J28" s="49">
        <v>45569</v>
      </c>
      <c r="K28" s="66">
        <v>45566</v>
      </c>
      <c r="L28" s="40" t="s">
        <v>2435</v>
      </c>
      <c r="M28" s="128">
        <v>9</v>
      </c>
      <c r="N28" s="137">
        <f>VLOOKUP(L28,단가표!$B$2:$C$75,2,0)</f>
        <v>30000</v>
      </c>
      <c r="O28" s="42">
        <f>SUM(M28*N28)</f>
        <v>270000</v>
      </c>
      <c r="P28" s="138">
        <v>270000</v>
      </c>
      <c r="Q28" s="167" t="s">
        <v>26</v>
      </c>
      <c r="R28" s="53"/>
      <c r="S28" s="43">
        <f>VLOOKUP(Q28,단가표!$B$2:$C$75,2,0)</f>
        <v>0</v>
      </c>
      <c r="T28" s="141"/>
      <c r="U28" s="195" t="s">
        <v>57</v>
      </c>
      <c r="V28" s="45" t="s">
        <v>824</v>
      </c>
      <c r="W28" s="199" t="s">
        <v>822</v>
      </c>
      <c r="X28" s="187">
        <v>44233</v>
      </c>
      <c r="Y28" s="46"/>
      <c r="Z28" s="37"/>
      <c r="AA28" s="37"/>
      <c r="AB28" s="37"/>
      <c r="AC28" s="37"/>
    </row>
    <row r="29" spans="1:29" ht="20.100000000000001" customHeight="1">
      <c r="A29" s="36" t="s">
        <v>2705</v>
      </c>
      <c r="B29" s="95" t="s">
        <v>51</v>
      </c>
      <c r="C29" s="56" t="s">
        <v>41</v>
      </c>
      <c r="D29" s="76" t="s">
        <v>158</v>
      </c>
      <c r="E29" s="37" t="s">
        <v>48</v>
      </c>
      <c r="F29" s="37" t="s">
        <v>159</v>
      </c>
      <c r="G29" s="37" t="s">
        <v>86</v>
      </c>
      <c r="H29" s="37">
        <v>10</v>
      </c>
      <c r="I29" s="37" t="s">
        <v>406</v>
      </c>
      <c r="J29" s="49">
        <v>45569</v>
      </c>
      <c r="K29" s="66">
        <v>45566</v>
      </c>
      <c r="L29" s="40" t="s">
        <v>2435</v>
      </c>
      <c r="M29" s="128">
        <v>7</v>
      </c>
      <c r="N29" s="137">
        <f>VLOOKUP(L29,단가표!$B$2:$C$75,2,0)</f>
        <v>30000</v>
      </c>
      <c r="O29" s="42">
        <f>SUM(M29*N29)</f>
        <v>210000</v>
      </c>
      <c r="P29" s="138">
        <v>210000</v>
      </c>
      <c r="Q29" s="167" t="s">
        <v>26</v>
      </c>
      <c r="R29" s="53"/>
      <c r="S29" s="43">
        <f>VLOOKUP(Q29,단가표!$B$2:$C$75,2,0)</f>
        <v>0</v>
      </c>
      <c r="T29" s="141"/>
      <c r="U29" s="195" t="s">
        <v>57</v>
      </c>
      <c r="V29" s="45" t="s">
        <v>824</v>
      </c>
      <c r="W29" s="199" t="s">
        <v>823</v>
      </c>
      <c r="X29" s="187">
        <v>44233</v>
      </c>
      <c r="Y29" s="46"/>
      <c r="Z29" s="37"/>
      <c r="AA29" s="37"/>
      <c r="AB29" s="37"/>
      <c r="AC29" s="37"/>
    </row>
    <row r="30" spans="1:29" ht="20.100000000000001" customHeight="1">
      <c r="A30" s="36" t="s">
        <v>2705</v>
      </c>
      <c r="B30" s="95" t="s">
        <v>51</v>
      </c>
      <c r="C30" s="56" t="s">
        <v>175</v>
      </c>
      <c r="D30" s="37" t="s">
        <v>291</v>
      </c>
      <c r="E30" s="48" t="s">
        <v>193</v>
      </c>
      <c r="F30" s="48" t="s">
        <v>292</v>
      </c>
      <c r="G30" s="48" t="s">
        <v>86</v>
      </c>
      <c r="H30" s="48">
        <v>7</v>
      </c>
      <c r="I30" s="50" t="s">
        <v>113</v>
      </c>
      <c r="J30" s="49">
        <v>45569</v>
      </c>
      <c r="K30" s="66">
        <v>45566</v>
      </c>
      <c r="L30" s="40" t="s">
        <v>6</v>
      </c>
      <c r="M30" s="127">
        <v>1</v>
      </c>
      <c r="N30" s="137">
        <f>VLOOKUP(L30,단가표!$B$2:$C$75,2,0)</f>
        <v>55000</v>
      </c>
      <c r="O30" s="42">
        <f>SUM(M30*N30)</f>
        <v>55000</v>
      </c>
      <c r="P30" s="138">
        <v>55000</v>
      </c>
      <c r="Q30" s="167" t="s">
        <v>26</v>
      </c>
      <c r="R30" s="41"/>
      <c r="S30" s="43">
        <v>0</v>
      </c>
      <c r="T30" s="166"/>
      <c r="U30" s="195" t="s">
        <v>57</v>
      </c>
      <c r="V30" s="48" t="s">
        <v>825</v>
      </c>
      <c r="W30" s="198" t="s">
        <v>826</v>
      </c>
      <c r="X30" s="186">
        <v>44800</v>
      </c>
      <c r="Y30" s="55" t="s">
        <v>4</v>
      </c>
      <c r="Z30" s="48"/>
      <c r="AA30" s="48" t="s">
        <v>297</v>
      </c>
      <c r="AB30" s="48"/>
      <c r="AC30" s="48"/>
    </row>
    <row r="31" spans="1:29" ht="20.100000000000001" customHeight="1">
      <c r="A31" s="36" t="s">
        <v>2705</v>
      </c>
      <c r="B31" s="95" t="s">
        <v>50</v>
      </c>
      <c r="C31" s="56" t="s">
        <v>28</v>
      </c>
      <c r="D31" s="37" t="s">
        <v>827</v>
      </c>
      <c r="E31" s="48" t="s">
        <v>731</v>
      </c>
      <c r="F31" s="48" t="s">
        <v>828</v>
      </c>
      <c r="G31" s="48" t="s">
        <v>86</v>
      </c>
      <c r="H31" s="48">
        <v>12</v>
      </c>
      <c r="I31" s="50" t="s">
        <v>114</v>
      </c>
      <c r="J31" s="49">
        <v>45569</v>
      </c>
      <c r="K31" s="66">
        <v>45566</v>
      </c>
      <c r="L31" s="40" t="s">
        <v>28</v>
      </c>
      <c r="M31" s="127">
        <v>1</v>
      </c>
      <c r="N31" s="137">
        <f>VLOOKUP(L31,단가표!$B$2:$C$75,2,0)</f>
        <v>70000</v>
      </c>
      <c r="O31" s="42">
        <f>SUM(M31*N31)</f>
        <v>70000</v>
      </c>
      <c r="P31" s="138">
        <v>70000</v>
      </c>
      <c r="Q31" s="167"/>
      <c r="R31" s="41"/>
      <c r="S31" s="43"/>
      <c r="T31" s="166"/>
      <c r="U31" s="195" t="s">
        <v>59</v>
      </c>
      <c r="V31" s="48" t="s">
        <v>765</v>
      </c>
      <c r="W31" s="198" t="s">
        <v>829</v>
      </c>
      <c r="X31" s="186"/>
      <c r="Y31" s="55"/>
      <c r="Z31" s="48"/>
      <c r="AA31" s="48"/>
      <c r="AB31" s="48"/>
      <c r="AC31" s="48"/>
    </row>
    <row r="32" spans="1:29" ht="20.100000000000001" customHeight="1">
      <c r="A32" s="58" t="s">
        <v>2705</v>
      </c>
      <c r="B32" s="95" t="s">
        <v>51</v>
      </c>
      <c r="C32" s="56" t="s">
        <v>41</v>
      </c>
      <c r="D32" s="40" t="s">
        <v>138</v>
      </c>
      <c r="E32" s="48" t="s">
        <v>46</v>
      </c>
      <c r="F32" s="48" t="s">
        <v>139</v>
      </c>
      <c r="G32" s="48" t="s">
        <v>86</v>
      </c>
      <c r="H32" s="48">
        <v>11</v>
      </c>
      <c r="I32" s="48" t="s">
        <v>135</v>
      </c>
      <c r="J32" s="49">
        <v>45570</v>
      </c>
      <c r="K32" s="63">
        <v>45536</v>
      </c>
      <c r="L32" s="40" t="s">
        <v>6</v>
      </c>
      <c r="M32" s="127">
        <v>6</v>
      </c>
      <c r="N32" s="137">
        <f>VLOOKUP(L32,단가표!$B$2:$C$75,2,0)</f>
        <v>55000</v>
      </c>
      <c r="O32" s="65">
        <f>SUM(M32*N32)</f>
        <v>330000</v>
      </c>
      <c r="P32" s="138">
        <v>330000</v>
      </c>
      <c r="Q32" s="167" t="s">
        <v>15</v>
      </c>
      <c r="R32" s="41">
        <v>3</v>
      </c>
      <c r="S32" s="43">
        <f>VLOOKUP(Q32,단가표!$B$2:$C$75,2,0)</f>
        <v>6000</v>
      </c>
      <c r="T32" s="166">
        <v>18000</v>
      </c>
      <c r="U32" s="195" t="s">
        <v>57</v>
      </c>
      <c r="V32" s="50" t="s">
        <v>833</v>
      </c>
      <c r="W32" s="194" t="s">
        <v>834</v>
      </c>
      <c r="X32" s="186">
        <v>43826</v>
      </c>
      <c r="Y32" s="40" t="s">
        <v>6</v>
      </c>
      <c r="Z32" s="48"/>
      <c r="AA32" s="48" t="s">
        <v>140</v>
      </c>
      <c r="AB32" s="48"/>
      <c r="AC32" s="48" t="s">
        <v>54</v>
      </c>
    </row>
    <row r="33" spans="1:29" ht="20.100000000000001" customHeight="1">
      <c r="A33" s="36" t="s">
        <v>2705</v>
      </c>
      <c r="B33" s="95" t="s">
        <v>50</v>
      </c>
      <c r="C33" s="85" t="s">
        <v>40</v>
      </c>
      <c r="D33" s="48" t="s">
        <v>784</v>
      </c>
      <c r="E33" s="48" t="s">
        <v>44</v>
      </c>
      <c r="F33" s="48" t="s">
        <v>785</v>
      </c>
      <c r="G33" s="48" t="s">
        <v>86</v>
      </c>
      <c r="H33" s="48">
        <v>8</v>
      </c>
      <c r="I33" s="48" t="s">
        <v>92</v>
      </c>
      <c r="J33" s="49">
        <v>45570</v>
      </c>
      <c r="K33" s="62">
        <v>45536</v>
      </c>
      <c r="L33" s="40" t="s">
        <v>4</v>
      </c>
      <c r="M33" s="127">
        <v>1</v>
      </c>
      <c r="N33" s="137">
        <f>VLOOKUP(L33,[2]단가표!$B$2:$C$75,2,0)</f>
        <v>60000</v>
      </c>
      <c r="O33" s="42">
        <f>SUM(M33*N33)</f>
        <v>60000</v>
      </c>
      <c r="P33" s="139">
        <v>-60000</v>
      </c>
      <c r="Q33" s="167" t="s">
        <v>14</v>
      </c>
      <c r="R33" s="42">
        <v>1</v>
      </c>
      <c r="S33" s="43">
        <f>VLOOKUP(Q33,[2]단가표!$B$2:$C$75,2,0)</f>
        <v>30000</v>
      </c>
      <c r="T33" s="169">
        <v>-30000</v>
      </c>
      <c r="U33" s="195" t="s">
        <v>57</v>
      </c>
      <c r="V33" s="50" t="s">
        <v>841</v>
      </c>
      <c r="W33" s="194" t="s">
        <v>842</v>
      </c>
      <c r="X33" s="186">
        <v>45564</v>
      </c>
      <c r="Y33" s="48" t="s">
        <v>4</v>
      </c>
      <c r="Z33" s="48"/>
      <c r="AA33" s="48"/>
      <c r="AB33" s="48"/>
      <c r="AC33" s="40"/>
    </row>
    <row r="34" spans="1:29" ht="20.100000000000001" customHeight="1">
      <c r="A34" s="36" t="s">
        <v>2705</v>
      </c>
      <c r="B34" s="95" t="s">
        <v>50</v>
      </c>
      <c r="C34" s="59" t="s">
        <v>39</v>
      </c>
      <c r="D34" s="48" t="s">
        <v>784</v>
      </c>
      <c r="E34" s="48" t="s">
        <v>44</v>
      </c>
      <c r="F34" s="48" t="s">
        <v>785</v>
      </c>
      <c r="G34" s="48" t="s">
        <v>86</v>
      </c>
      <c r="H34" s="48">
        <v>8</v>
      </c>
      <c r="I34" s="48" t="s">
        <v>92</v>
      </c>
      <c r="J34" s="49">
        <v>45570</v>
      </c>
      <c r="K34" s="62">
        <v>45536</v>
      </c>
      <c r="L34" s="40" t="s">
        <v>3</v>
      </c>
      <c r="M34" s="127">
        <v>1</v>
      </c>
      <c r="N34" s="137">
        <f>VLOOKUP(L34,[2]단가표!$B$2:$C$75,2,0)</f>
        <v>70000</v>
      </c>
      <c r="O34" s="42">
        <f>SUM(M34*N34)</f>
        <v>70000</v>
      </c>
      <c r="P34" s="138">
        <v>70000</v>
      </c>
      <c r="Q34" s="167" t="s">
        <v>14</v>
      </c>
      <c r="R34" s="42">
        <v>1</v>
      </c>
      <c r="S34" s="43">
        <f>VLOOKUP(Q34,[2]단가표!$B$2:$C$75,2,0)</f>
        <v>30000</v>
      </c>
      <c r="T34" s="166">
        <v>30000</v>
      </c>
      <c r="U34" s="195" t="s">
        <v>57</v>
      </c>
      <c r="V34" s="50" t="s">
        <v>847</v>
      </c>
      <c r="W34" s="194" t="s">
        <v>843</v>
      </c>
      <c r="X34" s="186">
        <v>45564</v>
      </c>
      <c r="Y34" s="48" t="s">
        <v>4</v>
      </c>
      <c r="Z34" s="48"/>
      <c r="AA34" s="48"/>
      <c r="AB34" s="48"/>
      <c r="AC34" s="40"/>
    </row>
    <row r="35" spans="1:29" ht="20.100000000000001" customHeight="1">
      <c r="A35" s="36" t="s">
        <v>2705</v>
      </c>
      <c r="B35" s="95" t="s">
        <v>51</v>
      </c>
      <c r="C35" s="56" t="s">
        <v>41</v>
      </c>
      <c r="D35" s="48" t="s">
        <v>741</v>
      </c>
      <c r="E35" s="48" t="s">
        <v>193</v>
      </c>
      <c r="F35" s="48" t="s">
        <v>742</v>
      </c>
      <c r="G35" s="48" t="s">
        <v>86</v>
      </c>
      <c r="H35" s="48">
        <v>8</v>
      </c>
      <c r="I35" s="48" t="s">
        <v>98</v>
      </c>
      <c r="J35" s="49">
        <v>45570</v>
      </c>
      <c r="K35" s="62">
        <v>45566</v>
      </c>
      <c r="L35" s="40" t="s">
        <v>4</v>
      </c>
      <c r="M35" s="127">
        <v>4</v>
      </c>
      <c r="N35" s="137">
        <f>VLOOKUP(L35,단가표!$B$2:$C$75,2,0)</f>
        <v>60000</v>
      </c>
      <c r="O35" s="42">
        <f>SUM(M35*N35)</f>
        <v>240000</v>
      </c>
      <c r="P35" s="138">
        <v>240000</v>
      </c>
      <c r="Q35" s="167" t="s">
        <v>26</v>
      </c>
      <c r="R35" s="41"/>
      <c r="S35" s="43">
        <f>VLOOKUP(Q35,단가표!$B$2:$C$75,2,0)</f>
        <v>0</v>
      </c>
      <c r="T35" s="166"/>
      <c r="U35" s="193" t="s">
        <v>57</v>
      </c>
      <c r="V35" s="50" t="s">
        <v>830</v>
      </c>
      <c r="W35" s="194" t="s">
        <v>764</v>
      </c>
      <c r="X35" s="186">
        <v>45528</v>
      </c>
      <c r="Y35" s="55" t="s">
        <v>4</v>
      </c>
      <c r="Z35" s="48"/>
      <c r="AA35" s="48"/>
      <c r="AB35" s="48"/>
      <c r="AC35" s="40"/>
    </row>
    <row r="36" spans="1:29" ht="20.100000000000001" customHeight="1">
      <c r="A36" s="36" t="s">
        <v>2705</v>
      </c>
      <c r="B36" s="95" t="s">
        <v>50</v>
      </c>
      <c r="C36" s="56" t="s">
        <v>41</v>
      </c>
      <c r="D36" s="48" t="s">
        <v>701</v>
      </c>
      <c r="E36" s="48" t="s">
        <v>44</v>
      </c>
      <c r="F36" s="48" t="s">
        <v>702</v>
      </c>
      <c r="G36" s="48" t="s">
        <v>89</v>
      </c>
      <c r="H36" s="48">
        <v>9</v>
      </c>
      <c r="I36" s="48" t="s">
        <v>92</v>
      </c>
      <c r="J36" s="49">
        <v>45570</v>
      </c>
      <c r="K36" s="62">
        <v>45566</v>
      </c>
      <c r="L36" s="40" t="s">
        <v>4</v>
      </c>
      <c r="M36" s="127">
        <v>1</v>
      </c>
      <c r="N36" s="137">
        <f>VLOOKUP(L36,단가표!$B$2:$C$75,2,0)</f>
        <v>60000</v>
      </c>
      <c r="O36" s="42">
        <f>SUM(M36*N36)</f>
        <v>60000</v>
      </c>
      <c r="P36" s="138">
        <v>60000</v>
      </c>
      <c r="Q36" s="165" t="s">
        <v>26</v>
      </c>
      <c r="R36" s="41"/>
      <c r="S36" s="43">
        <f>VLOOKUP(Q36,단가표!$B$2:$C$75,2,0)</f>
        <v>0</v>
      </c>
      <c r="T36" s="166"/>
      <c r="U36" s="195" t="s">
        <v>58</v>
      </c>
      <c r="V36" s="50" t="s">
        <v>765</v>
      </c>
      <c r="W36" s="194" t="s">
        <v>819</v>
      </c>
      <c r="X36" s="186">
        <v>45504</v>
      </c>
      <c r="Y36" s="55" t="s">
        <v>4</v>
      </c>
      <c r="Z36" s="48"/>
      <c r="AA36" s="48"/>
      <c r="AB36" s="48"/>
      <c r="AC36" s="40"/>
    </row>
    <row r="37" spans="1:29" ht="20.100000000000001" customHeight="1">
      <c r="A37" s="36" t="s">
        <v>2705</v>
      </c>
      <c r="B37" s="95" t="s">
        <v>51</v>
      </c>
      <c r="C37" s="56" t="s">
        <v>41</v>
      </c>
      <c r="D37" s="48" t="s">
        <v>327</v>
      </c>
      <c r="E37" s="48" t="s">
        <v>46</v>
      </c>
      <c r="F37" s="48" t="s">
        <v>245</v>
      </c>
      <c r="G37" s="48" t="s">
        <v>86</v>
      </c>
      <c r="H37" s="48">
        <v>6</v>
      </c>
      <c r="I37" s="50" t="s">
        <v>754</v>
      </c>
      <c r="J37" s="49">
        <v>45570</v>
      </c>
      <c r="K37" s="66">
        <v>45566</v>
      </c>
      <c r="L37" s="40" t="s">
        <v>8</v>
      </c>
      <c r="M37" s="127">
        <v>2</v>
      </c>
      <c r="N37" s="137">
        <f>VLOOKUP(L37,단가표!$B$2:$C$75,2,0)</f>
        <v>50000</v>
      </c>
      <c r="O37" s="42">
        <f>SUM(M37*N37)</f>
        <v>100000</v>
      </c>
      <c r="P37" s="138">
        <v>100000</v>
      </c>
      <c r="Q37" s="167" t="s">
        <v>26</v>
      </c>
      <c r="R37" s="41"/>
      <c r="S37" s="43">
        <f>VLOOKUP(Q37,단가표!$B$2:$C$75,2,0)</f>
        <v>0</v>
      </c>
      <c r="T37" s="166"/>
      <c r="U37" s="195" t="s">
        <v>57</v>
      </c>
      <c r="V37" s="50" t="s">
        <v>836</v>
      </c>
      <c r="W37" s="196" t="s">
        <v>811</v>
      </c>
      <c r="X37" s="186">
        <v>44915</v>
      </c>
      <c r="Y37" s="55" t="s">
        <v>4</v>
      </c>
      <c r="Z37" s="48"/>
      <c r="AA37" s="48" t="s">
        <v>328</v>
      </c>
      <c r="AB37" s="48"/>
      <c r="AC37" s="48"/>
    </row>
    <row r="38" spans="1:29" ht="20.100000000000001" customHeight="1">
      <c r="A38" s="36" t="s">
        <v>2705</v>
      </c>
      <c r="B38" s="95" t="s">
        <v>51</v>
      </c>
      <c r="C38" s="56" t="s">
        <v>41</v>
      </c>
      <c r="D38" s="48" t="s">
        <v>327</v>
      </c>
      <c r="E38" s="48" t="s">
        <v>46</v>
      </c>
      <c r="F38" s="48" t="s">
        <v>245</v>
      </c>
      <c r="G38" s="48" t="s">
        <v>86</v>
      </c>
      <c r="H38" s="48">
        <v>6</v>
      </c>
      <c r="I38" s="50" t="s">
        <v>754</v>
      </c>
      <c r="J38" s="49">
        <v>45570</v>
      </c>
      <c r="K38" s="66">
        <v>45566</v>
      </c>
      <c r="L38" s="40" t="s">
        <v>10</v>
      </c>
      <c r="M38" s="127">
        <v>16</v>
      </c>
      <c r="N38" s="137">
        <f>VLOOKUP(L38,단가표!$B$2:$C$75,2,0)</f>
        <v>47500</v>
      </c>
      <c r="O38" s="42">
        <f>SUM(M38*N38)</f>
        <v>760000</v>
      </c>
      <c r="P38" s="138">
        <v>760000</v>
      </c>
      <c r="Q38" s="167" t="s">
        <v>26</v>
      </c>
      <c r="R38" s="41"/>
      <c r="S38" s="43">
        <f>VLOOKUP(Q38,단가표!$B$2:$C$75,2,0)</f>
        <v>0</v>
      </c>
      <c r="T38" s="166"/>
      <c r="U38" s="195" t="s">
        <v>57</v>
      </c>
      <c r="V38" s="50" t="s">
        <v>836</v>
      </c>
      <c r="W38" s="196" t="s">
        <v>837</v>
      </c>
      <c r="X38" s="186">
        <v>44915</v>
      </c>
      <c r="Y38" s="55" t="s">
        <v>4</v>
      </c>
      <c r="Z38" s="48"/>
      <c r="AA38" s="48" t="s">
        <v>328</v>
      </c>
      <c r="AB38" s="48"/>
      <c r="AC38" s="48"/>
    </row>
    <row r="39" spans="1:29" ht="20.100000000000001" customHeight="1">
      <c r="A39" s="58" t="s">
        <v>2705</v>
      </c>
      <c r="B39" s="95" t="s">
        <v>51</v>
      </c>
      <c r="C39" s="56" t="s">
        <v>41</v>
      </c>
      <c r="D39" s="40" t="s">
        <v>138</v>
      </c>
      <c r="E39" s="48" t="s">
        <v>46</v>
      </c>
      <c r="F39" s="48" t="s">
        <v>139</v>
      </c>
      <c r="G39" s="48" t="s">
        <v>86</v>
      </c>
      <c r="H39" s="48">
        <v>11</v>
      </c>
      <c r="I39" s="48" t="s">
        <v>135</v>
      </c>
      <c r="J39" s="49">
        <v>45570</v>
      </c>
      <c r="K39" s="63">
        <v>45566</v>
      </c>
      <c r="L39" s="40" t="s">
        <v>6</v>
      </c>
      <c r="M39" s="127">
        <v>8</v>
      </c>
      <c r="N39" s="137">
        <f>VLOOKUP(L39,단가표!$B$2:$C$75,2,0)</f>
        <v>55000</v>
      </c>
      <c r="O39" s="65">
        <f>SUM(M39*N39)</f>
        <v>440000</v>
      </c>
      <c r="P39" s="138">
        <v>440000</v>
      </c>
      <c r="Q39" s="167" t="s">
        <v>15</v>
      </c>
      <c r="R39" s="41">
        <v>4</v>
      </c>
      <c r="S39" s="43">
        <f>VLOOKUP(Q39,단가표!$B$2:$C$75,2,0)</f>
        <v>6000</v>
      </c>
      <c r="T39" s="166">
        <v>24000</v>
      </c>
      <c r="U39" s="195" t="s">
        <v>57</v>
      </c>
      <c r="V39" s="50" t="s">
        <v>833</v>
      </c>
      <c r="W39" s="194" t="s">
        <v>835</v>
      </c>
      <c r="X39" s="186">
        <v>43826</v>
      </c>
      <c r="Y39" s="40" t="s">
        <v>6</v>
      </c>
      <c r="Z39" s="48"/>
      <c r="AA39" s="48" t="s">
        <v>140</v>
      </c>
      <c r="AB39" s="48"/>
      <c r="AC39" s="48" t="s">
        <v>54</v>
      </c>
    </row>
    <row r="40" spans="1:29" ht="20.100000000000001" customHeight="1">
      <c r="A40" s="36" t="s">
        <v>2705</v>
      </c>
      <c r="B40" s="95" t="s">
        <v>51</v>
      </c>
      <c r="C40" s="38" t="s">
        <v>41</v>
      </c>
      <c r="D40" s="48" t="s">
        <v>434</v>
      </c>
      <c r="E40" s="48" t="s">
        <v>47</v>
      </c>
      <c r="F40" s="40" t="s">
        <v>488</v>
      </c>
      <c r="G40" s="48" t="s">
        <v>86</v>
      </c>
      <c r="H40" s="48">
        <v>7</v>
      </c>
      <c r="I40" s="48" t="s">
        <v>838</v>
      </c>
      <c r="J40" s="49">
        <v>45570</v>
      </c>
      <c r="K40" s="90">
        <v>45566</v>
      </c>
      <c r="L40" s="40" t="s">
        <v>6</v>
      </c>
      <c r="M40" s="127">
        <v>8</v>
      </c>
      <c r="N40" s="137">
        <f>VLOOKUP(L40,단가표!$B$2:$C$75,2,0)</f>
        <v>55000</v>
      </c>
      <c r="O40" s="42">
        <f>SUM(M40*N40)</f>
        <v>440000</v>
      </c>
      <c r="P40" s="138">
        <v>445000</v>
      </c>
      <c r="Q40" s="167" t="s">
        <v>26</v>
      </c>
      <c r="R40" s="53"/>
      <c r="S40" s="43">
        <f>VLOOKUP(Q40,단가표!$B$2:$C$75,2,0)</f>
        <v>0</v>
      </c>
      <c r="T40" s="168"/>
      <c r="U40" s="195" t="s">
        <v>57</v>
      </c>
      <c r="V40" s="50" t="s">
        <v>831</v>
      </c>
      <c r="W40" s="196" t="s">
        <v>839</v>
      </c>
      <c r="X40" s="186">
        <v>45278</v>
      </c>
      <c r="Y40" s="55" t="s">
        <v>4</v>
      </c>
      <c r="Z40" s="48" t="s">
        <v>489</v>
      </c>
      <c r="AA40" s="48" t="s">
        <v>490</v>
      </c>
      <c r="AB40" s="48"/>
      <c r="AC40" s="48"/>
    </row>
    <row r="41" spans="1:29" ht="20.100000000000001" customHeight="1">
      <c r="A41" s="36" t="s">
        <v>2705</v>
      </c>
      <c r="B41" s="95" t="s">
        <v>51</v>
      </c>
      <c r="C41" s="37" t="s">
        <v>41</v>
      </c>
      <c r="D41" s="48" t="s">
        <v>746</v>
      </c>
      <c r="E41" s="48" t="s">
        <v>47</v>
      </c>
      <c r="F41" s="48" t="s">
        <v>747</v>
      </c>
      <c r="G41" s="48" t="s">
        <v>86</v>
      </c>
      <c r="H41" s="48">
        <v>10</v>
      </c>
      <c r="I41" s="48" t="s">
        <v>637</v>
      </c>
      <c r="J41" s="49">
        <v>45570</v>
      </c>
      <c r="K41" s="44">
        <v>45566</v>
      </c>
      <c r="L41" s="40" t="s">
        <v>6</v>
      </c>
      <c r="M41" s="127">
        <v>8</v>
      </c>
      <c r="N41" s="137">
        <f>VLOOKUP(L41,단가표!$B$2:$C$75,2,0)</f>
        <v>55000</v>
      </c>
      <c r="O41" s="42">
        <f>SUM(M41*N41)</f>
        <v>440000</v>
      </c>
      <c r="P41" s="138">
        <v>440000</v>
      </c>
      <c r="Q41" s="165" t="s">
        <v>26</v>
      </c>
      <c r="R41" s="41"/>
      <c r="S41" s="43">
        <f>VLOOKUP(Q41,단가표!$B$2:$C$75,2,0)</f>
        <v>0</v>
      </c>
      <c r="T41" s="166"/>
      <c r="U41" s="193" t="s">
        <v>57</v>
      </c>
      <c r="V41" s="50" t="s">
        <v>840</v>
      </c>
      <c r="W41" s="196" t="s">
        <v>832</v>
      </c>
      <c r="X41" s="186">
        <v>45522</v>
      </c>
      <c r="Y41" s="55" t="s">
        <v>6</v>
      </c>
      <c r="Z41" s="48"/>
      <c r="AA41" s="48"/>
      <c r="AB41" s="48"/>
      <c r="AC41" s="48"/>
    </row>
    <row r="42" spans="1:29" ht="20.100000000000001" customHeight="1">
      <c r="A42" s="36" t="s">
        <v>2705</v>
      </c>
      <c r="B42" s="95" t="s">
        <v>50</v>
      </c>
      <c r="C42" s="85" t="s">
        <v>40</v>
      </c>
      <c r="D42" s="48" t="s">
        <v>784</v>
      </c>
      <c r="E42" s="48" t="s">
        <v>44</v>
      </c>
      <c r="F42" s="48" t="s">
        <v>785</v>
      </c>
      <c r="G42" s="48" t="s">
        <v>86</v>
      </c>
      <c r="H42" s="48">
        <v>8</v>
      </c>
      <c r="I42" s="48" t="s">
        <v>92</v>
      </c>
      <c r="J42" s="49">
        <v>45570</v>
      </c>
      <c r="K42" s="62">
        <v>45566</v>
      </c>
      <c r="L42" s="40" t="s">
        <v>4</v>
      </c>
      <c r="M42" s="127">
        <v>4</v>
      </c>
      <c r="N42" s="137">
        <f>VLOOKUP(L42,[2]단가표!$B$2:$C$75,2,0)</f>
        <v>60000</v>
      </c>
      <c r="O42" s="42">
        <f>SUM(M42*N42)</f>
        <v>240000</v>
      </c>
      <c r="P42" s="139">
        <v>-240000</v>
      </c>
      <c r="Q42" s="167" t="s">
        <v>26</v>
      </c>
      <c r="R42" s="42"/>
      <c r="S42" s="43">
        <f>VLOOKUP(Q42,[2]단가표!$B$2:$C$75,2,0)</f>
        <v>0</v>
      </c>
      <c r="T42" s="166"/>
      <c r="U42" s="195" t="s">
        <v>57</v>
      </c>
      <c r="V42" s="50" t="s">
        <v>841</v>
      </c>
      <c r="W42" s="194" t="s">
        <v>782</v>
      </c>
      <c r="X42" s="186">
        <v>45564</v>
      </c>
      <c r="Y42" s="48" t="s">
        <v>4</v>
      </c>
      <c r="Z42" s="48"/>
      <c r="AA42" s="48"/>
      <c r="AB42" s="48"/>
      <c r="AC42" s="40"/>
    </row>
    <row r="43" spans="1:29" ht="20.100000000000001" customHeight="1">
      <c r="A43" s="36" t="s">
        <v>2705</v>
      </c>
      <c r="B43" s="95" t="s">
        <v>50</v>
      </c>
      <c r="C43" s="59" t="s">
        <v>39</v>
      </c>
      <c r="D43" s="48" t="s">
        <v>784</v>
      </c>
      <c r="E43" s="48" t="s">
        <v>44</v>
      </c>
      <c r="F43" s="48" t="s">
        <v>785</v>
      </c>
      <c r="G43" s="48" t="s">
        <v>86</v>
      </c>
      <c r="H43" s="48">
        <v>8</v>
      </c>
      <c r="I43" s="48" t="s">
        <v>92</v>
      </c>
      <c r="J43" s="49">
        <v>45570</v>
      </c>
      <c r="K43" s="62">
        <v>45566</v>
      </c>
      <c r="L43" s="40" t="s">
        <v>3</v>
      </c>
      <c r="M43" s="127">
        <v>3</v>
      </c>
      <c r="N43" s="137">
        <f>VLOOKUP(L43,[2]단가표!$B$2:$C$75,2,0)</f>
        <v>70000</v>
      </c>
      <c r="O43" s="42">
        <f>SUM(M43*N43)</f>
        <v>210000</v>
      </c>
      <c r="P43" s="140">
        <v>210000</v>
      </c>
      <c r="Q43" s="167" t="s">
        <v>26</v>
      </c>
      <c r="R43" s="42"/>
      <c r="S43" s="43">
        <f>VLOOKUP(Q43,[2]단가표!$B$2:$C$75,2,0)</f>
        <v>0</v>
      </c>
      <c r="T43" s="166"/>
      <c r="U43" s="195" t="s">
        <v>57</v>
      </c>
      <c r="V43" s="50" t="s">
        <v>847</v>
      </c>
      <c r="W43" s="194" t="s">
        <v>844</v>
      </c>
      <c r="X43" s="186">
        <v>45564</v>
      </c>
      <c r="Y43" s="48" t="s">
        <v>4</v>
      </c>
      <c r="Z43" s="48"/>
      <c r="AA43" s="48"/>
      <c r="AB43" s="48"/>
      <c r="AC43" s="40"/>
    </row>
    <row r="44" spans="1:29" ht="20.100000000000001" customHeight="1">
      <c r="A44" s="36" t="s">
        <v>2705</v>
      </c>
      <c r="B44" s="95" t="s">
        <v>50</v>
      </c>
      <c r="C44" s="48" t="s">
        <v>41</v>
      </c>
      <c r="D44" s="40" t="s">
        <v>698</v>
      </c>
      <c r="E44" s="48" t="s">
        <v>44</v>
      </c>
      <c r="F44" s="48" t="s">
        <v>699</v>
      </c>
      <c r="G44" s="48" t="s">
        <v>89</v>
      </c>
      <c r="H44" s="48">
        <v>8</v>
      </c>
      <c r="I44" s="48" t="s">
        <v>91</v>
      </c>
      <c r="J44" s="49">
        <v>45570</v>
      </c>
      <c r="K44" s="44">
        <v>45566</v>
      </c>
      <c r="L44" s="40" t="s">
        <v>4</v>
      </c>
      <c r="M44" s="127">
        <v>2</v>
      </c>
      <c r="N44" s="137">
        <f>VLOOKUP(L44,단가표!$B$2:$C$75,2,0)</f>
        <v>60000</v>
      </c>
      <c r="O44" s="42">
        <f>SUM(M44*N44)</f>
        <v>120000</v>
      </c>
      <c r="P44" s="138">
        <v>120000</v>
      </c>
      <c r="Q44" s="167" t="s">
        <v>26</v>
      </c>
      <c r="R44" s="41"/>
      <c r="S44" s="43">
        <f>VLOOKUP(Q44,단가표!$B$2:$C$75,2,0)</f>
        <v>0</v>
      </c>
      <c r="T44" s="166"/>
      <c r="U44" s="195" t="s">
        <v>58</v>
      </c>
      <c r="V44" s="48" t="s">
        <v>765</v>
      </c>
      <c r="W44" s="194" t="s">
        <v>845</v>
      </c>
      <c r="X44" s="186">
        <v>45479</v>
      </c>
      <c r="Y44" s="55" t="s">
        <v>4</v>
      </c>
      <c r="Z44" s="48"/>
      <c r="AA44" s="48"/>
      <c r="AB44" s="48"/>
      <c r="AC44" s="50" t="s">
        <v>53</v>
      </c>
    </row>
    <row r="45" spans="1:29" ht="20.100000000000001" customHeight="1">
      <c r="A45" s="36" t="s">
        <v>2705</v>
      </c>
      <c r="B45" s="95" t="s">
        <v>51</v>
      </c>
      <c r="C45" s="37" t="s">
        <v>41</v>
      </c>
      <c r="D45" s="48" t="s">
        <v>169</v>
      </c>
      <c r="E45" s="48" t="s">
        <v>47</v>
      </c>
      <c r="F45" s="48" t="s">
        <v>171</v>
      </c>
      <c r="G45" s="48" t="s">
        <v>86</v>
      </c>
      <c r="H45" s="48">
        <v>10</v>
      </c>
      <c r="I45" s="48" t="s">
        <v>92</v>
      </c>
      <c r="J45" s="49">
        <v>45570</v>
      </c>
      <c r="K45" s="66">
        <v>45566</v>
      </c>
      <c r="L45" s="40" t="s">
        <v>6</v>
      </c>
      <c r="M45" s="127">
        <v>4</v>
      </c>
      <c r="N45" s="137">
        <f>VLOOKUP(L45,단가표!$B$2:$C$75,2,0)</f>
        <v>55000</v>
      </c>
      <c r="O45" s="42">
        <f>SUM(M45*N45)</f>
        <v>220000</v>
      </c>
      <c r="P45" s="138">
        <v>200000</v>
      </c>
      <c r="Q45" s="167" t="s">
        <v>26</v>
      </c>
      <c r="R45" s="41"/>
      <c r="S45" s="43">
        <f>VLOOKUP(Q45,단가표!$B$2:$C$75,2,0)</f>
        <v>0</v>
      </c>
      <c r="T45" s="166"/>
      <c r="U45" s="201" t="s">
        <v>57</v>
      </c>
      <c r="V45" s="67" t="s">
        <v>846</v>
      </c>
      <c r="W45" s="194" t="s">
        <v>848</v>
      </c>
      <c r="X45" s="186">
        <v>44275</v>
      </c>
      <c r="Y45" s="48" t="s">
        <v>4</v>
      </c>
      <c r="Z45" s="48"/>
      <c r="AA45" s="48" t="s">
        <v>170</v>
      </c>
      <c r="AB45" s="48"/>
      <c r="AC45" s="50" t="s">
        <v>134</v>
      </c>
    </row>
    <row r="46" spans="1:29" ht="20.100000000000001" customHeight="1">
      <c r="A46" s="36" t="s">
        <v>2705</v>
      </c>
      <c r="B46" s="95" t="s">
        <v>50</v>
      </c>
      <c r="C46" s="56" t="s">
        <v>41</v>
      </c>
      <c r="D46" s="48" t="s">
        <v>477</v>
      </c>
      <c r="E46" s="48" t="s">
        <v>44</v>
      </c>
      <c r="F46" s="48" t="s">
        <v>585</v>
      </c>
      <c r="G46" s="48" t="s">
        <v>89</v>
      </c>
      <c r="H46" s="48">
        <v>8</v>
      </c>
      <c r="I46" s="50" t="s">
        <v>114</v>
      </c>
      <c r="J46" s="68">
        <v>45570</v>
      </c>
      <c r="K46" s="82">
        <v>45566</v>
      </c>
      <c r="L46" s="40" t="s">
        <v>4</v>
      </c>
      <c r="M46" s="127">
        <v>4</v>
      </c>
      <c r="N46" s="137">
        <f>VLOOKUP(L46,단가표!$B$2:$C$75,2,0)</f>
        <v>60000</v>
      </c>
      <c r="O46" s="42">
        <f>SUM(M46*N46)</f>
        <v>240000</v>
      </c>
      <c r="P46" s="138">
        <v>240000</v>
      </c>
      <c r="Q46" s="167" t="s">
        <v>26</v>
      </c>
      <c r="R46" s="41"/>
      <c r="S46" s="43">
        <f>VLOOKUP(Q46,단가표!$B$2:$C$75,2,0)</f>
        <v>0</v>
      </c>
      <c r="T46" s="166"/>
      <c r="U46" s="195" t="s">
        <v>57</v>
      </c>
      <c r="V46" s="50" t="s">
        <v>849</v>
      </c>
      <c r="W46" s="194" t="s">
        <v>764</v>
      </c>
      <c r="X46" s="186">
        <v>45269</v>
      </c>
      <c r="Y46" s="48" t="s">
        <v>4</v>
      </c>
      <c r="Z46" s="48"/>
      <c r="AA46" s="48" t="s">
        <v>478</v>
      </c>
      <c r="AB46" s="48"/>
      <c r="AC46" s="48"/>
    </row>
    <row r="47" spans="1:29" ht="20.100000000000001" customHeight="1">
      <c r="A47" s="36" t="s">
        <v>2705</v>
      </c>
      <c r="B47" s="95" t="s">
        <v>51</v>
      </c>
      <c r="C47" s="56" t="s">
        <v>41</v>
      </c>
      <c r="D47" s="37" t="s">
        <v>383</v>
      </c>
      <c r="E47" s="48" t="s">
        <v>193</v>
      </c>
      <c r="F47" s="48" t="s">
        <v>432</v>
      </c>
      <c r="G47" s="48" t="s">
        <v>86</v>
      </c>
      <c r="H47" s="48">
        <v>8</v>
      </c>
      <c r="I47" s="48" t="s">
        <v>141</v>
      </c>
      <c r="J47" s="49">
        <v>45570</v>
      </c>
      <c r="K47" s="62">
        <v>45566</v>
      </c>
      <c r="L47" s="40" t="s">
        <v>4</v>
      </c>
      <c r="M47" s="127">
        <v>6</v>
      </c>
      <c r="N47" s="137">
        <f>VLOOKUP(L47,단가표!$B$2:$C$75,2,0)</f>
        <v>60000</v>
      </c>
      <c r="O47" s="42">
        <f>SUM(M47*N47)</f>
        <v>360000</v>
      </c>
      <c r="P47" s="138">
        <v>360000</v>
      </c>
      <c r="Q47" s="165" t="s">
        <v>26</v>
      </c>
      <c r="R47" s="41"/>
      <c r="S47" s="43">
        <f>VLOOKUP(Q47,단가표!$B$2:$C$75,2,0)</f>
        <v>0</v>
      </c>
      <c r="T47" s="166"/>
      <c r="U47" s="193" t="s">
        <v>57</v>
      </c>
      <c r="V47" s="50" t="s">
        <v>850</v>
      </c>
      <c r="W47" s="194" t="s">
        <v>851</v>
      </c>
      <c r="X47" s="186">
        <v>45154</v>
      </c>
      <c r="Y47" s="55" t="s">
        <v>4</v>
      </c>
      <c r="Z47" s="48"/>
      <c r="AA47" s="48" t="s">
        <v>433</v>
      </c>
      <c r="AB47" s="48"/>
      <c r="AC47" s="40"/>
    </row>
    <row r="48" spans="1:29" ht="20.100000000000001" customHeight="1">
      <c r="A48" s="36" t="s">
        <v>2705</v>
      </c>
      <c r="B48" s="95" t="s">
        <v>50</v>
      </c>
      <c r="C48" s="59" t="s">
        <v>41</v>
      </c>
      <c r="D48" s="40" t="s">
        <v>323</v>
      </c>
      <c r="E48" s="48" t="s">
        <v>731</v>
      </c>
      <c r="F48" s="48" t="s">
        <v>324</v>
      </c>
      <c r="G48" s="48" t="s">
        <v>89</v>
      </c>
      <c r="H48" s="40">
        <v>7</v>
      </c>
      <c r="I48" s="48" t="s">
        <v>93</v>
      </c>
      <c r="J48" s="49">
        <v>45570</v>
      </c>
      <c r="K48" s="44">
        <v>45566</v>
      </c>
      <c r="L48" s="40" t="s">
        <v>4</v>
      </c>
      <c r="M48" s="127">
        <v>4</v>
      </c>
      <c r="N48" s="137">
        <f>VLOOKUP(L48,단가표!$B$2:$C$75,2,0)</f>
        <v>60000</v>
      </c>
      <c r="O48" s="42">
        <f>SUM(M48*N48)</f>
        <v>240000</v>
      </c>
      <c r="P48" s="140">
        <v>240000</v>
      </c>
      <c r="Q48" s="167" t="s">
        <v>26</v>
      </c>
      <c r="R48" s="41"/>
      <c r="S48" s="43">
        <f>VLOOKUP(Q48,단가표!$B$2:$C$75,2,0)</f>
        <v>0</v>
      </c>
      <c r="T48" s="166"/>
      <c r="U48" s="195" t="s">
        <v>57</v>
      </c>
      <c r="V48" s="41" t="s">
        <v>853</v>
      </c>
      <c r="W48" s="194" t="s">
        <v>764</v>
      </c>
      <c r="X48" s="188">
        <v>44933</v>
      </c>
      <c r="Y48" s="48" t="s">
        <v>4</v>
      </c>
      <c r="Z48" s="48"/>
      <c r="AA48" s="48" t="s">
        <v>336</v>
      </c>
      <c r="AB48" s="48"/>
      <c r="AC48" s="48" t="s">
        <v>61</v>
      </c>
    </row>
    <row r="49" spans="1:29" ht="20.100000000000001" customHeight="1">
      <c r="A49" s="36" t="s">
        <v>2705</v>
      </c>
      <c r="B49" s="95" t="s">
        <v>51</v>
      </c>
      <c r="C49" s="59" t="s">
        <v>41</v>
      </c>
      <c r="D49" s="37" t="s">
        <v>235</v>
      </c>
      <c r="E49" s="48" t="s">
        <v>193</v>
      </c>
      <c r="F49" s="40" t="s">
        <v>236</v>
      </c>
      <c r="G49" s="48" t="s">
        <v>86</v>
      </c>
      <c r="H49" s="48">
        <v>9</v>
      </c>
      <c r="I49" s="48" t="s">
        <v>93</v>
      </c>
      <c r="J49" s="39">
        <v>45570</v>
      </c>
      <c r="K49" s="44">
        <v>45566</v>
      </c>
      <c r="L49" s="40" t="s">
        <v>3</v>
      </c>
      <c r="M49" s="127">
        <v>3</v>
      </c>
      <c r="N49" s="137">
        <f>VLOOKUP(L49,단가표!$B$2:$C$75,2,0)</f>
        <v>70000</v>
      </c>
      <c r="O49" s="42">
        <f>SUM(M49*N49)</f>
        <v>210000</v>
      </c>
      <c r="P49" s="138">
        <v>210000</v>
      </c>
      <c r="Q49" s="167" t="s">
        <v>26</v>
      </c>
      <c r="R49" s="42"/>
      <c r="S49" s="43">
        <f>VLOOKUP(Q49,단가표!$B$2:$C$75,2,0)</f>
        <v>0</v>
      </c>
      <c r="T49" s="166"/>
      <c r="U49" s="195" t="s">
        <v>57</v>
      </c>
      <c r="V49" s="50" t="s">
        <v>852</v>
      </c>
      <c r="W49" s="194" t="s">
        <v>774</v>
      </c>
      <c r="X49" s="186">
        <v>44569</v>
      </c>
      <c r="Y49" s="55" t="s">
        <v>4</v>
      </c>
      <c r="Z49" s="48"/>
      <c r="AA49" s="48"/>
      <c r="AB49" s="48"/>
      <c r="AC49" s="48"/>
    </row>
    <row r="50" spans="1:29" ht="20.100000000000001" customHeight="1">
      <c r="A50" s="58" t="s">
        <v>2705</v>
      </c>
      <c r="B50" s="95" t="s">
        <v>51</v>
      </c>
      <c r="C50" s="56" t="s">
        <v>41</v>
      </c>
      <c r="D50" s="48" t="s">
        <v>589</v>
      </c>
      <c r="E50" s="48" t="s">
        <v>193</v>
      </c>
      <c r="F50" s="48" t="s">
        <v>590</v>
      </c>
      <c r="G50" s="48" t="s">
        <v>86</v>
      </c>
      <c r="H50" s="48">
        <v>9</v>
      </c>
      <c r="I50" s="48" t="s">
        <v>854</v>
      </c>
      <c r="J50" s="49">
        <v>45570</v>
      </c>
      <c r="K50" s="66">
        <v>45566</v>
      </c>
      <c r="L50" s="40" t="s">
        <v>8</v>
      </c>
      <c r="M50" s="127">
        <v>12</v>
      </c>
      <c r="N50" s="137">
        <f>VLOOKUP(L50,단가표!$B$2:$C$75,2,0)</f>
        <v>50000</v>
      </c>
      <c r="O50" s="42">
        <f>SUM(M50*N50)</f>
        <v>600000</v>
      </c>
      <c r="P50" s="138">
        <v>600000</v>
      </c>
      <c r="Q50" s="167" t="s">
        <v>26</v>
      </c>
      <c r="R50" s="41"/>
      <c r="S50" s="43">
        <f>VLOOKUP(Q50,단가표!$B$2:$C$75,2,0)</f>
        <v>0</v>
      </c>
      <c r="T50" s="166"/>
      <c r="U50" s="195" t="s">
        <v>57</v>
      </c>
      <c r="V50" s="48" t="s">
        <v>855</v>
      </c>
      <c r="W50" s="202" t="s">
        <v>856</v>
      </c>
      <c r="X50" s="186">
        <v>45356</v>
      </c>
      <c r="Y50" s="48" t="s">
        <v>4</v>
      </c>
      <c r="Z50" s="48" t="s">
        <v>612</v>
      </c>
      <c r="AA50" s="48" t="s">
        <v>61</v>
      </c>
      <c r="AB50" s="48"/>
      <c r="AC50" s="50"/>
    </row>
    <row r="51" spans="1:29" ht="20.100000000000001" customHeight="1">
      <c r="A51" s="36" t="s">
        <v>2705</v>
      </c>
      <c r="B51" s="95" t="s">
        <v>51</v>
      </c>
      <c r="C51" s="59" t="s">
        <v>41</v>
      </c>
      <c r="D51" s="48" t="s">
        <v>581</v>
      </c>
      <c r="E51" s="48" t="s">
        <v>46</v>
      </c>
      <c r="F51" s="48" t="s">
        <v>582</v>
      </c>
      <c r="G51" s="48" t="s">
        <v>86</v>
      </c>
      <c r="H51" s="48">
        <v>11</v>
      </c>
      <c r="I51" s="50" t="s">
        <v>857</v>
      </c>
      <c r="J51" s="49">
        <v>45570</v>
      </c>
      <c r="K51" s="44">
        <v>45566</v>
      </c>
      <c r="L51" s="40" t="s">
        <v>6</v>
      </c>
      <c r="M51" s="127">
        <v>8</v>
      </c>
      <c r="N51" s="137">
        <f>VLOOKUP(L51,단가표!$B$2:$C$75,2,0)</f>
        <v>55000</v>
      </c>
      <c r="O51" s="42">
        <f>SUM(M51*N51)</f>
        <v>440000</v>
      </c>
      <c r="P51" s="138">
        <v>440000</v>
      </c>
      <c r="Q51" s="167" t="s">
        <v>26</v>
      </c>
      <c r="R51" s="41"/>
      <c r="S51" s="43">
        <f>VLOOKUP(Q51,단가표!$B$2:$C$75,2,0)</f>
        <v>0</v>
      </c>
      <c r="T51" s="166"/>
      <c r="U51" s="195" t="s">
        <v>58</v>
      </c>
      <c r="V51" s="48" t="s">
        <v>765</v>
      </c>
      <c r="W51" s="194" t="s">
        <v>832</v>
      </c>
      <c r="X51" s="186">
        <v>45336</v>
      </c>
      <c r="Y51" s="55" t="s">
        <v>4</v>
      </c>
      <c r="Z51" s="48"/>
      <c r="AA51" s="48" t="s">
        <v>583</v>
      </c>
      <c r="AB51" s="48"/>
      <c r="AC51" s="48"/>
    </row>
    <row r="52" spans="1:29" ht="20.100000000000001" customHeight="1">
      <c r="A52" s="36" t="s">
        <v>2696</v>
      </c>
      <c r="B52" s="59" t="s">
        <v>2709</v>
      </c>
      <c r="C52" s="37"/>
      <c r="D52" s="48" t="s">
        <v>589</v>
      </c>
      <c r="E52" s="48" t="s">
        <v>193</v>
      </c>
      <c r="F52" s="48" t="s">
        <v>590</v>
      </c>
      <c r="G52" s="48" t="s">
        <v>86</v>
      </c>
      <c r="H52" s="48">
        <v>9</v>
      </c>
      <c r="I52" s="48" t="s">
        <v>854</v>
      </c>
      <c r="J52" s="49">
        <v>45570</v>
      </c>
      <c r="K52" s="66">
        <v>45566</v>
      </c>
      <c r="L52" s="40" t="s">
        <v>38</v>
      </c>
      <c r="M52" s="127">
        <v>1</v>
      </c>
      <c r="N52" s="137">
        <f>VLOOKUP(L52,단가표!$B$2:$C$75,2,0)</f>
        <v>70000</v>
      </c>
      <c r="O52" s="42">
        <f>SUM(M52*N52)</f>
        <v>70000</v>
      </c>
      <c r="P52" s="138">
        <v>70000</v>
      </c>
      <c r="Q52" s="167" t="s">
        <v>26</v>
      </c>
      <c r="R52" s="41"/>
      <c r="S52" s="43">
        <f>VLOOKUP(Q52,단가표!$B$2:$C$75,2,0)</f>
        <v>0</v>
      </c>
      <c r="T52" s="166"/>
      <c r="U52" s="195" t="s">
        <v>58</v>
      </c>
      <c r="V52" s="48" t="s">
        <v>765</v>
      </c>
      <c r="W52" s="202" t="s">
        <v>775</v>
      </c>
      <c r="X52" s="186">
        <v>45356</v>
      </c>
      <c r="Y52" s="48" t="s">
        <v>4</v>
      </c>
      <c r="Z52" s="48" t="s">
        <v>612</v>
      </c>
      <c r="AA52" s="48" t="s">
        <v>61</v>
      </c>
      <c r="AB52" s="48"/>
      <c r="AC52" s="50"/>
    </row>
    <row r="53" spans="1:29" ht="20.100000000000001" customHeight="1">
      <c r="A53" s="36" t="s">
        <v>2704</v>
      </c>
      <c r="B53" s="36" t="s">
        <v>536</v>
      </c>
      <c r="C53" s="37"/>
      <c r="D53" s="48" t="s">
        <v>858</v>
      </c>
      <c r="E53" s="48" t="s">
        <v>536</v>
      </c>
      <c r="F53" s="48"/>
      <c r="G53" s="48"/>
      <c r="H53" s="48"/>
      <c r="I53" s="48" t="s">
        <v>536</v>
      </c>
      <c r="J53" s="49">
        <v>45571</v>
      </c>
      <c r="K53" s="44">
        <v>45566</v>
      </c>
      <c r="L53" s="40" t="s">
        <v>31</v>
      </c>
      <c r="M53" s="127">
        <v>4</v>
      </c>
      <c r="N53" s="137">
        <f>VLOOKUP(L53,단가표!$B$2:$C$75,2,0)</f>
        <v>0</v>
      </c>
      <c r="O53" s="42">
        <f>SUM(M53*N53)</f>
        <v>0</v>
      </c>
      <c r="P53" s="138">
        <v>20000</v>
      </c>
      <c r="Q53" s="165" t="s">
        <v>26</v>
      </c>
      <c r="R53" s="41"/>
      <c r="S53" s="43">
        <f>VLOOKUP(Q53,단가표!$B$2:$C$75,2,0)</f>
        <v>0</v>
      </c>
      <c r="T53" s="166"/>
      <c r="U53" s="193" t="s">
        <v>58</v>
      </c>
      <c r="V53" s="50" t="s">
        <v>765</v>
      </c>
      <c r="W53" s="196" t="s">
        <v>859</v>
      </c>
      <c r="X53" s="186"/>
      <c r="Y53" s="55"/>
      <c r="Z53" s="48"/>
      <c r="AA53" s="48"/>
      <c r="AB53" s="48"/>
      <c r="AC53" s="48"/>
    </row>
    <row r="54" spans="1:29" ht="20.100000000000001" customHeight="1">
      <c r="A54" s="36" t="s">
        <v>2704</v>
      </c>
      <c r="B54" s="36" t="s">
        <v>536</v>
      </c>
      <c r="C54" s="37"/>
      <c r="D54" s="48" t="s">
        <v>860</v>
      </c>
      <c r="E54" s="48" t="s">
        <v>536</v>
      </c>
      <c r="F54" s="48"/>
      <c r="G54" s="48"/>
      <c r="H54" s="48"/>
      <c r="I54" s="48" t="s">
        <v>536</v>
      </c>
      <c r="J54" s="49">
        <v>45571</v>
      </c>
      <c r="K54" s="44">
        <v>45566</v>
      </c>
      <c r="L54" s="40" t="s">
        <v>31</v>
      </c>
      <c r="M54" s="127">
        <v>1</v>
      </c>
      <c r="N54" s="137">
        <f>VLOOKUP(L54,단가표!$B$2:$C$75,2,0)</f>
        <v>0</v>
      </c>
      <c r="O54" s="42">
        <f>SUM(M54*N54)</f>
        <v>0</v>
      </c>
      <c r="P54" s="138">
        <v>10000</v>
      </c>
      <c r="Q54" s="165" t="s">
        <v>26</v>
      </c>
      <c r="R54" s="41"/>
      <c r="S54" s="43">
        <f>VLOOKUP(Q54,단가표!$B$2:$C$75,2,0)</f>
        <v>0</v>
      </c>
      <c r="T54" s="166"/>
      <c r="U54" s="193" t="s">
        <v>57</v>
      </c>
      <c r="V54" s="50" t="s">
        <v>862</v>
      </c>
      <c r="W54" s="196" t="s">
        <v>861</v>
      </c>
      <c r="X54" s="186"/>
      <c r="Y54" s="55"/>
      <c r="Z54" s="48"/>
      <c r="AA54" s="48"/>
      <c r="AB54" s="48"/>
      <c r="AC54" s="48"/>
    </row>
    <row r="55" spans="1:29" ht="20.100000000000001" customHeight="1">
      <c r="A55" s="36" t="s">
        <v>2704</v>
      </c>
      <c r="B55" s="36" t="s">
        <v>536</v>
      </c>
      <c r="C55" s="37"/>
      <c r="D55" s="48" t="s">
        <v>327</v>
      </c>
      <c r="E55" s="48" t="s">
        <v>536</v>
      </c>
      <c r="F55" s="48"/>
      <c r="G55" s="48"/>
      <c r="H55" s="48"/>
      <c r="I55" s="48" t="s">
        <v>536</v>
      </c>
      <c r="J55" s="49">
        <v>45571</v>
      </c>
      <c r="K55" s="44">
        <v>45566</v>
      </c>
      <c r="L55" s="40" t="s">
        <v>31</v>
      </c>
      <c r="M55" s="127">
        <v>1</v>
      </c>
      <c r="N55" s="137">
        <f>VLOOKUP(L55,단가표!$B$2:$C$75,2,0)</f>
        <v>0</v>
      </c>
      <c r="O55" s="42">
        <f>SUM(M55*N55)</f>
        <v>0</v>
      </c>
      <c r="P55" s="138">
        <v>5000</v>
      </c>
      <c r="Q55" s="165" t="s">
        <v>26</v>
      </c>
      <c r="R55" s="41"/>
      <c r="S55" s="43">
        <f>VLOOKUP(Q55,단가표!$B$2:$C$75,2,0)</f>
        <v>0</v>
      </c>
      <c r="T55" s="166"/>
      <c r="U55" s="193" t="s">
        <v>57</v>
      </c>
      <c r="V55" s="50" t="s">
        <v>863</v>
      </c>
      <c r="W55" s="196" t="s">
        <v>861</v>
      </c>
      <c r="X55" s="186"/>
      <c r="Y55" s="55"/>
      <c r="Z55" s="48"/>
      <c r="AA55" s="48"/>
      <c r="AB55" s="48"/>
      <c r="AC55" s="48"/>
    </row>
    <row r="56" spans="1:29" ht="20.100000000000001" customHeight="1">
      <c r="A56" s="36" t="s">
        <v>2704</v>
      </c>
      <c r="B56" s="36" t="s">
        <v>536</v>
      </c>
      <c r="C56" s="37"/>
      <c r="D56" s="48" t="s">
        <v>327</v>
      </c>
      <c r="E56" s="48" t="s">
        <v>536</v>
      </c>
      <c r="F56" s="48"/>
      <c r="G56" s="48"/>
      <c r="H56" s="48"/>
      <c r="I56" s="48" t="s">
        <v>536</v>
      </c>
      <c r="J56" s="49">
        <v>45571</v>
      </c>
      <c r="K56" s="44">
        <v>45566</v>
      </c>
      <c r="L56" s="40" t="s">
        <v>31</v>
      </c>
      <c r="M56" s="127">
        <v>1</v>
      </c>
      <c r="N56" s="137">
        <f>VLOOKUP(L56,단가표!$B$2:$C$75,2,0)</f>
        <v>0</v>
      </c>
      <c r="O56" s="42">
        <f>SUM(M56*N56)</f>
        <v>0</v>
      </c>
      <c r="P56" s="138">
        <v>50000</v>
      </c>
      <c r="Q56" s="165" t="s">
        <v>26</v>
      </c>
      <c r="R56" s="41"/>
      <c r="S56" s="43">
        <f>VLOOKUP(Q56,단가표!$B$2:$C$75,2,0)</f>
        <v>0</v>
      </c>
      <c r="T56" s="166"/>
      <c r="U56" s="193" t="s">
        <v>57</v>
      </c>
      <c r="V56" s="50" t="s">
        <v>863</v>
      </c>
      <c r="W56" s="196" t="s">
        <v>878</v>
      </c>
      <c r="X56" s="186"/>
      <c r="Y56" s="55"/>
      <c r="Z56" s="48"/>
      <c r="AA56" s="48"/>
      <c r="AB56" s="48"/>
      <c r="AC56" s="48"/>
    </row>
    <row r="57" spans="1:29" ht="20.100000000000001" customHeight="1">
      <c r="A57" s="36" t="s">
        <v>2704</v>
      </c>
      <c r="B57" s="36" t="s">
        <v>536</v>
      </c>
      <c r="C57" s="37"/>
      <c r="D57" s="48" t="s">
        <v>588</v>
      </c>
      <c r="E57" s="48" t="s">
        <v>536</v>
      </c>
      <c r="F57" s="48"/>
      <c r="G57" s="48"/>
      <c r="H57" s="48"/>
      <c r="I57" s="48" t="s">
        <v>536</v>
      </c>
      <c r="J57" s="49">
        <v>45571</v>
      </c>
      <c r="K57" s="44">
        <v>45566</v>
      </c>
      <c r="L57" s="40" t="s">
        <v>31</v>
      </c>
      <c r="M57" s="127">
        <v>1</v>
      </c>
      <c r="N57" s="137">
        <f>VLOOKUP(L57,단가표!$B$2:$C$75,2,0)</f>
        <v>0</v>
      </c>
      <c r="O57" s="42">
        <f>SUM(M57*N57)</f>
        <v>0</v>
      </c>
      <c r="P57" s="138">
        <v>5000</v>
      </c>
      <c r="Q57" s="165" t="s">
        <v>26</v>
      </c>
      <c r="R57" s="41"/>
      <c r="S57" s="43">
        <f>VLOOKUP(Q57,단가표!$B$2:$C$75,2,0)</f>
        <v>0</v>
      </c>
      <c r="T57" s="166"/>
      <c r="U57" s="193" t="s">
        <v>57</v>
      </c>
      <c r="V57" s="50" t="s">
        <v>864</v>
      </c>
      <c r="W57" s="196" t="s">
        <v>861</v>
      </c>
      <c r="X57" s="186"/>
      <c r="Y57" s="55"/>
      <c r="Z57" s="48"/>
      <c r="AA57" s="48"/>
      <c r="AB57" s="48"/>
      <c r="AC57" s="48"/>
    </row>
    <row r="58" spans="1:29" ht="20.100000000000001" customHeight="1">
      <c r="A58" s="36" t="s">
        <v>2704</v>
      </c>
      <c r="B58" s="36" t="s">
        <v>536</v>
      </c>
      <c r="C58" s="37"/>
      <c r="D58" s="48" t="s">
        <v>203</v>
      </c>
      <c r="E58" s="48" t="s">
        <v>536</v>
      </c>
      <c r="F58" s="48"/>
      <c r="G58" s="48"/>
      <c r="H58" s="48"/>
      <c r="I58" s="48" t="s">
        <v>536</v>
      </c>
      <c r="J58" s="49">
        <v>45571</v>
      </c>
      <c r="K58" s="44">
        <v>45566</v>
      </c>
      <c r="L58" s="40" t="s">
        <v>31</v>
      </c>
      <c r="M58" s="127">
        <v>1</v>
      </c>
      <c r="N58" s="137">
        <f>VLOOKUP(L58,단가표!$B$2:$C$75,2,0)</f>
        <v>0</v>
      </c>
      <c r="O58" s="42">
        <f>SUM(M58*N58)</f>
        <v>0</v>
      </c>
      <c r="P58" s="138">
        <v>5000</v>
      </c>
      <c r="Q58" s="165" t="s">
        <v>26</v>
      </c>
      <c r="R58" s="41"/>
      <c r="S58" s="43">
        <f>VLOOKUP(Q58,단가표!$B$2:$C$75,2,0)</f>
        <v>0</v>
      </c>
      <c r="T58" s="166"/>
      <c r="U58" s="193" t="s">
        <v>57</v>
      </c>
      <c r="V58" s="50" t="s">
        <v>865</v>
      </c>
      <c r="W58" s="196" t="s">
        <v>861</v>
      </c>
      <c r="X58" s="186"/>
      <c r="Y58" s="55"/>
      <c r="Z58" s="48"/>
      <c r="AA58" s="48"/>
      <c r="AB58" s="48"/>
      <c r="AC58" s="48"/>
    </row>
    <row r="59" spans="1:29" ht="20.100000000000001" customHeight="1">
      <c r="A59" s="36" t="s">
        <v>2704</v>
      </c>
      <c r="B59" s="36" t="s">
        <v>536</v>
      </c>
      <c r="C59" s="37"/>
      <c r="D59" s="48" t="s">
        <v>866</v>
      </c>
      <c r="E59" s="48" t="s">
        <v>536</v>
      </c>
      <c r="F59" s="48"/>
      <c r="G59" s="48"/>
      <c r="H59" s="48"/>
      <c r="I59" s="48" t="s">
        <v>536</v>
      </c>
      <c r="J59" s="49">
        <v>45571</v>
      </c>
      <c r="K59" s="44">
        <v>45566</v>
      </c>
      <c r="L59" s="40" t="s">
        <v>31</v>
      </c>
      <c r="M59" s="127">
        <v>1</v>
      </c>
      <c r="N59" s="137">
        <f>VLOOKUP(L59,단가표!$B$2:$C$75,2,0)</f>
        <v>0</v>
      </c>
      <c r="O59" s="42">
        <f>SUM(M59*N59)</f>
        <v>0</v>
      </c>
      <c r="P59" s="138">
        <v>5000</v>
      </c>
      <c r="Q59" s="165" t="s">
        <v>26</v>
      </c>
      <c r="R59" s="41"/>
      <c r="S59" s="43">
        <f>VLOOKUP(Q59,단가표!$B$2:$C$75,2,0)</f>
        <v>0</v>
      </c>
      <c r="T59" s="166"/>
      <c r="U59" s="193" t="s">
        <v>57</v>
      </c>
      <c r="V59" s="50" t="s">
        <v>868</v>
      </c>
      <c r="W59" s="196" t="s">
        <v>861</v>
      </c>
      <c r="X59" s="186"/>
      <c r="Y59" s="55"/>
      <c r="Z59" s="48"/>
      <c r="AA59" s="48"/>
      <c r="AB59" s="48"/>
      <c r="AC59" s="48"/>
    </row>
    <row r="60" spans="1:29" ht="20.100000000000001" customHeight="1">
      <c r="A60" s="36" t="s">
        <v>2704</v>
      </c>
      <c r="B60" s="36" t="s">
        <v>536</v>
      </c>
      <c r="C60" s="37"/>
      <c r="D60" s="48" t="s">
        <v>873</v>
      </c>
      <c r="E60" s="48" t="s">
        <v>536</v>
      </c>
      <c r="F60" s="48"/>
      <c r="G60" s="48"/>
      <c r="H60" s="48"/>
      <c r="I60" s="48" t="s">
        <v>536</v>
      </c>
      <c r="J60" s="49">
        <v>45571</v>
      </c>
      <c r="K60" s="44">
        <v>45566</v>
      </c>
      <c r="L60" s="40" t="s">
        <v>31</v>
      </c>
      <c r="M60" s="127">
        <v>1</v>
      </c>
      <c r="N60" s="137">
        <f>VLOOKUP(L60,단가표!$B$2:$C$75,2,0)</f>
        <v>0</v>
      </c>
      <c r="O60" s="42">
        <f>SUM(M60*N60)</f>
        <v>0</v>
      </c>
      <c r="P60" s="138">
        <v>5000</v>
      </c>
      <c r="Q60" s="165" t="s">
        <v>26</v>
      </c>
      <c r="R60" s="41"/>
      <c r="S60" s="43">
        <f>VLOOKUP(Q60,단가표!$B$2:$C$75,2,0)</f>
        <v>0</v>
      </c>
      <c r="T60" s="166"/>
      <c r="U60" s="193" t="s">
        <v>57</v>
      </c>
      <c r="V60" s="50" t="s">
        <v>867</v>
      </c>
      <c r="W60" s="196" t="s">
        <v>874</v>
      </c>
      <c r="X60" s="186"/>
      <c r="Y60" s="55"/>
      <c r="Z60" s="48"/>
      <c r="AA60" s="48"/>
      <c r="AB60" s="48"/>
      <c r="AC60" s="48"/>
    </row>
    <row r="61" spans="1:29" ht="20.100000000000001" customHeight="1">
      <c r="A61" s="36" t="s">
        <v>2704</v>
      </c>
      <c r="B61" s="36" t="s">
        <v>536</v>
      </c>
      <c r="C61" s="37"/>
      <c r="D61" s="48" t="s">
        <v>869</v>
      </c>
      <c r="E61" s="48" t="s">
        <v>536</v>
      </c>
      <c r="F61" s="48"/>
      <c r="G61" s="48"/>
      <c r="H61" s="48"/>
      <c r="I61" s="48" t="s">
        <v>536</v>
      </c>
      <c r="J61" s="49">
        <v>45571</v>
      </c>
      <c r="K61" s="44">
        <v>45566</v>
      </c>
      <c r="L61" s="40" t="s">
        <v>31</v>
      </c>
      <c r="M61" s="127">
        <v>1</v>
      </c>
      <c r="N61" s="137">
        <f>VLOOKUP(L61,단가표!$B$2:$C$75,2,0)</f>
        <v>0</v>
      </c>
      <c r="O61" s="42">
        <f>SUM(M61*N61)</f>
        <v>0</v>
      </c>
      <c r="P61" s="138">
        <v>5000</v>
      </c>
      <c r="Q61" s="165" t="s">
        <v>26</v>
      </c>
      <c r="R61" s="41"/>
      <c r="S61" s="43">
        <f>VLOOKUP(Q61,단가표!$B$2:$C$75,2,0)</f>
        <v>0</v>
      </c>
      <c r="T61" s="166"/>
      <c r="U61" s="193" t="s">
        <v>57</v>
      </c>
      <c r="V61" s="50" t="s">
        <v>870</v>
      </c>
      <c r="W61" s="196" t="s">
        <v>874</v>
      </c>
      <c r="X61" s="186"/>
      <c r="Y61" s="55"/>
      <c r="Z61" s="48"/>
      <c r="AA61" s="48"/>
      <c r="AB61" s="48"/>
      <c r="AC61" s="48"/>
    </row>
    <row r="62" spans="1:29" ht="20.100000000000001" customHeight="1">
      <c r="A62" s="36" t="s">
        <v>2704</v>
      </c>
      <c r="B62" s="36" t="s">
        <v>536</v>
      </c>
      <c r="C62" s="37"/>
      <c r="D62" s="48" t="s">
        <v>871</v>
      </c>
      <c r="E62" s="48" t="s">
        <v>536</v>
      </c>
      <c r="F62" s="48"/>
      <c r="G62" s="48"/>
      <c r="H62" s="48"/>
      <c r="I62" s="48" t="s">
        <v>536</v>
      </c>
      <c r="J62" s="49">
        <v>45571</v>
      </c>
      <c r="K62" s="44">
        <v>45566</v>
      </c>
      <c r="L62" s="40" t="s">
        <v>31</v>
      </c>
      <c r="M62" s="127">
        <v>2</v>
      </c>
      <c r="N62" s="137">
        <f>VLOOKUP(L62,단가표!$B$2:$C$75,2,0)</f>
        <v>0</v>
      </c>
      <c r="O62" s="42">
        <f>SUM(M62*N62)</f>
        <v>0</v>
      </c>
      <c r="P62" s="138">
        <v>10000</v>
      </c>
      <c r="Q62" s="165" t="s">
        <v>26</v>
      </c>
      <c r="R62" s="41"/>
      <c r="S62" s="43">
        <f>VLOOKUP(Q62,단가표!$B$2:$C$75,2,0)</f>
        <v>0</v>
      </c>
      <c r="T62" s="166"/>
      <c r="U62" s="193" t="s">
        <v>57</v>
      </c>
      <c r="V62" s="50" t="s">
        <v>872</v>
      </c>
      <c r="W62" s="196" t="s">
        <v>874</v>
      </c>
      <c r="X62" s="186"/>
      <c r="Y62" s="55"/>
      <c r="Z62" s="48"/>
      <c r="AA62" s="48"/>
      <c r="AB62" s="48"/>
      <c r="AC62" s="48"/>
    </row>
    <row r="63" spans="1:29" ht="20.100000000000001" customHeight="1">
      <c r="A63" s="36" t="s">
        <v>2704</v>
      </c>
      <c r="B63" s="36" t="s">
        <v>536</v>
      </c>
      <c r="C63" s="37"/>
      <c r="D63" s="48" t="s">
        <v>327</v>
      </c>
      <c r="E63" s="48" t="s">
        <v>536</v>
      </c>
      <c r="F63" s="48"/>
      <c r="G63" s="48"/>
      <c r="H63" s="48"/>
      <c r="I63" s="48" t="s">
        <v>536</v>
      </c>
      <c r="J63" s="49">
        <v>45571</v>
      </c>
      <c r="K63" s="44">
        <v>45566</v>
      </c>
      <c r="L63" s="40" t="s">
        <v>31</v>
      </c>
      <c r="M63" s="127">
        <v>1</v>
      </c>
      <c r="N63" s="137">
        <f>VLOOKUP(L63,단가표!$B$2:$C$75,2,0)</f>
        <v>0</v>
      </c>
      <c r="O63" s="42">
        <f>SUM(M63*N63)</f>
        <v>0</v>
      </c>
      <c r="P63" s="138">
        <v>5000</v>
      </c>
      <c r="Q63" s="165" t="s">
        <v>26</v>
      </c>
      <c r="R63" s="41"/>
      <c r="S63" s="43">
        <f>VLOOKUP(Q63,단가표!$B$2:$C$75,2,0)</f>
        <v>0</v>
      </c>
      <c r="T63" s="166"/>
      <c r="U63" s="193" t="s">
        <v>57</v>
      </c>
      <c r="V63" s="50" t="s">
        <v>875</v>
      </c>
      <c r="W63" s="196" t="s">
        <v>874</v>
      </c>
      <c r="X63" s="186"/>
      <c r="Y63" s="55"/>
      <c r="Z63" s="48"/>
      <c r="AA63" s="48"/>
      <c r="AB63" s="48"/>
      <c r="AC63" s="48"/>
    </row>
    <row r="64" spans="1:29" ht="20.100000000000001" customHeight="1">
      <c r="A64" s="36" t="s">
        <v>2704</v>
      </c>
      <c r="B64" s="36" t="s">
        <v>536</v>
      </c>
      <c r="C64" s="37"/>
      <c r="D64" s="48" t="s">
        <v>876</v>
      </c>
      <c r="E64" s="48" t="s">
        <v>536</v>
      </c>
      <c r="F64" s="48"/>
      <c r="G64" s="48"/>
      <c r="H64" s="48"/>
      <c r="I64" s="48" t="s">
        <v>536</v>
      </c>
      <c r="J64" s="49">
        <v>45571</v>
      </c>
      <c r="K64" s="44">
        <v>45566</v>
      </c>
      <c r="L64" s="40" t="s">
        <v>31</v>
      </c>
      <c r="M64" s="127">
        <v>2</v>
      </c>
      <c r="N64" s="137">
        <f>VLOOKUP(L64,단가표!$B$2:$C$75,2,0)</f>
        <v>0</v>
      </c>
      <c r="O64" s="42">
        <f>SUM(M64*N64)</f>
        <v>0</v>
      </c>
      <c r="P64" s="138">
        <v>80000</v>
      </c>
      <c r="Q64" s="165" t="s">
        <v>26</v>
      </c>
      <c r="R64" s="41"/>
      <c r="S64" s="43">
        <f>VLOOKUP(Q64,단가표!$B$2:$C$75,2,0)</f>
        <v>0</v>
      </c>
      <c r="T64" s="166"/>
      <c r="U64" s="193" t="s">
        <v>57</v>
      </c>
      <c r="V64" s="50" t="s">
        <v>877</v>
      </c>
      <c r="W64" s="196" t="s">
        <v>879</v>
      </c>
      <c r="X64" s="186"/>
      <c r="Y64" s="55"/>
      <c r="Z64" s="48"/>
      <c r="AA64" s="48"/>
      <c r="AB64" s="48"/>
      <c r="AC64" s="48"/>
    </row>
    <row r="65" spans="1:29" ht="20.100000000000001" customHeight="1">
      <c r="A65" s="36" t="s">
        <v>2704</v>
      </c>
      <c r="B65" s="36" t="s">
        <v>536</v>
      </c>
      <c r="C65" s="37"/>
      <c r="D65" s="48" t="s">
        <v>656</v>
      </c>
      <c r="E65" s="48" t="s">
        <v>536</v>
      </c>
      <c r="F65" s="48"/>
      <c r="G65" s="48"/>
      <c r="H65" s="48"/>
      <c r="I65" s="48" t="s">
        <v>536</v>
      </c>
      <c r="J65" s="49">
        <v>45571</v>
      </c>
      <c r="K65" s="44">
        <v>45566</v>
      </c>
      <c r="L65" s="40" t="s">
        <v>31</v>
      </c>
      <c r="M65" s="127">
        <v>2</v>
      </c>
      <c r="N65" s="137">
        <f>VLOOKUP(L65,단가표!$B$2:$C$75,2,0)</f>
        <v>0</v>
      </c>
      <c r="O65" s="42">
        <f>SUM(M65*N65)</f>
        <v>0</v>
      </c>
      <c r="P65" s="138">
        <v>10000</v>
      </c>
      <c r="Q65" s="165" t="s">
        <v>26</v>
      </c>
      <c r="R65" s="41"/>
      <c r="S65" s="43">
        <f>VLOOKUP(Q65,단가표!$B$2:$C$75,2,0)</f>
        <v>0</v>
      </c>
      <c r="T65" s="166"/>
      <c r="U65" s="193" t="s">
        <v>57</v>
      </c>
      <c r="V65" s="50" t="s">
        <v>880</v>
      </c>
      <c r="W65" s="196" t="s">
        <v>874</v>
      </c>
      <c r="X65" s="186"/>
      <c r="Y65" s="55"/>
      <c r="Z65" s="48"/>
      <c r="AA65" s="48"/>
      <c r="AB65" s="48"/>
      <c r="AC65" s="48"/>
    </row>
    <row r="66" spans="1:29" ht="20.100000000000001" customHeight="1">
      <c r="A66" s="36" t="s">
        <v>2705</v>
      </c>
      <c r="B66" s="95" t="s">
        <v>51</v>
      </c>
      <c r="C66" s="37" t="s">
        <v>41</v>
      </c>
      <c r="D66" s="38" t="s">
        <v>241</v>
      </c>
      <c r="E66" s="37" t="s">
        <v>47</v>
      </c>
      <c r="F66" s="37" t="s">
        <v>242</v>
      </c>
      <c r="G66" s="37" t="s">
        <v>86</v>
      </c>
      <c r="H66" s="37">
        <v>6</v>
      </c>
      <c r="I66" s="37" t="s">
        <v>113</v>
      </c>
      <c r="J66" s="39">
        <v>45572</v>
      </c>
      <c r="K66" s="44">
        <v>45536</v>
      </c>
      <c r="L66" s="38" t="s">
        <v>4</v>
      </c>
      <c r="M66" s="128">
        <v>1</v>
      </c>
      <c r="N66" s="137">
        <f>VLOOKUP(L66,단가표!$B$2:$C$75,2,0)</f>
        <v>60000</v>
      </c>
      <c r="O66" s="42">
        <f>SUM(M66*N66)</f>
        <v>60000</v>
      </c>
      <c r="P66" s="141">
        <v>60000</v>
      </c>
      <c r="Q66" s="167" t="s">
        <v>26</v>
      </c>
      <c r="R66" s="53"/>
      <c r="S66" s="43">
        <v>0</v>
      </c>
      <c r="T66" s="168"/>
      <c r="U66" s="200" t="s">
        <v>57</v>
      </c>
      <c r="V66" s="37" t="s">
        <v>889</v>
      </c>
      <c r="W66" s="199" t="s">
        <v>890</v>
      </c>
      <c r="X66" s="187">
        <v>44586</v>
      </c>
      <c r="Y66" s="46" t="s">
        <v>4</v>
      </c>
      <c r="Z66" s="37"/>
      <c r="AA66" s="37" t="s">
        <v>240</v>
      </c>
      <c r="AB66" s="37"/>
      <c r="AC66" s="37"/>
    </row>
    <row r="67" spans="1:29" ht="20.100000000000001" customHeight="1">
      <c r="A67" s="36" t="s">
        <v>2705</v>
      </c>
      <c r="B67" s="95" t="s">
        <v>51</v>
      </c>
      <c r="C67" s="59" t="s">
        <v>41</v>
      </c>
      <c r="D67" s="48" t="s">
        <v>705</v>
      </c>
      <c r="E67" s="48" t="s">
        <v>48</v>
      </c>
      <c r="F67" s="48" t="s">
        <v>706</v>
      </c>
      <c r="G67" s="48" t="s">
        <v>86</v>
      </c>
      <c r="H67" s="48">
        <v>9</v>
      </c>
      <c r="I67" s="48" t="s">
        <v>707</v>
      </c>
      <c r="J67" s="49">
        <v>45572</v>
      </c>
      <c r="K67" s="62">
        <v>45566</v>
      </c>
      <c r="L67" s="40" t="s">
        <v>2435</v>
      </c>
      <c r="M67" s="127">
        <v>4</v>
      </c>
      <c r="N67" s="137">
        <f>VLOOKUP(L67,단가표!$B$2:$C$75,2,0)</f>
        <v>30000</v>
      </c>
      <c r="O67" s="42">
        <f>SUM(M67*N67)</f>
        <v>120000</v>
      </c>
      <c r="P67" s="138">
        <v>120000</v>
      </c>
      <c r="Q67" s="165" t="s">
        <v>26</v>
      </c>
      <c r="R67" s="41"/>
      <c r="S67" s="43">
        <f>VLOOKUP(Q67,단가표!$B$2:$C$75,2,0)</f>
        <v>0</v>
      </c>
      <c r="T67" s="166"/>
      <c r="U67" s="193" t="s">
        <v>57</v>
      </c>
      <c r="V67" s="50" t="s">
        <v>881</v>
      </c>
      <c r="W67" s="194" t="s">
        <v>882</v>
      </c>
      <c r="X67" s="186"/>
      <c r="Y67" s="55"/>
      <c r="Z67" s="48"/>
      <c r="AA67" s="48"/>
      <c r="AB67" s="48"/>
      <c r="AC67" s="40"/>
    </row>
    <row r="68" spans="1:29" ht="20.100000000000001" customHeight="1">
      <c r="A68" s="36" t="s">
        <v>2705</v>
      </c>
      <c r="B68" s="95" t="s">
        <v>51</v>
      </c>
      <c r="C68" s="59" t="s">
        <v>41</v>
      </c>
      <c r="D68" s="48" t="s">
        <v>285</v>
      </c>
      <c r="E68" s="48" t="s">
        <v>193</v>
      </c>
      <c r="F68" s="48" t="s">
        <v>286</v>
      </c>
      <c r="G68" s="48" t="s">
        <v>86</v>
      </c>
      <c r="H68" s="48">
        <v>7</v>
      </c>
      <c r="I68" s="48" t="s">
        <v>689</v>
      </c>
      <c r="J68" s="49">
        <v>45572</v>
      </c>
      <c r="K68" s="62">
        <v>45566</v>
      </c>
      <c r="L68" s="40" t="s">
        <v>2435</v>
      </c>
      <c r="M68" s="127">
        <v>1</v>
      </c>
      <c r="N68" s="137">
        <f>VLOOKUP(L68,단가표!$B$2:$C$75,2,0)</f>
        <v>30000</v>
      </c>
      <c r="O68" s="42">
        <f>SUM(M68*N68)</f>
        <v>30000</v>
      </c>
      <c r="P68" s="138">
        <v>30000</v>
      </c>
      <c r="Q68" s="165" t="s">
        <v>26</v>
      </c>
      <c r="R68" s="41"/>
      <c r="S68" s="43">
        <f>VLOOKUP(Q68,단가표!$B$2:$C$75,2,0)</f>
        <v>0</v>
      </c>
      <c r="T68" s="166"/>
      <c r="U68" s="193" t="s">
        <v>57</v>
      </c>
      <c r="V68" s="50" t="s">
        <v>883</v>
      </c>
      <c r="W68" s="194" t="s">
        <v>884</v>
      </c>
      <c r="X68" s="186">
        <v>44771</v>
      </c>
      <c r="Y68" s="55" t="s">
        <v>4</v>
      </c>
      <c r="Z68" s="48"/>
      <c r="AA68" s="48"/>
      <c r="AB68" s="48"/>
      <c r="AC68" s="40"/>
    </row>
    <row r="69" spans="1:29" ht="20.100000000000001" customHeight="1">
      <c r="A69" s="36" t="s">
        <v>2705</v>
      </c>
      <c r="B69" s="95" t="s">
        <v>50</v>
      </c>
      <c r="C69" s="56" t="s">
        <v>41</v>
      </c>
      <c r="D69" s="57" t="s">
        <v>513</v>
      </c>
      <c r="E69" s="48" t="s">
        <v>44</v>
      </c>
      <c r="F69" s="48" t="s">
        <v>514</v>
      </c>
      <c r="G69" s="48" t="s">
        <v>86</v>
      </c>
      <c r="H69" s="48">
        <v>9</v>
      </c>
      <c r="I69" s="48" t="s">
        <v>113</v>
      </c>
      <c r="J69" s="49">
        <v>45572</v>
      </c>
      <c r="K69" s="66">
        <v>45566</v>
      </c>
      <c r="L69" s="40" t="s">
        <v>5</v>
      </c>
      <c r="M69" s="127">
        <v>4</v>
      </c>
      <c r="N69" s="137">
        <f>VLOOKUP(L69,단가표!$B$2:$C$75,2,0)</f>
        <v>57500</v>
      </c>
      <c r="O69" s="42">
        <f>SUM(M69*N69)</f>
        <v>230000</v>
      </c>
      <c r="P69" s="138">
        <v>230000</v>
      </c>
      <c r="Q69" s="167" t="s">
        <v>26</v>
      </c>
      <c r="R69" s="41"/>
      <c r="S69" s="43">
        <f>VLOOKUP(Q69,단가표!$B$2:$C$75,2,0)</f>
        <v>0</v>
      </c>
      <c r="T69" s="166"/>
      <c r="U69" s="195" t="s">
        <v>57</v>
      </c>
      <c r="V69" s="48" t="s">
        <v>885</v>
      </c>
      <c r="W69" s="194" t="s">
        <v>788</v>
      </c>
      <c r="X69" s="186">
        <v>45114</v>
      </c>
      <c r="Y69" s="48" t="s">
        <v>4</v>
      </c>
      <c r="Z69" s="48"/>
      <c r="AA69" s="48" t="s">
        <v>281</v>
      </c>
      <c r="AB69" s="48"/>
      <c r="AC69" s="50"/>
    </row>
    <row r="70" spans="1:29" ht="20.100000000000001" customHeight="1">
      <c r="A70" s="36" t="s">
        <v>2705</v>
      </c>
      <c r="B70" s="95" t="s">
        <v>50</v>
      </c>
      <c r="C70" s="59" t="s">
        <v>41</v>
      </c>
      <c r="D70" s="57" t="s">
        <v>515</v>
      </c>
      <c r="E70" s="48" t="s">
        <v>44</v>
      </c>
      <c r="F70" s="48" t="s">
        <v>514</v>
      </c>
      <c r="G70" s="48" t="s">
        <v>89</v>
      </c>
      <c r="H70" s="48">
        <v>6</v>
      </c>
      <c r="I70" s="48" t="s">
        <v>113</v>
      </c>
      <c r="J70" s="49">
        <v>45572</v>
      </c>
      <c r="K70" s="66">
        <v>45566</v>
      </c>
      <c r="L70" s="40" t="s">
        <v>5</v>
      </c>
      <c r="M70" s="127">
        <v>4</v>
      </c>
      <c r="N70" s="137">
        <f>VLOOKUP(L70,단가표!$B$2:$C$75,2,0)</f>
        <v>57500</v>
      </c>
      <c r="O70" s="42">
        <f>SUM(M70*N70)</f>
        <v>230000</v>
      </c>
      <c r="P70" s="138">
        <v>230000</v>
      </c>
      <c r="Q70" s="167" t="s">
        <v>668</v>
      </c>
      <c r="R70" s="72">
        <v>-4</v>
      </c>
      <c r="S70" s="89">
        <f>VLOOKUP(Q70,단가표!$B$2:$C$75,2,0)*R70</f>
        <v>-11000</v>
      </c>
      <c r="T70" s="169">
        <v>-11000</v>
      </c>
      <c r="U70" s="195" t="s">
        <v>57</v>
      </c>
      <c r="V70" s="48" t="s">
        <v>885</v>
      </c>
      <c r="W70" s="194" t="s">
        <v>1081</v>
      </c>
      <c r="X70" s="186">
        <v>45131</v>
      </c>
      <c r="Y70" s="48" t="s">
        <v>4</v>
      </c>
      <c r="Z70" s="48"/>
      <c r="AA70" s="48"/>
      <c r="AB70" s="48"/>
      <c r="AC70" s="48"/>
    </row>
    <row r="71" spans="1:29" ht="20.100000000000001" customHeight="1">
      <c r="A71" s="36" t="s">
        <v>2705</v>
      </c>
      <c r="B71" s="95" t="s">
        <v>51</v>
      </c>
      <c r="C71" s="56" t="s">
        <v>175</v>
      </c>
      <c r="D71" s="37" t="s">
        <v>291</v>
      </c>
      <c r="E71" s="48" t="s">
        <v>193</v>
      </c>
      <c r="F71" s="48" t="s">
        <v>292</v>
      </c>
      <c r="G71" s="48" t="s">
        <v>86</v>
      </c>
      <c r="H71" s="48">
        <v>7</v>
      </c>
      <c r="I71" s="50" t="s">
        <v>886</v>
      </c>
      <c r="J71" s="49">
        <v>45572</v>
      </c>
      <c r="K71" s="66">
        <v>45566</v>
      </c>
      <c r="L71" s="40" t="s">
        <v>10</v>
      </c>
      <c r="M71" s="127">
        <v>6</v>
      </c>
      <c r="N71" s="137">
        <f>VLOOKUP(L71,단가표!$B$2:$C$75,2,0)</f>
        <v>47500</v>
      </c>
      <c r="O71" s="42">
        <f>SUM(M71*N71)</f>
        <v>285000</v>
      </c>
      <c r="P71" s="138">
        <v>260000</v>
      </c>
      <c r="Q71" s="167" t="s">
        <v>26</v>
      </c>
      <c r="R71" s="41"/>
      <c r="S71" s="43">
        <v>0</v>
      </c>
      <c r="T71" s="166"/>
      <c r="U71" s="195" t="s">
        <v>57</v>
      </c>
      <c r="V71" s="48" t="s">
        <v>887</v>
      </c>
      <c r="W71" s="198" t="s">
        <v>888</v>
      </c>
      <c r="X71" s="186">
        <v>44800</v>
      </c>
      <c r="Y71" s="55" t="s">
        <v>4</v>
      </c>
      <c r="Z71" s="48"/>
      <c r="AA71" s="48" t="s">
        <v>297</v>
      </c>
      <c r="AB71" s="48"/>
      <c r="AC71" s="48"/>
    </row>
    <row r="72" spans="1:29" ht="20.100000000000001" customHeight="1">
      <c r="A72" s="36" t="s">
        <v>2705</v>
      </c>
      <c r="B72" s="95" t="s">
        <v>51</v>
      </c>
      <c r="C72" s="37" t="s">
        <v>41</v>
      </c>
      <c r="D72" s="38" t="s">
        <v>241</v>
      </c>
      <c r="E72" s="37" t="s">
        <v>47</v>
      </c>
      <c r="F72" s="37" t="s">
        <v>242</v>
      </c>
      <c r="G72" s="37" t="s">
        <v>86</v>
      </c>
      <c r="H72" s="37">
        <v>6</v>
      </c>
      <c r="I72" s="37" t="s">
        <v>113</v>
      </c>
      <c r="J72" s="39">
        <v>45572</v>
      </c>
      <c r="K72" s="44">
        <v>45566</v>
      </c>
      <c r="L72" s="38" t="s">
        <v>4</v>
      </c>
      <c r="M72" s="128">
        <v>4</v>
      </c>
      <c r="N72" s="137">
        <f>VLOOKUP(L72,단가표!$B$2:$C$75,2,0)</f>
        <v>60000</v>
      </c>
      <c r="O72" s="42">
        <f>SUM(M72*N72)</f>
        <v>240000</v>
      </c>
      <c r="P72" s="141">
        <v>240000</v>
      </c>
      <c r="Q72" s="167" t="s">
        <v>26</v>
      </c>
      <c r="R72" s="53"/>
      <c r="S72" s="43">
        <v>0</v>
      </c>
      <c r="T72" s="168"/>
      <c r="U72" s="200" t="s">
        <v>57</v>
      </c>
      <c r="V72" s="37" t="s">
        <v>889</v>
      </c>
      <c r="W72" s="199" t="s">
        <v>764</v>
      </c>
      <c r="X72" s="187">
        <v>44586</v>
      </c>
      <c r="Y72" s="46" t="s">
        <v>4</v>
      </c>
      <c r="Z72" s="37"/>
      <c r="AA72" s="37" t="s">
        <v>240</v>
      </c>
      <c r="AB72" s="37"/>
      <c r="AC72" s="37"/>
    </row>
    <row r="73" spans="1:29" ht="20.100000000000001" customHeight="1">
      <c r="A73" s="36" t="s">
        <v>2696</v>
      </c>
      <c r="B73" s="59" t="s">
        <v>2709</v>
      </c>
      <c r="C73" s="37"/>
      <c r="D73" s="48" t="s">
        <v>434</v>
      </c>
      <c r="E73" s="48" t="s">
        <v>47</v>
      </c>
      <c r="F73" s="40" t="s">
        <v>488</v>
      </c>
      <c r="G73" s="48" t="s">
        <v>86</v>
      </c>
      <c r="H73" s="48">
        <v>7</v>
      </c>
      <c r="I73" s="48" t="s">
        <v>838</v>
      </c>
      <c r="J73" s="49">
        <v>45572</v>
      </c>
      <c r="K73" s="90">
        <v>45597</v>
      </c>
      <c r="L73" s="40" t="s">
        <v>38</v>
      </c>
      <c r="M73" s="127">
        <v>1</v>
      </c>
      <c r="N73" s="137">
        <f>VLOOKUP(L73,단가표!$B$2:$C$75,2,0)</f>
        <v>70000</v>
      </c>
      <c r="O73" s="42">
        <f>SUM(M73*N73)</f>
        <v>70000</v>
      </c>
      <c r="P73" s="138">
        <v>70000</v>
      </c>
      <c r="Q73" s="167" t="s">
        <v>26</v>
      </c>
      <c r="R73" s="53"/>
      <c r="S73" s="43">
        <f>VLOOKUP(Q73,단가표!$B$2:$C$75,2,0)</f>
        <v>0</v>
      </c>
      <c r="T73" s="168"/>
      <c r="U73" s="195" t="s">
        <v>58</v>
      </c>
      <c r="V73" s="50" t="s">
        <v>765</v>
      </c>
      <c r="W73" s="196" t="s">
        <v>775</v>
      </c>
      <c r="X73" s="186">
        <v>45278</v>
      </c>
      <c r="Y73" s="55" t="s">
        <v>4</v>
      </c>
      <c r="Z73" s="48" t="s">
        <v>489</v>
      </c>
      <c r="AA73" s="48" t="s">
        <v>490</v>
      </c>
      <c r="AB73" s="48"/>
      <c r="AC73" s="48"/>
    </row>
    <row r="74" spans="1:29" ht="20.100000000000001" customHeight="1">
      <c r="A74" s="36" t="s">
        <v>2705</v>
      </c>
      <c r="B74" s="95" t="s">
        <v>51</v>
      </c>
      <c r="C74" s="37" t="s">
        <v>28</v>
      </c>
      <c r="D74" s="38" t="s">
        <v>891</v>
      </c>
      <c r="E74" s="37" t="s">
        <v>577</v>
      </c>
      <c r="F74" s="37" t="s">
        <v>892</v>
      </c>
      <c r="G74" s="37" t="s">
        <v>86</v>
      </c>
      <c r="H74" s="37">
        <v>7</v>
      </c>
      <c r="I74" s="37" t="s">
        <v>101</v>
      </c>
      <c r="J74" s="39">
        <v>45573</v>
      </c>
      <c r="K74" s="44">
        <v>45566</v>
      </c>
      <c r="L74" s="38" t="s">
        <v>28</v>
      </c>
      <c r="M74" s="128">
        <v>1</v>
      </c>
      <c r="N74" s="137">
        <f>VLOOKUP(L74,단가표!$B$2:$C$75,2,0)</f>
        <v>70000</v>
      </c>
      <c r="O74" s="42">
        <f>SUM(M74*N74)</f>
        <v>70000</v>
      </c>
      <c r="P74" s="141">
        <v>70000</v>
      </c>
      <c r="Q74" s="165" t="s">
        <v>26</v>
      </c>
      <c r="R74" s="41"/>
      <c r="S74" s="43">
        <f>VLOOKUP(Q74,단가표!$B$2:$C$75,2,0)</f>
        <v>0</v>
      </c>
      <c r="T74" s="166"/>
      <c r="U74" s="200" t="s">
        <v>57</v>
      </c>
      <c r="V74" s="37" t="s">
        <v>893</v>
      </c>
      <c r="W74" s="199" t="s">
        <v>898</v>
      </c>
      <c r="X74" s="187"/>
      <c r="Y74" s="46"/>
      <c r="Z74" s="37"/>
      <c r="AA74" s="37"/>
      <c r="AB74" s="37"/>
      <c r="AC74" s="37"/>
    </row>
    <row r="75" spans="1:29" ht="20.100000000000001" customHeight="1">
      <c r="A75" s="36" t="s">
        <v>2705</v>
      </c>
      <c r="B75" s="95" t="s">
        <v>51</v>
      </c>
      <c r="C75" s="59" t="s">
        <v>41</v>
      </c>
      <c r="D75" s="48" t="s">
        <v>285</v>
      </c>
      <c r="E75" s="48" t="s">
        <v>193</v>
      </c>
      <c r="F75" s="48" t="s">
        <v>286</v>
      </c>
      <c r="G75" s="48" t="s">
        <v>86</v>
      </c>
      <c r="H75" s="48">
        <v>7</v>
      </c>
      <c r="I75" s="48" t="s">
        <v>689</v>
      </c>
      <c r="J75" s="49">
        <v>45573</v>
      </c>
      <c r="K75" s="62">
        <v>45566</v>
      </c>
      <c r="L75" s="40" t="s">
        <v>8</v>
      </c>
      <c r="M75" s="127">
        <v>1</v>
      </c>
      <c r="N75" s="137">
        <f>VLOOKUP(L75,단가표!$B$2:$C$75,2,0)</f>
        <v>50000</v>
      </c>
      <c r="O75" s="42">
        <f>SUM(M75*N75)</f>
        <v>50000</v>
      </c>
      <c r="P75" s="138">
        <v>50000</v>
      </c>
      <c r="Q75" s="165" t="s">
        <v>26</v>
      </c>
      <c r="R75" s="41"/>
      <c r="S75" s="43">
        <f>VLOOKUP(Q75,단가표!$B$2:$C$75,2,0)</f>
        <v>0</v>
      </c>
      <c r="T75" s="166"/>
      <c r="U75" s="193" t="s">
        <v>57</v>
      </c>
      <c r="V75" s="50" t="s">
        <v>894</v>
      </c>
      <c r="W75" s="194" t="s">
        <v>826</v>
      </c>
      <c r="X75" s="186">
        <v>44771</v>
      </c>
      <c r="Y75" s="55" t="s">
        <v>4</v>
      </c>
      <c r="Z75" s="48"/>
      <c r="AA75" s="48"/>
      <c r="AB75" s="48"/>
      <c r="AC75" s="40"/>
    </row>
    <row r="76" spans="1:29" ht="20.100000000000001" customHeight="1">
      <c r="A76" s="36" t="s">
        <v>2705</v>
      </c>
      <c r="B76" s="95" t="s">
        <v>51</v>
      </c>
      <c r="C76" s="56" t="s">
        <v>41</v>
      </c>
      <c r="D76" s="37" t="s">
        <v>290</v>
      </c>
      <c r="E76" s="48" t="s">
        <v>47</v>
      </c>
      <c r="F76" s="48" t="s">
        <v>289</v>
      </c>
      <c r="G76" s="48" t="s">
        <v>86</v>
      </c>
      <c r="H76" s="48">
        <v>8</v>
      </c>
      <c r="I76" s="48" t="s">
        <v>137</v>
      </c>
      <c r="J76" s="49">
        <v>45573</v>
      </c>
      <c r="K76" s="66">
        <v>45566</v>
      </c>
      <c r="L76" s="40" t="s">
        <v>4</v>
      </c>
      <c r="M76" s="127">
        <v>4</v>
      </c>
      <c r="N76" s="137">
        <f>VLOOKUP(L76,단가표!$B$2:$C$75,2,0)</f>
        <v>60000</v>
      </c>
      <c r="O76" s="42">
        <f>SUM(M76*N76)</f>
        <v>240000</v>
      </c>
      <c r="P76" s="138">
        <v>240000</v>
      </c>
      <c r="Q76" s="165" t="s">
        <v>26</v>
      </c>
      <c r="R76" s="41"/>
      <c r="S76" s="43">
        <f>VLOOKUP(Q76,단가표!$B$2:$C$75,2,0)</f>
        <v>0</v>
      </c>
      <c r="T76" s="166"/>
      <c r="U76" s="193" t="s">
        <v>57</v>
      </c>
      <c r="V76" s="50" t="s">
        <v>895</v>
      </c>
      <c r="W76" s="194" t="s">
        <v>764</v>
      </c>
      <c r="X76" s="186">
        <v>44769</v>
      </c>
      <c r="Y76" s="55" t="s">
        <v>4</v>
      </c>
      <c r="Z76" s="48"/>
      <c r="AA76" s="48"/>
      <c r="AB76" s="48"/>
      <c r="AC76" s="40"/>
    </row>
    <row r="77" spans="1:29" ht="20.100000000000001" customHeight="1">
      <c r="A77" s="36" t="s">
        <v>2705</v>
      </c>
      <c r="B77" s="95" t="s">
        <v>51</v>
      </c>
      <c r="C77" s="37" t="s">
        <v>39</v>
      </c>
      <c r="D77" s="38" t="s">
        <v>896</v>
      </c>
      <c r="E77" s="37" t="s">
        <v>48</v>
      </c>
      <c r="F77" s="37"/>
      <c r="G77" s="37" t="s">
        <v>86</v>
      </c>
      <c r="H77" s="37">
        <v>7</v>
      </c>
      <c r="I77" s="37" t="s">
        <v>225</v>
      </c>
      <c r="J77" s="39">
        <v>45573</v>
      </c>
      <c r="K77" s="44">
        <v>45566</v>
      </c>
      <c r="L77" s="38" t="s">
        <v>4</v>
      </c>
      <c r="M77" s="128">
        <v>2</v>
      </c>
      <c r="N77" s="137">
        <f>VLOOKUP(L77,단가표!$B$2:$C$75,2,0)</f>
        <v>60000</v>
      </c>
      <c r="O77" s="42">
        <f>SUM(M77*N77)</f>
        <v>120000</v>
      </c>
      <c r="P77" s="141">
        <v>120000</v>
      </c>
      <c r="Q77" s="165" t="s">
        <v>14</v>
      </c>
      <c r="R77" s="41">
        <v>1</v>
      </c>
      <c r="S77" s="43">
        <f>VLOOKUP(Q77,단가표!$B$2:$C$75,2,0)</f>
        <v>30000</v>
      </c>
      <c r="T77" s="166">
        <v>30000</v>
      </c>
      <c r="U77" s="200" t="s">
        <v>57</v>
      </c>
      <c r="V77" s="37" t="s">
        <v>897</v>
      </c>
      <c r="W77" s="199" t="s">
        <v>953</v>
      </c>
      <c r="X77" s="187"/>
      <c r="Y77" s="46"/>
      <c r="Z77" s="37"/>
      <c r="AA77" s="37"/>
      <c r="AB77" s="37"/>
      <c r="AC77" s="37"/>
    </row>
    <row r="78" spans="1:29" ht="20.100000000000001" customHeight="1">
      <c r="A78" s="36" t="s">
        <v>2705</v>
      </c>
      <c r="B78" s="95" t="s">
        <v>51</v>
      </c>
      <c r="C78" s="37" t="s">
        <v>39</v>
      </c>
      <c r="D78" s="38" t="s">
        <v>896</v>
      </c>
      <c r="E78" s="37" t="s">
        <v>47</v>
      </c>
      <c r="F78" s="37"/>
      <c r="G78" s="37" t="s">
        <v>86</v>
      </c>
      <c r="H78" s="37">
        <v>7</v>
      </c>
      <c r="I78" s="37" t="s">
        <v>225</v>
      </c>
      <c r="J78" s="39">
        <v>45573</v>
      </c>
      <c r="K78" s="44">
        <v>45566</v>
      </c>
      <c r="L78" s="38" t="s">
        <v>4</v>
      </c>
      <c r="M78" s="128">
        <v>3</v>
      </c>
      <c r="N78" s="137">
        <f>VLOOKUP(L78,단가표!$B$2:$C$75,2,0)</f>
        <v>60000</v>
      </c>
      <c r="O78" s="42">
        <f>SUM(M78*N78)</f>
        <v>180000</v>
      </c>
      <c r="P78" s="141">
        <v>180000</v>
      </c>
      <c r="Q78" s="165" t="s">
        <v>26</v>
      </c>
      <c r="R78" s="41"/>
      <c r="S78" s="43">
        <f>VLOOKUP(Q78,단가표!$B$2:$C$75,2,0)</f>
        <v>0</v>
      </c>
      <c r="T78" s="166"/>
      <c r="U78" s="200" t="s">
        <v>57</v>
      </c>
      <c r="V78" s="37" t="s">
        <v>897</v>
      </c>
      <c r="W78" s="199" t="s">
        <v>954</v>
      </c>
      <c r="X78" s="187"/>
      <c r="Y78" s="46"/>
      <c r="Z78" s="37"/>
      <c r="AA78" s="37"/>
      <c r="AB78" s="37"/>
      <c r="AC78" s="37"/>
    </row>
    <row r="79" spans="1:29" ht="20.100000000000001" customHeight="1">
      <c r="A79" s="36" t="s">
        <v>2696</v>
      </c>
      <c r="B79" s="59" t="s">
        <v>2709</v>
      </c>
      <c r="C79" s="37"/>
      <c r="D79" s="38" t="s">
        <v>241</v>
      </c>
      <c r="E79" s="37" t="s">
        <v>47</v>
      </c>
      <c r="F79" s="37" t="s">
        <v>242</v>
      </c>
      <c r="G79" s="37" t="s">
        <v>86</v>
      </c>
      <c r="H79" s="37">
        <v>6</v>
      </c>
      <c r="I79" s="37" t="s">
        <v>113</v>
      </c>
      <c r="J79" s="39">
        <v>45573</v>
      </c>
      <c r="K79" s="44">
        <v>45566</v>
      </c>
      <c r="L79" s="38" t="s">
        <v>38</v>
      </c>
      <c r="M79" s="128">
        <v>1</v>
      </c>
      <c r="N79" s="137">
        <f>VLOOKUP(L79,단가표!$B$2:$C$75,2,0)</f>
        <v>70000</v>
      </c>
      <c r="O79" s="42">
        <f>SUM(M79*N79)</f>
        <v>70000</v>
      </c>
      <c r="P79" s="141">
        <v>70000</v>
      </c>
      <c r="Q79" s="167" t="s">
        <v>26</v>
      </c>
      <c r="R79" s="53"/>
      <c r="S79" s="43">
        <v>0</v>
      </c>
      <c r="T79" s="168"/>
      <c r="U79" s="200" t="s">
        <v>59</v>
      </c>
      <c r="V79" s="37" t="s">
        <v>765</v>
      </c>
      <c r="W79" s="199" t="s">
        <v>775</v>
      </c>
      <c r="X79" s="187">
        <v>44586</v>
      </c>
      <c r="Y79" s="46" t="s">
        <v>4</v>
      </c>
      <c r="Z79" s="37"/>
      <c r="AA79" s="37" t="s">
        <v>240</v>
      </c>
      <c r="AB79" s="37"/>
      <c r="AC79" s="37"/>
    </row>
    <row r="80" spans="1:29" ht="20.100000000000001" customHeight="1">
      <c r="A80" s="106" t="s">
        <v>2702</v>
      </c>
      <c r="B80" s="106"/>
      <c r="C80" s="37" t="s">
        <v>84</v>
      </c>
      <c r="D80" s="107" t="s">
        <v>900</v>
      </c>
      <c r="E80" s="48">
        <f>[5]!표1[[#This Row],[품목]]</f>
        <v>0</v>
      </c>
      <c r="F80" s="48" t="s">
        <v>161</v>
      </c>
      <c r="G80" s="48"/>
      <c r="H80" s="48"/>
      <c r="I80" s="48" t="s">
        <v>162</v>
      </c>
      <c r="J80" s="49">
        <v>45574</v>
      </c>
      <c r="K80" s="66">
        <v>45566</v>
      </c>
      <c r="L80" s="108" t="s">
        <v>647</v>
      </c>
      <c r="M80" s="128">
        <v>1</v>
      </c>
      <c r="N80" s="137">
        <f>VLOOKUP(L80,단가표!$B$2:$C$75,2,0)</f>
        <v>130000</v>
      </c>
      <c r="O80" s="42">
        <f>SUM(M80*N80)</f>
        <v>130000</v>
      </c>
      <c r="P80" s="142">
        <v>100000</v>
      </c>
      <c r="Q80" s="167" t="s">
        <v>26</v>
      </c>
      <c r="R80" s="75"/>
      <c r="S80" s="43">
        <f>VLOOKUP(Q80,단가표!$B$2:$C$75,2,0)</f>
        <v>0</v>
      </c>
      <c r="T80" s="166"/>
      <c r="U80" s="195" t="s">
        <v>59</v>
      </c>
      <c r="V80" s="48" t="s">
        <v>765</v>
      </c>
      <c r="W80" s="203" t="s">
        <v>899</v>
      </c>
      <c r="X80" s="158"/>
      <c r="Y80" s="55"/>
      <c r="Z80" s="48"/>
      <c r="AA80" s="48"/>
      <c r="AB80" s="48"/>
      <c r="AC80" s="48"/>
    </row>
    <row r="81" spans="1:29" ht="20.100000000000001" customHeight="1">
      <c r="A81" s="58" t="s">
        <v>2705</v>
      </c>
      <c r="B81" s="95" t="s">
        <v>50</v>
      </c>
      <c r="C81" s="37" t="s">
        <v>41</v>
      </c>
      <c r="D81" s="38" t="s">
        <v>466</v>
      </c>
      <c r="E81" s="37" t="s">
        <v>45</v>
      </c>
      <c r="F81" s="37" t="s">
        <v>467</v>
      </c>
      <c r="G81" s="37" t="s">
        <v>89</v>
      </c>
      <c r="H81" s="37">
        <v>9</v>
      </c>
      <c r="I81" s="37" t="s">
        <v>101</v>
      </c>
      <c r="J81" s="49">
        <v>45575</v>
      </c>
      <c r="K81" s="44">
        <v>45505</v>
      </c>
      <c r="L81" s="38" t="s">
        <v>6</v>
      </c>
      <c r="M81" s="128">
        <v>7</v>
      </c>
      <c r="N81" s="137">
        <f>VLOOKUP(L81,단가표!$B$2:$C$75,2,0)</f>
        <v>55000</v>
      </c>
      <c r="O81" s="43">
        <f>SUM(M81*N81)</f>
        <v>385000</v>
      </c>
      <c r="P81" s="141">
        <v>385000</v>
      </c>
      <c r="Q81" s="167" t="s">
        <v>312</v>
      </c>
      <c r="R81" s="53">
        <v>7</v>
      </c>
      <c r="S81" s="43">
        <f>VLOOKUP(Q81,단가표!$B$2:$C$75,2,0)</f>
        <v>5500</v>
      </c>
      <c r="T81" s="168">
        <v>33000</v>
      </c>
      <c r="U81" s="200" t="s">
        <v>59</v>
      </c>
      <c r="V81" s="37" t="s">
        <v>765</v>
      </c>
      <c r="W81" s="199" t="s">
        <v>908</v>
      </c>
      <c r="X81" s="187">
        <v>45258</v>
      </c>
      <c r="Y81" s="46" t="s">
        <v>6</v>
      </c>
      <c r="Z81" s="37"/>
      <c r="AA81" s="37" t="s">
        <v>468</v>
      </c>
      <c r="AB81" s="37"/>
      <c r="AC81" s="37"/>
    </row>
    <row r="82" spans="1:29" ht="20.100000000000001" customHeight="1">
      <c r="A82" s="58" t="s">
        <v>2705</v>
      </c>
      <c r="B82" s="95" t="s">
        <v>50</v>
      </c>
      <c r="C82" s="37" t="s">
        <v>41</v>
      </c>
      <c r="D82" s="38" t="s">
        <v>466</v>
      </c>
      <c r="E82" s="37" t="s">
        <v>45</v>
      </c>
      <c r="F82" s="37" t="s">
        <v>467</v>
      </c>
      <c r="G82" s="37" t="s">
        <v>89</v>
      </c>
      <c r="H82" s="37">
        <v>9</v>
      </c>
      <c r="I82" s="37" t="s">
        <v>101</v>
      </c>
      <c r="J82" s="49">
        <v>45575</v>
      </c>
      <c r="K82" s="44">
        <v>45536</v>
      </c>
      <c r="L82" s="38" t="s">
        <v>4</v>
      </c>
      <c r="M82" s="128">
        <v>4</v>
      </c>
      <c r="N82" s="137">
        <f>VLOOKUP(L82,단가표!$B$2:$C$75,2,0)</f>
        <v>60000</v>
      </c>
      <c r="O82" s="43">
        <f>SUM(M82*N82)</f>
        <v>240000</v>
      </c>
      <c r="P82" s="141">
        <v>240000</v>
      </c>
      <c r="Q82" s="167" t="s">
        <v>15</v>
      </c>
      <c r="R82" s="53">
        <v>3</v>
      </c>
      <c r="S82" s="43">
        <f>VLOOKUP(Q82,단가표!$B$2:$C$75,2,0)</f>
        <v>6000</v>
      </c>
      <c r="T82" s="168">
        <v>13750</v>
      </c>
      <c r="U82" s="200" t="s">
        <v>59</v>
      </c>
      <c r="V82" s="37" t="s">
        <v>765</v>
      </c>
      <c r="W82" s="199" t="s">
        <v>909</v>
      </c>
      <c r="X82" s="187">
        <v>45258</v>
      </c>
      <c r="Y82" s="46" t="s">
        <v>6</v>
      </c>
      <c r="Z82" s="37"/>
      <c r="AA82" s="37" t="s">
        <v>468</v>
      </c>
      <c r="AB82" s="37"/>
      <c r="AC82" s="37"/>
    </row>
    <row r="83" spans="1:29" ht="20.100000000000001" customHeight="1">
      <c r="A83" s="36" t="s">
        <v>2705</v>
      </c>
      <c r="B83" s="95" t="s">
        <v>51</v>
      </c>
      <c r="C83" s="71" t="s">
        <v>40</v>
      </c>
      <c r="D83" s="48" t="s">
        <v>541</v>
      </c>
      <c r="E83" s="48" t="s">
        <v>47</v>
      </c>
      <c r="F83" s="48" t="s">
        <v>542</v>
      </c>
      <c r="G83" s="48" t="s">
        <v>86</v>
      </c>
      <c r="H83" s="48">
        <v>10</v>
      </c>
      <c r="I83" s="48" t="s">
        <v>92</v>
      </c>
      <c r="J83" s="49">
        <v>45575</v>
      </c>
      <c r="K83" s="62">
        <v>45566</v>
      </c>
      <c r="L83" s="40" t="s">
        <v>4</v>
      </c>
      <c r="M83" s="127">
        <v>4</v>
      </c>
      <c r="N83" s="137">
        <f>VLOOKUP(L83,단가표!$B$2:$C$75,2,0)</f>
        <v>60000</v>
      </c>
      <c r="O83" s="42">
        <f>SUM(M83*N83)</f>
        <v>240000</v>
      </c>
      <c r="P83" s="139">
        <v>-240000</v>
      </c>
      <c r="Q83" s="165" t="s">
        <v>26</v>
      </c>
      <c r="R83" s="41"/>
      <c r="S83" s="43">
        <f>VLOOKUP(Q83,단가표!$B$2:$C$75,2,0)</f>
        <v>0</v>
      </c>
      <c r="T83" s="166"/>
      <c r="U83" s="195" t="s">
        <v>57</v>
      </c>
      <c r="V83" s="50" t="s">
        <v>902</v>
      </c>
      <c r="W83" s="194" t="s">
        <v>782</v>
      </c>
      <c r="X83" s="186">
        <v>45318</v>
      </c>
      <c r="Y83" s="55" t="s">
        <v>4</v>
      </c>
      <c r="Z83" s="48"/>
      <c r="AA83" s="48" t="s">
        <v>564</v>
      </c>
      <c r="AB83" s="48"/>
      <c r="AC83" s="40"/>
    </row>
    <row r="84" spans="1:29" ht="20.100000000000001" customHeight="1">
      <c r="A84" s="36" t="s">
        <v>2705</v>
      </c>
      <c r="B84" s="95" t="s">
        <v>51</v>
      </c>
      <c r="C84" s="56" t="s">
        <v>27</v>
      </c>
      <c r="D84" s="48" t="s">
        <v>541</v>
      </c>
      <c r="E84" s="48" t="s">
        <v>47</v>
      </c>
      <c r="F84" s="48" t="s">
        <v>542</v>
      </c>
      <c r="G84" s="48" t="s">
        <v>86</v>
      </c>
      <c r="H84" s="48">
        <v>10</v>
      </c>
      <c r="I84" s="48" t="s">
        <v>92</v>
      </c>
      <c r="J84" s="49">
        <v>45575</v>
      </c>
      <c r="K84" s="62">
        <v>45566</v>
      </c>
      <c r="L84" s="40" t="s">
        <v>27</v>
      </c>
      <c r="M84" s="127">
        <v>1</v>
      </c>
      <c r="N84" s="137">
        <f>VLOOKUP(L84,단가표!$B$2:$C$75,2,0)</f>
        <v>-0.1</v>
      </c>
      <c r="O84" s="42">
        <f>SUM(M84*N84)</f>
        <v>-0.1</v>
      </c>
      <c r="P84" s="138">
        <v>24000</v>
      </c>
      <c r="Q84" s="165" t="s">
        <v>26</v>
      </c>
      <c r="R84" s="41"/>
      <c r="S84" s="43">
        <f>VLOOKUP(Q84,단가표!$B$2:$C$75,2,0)</f>
        <v>0</v>
      </c>
      <c r="T84" s="166"/>
      <c r="U84" s="195" t="s">
        <v>57</v>
      </c>
      <c r="V84" s="50" t="s">
        <v>903</v>
      </c>
      <c r="W84" s="194" t="s">
        <v>904</v>
      </c>
      <c r="X84" s="186">
        <v>45318</v>
      </c>
      <c r="Y84" s="55" t="s">
        <v>4</v>
      </c>
      <c r="Z84" s="48"/>
      <c r="AA84" s="48" t="s">
        <v>564</v>
      </c>
      <c r="AB84" s="48"/>
      <c r="AC84" s="40"/>
    </row>
    <row r="85" spans="1:29" ht="20.100000000000001" customHeight="1">
      <c r="A85" s="36" t="s">
        <v>2705</v>
      </c>
      <c r="B85" s="95" t="s">
        <v>51</v>
      </c>
      <c r="C85" s="61" t="s">
        <v>41</v>
      </c>
      <c r="D85" s="48" t="s">
        <v>429</v>
      </c>
      <c r="E85" s="48" t="s">
        <v>47</v>
      </c>
      <c r="F85" s="48" t="s">
        <v>430</v>
      </c>
      <c r="G85" s="48" t="s">
        <v>86</v>
      </c>
      <c r="H85" s="48">
        <v>8</v>
      </c>
      <c r="I85" s="48" t="s">
        <v>107</v>
      </c>
      <c r="J85" s="49">
        <v>45575</v>
      </c>
      <c r="K85" s="62">
        <v>45566</v>
      </c>
      <c r="L85" s="40" t="s">
        <v>4</v>
      </c>
      <c r="M85" s="127">
        <v>4</v>
      </c>
      <c r="N85" s="137">
        <f>VLOOKUP(L85,단가표!$B$2:$C$75,2,0)</f>
        <v>60000</v>
      </c>
      <c r="O85" s="42">
        <f>SUM(M85*N85)</f>
        <v>240000</v>
      </c>
      <c r="P85" s="140">
        <v>240000</v>
      </c>
      <c r="Q85" s="167" t="s">
        <v>26</v>
      </c>
      <c r="R85" s="41"/>
      <c r="S85" s="43">
        <f>VLOOKUP(Q85,단가표!$B$2:$C$75,2,0)</f>
        <v>0</v>
      </c>
      <c r="T85" s="166"/>
      <c r="U85" s="195" t="s">
        <v>57</v>
      </c>
      <c r="V85" s="48" t="s">
        <v>901</v>
      </c>
      <c r="W85" s="194" t="s">
        <v>764</v>
      </c>
      <c r="X85" s="186">
        <v>45146</v>
      </c>
      <c r="Y85" s="48" t="s">
        <v>6</v>
      </c>
      <c r="Z85" s="48"/>
      <c r="AA85" s="48" t="s">
        <v>431</v>
      </c>
      <c r="AB85" s="48"/>
      <c r="AC85" s="50"/>
    </row>
    <row r="86" spans="1:29" ht="20.100000000000001" customHeight="1">
      <c r="A86" s="36" t="s">
        <v>2705</v>
      </c>
      <c r="B86" s="95" t="s">
        <v>51</v>
      </c>
      <c r="C86" s="48" t="s">
        <v>41</v>
      </c>
      <c r="D86" s="40" t="s">
        <v>401</v>
      </c>
      <c r="E86" s="48" t="s">
        <v>48</v>
      </c>
      <c r="F86" s="48" t="s">
        <v>361</v>
      </c>
      <c r="G86" s="48" t="s">
        <v>86</v>
      </c>
      <c r="H86" s="48">
        <v>6</v>
      </c>
      <c r="I86" s="48" t="s">
        <v>87</v>
      </c>
      <c r="J86" s="49">
        <v>45575</v>
      </c>
      <c r="K86" s="62">
        <v>45566</v>
      </c>
      <c r="L86" s="40" t="s">
        <v>4</v>
      </c>
      <c r="M86" s="127">
        <v>1</v>
      </c>
      <c r="N86" s="137">
        <f>VLOOKUP(L86,단가표!$B$2:$C$75,2,0)</f>
        <v>60000</v>
      </c>
      <c r="O86" s="42">
        <f>SUM(M86*N86)</f>
        <v>60000</v>
      </c>
      <c r="P86" s="138">
        <v>60000</v>
      </c>
      <c r="Q86" s="167" t="s">
        <v>26</v>
      </c>
      <c r="R86" s="41"/>
      <c r="S86" s="43">
        <v>0</v>
      </c>
      <c r="T86" s="168"/>
      <c r="U86" s="195" t="s">
        <v>58</v>
      </c>
      <c r="V86" s="50" t="s">
        <v>905</v>
      </c>
      <c r="W86" s="194" t="s">
        <v>906</v>
      </c>
      <c r="X86" s="186">
        <v>44974</v>
      </c>
      <c r="Y86" s="55" t="s">
        <v>4</v>
      </c>
      <c r="Z86" s="48"/>
      <c r="AA86" s="48" t="s">
        <v>362</v>
      </c>
      <c r="AB86" s="48"/>
      <c r="AC86" s="48"/>
    </row>
    <row r="87" spans="1:29" ht="20.100000000000001" customHeight="1">
      <c r="A87" s="58" t="s">
        <v>2705</v>
      </c>
      <c r="B87" s="95" t="s">
        <v>50</v>
      </c>
      <c r="C87" s="56" t="s">
        <v>41</v>
      </c>
      <c r="D87" s="48" t="s">
        <v>553</v>
      </c>
      <c r="E87" s="48" t="s">
        <v>731</v>
      </c>
      <c r="F87" s="48" t="s">
        <v>554</v>
      </c>
      <c r="G87" s="48" t="s">
        <v>86</v>
      </c>
      <c r="H87" s="48">
        <v>9</v>
      </c>
      <c r="I87" s="48" t="s">
        <v>87</v>
      </c>
      <c r="J87" s="49">
        <v>45575</v>
      </c>
      <c r="K87" s="66">
        <v>45566</v>
      </c>
      <c r="L87" s="40" t="s">
        <v>4</v>
      </c>
      <c r="M87" s="127">
        <v>4</v>
      </c>
      <c r="N87" s="137">
        <f>VLOOKUP(L87,단가표!$B$2:$C$75,2,0)</f>
        <v>60000</v>
      </c>
      <c r="O87" s="42">
        <f>SUM(M87*N87)</f>
        <v>240000</v>
      </c>
      <c r="P87" s="138">
        <v>240000</v>
      </c>
      <c r="Q87" s="167" t="s">
        <v>15</v>
      </c>
      <c r="R87" s="41">
        <v>4</v>
      </c>
      <c r="S87" s="43">
        <f>VLOOKUP(Q87,단가표!$B$2:$C$75,2,0)</f>
        <v>6000</v>
      </c>
      <c r="T87" s="166">
        <v>24000</v>
      </c>
      <c r="U87" s="195" t="s">
        <v>57</v>
      </c>
      <c r="V87" s="48" t="s">
        <v>907</v>
      </c>
      <c r="W87" s="202" t="s">
        <v>778</v>
      </c>
      <c r="X87" s="186">
        <v>45356</v>
      </c>
      <c r="Y87" s="48" t="s">
        <v>4</v>
      </c>
      <c r="Z87" s="48" t="s">
        <v>613</v>
      </c>
      <c r="AA87" s="48" t="s">
        <v>614</v>
      </c>
      <c r="AB87" s="48" t="s">
        <v>615</v>
      </c>
      <c r="AC87" s="50"/>
    </row>
    <row r="88" spans="1:29" ht="20.100000000000001" customHeight="1">
      <c r="A88" s="58" t="s">
        <v>2705</v>
      </c>
      <c r="B88" s="95" t="s">
        <v>50</v>
      </c>
      <c r="C88" s="37" t="s">
        <v>41</v>
      </c>
      <c r="D88" s="38" t="s">
        <v>466</v>
      </c>
      <c r="E88" s="37" t="s">
        <v>45</v>
      </c>
      <c r="F88" s="37" t="s">
        <v>467</v>
      </c>
      <c r="G88" s="37" t="s">
        <v>89</v>
      </c>
      <c r="H88" s="37">
        <v>9</v>
      </c>
      <c r="I88" s="37" t="s">
        <v>101</v>
      </c>
      <c r="J88" s="49">
        <v>45575</v>
      </c>
      <c r="K88" s="44">
        <v>45566</v>
      </c>
      <c r="L88" s="38" t="s">
        <v>4</v>
      </c>
      <c r="M88" s="128">
        <v>4</v>
      </c>
      <c r="N88" s="137">
        <f>VLOOKUP(L88,단가표!$B$2:$C$75,2,0)</f>
        <v>60000</v>
      </c>
      <c r="O88" s="43">
        <f>SUM(M88*N88)</f>
        <v>240000</v>
      </c>
      <c r="P88" s="141">
        <v>240000</v>
      </c>
      <c r="Q88" s="167" t="s">
        <v>15</v>
      </c>
      <c r="R88" s="53">
        <v>4</v>
      </c>
      <c r="S88" s="43">
        <f>VLOOKUP(Q88,단가표!$B$2:$C$75,2,0)</f>
        <v>6000</v>
      </c>
      <c r="T88" s="168">
        <v>24000</v>
      </c>
      <c r="U88" s="200" t="s">
        <v>59</v>
      </c>
      <c r="V88" s="37" t="s">
        <v>765</v>
      </c>
      <c r="W88" s="199" t="s">
        <v>778</v>
      </c>
      <c r="X88" s="187">
        <v>45258</v>
      </c>
      <c r="Y88" s="46" t="s">
        <v>6</v>
      </c>
      <c r="Z88" s="37"/>
      <c r="AA88" s="37" t="s">
        <v>468</v>
      </c>
      <c r="AB88" s="37"/>
      <c r="AC88" s="37"/>
    </row>
    <row r="89" spans="1:29" ht="20.100000000000001" customHeight="1">
      <c r="A89" s="58" t="s">
        <v>2705</v>
      </c>
      <c r="B89" s="95" t="s">
        <v>50</v>
      </c>
      <c r="C89" s="59" t="s">
        <v>41</v>
      </c>
      <c r="D89" s="48" t="s">
        <v>316</v>
      </c>
      <c r="E89" s="48" t="s">
        <v>44</v>
      </c>
      <c r="F89" s="48" t="s">
        <v>317</v>
      </c>
      <c r="G89" s="48" t="s">
        <v>89</v>
      </c>
      <c r="H89" s="48">
        <v>6</v>
      </c>
      <c r="I89" s="48" t="s">
        <v>90</v>
      </c>
      <c r="J89" s="49">
        <v>45576</v>
      </c>
      <c r="K89" s="62">
        <v>45566</v>
      </c>
      <c r="L89" s="40" t="s">
        <v>5</v>
      </c>
      <c r="M89" s="127">
        <v>4</v>
      </c>
      <c r="N89" s="137">
        <f>VLOOKUP(L89,단가표!$B$2:$C$75,2,0)</f>
        <v>57500</v>
      </c>
      <c r="O89" s="42">
        <f>SUM(M89*N89)</f>
        <v>230000</v>
      </c>
      <c r="P89" s="138">
        <v>230000</v>
      </c>
      <c r="Q89" s="167" t="s">
        <v>26</v>
      </c>
      <c r="R89" s="41"/>
      <c r="S89" s="43">
        <f>VLOOKUP(Q89,단가표!$B$2:$C$75,2,0)</f>
        <v>0</v>
      </c>
      <c r="T89" s="166"/>
      <c r="U89" s="195" t="s">
        <v>57</v>
      </c>
      <c r="V89" s="50" t="s">
        <v>911</v>
      </c>
      <c r="W89" s="194" t="s">
        <v>912</v>
      </c>
      <c r="X89" s="186">
        <v>44960</v>
      </c>
      <c r="Y89" s="48" t="s">
        <v>4</v>
      </c>
      <c r="Z89" s="48"/>
      <c r="AA89" s="48" t="s">
        <v>354</v>
      </c>
      <c r="AB89" s="48"/>
      <c r="AC89" s="48"/>
    </row>
    <row r="90" spans="1:29" ht="20.100000000000001" customHeight="1">
      <c r="A90" s="58" t="s">
        <v>2705</v>
      </c>
      <c r="B90" s="95" t="s">
        <v>51</v>
      </c>
      <c r="C90" s="59" t="s">
        <v>28</v>
      </c>
      <c r="D90" s="48" t="s">
        <v>913</v>
      </c>
      <c r="E90" s="48" t="s">
        <v>577</v>
      </c>
      <c r="F90" s="48" t="s">
        <v>914</v>
      </c>
      <c r="G90" s="48" t="s">
        <v>86</v>
      </c>
      <c r="H90" s="48">
        <v>11</v>
      </c>
      <c r="I90" s="48" t="s">
        <v>102</v>
      </c>
      <c r="J90" s="49">
        <v>45576</v>
      </c>
      <c r="K90" s="62">
        <v>45566</v>
      </c>
      <c r="L90" s="40" t="s">
        <v>28</v>
      </c>
      <c r="M90" s="127">
        <v>1</v>
      </c>
      <c r="N90" s="137">
        <f>VLOOKUP(L90,단가표!$B$2:$C$75,2,0)</f>
        <v>70000</v>
      </c>
      <c r="O90" s="42">
        <f>SUM(M90*N90)</f>
        <v>70000</v>
      </c>
      <c r="P90" s="138">
        <v>70000</v>
      </c>
      <c r="Q90" s="167"/>
      <c r="R90" s="41"/>
      <c r="S90" s="43"/>
      <c r="T90" s="166"/>
      <c r="U90" s="195" t="s">
        <v>59</v>
      </c>
      <c r="V90" s="50" t="s">
        <v>765</v>
      </c>
      <c r="W90" s="194" t="s">
        <v>915</v>
      </c>
      <c r="X90" s="186"/>
      <c r="Y90" s="48"/>
      <c r="Z90" s="48"/>
      <c r="AA90" s="48"/>
      <c r="AB90" s="48"/>
      <c r="AC90" s="48"/>
    </row>
    <row r="91" spans="1:29" ht="20.100000000000001" customHeight="1">
      <c r="A91" s="106" t="s">
        <v>2702</v>
      </c>
      <c r="B91" s="106"/>
      <c r="C91" s="37" t="s">
        <v>84</v>
      </c>
      <c r="D91" s="92" t="s">
        <v>402</v>
      </c>
      <c r="E91" s="48">
        <f>[5]!표1[[#This Row],[품목]]</f>
        <v>0</v>
      </c>
      <c r="F91" s="48" t="s">
        <v>496</v>
      </c>
      <c r="G91" s="48"/>
      <c r="H91" s="48"/>
      <c r="I91" s="48" t="s">
        <v>232</v>
      </c>
      <c r="J91" s="49">
        <v>45576</v>
      </c>
      <c r="K91" s="44">
        <v>45566</v>
      </c>
      <c r="L91" s="40" t="s">
        <v>647</v>
      </c>
      <c r="M91" s="127">
        <v>4</v>
      </c>
      <c r="N91" s="137">
        <f>VLOOKUP(L91,단가표!$B$2:$C$75,2,0)</f>
        <v>130000</v>
      </c>
      <c r="O91" s="43">
        <f>SUM(M91*N91)</f>
        <v>520000</v>
      </c>
      <c r="P91" s="138">
        <v>520000</v>
      </c>
      <c r="Q91" s="167" t="s">
        <v>26</v>
      </c>
      <c r="R91" s="41"/>
      <c r="S91" s="43">
        <v>0</v>
      </c>
      <c r="T91" s="168"/>
      <c r="U91" s="195" t="s">
        <v>57</v>
      </c>
      <c r="V91" s="50" t="s">
        <v>910</v>
      </c>
      <c r="W91" s="197" t="s">
        <v>899</v>
      </c>
      <c r="X91" s="188"/>
      <c r="Y91" s="55"/>
      <c r="Z91" s="48"/>
      <c r="AA91" s="48"/>
      <c r="AB91" s="48"/>
      <c r="AC91" s="40"/>
    </row>
    <row r="92" spans="1:29" ht="20.100000000000001" customHeight="1">
      <c r="A92" s="36" t="s">
        <v>2705</v>
      </c>
      <c r="B92" s="95" t="s">
        <v>51</v>
      </c>
      <c r="C92" s="59" t="s">
        <v>41</v>
      </c>
      <c r="D92" s="48" t="s">
        <v>642</v>
      </c>
      <c r="E92" s="48" t="s">
        <v>577</v>
      </c>
      <c r="F92" s="48" t="s">
        <v>644</v>
      </c>
      <c r="G92" s="48" t="s">
        <v>86</v>
      </c>
      <c r="H92" s="48">
        <v>8</v>
      </c>
      <c r="I92" s="48" t="s">
        <v>91</v>
      </c>
      <c r="J92" s="49">
        <v>45577</v>
      </c>
      <c r="K92" s="62">
        <v>45566</v>
      </c>
      <c r="L92" s="40" t="s">
        <v>4</v>
      </c>
      <c r="M92" s="127">
        <v>4</v>
      </c>
      <c r="N92" s="137">
        <f>VLOOKUP(L92,단가표!$B$2:$C$75,2,0)</f>
        <v>60000</v>
      </c>
      <c r="O92" s="42">
        <f>SUM(M92*N92)</f>
        <v>240000</v>
      </c>
      <c r="P92" s="138">
        <v>240000</v>
      </c>
      <c r="Q92" s="165" t="s">
        <v>26</v>
      </c>
      <c r="R92" s="41"/>
      <c r="S92" s="43">
        <f>VLOOKUP(Q92,단가표!$B$2:$C$75,2,0)</f>
        <v>0</v>
      </c>
      <c r="T92" s="166"/>
      <c r="U92" s="193" t="s">
        <v>57</v>
      </c>
      <c r="V92" s="50" t="s">
        <v>916</v>
      </c>
      <c r="W92" s="194" t="s">
        <v>764</v>
      </c>
      <c r="X92" s="186">
        <v>45402</v>
      </c>
      <c r="Y92" s="55" t="s">
        <v>4</v>
      </c>
      <c r="Z92" s="48"/>
      <c r="AA92" s="48" t="s">
        <v>655</v>
      </c>
      <c r="AB92" s="48"/>
      <c r="AC92" s="40"/>
    </row>
    <row r="93" spans="1:29" ht="20.100000000000001" customHeight="1">
      <c r="A93" s="36" t="s">
        <v>2705</v>
      </c>
      <c r="B93" s="95" t="s">
        <v>51</v>
      </c>
      <c r="C93" s="48" t="s">
        <v>41</v>
      </c>
      <c r="D93" s="38" t="s">
        <v>277</v>
      </c>
      <c r="E93" s="48" t="s">
        <v>47</v>
      </c>
      <c r="F93" s="48" t="s">
        <v>278</v>
      </c>
      <c r="G93" s="48" t="s">
        <v>86</v>
      </c>
      <c r="H93" s="48">
        <v>8</v>
      </c>
      <c r="I93" s="48" t="s">
        <v>102</v>
      </c>
      <c r="J93" s="49">
        <v>45577</v>
      </c>
      <c r="K93" s="66">
        <v>45566</v>
      </c>
      <c r="L93" s="40" t="s">
        <v>238</v>
      </c>
      <c r="M93" s="127">
        <v>4</v>
      </c>
      <c r="N93" s="137">
        <f>VLOOKUP(L93,단가표!$B$2:$C$75,2,0)</f>
        <v>60000</v>
      </c>
      <c r="O93" s="42">
        <f>SUM(M93*N93)</f>
        <v>240000</v>
      </c>
      <c r="P93" s="138">
        <v>240000</v>
      </c>
      <c r="Q93" s="167" t="s">
        <v>26</v>
      </c>
      <c r="R93" s="41"/>
      <c r="S93" s="43">
        <f>VLOOKUP(Q93,단가표!$B$2:$C$75,2,0)</f>
        <v>0</v>
      </c>
      <c r="T93" s="166"/>
      <c r="U93" s="195" t="s">
        <v>57</v>
      </c>
      <c r="V93" s="50" t="s">
        <v>917</v>
      </c>
      <c r="W93" s="194" t="s">
        <v>764</v>
      </c>
      <c r="X93" s="186">
        <v>44697</v>
      </c>
      <c r="Y93" s="55" t="s">
        <v>4</v>
      </c>
      <c r="Z93" s="48"/>
      <c r="AA93" s="48"/>
      <c r="AB93" s="48"/>
      <c r="AC93" s="48" t="s">
        <v>56</v>
      </c>
    </row>
    <row r="94" spans="1:29" ht="20.100000000000001" customHeight="1">
      <c r="A94" s="36" t="s">
        <v>2705</v>
      </c>
      <c r="B94" s="95" t="s">
        <v>50</v>
      </c>
      <c r="C94" s="61" t="s">
        <v>499</v>
      </c>
      <c r="D94" s="48" t="s">
        <v>918</v>
      </c>
      <c r="E94" s="48" t="s">
        <v>768</v>
      </c>
      <c r="F94" s="48"/>
      <c r="G94" s="48" t="s">
        <v>86</v>
      </c>
      <c r="H94" s="48">
        <v>11</v>
      </c>
      <c r="I94" s="48" t="s">
        <v>98</v>
      </c>
      <c r="J94" s="49">
        <v>45577</v>
      </c>
      <c r="K94" s="66">
        <v>45566</v>
      </c>
      <c r="L94" s="40" t="s">
        <v>5</v>
      </c>
      <c r="M94" s="127">
        <v>3</v>
      </c>
      <c r="N94" s="137">
        <f>VLOOKUP(L94,단가표!$B$2:$C$75,2,0)</f>
        <v>57500</v>
      </c>
      <c r="O94" s="42">
        <f>SUM(M94*N94)</f>
        <v>172500</v>
      </c>
      <c r="P94" s="138">
        <v>170000</v>
      </c>
      <c r="Q94" s="165" t="s">
        <v>26</v>
      </c>
      <c r="R94" s="41"/>
      <c r="S94" s="43">
        <f>VLOOKUP(Q94,단가표!$B$2:$C$75,2,0)</f>
        <v>0</v>
      </c>
      <c r="T94" s="166"/>
      <c r="U94" s="195" t="s">
        <v>57</v>
      </c>
      <c r="V94" s="48" t="s">
        <v>919</v>
      </c>
      <c r="W94" s="194" t="s">
        <v>920</v>
      </c>
      <c r="X94" s="186"/>
      <c r="Y94" s="48"/>
      <c r="Z94" s="48"/>
      <c r="AA94" s="48"/>
      <c r="AB94" s="48"/>
      <c r="AC94" s="50"/>
    </row>
    <row r="95" spans="1:29" ht="20.100000000000001" customHeight="1">
      <c r="A95" s="36" t="s">
        <v>2705</v>
      </c>
      <c r="B95" s="95" t="s">
        <v>51</v>
      </c>
      <c r="C95" s="56" t="s">
        <v>175</v>
      </c>
      <c r="D95" s="48" t="s">
        <v>203</v>
      </c>
      <c r="E95" s="48" t="s">
        <v>46</v>
      </c>
      <c r="F95" s="40" t="s">
        <v>204</v>
      </c>
      <c r="G95" s="48" t="s">
        <v>86</v>
      </c>
      <c r="H95" s="48">
        <v>10</v>
      </c>
      <c r="I95" s="48" t="s">
        <v>91</v>
      </c>
      <c r="J95" s="68">
        <v>45577</v>
      </c>
      <c r="K95" s="63">
        <v>45566</v>
      </c>
      <c r="L95" s="40" t="s">
        <v>4</v>
      </c>
      <c r="M95" s="127">
        <v>3</v>
      </c>
      <c r="N95" s="137">
        <f>VLOOKUP(L95,단가표!$B$2:$C$75,2,0)</f>
        <v>60000</v>
      </c>
      <c r="O95" s="42">
        <f>SUM(M95*N95)</f>
        <v>180000</v>
      </c>
      <c r="P95" s="138">
        <v>180000</v>
      </c>
      <c r="Q95" s="167" t="s">
        <v>26</v>
      </c>
      <c r="R95" s="75"/>
      <c r="S95" s="43">
        <f>VLOOKUP(Q95,단가표!$B$2:$C$75,2,0)</f>
        <v>0</v>
      </c>
      <c r="T95" s="166"/>
      <c r="U95" s="195" t="s">
        <v>57</v>
      </c>
      <c r="V95" s="50" t="s">
        <v>921</v>
      </c>
      <c r="W95" s="194" t="s">
        <v>922</v>
      </c>
      <c r="X95" s="186">
        <v>44569</v>
      </c>
      <c r="Y95" s="55" t="s">
        <v>4</v>
      </c>
      <c r="Z95" s="48"/>
      <c r="AA95" s="48"/>
      <c r="AB95" s="48"/>
      <c r="AC95" s="48"/>
    </row>
    <row r="96" spans="1:29" ht="20.100000000000001" customHeight="1">
      <c r="A96" s="36" t="s">
        <v>2705</v>
      </c>
      <c r="B96" s="95" t="s">
        <v>51</v>
      </c>
      <c r="C96" s="37" t="s">
        <v>39</v>
      </c>
      <c r="D96" s="38" t="s">
        <v>913</v>
      </c>
      <c r="E96" s="48" t="s">
        <v>577</v>
      </c>
      <c r="F96" s="48" t="s">
        <v>914</v>
      </c>
      <c r="G96" s="48" t="s">
        <v>86</v>
      </c>
      <c r="H96" s="48">
        <v>11</v>
      </c>
      <c r="I96" s="48" t="s">
        <v>102</v>
      </c>
      <c r="J96" s="49">
        <v>45577</v>
      </c>
      <c r="K96" s="44">
        <v>45566</v>
      </c>
      <c r="L96" s="40" t="s">
        <v>4</v>
      </c>
      <c r="M96" s="127">
        <v>3</v>
      </c>
      <c r="N96" s="137">
        <f>VLOOKUP(L96,단가표!$B$2:$C$75,2,0)</f>
        <v>60000</v>
      </c>
      <c r="O96" s="43">
        <f>SUM(M96*N96)</f>
        <v>180000</v>
      </c>
      <c r="P96" s="138">
        <v>110000</v>
      </c>
      <c r="Q96" s="167" t="s">
        <v>14</v>
      </c>
      <c r="R96" s="41">
        <v>1</v>
      </c>
      <c r="S96" s="43">
        <f>VLOOKUP(Q96,단가표!$B$2:$C$75,2,0)</f>
        <v>30000</v>
      </c>
      <c r="T96" s="166">
        <v>30000</v>
      </c>
      <c r="U96" s="195" t="s">
        <v>57</v>
      </c>
      <c r="V96" s="50" t="s">
        <v>924</v>
      </c>
      <c r="W96" s="194" t="s">
        <v>932</v>
      </c>
      <c r="X96" s="188">
        <v>45577</v>
      </c>
      <c r="Y96" s="55" t="s">
        <v>4</v>
      </c>
      <c r="Z96" s="48" t="s">
        <v>926</v>
      </c>
      <c r="AA96" s="48" t="s">
        <v>925</v>
      </c>
      <c r="AB96" s="48"/>
      <c r="AC96" s="40"/>
    </row>
    <row r="97" spans="1:29" ht="20.100000000000001" customHeight="1">
      <c r="A97" s="36" t="s">
        <v>2705</v>
      </c>
      <c r="B97" s="95" t="s">
        <v>50</v>
      </c>
      <c r="C97" s="37" t="s">
        <v>39</v>
      </c>
      <c r="D97" s="38" t="s">
        <v>827</v>
      </c>
      <c r="E97" s="48" t="s">
        <v>731</v>
      </c>
      <c r="F97" s="48" t="s">
        <v>828</v>
      </c>
      <c r="G97" s="48" t="s">
        <v>86</v>
      </c>
      <c r="H97" s="48">
        <v>12</v>
      </c>
      <c r="I97" s="48" t="s">
        <v>114</v>
      </c>
      <c r="J97" s="49">
        <v>45577</v>
      </c>
      <c r="K97" s="44">
        <v>45566</v>
      </c>
      <c r="L97" s="40" t="s">
        <v>4</v>
      </c>
      <c r="M97" s="127">
        <v>3</v>
      </c>
      <c r="N97" s="137">
        <f>VLOOKUP(L97,단가표!$B$2:$C$75,2,0)</f>
        <v>60000</v>
      </c>
      <c r="O97" s="43">
        <f>SUM(M97*N97)</f>
        <v>180000</v>
      </c>
      <c r="P97" s="138">
        <v>170000</v>
      </c>
      <c r="Q97" s="167" t="s">
        <v>14</v>
      </c>
      <c r="R97" s="41">
        <v>1</v>
      </c>
      <c r="S97" s="43">
        <f>VLOOKUP(Q97,단가표!$B$2:$C$75,2,0)</f>
        <v>30000</v>
      </c>
      <c r="T97" s="166">
        <v>30000</v>
      </c>
      <c r="U97" s="195" t="s">
        <v>57</v>
      </c>
      <c r="V97" s="50" t="s">
        <v>928</v>
      </c>
      <c r="W97" s="194" t="s">
        <v>929</v>
      </c>
      <c r="X97" s="188">
        <v>45577</v>
      </c>
      <c r="Y97" s="55" t="s">
        <v>4</v>
      </c>
      <c r="Z97" s="48" t="s">
        <v>930</v>
      </c>
      <c r="AA97" s="48" t="s">
        <v>931</v>
      </c>
      <c r="AB97" s="48"/>
      <c r="AC97" s="40"/>
    </row>
    <row r="98" spans="1:29" ht="20.100000000000001" customHeight="1">
      <c r="A98" s="36" t="s">
        <v>2705</v>
      </c>
      <c r="B98" s="95" t="s">
        <v>51</v>
      </c>
      <c r="C98" s="37" t="s">
        <v>28</v>
      </c>
      <c r="D98" s="40" t="s">
        <v>933</v>
      </c>
      <c r="E98" s="48" t="s">
        <v>46</v>
      </c>
      <c r="F98" s="48" t="s">
        <v>934</v>
      </c>
      <c r="G98" s="48" t="s">
        <v>86</v>
      </c>
      <c r="H98" s="48">
        <v>8</v>
      </c>
      <c r="I98" s="48" t="s">
        <v>93</v>
      </c>
      <c r="J98" s="68">
        <v>45577</v>
      </c>
      <c r="K98" s="62">
        <v>45566</v>
      </c>
      <c r="L98" s="41" t="s">
        <v>28</v>
      </c>
      <c r="M98" s="127">
        <v>1</v>
      </c>
      <c r="N98" s="137">
        <f>VLOOKUP(L98,단가표!$B$2:$C$75,2,0)</f>
        <v>70000</v>
      </c>
      <c r="O98" s="42">
        <f>SUM(M98*N98)</f>
        <v>70000</v>
      </c>
      <c r="P98" s="140">
        <v>70000</v>
      </c>
      <c r="Q98" s="167" t="s">
        <v>26</v>
      </c>
      <c r="R98" s="41"/>
      <c r="S98" s="43">
        <f>VLOOKUP(Q98,단가표!$B$2:$C$75,2,0)</f>
        <v>0</v>
      </c>
      <c r="T98" s="166"/>
      <c r="U98" s="195" t="s">
        <v>59</v>
      </c>
      <c r="V98" s="48" t="s">
        <v>765</v>
      </c>
      <c r="W98" s="199" t="s">
        <v>915</v>
      </c>
      <c r="X98" s="186"/>
      <c r="Y98" s="48"/>
      <c r="Z98" s="48"/>
      <c r="AA98" s="60"/>
      <c r="AB98" s="60"/>
      <c r="AC98" s="40"/>
    </row>
    <row r="99" spans="1:29" ht="20.100000000000001" customHeight="1">
      <c r="A99" s="36" t="s">
        <v>2696</v>
      </c>
      <c r="B99" s="59" t="s">
        <v>2709</v>
      </c>
      <c r="C99" s="37"/>
      <c r="D99" s="48" t="s">
        <v>623</v>
      </c>
      <c r="E99" s="48" t="s">
        <v>193</v>
      </c>
      <c r="F99" s="48" t="s">
        <v>624</v>
      </c>
      <c r="G99" s="48" t="s">
        <v>86</v>
      </c>
      <c r="H99" s="48">
        <v>6</v>
      </c>
      <c r="I99" s="48" t="s">
        <v>135</v>
      </c>
      <c r="J99" s="49">
        <v>45577</v>
      </c>
      <c r="K99" s="66">
        <v>45566</v>
      </c>
      <c r="L99" s="40" t="s">
        <v>38</v>
      </c>
      <c r="M99" s="127">
        <v>1</v>
      </c>
      <c r="N99" s="137">
        <f>VLOOKUP(L99,단가표!$B$2:$C$75,2,0)</f>
        <v>70000</v>
      </c>
      <c r="O99" s="42">
        <f>SUM(M99*N99)</f>
        <v>70000</v>
      </c>
      <c r="P99" s="138">
        <v>70000</v>
      </c>
      <c r="Q99" s="165" t="s">
        <v>26</v>
      </c>
      <c r="R99" s="41"/>
      <c r="S99" s="43">
        <f>VLOOKUP(Q99,단가표!$B$2:$C$75,2,0)</f>
        <v>0</v>
      </c>
      <c r="T99" s="166"/>
      <c r="U99" s="195" t="s">
        <v>58</v>
      </c>
      <c r="V99" s="48" t="s">
        <v>765</v>
      </c>
      <c r="W99" s="194" t="s">
        <v>775</v>
      </c>
      <c r="X99" s="186"/>
      <c r="Y99" s="48"/>
      <c r="Z99" s="48"/>
      <c r="AA99" s="48"/>
      <c r="AB99" s="48"/>
      <c r="AC99" s="50"/>
    </row>
    <row r="100" spans="1:29" ht="20.100000000000001" customHeight="1">
      <c r="A100" s="106" t="s">
        <v>2702</v>
      </c>
      <c r="B100" s="106"/>
      <c r="C100" s="37" t="s">
        <v>84</v>
      </c>
      <c r="D100" s="92" t="s">
        <v>402</v>
      </c>
      <c r="E100" s="48">
        <f>[5]!표1[[#This Row],[품목]]</f>
        <v>0</v>
      </c>
      <c r="F100" s="48" t="s">
        <v>496</v>
      </c>
      <c r="G100" s="48"/>
      <c r="H100" s="48"/>
      <c r="I100" s="48" t="s">
        <v>232</v>
      </c>
      <c r="J100" s="49">
        <v>45577</v>
      </c>
      <c r="K100" s="44">
        <v>45566</v>
      </c>
      <c r="L100" s="40" t="s">
        <v>647</v>
      </c>
      <c r="M100" s="127">
        <v>21</v>
      </c>
      <c r="N100" s="137">
        <f>VLOOKUP(L100,단가표!$B$2:$C$75,2,0)</f>
        <v>130000</v>
      </c>
      <c r="O100" s="43">
        <f>SUM(M100*N100)</f>
        <v>2730000</v>
      </c>
      <c r="P100" s="138">
        <v>2758000</v>
      </c>
      <c r="Q100" s="167" t="s">
        <v>26</v>
      </c>
      <c r="R100" s="41"/>
      <c r="S100" s="43">
        <v>0</v>
      </c>
      <c r="T100" s="168"/>
      <c r="U100" s="195" t="s">
        <v>57</v>
      </c>
      <c r="V100" s="50" t="s">
        <v>923</v>
      </c>
      <c r="W100" s="197" t="s">
        <v>899</v>
      </c>
      <c r="X100" s="188"/>
      <c r="Y100" s="55"/>
      <c r="Z100" s="48"/>
      <c r="AA100" s="48"/>
      <c r="AB100" s="48"/>
      <c r="AC100" s="40"/>
    </row>
    <row r="101" spans="1:29" ht="20.100000000000001" customHeight="1">
      <c r="A101" s="36" t="s">
        <v>2705</v>
      </c>
      <c r="B101" s="95" t="s">
        <v>51</v>
      </c>
      <c r="C101" s="37" t="s">
        <v>41</v>
      </c>
      <c r="D101" s="38" t="s">
        <v>913</v>
      </c>
      <c r="E101" s="48" t="s">
        <v>577</v>
      </c>
      <c r="F101" s="48" t="s">
        <v>914</v>
      </c>
      <c r="G101" s="48" t="s">
        <v>86</v>
      </c>
      <c r="H101" s="48">
        <v>11</v>
      </c>
      <c r="I101" s="48" t="s">
        <v>102</v>
      </c>
      <c r="J101" s="49">
        <v>45577</v>
      </c>
      <c r="K101" s="44">
        <v>45597</v>
      </c>
      <c r="L101" s="40" t="s">
        <v>4</v>
      </c>
      <c r="M101" s="127">
        <v>2</v>
      </c>
      <c r="N101" s="137">
        <f>VLOOKUP(L101,단가표!$B$2:$C$75,2,0)</f>
        <v>60000</v>
      </c>
      <c r="O101" s="43">
        <f>SUM(M101*N101)</f>
        <v>120000</v>
      </c>
      <c r="P101" s="138">
        <v>120000</v>
      </c>
      <c r="Q101" s="167" t="s">
        <v>26</v>
      </c>
      <c r="R101" s="41"/>
      <c r="S101" s="43">
        <f>VLOOKUP(Q101,단가표!$B$2:$C$75,2,0)</f>
        <v>0</v>
      </c>
      <c r="T101" s="166"/>
      <c r="U101" s="195" t="s">
        <v>57</v>
      </c>
      <c r="V101" s="50" t="s">
        <v>924</v>
      </c>
      <c r="W101" s="197" t="s">
        <v>927</v>
      </c>
      <c r="X101" s="188">
        <v>45577</v>
      </c>
      <c r="Y101" s="55" t="s">
        <v>4</v>
      </c>
      <c r="Z101" s="48" t="s">
        <v>926</v>
      </c>
      <c r="AA101" s="48" t="s">
        <v>925</v>
      </c>
      <c r="AB101" s="48"/>
      <c r="AC101" s="40"/>
    </row>
    <row r="102" spans="1:29" ht="20.100000000000001" customHeight="1">
      <c r="A102" s="36" t="s">
        <v>2705</v>
      </c>
      <c r="B102" s="95" t="s">
        <v>50</v>
      </c>
      <c r="C102" s="37" t="s">
        <v>41</v>
      </c>
      <c r="D102" s="38" t="s">
        <v>827</v>
      </c>
      <c r="E102" s="48" t="s">
        <v>731</v>
      </c>
      <c r="F102" s="48" t="s">
        <v>828</v>
      </c>
      <c r="G102" s="48" t="s">
        <v>86</v>
      </c>
      <c r="H102" s="48">
        <v>12</v>
      </c>
      <c r="I102" s="48" t="s">
        <v>114</v>
      </c>
      <c r="J102" s="49">
        <v>45577</v>
      </c>
      <c r="K102" s="44">
        <v>45597</v>
      </c>
      <c r="L102" s="40" t="s">
        <v>4</v>
      </c>
      <c r="M102" s="127">
        <v>4</v>
      </c>
      <c r="N102" s="137">
        <f>VLOOKUP(L102,단가표!$B$2:$C$75,2,0)</f>
        <v>60000</v>
      </c>
      <c r="O102" s="43">
        <f>SUM(M102*N102)</f>
        <v>240000</v>
      </c>
      <c r="P102" s="138">
        <v>240000</v>
      </c>
      <c r="Q102" s="167" t="s">
        <v>26</v>
      </c>
      <c r="R102" s="41"/>
      <c r="S102" s="43">
        <f>VLOOKUP(Q102,단가표!$B$2:$C$75,2,0)</f>
        <v>0</v>
      </c>
      <c r="T102" s="166"/>
      <c r="U102" s="195" t="s">
        <v>57</v>
      </c>
      <c r="V102" s="50" t="s">
        <v>928</v>
      </c>
      <c r="W102" s="194" t="s">
        <v>231</v>
      </c>
      <c r="X102" s="188">
        <v>45577</v>
      </c>
      <c r="Y102" s="55" t="s">
        <v>4</v>
      </c>
      <c r="Z102" s="48" t="s">
        <v>930</v>
      </c>
      <c r="AA102" s="48" t="s">
        <v>931</v>
      </c>
      <c r="AB102" s="48"/>
      <c r="AC102" s="40"/>
    </row>
    <row r="103" spans="1:29" ht="20.100000000000001" customHeight="1">
      <c r="A103" s="36" t="s">
        <v>2696</v>
      </c>
      <c r="B103" s="59" t="s">
        <v>2709</v>
      </c>
      <c r="C103" s="37"/>
      <c r="D103" s="48" t="s">
        <v>460</v>
      </c>
      <c r="E103" s="48" t="s">
        <v>193</v>
      </c>
      <c r="F103" s="48" t="s">
        <v>461</v>
      </c>
      <c r="G103" s="48" t="s">
        <v>86</v>
      </c>
      <c r="H103" s="48">
        <v>8</v>
      </c>
      <c r="I103" s="48" t="s">
        <v>87</v>
      </c>
      <c r="J103" s="68">
        <v>45577</v>
      </c>
      <c r="K103" s="62">
        <v>45597</v>
      </c>
      <c r="L103" s="40" t="s">
        <v>38</v>
      </c>
      <c r="M103" s="127">
        <v>1</v>
      </c>
      <c r="N103" s="137">
        <f>VLOOKUP(L103,단가표!$B$2:$C$75,2,0)</f>
        <v>70000</v>
      </c>
      <c r="O103" s="42">
        <f>SUM(M103*N103)</f>
        <v>70000</v>
      </c>
      <c r="P103" s="140">
        <v>70000</v>
      </c>
      <c r="Q103" s="167" t="s">
        <v>26</v>
      </c>
      <c r="R103" s="41"/>
      <c r="S103" s="43">
        <f>VLOOKUP(Q103,단가표!$B$2:$C$75,2,0)</f>
        <v>0</v>
      </c>
      <c r="T103" s="166"/>
      <c r="U103" s="195" t="s">
        <v>59</v>
      </c>
      <c r="V103" s="48" t="s">
        <v>765</v>
      </c>
      <c r="W103" s="199" t="s">
        <v>775</v>
      </c>
      <c r="X103" s="186"/>
      <c r="Y103" s="48"/>
      <c r="Z103" s="48"/>
      <c r="AA103" s="48"/>
      <c r="AB103" s="48"/>
      <c r="AC103" s="50"/>
    </row>
    <row r="104" spans="1:29" ht="20.100000000000001" customHeight="1">
      <c r="A104" s="36" t="s">
        <v>2696</v>
      </c>
      <c r="B104" s="59" t="s">
        <v>2709</v>
      </c>
      <c r="C104" s="37"/>
      <c r="D104" s="40" t="s">
        <v>371</v>
      </c>
      <c r="E104" s="48" t="s">
        <v>193</v>
      </c>
      <c r="F104" s="48" t="s">
        <v>372</v>
      </c>
      <c r="G104" s="48" t="s">
        <v>86</v>
      </c>
      <c r="H104" s="48">
        <v>5</v>
      </c>
      <c r="I104" s="48" t="s">
        <v>107</v>
      </c>
      <c r="J104" s="68">
        <v>45577</v>
      </c>
      <c r="K104" s="62">
        <v>45597</v>
      </c>
      <c r="L104" s="41" t="s">
        <v>38</v>
      </c>
      <c r="M104" s="127">
        <v>1</v>
      </c>
      <c r="N104" s="137">
        <f>VLOOKUP(L104,단가표!$B$2:$C$75,2,0)</f>
        <v>70000</v>
      </c>
      <c r="O104" s="42">
        <f>SUM(M104*N104)</f>
        <v>70000</v>
      </c>
      <c r="P104" s="140">
        <v>70000</v>
      </c>
      <c r="Q104" s="167" t="s">
        <v>26</v>
      </c>
      <c r="R104" s="41"/>
      <c r="S104" s="43">
        <f>VLOOKUP(Q104,단가표!$B$2:$C$75,2,0)</f>
        <v>0</v>
      </c>
      <c r="T104" s="166"/>
      <c r="U104" s="195" t="s">
        <v>59</v>
      </c>
      <c r="V104" s="48" t="s">
        <v>765</v>
      </c>
      <c r="W104" s="199" t="s">
        <v>775</v>
      </c>
      <c r="X104" s="186">
        <v>44998</v>
      </c>
      <c r="Y104" s="48" t="s">
        <v>4</v>
      </c>
      <c r="Z104" s="48"/>
      <c r="AA104" s="60" t="s">
        <v>373</v>
      </c>
      <c r="AB104" s="60"/>
      <c r="AC104" s="40"/>
    </row>
    <row r="105" spans="1:29" ht="20.100000000000001" customHeight="1">
      <c r="A105" s="36" t="s">
        <v>2704</v>
      </c>
      <c r="B105" s="36" t="s">
        <v>536</v>
      </c>
      <c r="C105" s="37"/>
      <c r="D105" s="48" t="s">
        <v>935</v>
      </c>
      <c r="E105" s="48" t="s">
        <v>536</v>
      </c>
      <c r="F105" s="48"/>
      <c r="G105" s="48"/>
      <c r="H105" s="48"/>
      <c r="I105" s="48" t="s">
        <v>536</v>
      </c>
      <c r="J105" s="49">
        <v>45578</v>
      </c>
      <c r="K105" s="44">
        <v>45566</v>
      </c>
      <c r="L105" s="40" t="s">
        <v>31</v>
      </c>
      <c r="M105" s="127">
        <v>1</v>
      </c>
      <c r="N105" s="137">
        <f>VLOOKUP(L105,단가표!$B$2:$C$75,2,0)</f>
        <v>0</v>
      </c>
      <c r="O105" s="42">
        <f>SUM(M105*N105)</f>
        <v>0</v>
      </c>
      <c r="P105" s="138">
        <v>10000</v>
      </c>
      <c r="Q105" s="165" t="s">
        <v>26</v>
      </c>
      <c r="R105" s="41"/>
      <c r="S105" s="43">
        <f>VLOOKUP(Q105,단가표!$B$2:$C$75,2,0)</f>
        <v>0</v>
      </c>
      <c r="T105" s="166"/>
      <c r="U105" s="193" t="s">
        <v>57</v>
      </c>
      <c r="V105" s="50" t="s">
        <v>936</v>
      </c>
      <c r="W105" s="196" t="s">
        <v>937</v>
      </c>
      <c r="X105" s="186"/>
      <c r="Y105" s="55"/>
      <c r="Z105" s="48"/>
      <c r="AA105" s="48"/>
      <c r="AB105" s="48"/>
      <c r="AC105" s="48"/>
    </row>
    <row r="106" spans="1:29" ht="20.100000000000001" customHeight="1">
      <c r="A106" s="36" t="s">
        <v>2704</v>
      </c>
      <c r="B106" s="36" t="s">
        <v>536</v>
      </c>
      <c r="C106" s="37"/>
      <c r="D106" s="48" t="s">
        <v>203</v>
      </c>
      <c r="E106" s="48" t="s">
        <v>536</v>
      </c>
      <c r="F106" s="48"/>
      <c r="G106" s="48"/>
      <c r="H106" s="48"/>
      <c r="I106" s="48" t="s">
        <v>536</v>
      </c>
      <c r="J106" s="49">
        <v>45578</v>
      </c>
      <c r="K106" s="44">
        <v>45566</v>
      </c>
      <c r="L106" s="40" t="s">
        <v>31</v>
      </c>
      <c r="M106" s="127">
        <v>1</v>
      </c>
      <c r="N106" s="137">
        <f>VLOOKUP(L106,단가표!$B$2:$C$75,2,0)</f>
        <v>0</v>
      </c>
      <c r="O106" s="42">
        <f>SUM(M106*N106)</f>
        <v>0</v>
      </c>
      <c r="P106" s="138">
        <v>5000</v>
      </c>
      <c r="Q106" s="165" t="s">
        <v>26</v>
      </c>
      <c r="R106" s="41"/>
      <c r="S106" s="43">
        <f>VLOOKUP(Q106,단가표!$B$2:$C$75,2,0)</f>
        <v>0</v>
      </c>
      <c r="T106" s="166"/>
      <c r="U106" s="193" t="s">
        <v>57</v>
      </c>
      <c r="V106" s="50" t="s">
        <v>938</v>
      </c>
      <c r="W106" s="196" t="s">
        <v>937</v>
      </c>
      <c r="X106" s="186"/>
      <c r="Y106" s="55"/>
      <c r="Z106" s="48"/>
      <c r="AA106" s="48"/>
      <c r="AB106" s="48"/>
      <c r="AC106" s="48"/>
    </row>
    <row r="107" spans="1:29" ht="20.100000000000001" customHeight="1">
      <c r="A107" s="36" t="s">
        <v>2704</v>
      </c>
      <c r="B107" s="36" t="s">
        <v>536</v>
      </c>
      <c r="C107" s="37"/>
      <c r="D107" s="48" t="s">
        <v>939</v>
      </c>
      <c r="E107" s="48" t="s">
        <v>536</v>
      </c>
      <c r="F107" s="48"/>
      <c r="G107" s="48"/>
      <c r="H107" s="48"/>
      <c r="I107" s="48" t="s">
        <v>536</v>
      </c>
      <c r="J107" s="49">
        <v>45578</v>
      </c>
      <c r="K107" s="44">
        <v>45566</v>
      </c>
      <c r="L107" s="40" t="s">
        <v>31</v>
      </c>
      <c r="M107" s="127">
        <v>2</v>
      </c>
      <c r="N107" s="137">
        <f>VLOOKUP(L107,단가표!$B$2:$C$75,2,0)</f>
        <v>0</v>
      </c>
      <c r="O107" s="42">
        <f>SUM(M107*N107)</f>
        <v>0</v>
      </c>
      <c r="P107" s="138">
        <v>15000</v>
      </c>
      <c r="Q107" s="165" t="s">
        <v>26</v>
      </c>
      <c r="R107" s="41"/>
      <c r="S107" s="43">
        <f>VLOOKUP(Q107,단가표!$B$2:$C$75,2,0)</f>
        <v>0</v>
      </c>
      <c r="T107" s="166"/>
      <c r="U107" s="193" t="s">
        <v>57</v>
      </c>
      <c r="V107" s="50" t="s">
        <v>940</v>
      </c>
      <c r="W107" s="196" t="s">
        <v>937</v>
      </c>
      <c r="X107" s="186"/>
      <c r="Y107" s="55"/>
      <c r="Z107" s="48"/>
      <c r="AA107" s="48"/>
      <c r="AB107" s="48"/>
      <c r="AC107" s="48"/>
    </row>
    <row r="108" spans="1:29" ht="20.100000000000001" customHeight="1">
      <c r="A108" s="36" t="s">
        <v>2704</v>
      </c>
      <c r="B108" s="36" t="s">
        <v>536</v>
      </c>
      <c r="C108" s="37"/>
      <c r="D108" s="48" t="s">
        <v>941</v>
      </c>
      <c r="E108" s="48" t="s">
        <v>536</v>
      </c>
      <c r="F108" s="48"/>
      <c r="G108" s="48"/>
      <c r="H108" s="48"/>
      <c r="I108" s="48" t="s">
        <v>536</v>
      </c>
      <c r="J108" s="49">
        <v>45578</v>
      </c>
      <c r="K108" s="44">
        <v>45566</v>
      </c>
      <c r="L108" s="40" t="s">
        <v>31</v>
      </c>
      <c r="M108" s="127">
        <v>2</v>
      </c>
      <c r="N108" s="137">
        <f>VLOOKUP(L108,단가표!$B$2:$C$75,2,0)</f>
        <v>0</v>
      </c>
      <c r="O108" s="42">
        <f>SUM(M108*N108)</f>
        <v>0</v>
      </c>
      <c r="P108" s="138">
        <v>15000</v>
      </c>
      <c r="Q108" s="165" t="s">
        <v>26</v>
      </c>
      <c r="R108" s="41"/>
      <c r="S108" s="43">
        <f>VLOOKUP(Q108,단가표!$B$2:$C$75,2,0)</f>
        <v>0</v>
      </c>
      <c r="T108" s="166"/>
      <c r="U108" s="193" t="s">
        <v>57</v>
      </c>
      <c r="V108" s="50" t="s">
        <v>942</v>
      </c>
      <c r="W108" s="196" t="s">
        <v>937</v>
      </c>
      <c r="X108" s="186"/>
      <c r="Y108" s="55"/>
      <c r="Z108" s="48"/>
      <c r="AA108" s="48"/>
      <c r="AB108" s="48"/>
      <c r="AC108" s="48"/>
    </row>
    <row r="109" spans="1:29" ht="20.100000000000001" customHeight="1">
      <c r="A109" s="36" t="s">
        <v>2704</v>
      </c>
      <c r="B109" s="36" t="s">
        <v>536</v>
      </c>
      <c r="C109" s="37"/>
      <c r="D109" s="48" t="s">
        <v>935</v>
      </c>
      <c r="E109" s="48" t="s">
        <v>536</v>
      </c>
      <c r="F109" s="48"/>
      <c r="G109" s="48"/>
      <c r="H109" s="48"/>
      <c r="I109" s="48" t="s">
        <v>536</v>
      </c>
      <c r="J109" s="49">
        <v>45578</v>
      </c>
      <c r="K109" s="44">
        <v>45566</v>
      </c>
      <c r="L109" s="40" t="s">
        <v>31</v>
      </c>
      <c r="M109" s="127">
        <v>1</v>
      </c>
      <c r="N109" s="137">
        <f>VLOOKUP(L109,단가표!$B$2:$C$75,2,0)</f>
        <v>0</v>
      </c>
      <c r="O109" s="42">
        <f>SUM(M109*N109)</f>
        <v>0</v>
      </c>
      <c r="P109" s="138">
        <v>10000</v>
      </c>
      <c r="Q109" s="165" t="s">
        <v>26</v>
      </c>
      <c r="R109" s="41"/>
      <c r="S109" s="43">
        <f>VLOOKUP(Q109,단가표!$B$2:$C$75,2,0)</f>
        <v>0</v>
      </c>
      <c r="T109" s="166"/>
      <c r="U109" s="193" t="s">
        <v>57</v>
      </c>
      <c r="V109" s="50" t="s">
        <v>943</v>
      </c>
      <c r="W109" s="196" t="s">
        <v>944</v>
      </c>
      <c r="X109" s="186"/>
      <c r="Y109" s="55"/>
      <c r="Z109" s="48"/>
      <c r="AA109" s="48"/>
      <c r="AB109" s="48"/>
      <c r="AC109" s="48"/>
    </row>
    <row r="110" spans="1:29" ht="20.100000000000001" customHeight="1">
      <c r="A110" s="36" t="s">
        <v>2704</v>
      </c>
      <c r="B110" s="36" t="s">
        <v>536</v>
      </c>
      <c r="C110" s="37"/>
      <c r="D110" s="48" t="s">
        <v>869</v>
      </c>
      <c r="E110" s="48" t="s">
        <v>536</v>
      </c>
      <c r="F110" s="48"/>
      <c r="G110" s="48"/>
      <c r="H110" s="48"/>
      <c r="I110" s="48" t="s">
        <v>536</v>
      </c>
      <c r="J110" s="49">
        <v>45578</v>
      </c>
      <c r="K110" s="44">
        <v>45566</v>
      </c>
      <c r="L110" s="40" t="s">
        <v>31</v>
      </c>
      <c r="M110" s="127">
        <v>1</v>
      </c>
      <c r="N110" s="137">
        <f>VLOOKUP(L110,단가표!$B$2:$C$75,2,0)</f>
        <v>0</v>
      </c>
      <c r="O110" s="42">
        <f>SUM(M110*N110)</f>
        <v>0</v>
      </c>
      <c r="P110" s="138">
        <v>5000</v>
      </c>
      <c r="Q110" s="165" t="s">
        <v>26</v>
      </c>
      <c r="R110" s="41"/>
      <c r="S110" s="43">
        <f>VLOOKUP(Q110,단가표!$B$2:$C$75,2,0)</f>
        <v>0</v>
      </c>
      <c r="T110" s="166"/>
      <c r="U110" s="193" t="s">
        <v>57</v>
      </c>
      <c r="V110" s="50" t="s">
        <v>945</v>
      </c>
      <c r="W110" s="196" t="s">
        <v>944</v>
      </c>
      <c r="X110" s="186"/>
      <c r="Y110" s="55"/>
      <c r="Z110" s="48"/>
      <c r="AA110" s="48"/>
      <c r="AB110" s="48"/>
      <c r="AC110" s="48"/>
    </row>
    <row r="111" spans="1:29" ht="20.100000000000001" customHeight="1">
      <c r="A111" s="36" t="s">
        <v>2704</v>
      </c>
      <c r="B111" s="36" t="s">
        <v>536</v>
      </c>
      <c r="C111" s="37"/>
      <c r="D111" s="48" t="s">
        <v>946</v>
      </c>
      <c r="E111" s="48" t="s">
        <v>536</v>
      </c>
      <c r="F111" s="48"/>
      <c r="G111" s="48"/>
      <c r="H111" s="48"/>
      <c r="I111" s="48" t="s">
        <v>536</v>
      </c>
      <c r="J111" s="49">
        <v>45578</v>
      </c>
      <c r="K111" s="44">
        <v>45566</v>
      </c>
      <c r="L111" s="40" t="s">
        <v>31</v>
      </c>
      <c r="M111" s="127">
        <v>6</v>
      </c>
      <c r="N111" s="137">
        <f>VLOOKUP(L111,단가표!$B$2:$C$75,2,0)</f>
        <v>0</v>
      </c>
      <c r="O111" s="42">
        <f>SUM(M111*N111)</f>
        <v>0</v>
      </c>
      <c r="P111" s="138">
        <v>55000</v>
      </c>
      <c r="Q111" s="165" t="s">
        <v>26</v>
      </c>
      <c r="R111" s="41"/>
      <c r="S111" s="43">
        <f>VLOOKUP(Q111,단가표!$B$2:$C$75,2,0)</f>
        <v>0</v>
      </c>
      <c r="T111" s="166"/>
      <c r="U111" s="193" t="s">
        <v>57</v>
      </c>
      <c r="V111" s="50" t="s">
        <v>947</v>
      </c>
      <c r="W111" s="196" t="s">
        <v>944</v>
      </c>
      <c r="X111" s="186"/>
      <c r="Y111" s="55"/>
      <c r="Z111" s="48"/>
      <c r="AA111" s="48"/>
      <c r="AB111" s="48"/>
      <c r="AC111" s="48"/>
    </row>
    <row r="112" spans="1:29" ht="20.100000000000001" customHeight="1">
      <c r="A112" s="36" t="s">
        <v>2696</v>
      </c>
      <c r="B112" s="59" t="s">
        <v>2709</v>
      </c>
      <c r="C112" s="37"/>
      <c r="D112" s="40" t="s">
        <v>420</v>
      </c>
      <c r="E112" s="48" t="s">
        <v>46</v>
      </c>
      <c r="F112" s="48" t="s">
        <v>421</v>
      </c>
      <c r="G112" s="48" t="s">
        <v>86</v>
      </c>
      <c r="H112" s="48">
        <v>8</v>
      </c>
      <c r="I112" s="48" t="s">
        <v>205</v>
      </c>
      <c r="J112" s="49">
        <v>45578</v>
      </c>
      <c r="K112" s="44">
        <v>45597</v>
      </c>
      <c r="L112" s="40" t="s">
        <v>38</v>
      </c>
      <c r="M112" s="127">
        <v>1</v>
      </c>
      <c r="N112" s="137">
        <f>VLOOKUP(L112,단가표!$B$2:$C$75,2,0)</f>
        <v>70000</v>
      </c>
      <c r="O112" s="42">
        <f>SUM(M112*N112)</f>
        <v>70000</v>
      </c>
      <c r="P112" s="138">
        <v>70000</v>
      </c>
      <c r="Q112" s="167" t="s">
        <v>26</v>
      </c>
      <c r="R112" s="41"/>
      <c r="S112" s="43">
        <f>VLOOKUP(Q112,단가표!$B$2:$C$75,2,0)</f>
        <v>0</v>
      </c>
      <c r="T112" s="166"/>
      <c r="U112" s="195" t="s">
        <v>59</v>
      </c>
      <c r="V112" s="48" t="s">
        <v>765</v>
      </c>
      <c r="W112" s="194" t="s">
        <v>775</v>
      </c>
      <c r="X112" s="186">
        <v>45135</v>
      </c>
      <c r="Y112" s="55" t="s">
        <v>4</v>
      </c>
      <c r="Z112" s="48"/>
      <c r="AA112" s="48" t="s">
        <v>422</v>
      </c>
      <c r="AB112" s="48"/>
      <c r="AC112" s="50" t="s">
        <v>53</v>
      </c>
    </row>
    <row r="113" spans="1:29" ht="20.100000000000001" customHeight="1">
      <c r="A113" s="36" t="s">
        <v>2705</v>
      </c>
      <c r="B113" s="95" t="s">
        <v>50</v>
      </c>
      <c r="C113" s="48" t="s">
        <v>28</v>
      </c>
      <c r="D113" s="40" t="s">
        <v>1283</v>
      </c>
      <c r="E113" s="48" t="s">
        <v>105</v>
      </c>
      <c r="F113" s="48" t="s">
        <v>948</v>
      </c>
      <c r="G113" s="48" t="s">
        <v>89</v>
      </c>
      <c r="H113" s="48">
        <v>5</v>
      </c>
      <c r="I113" s="48" t="s">
        <v>101</v>
      </c>
      <c r="J113" s="49">
        <v>45579</v>
      </c>
      <c r="K113" s="44">
        <v>45566</v>
      </c>
      <c r="L113" s="40" t="s">
        <v>28</v>
      </c>
      <c r="M113" s="127">
        <v>1</v>
      </c>
      <c r="N113" s="137">
        <f>VLOOKUP(L113,단가표!$B$2:$C$75,2,0)</f>
        <v>70000</v>
      </c>
      <c r="O113" s="42">
        <f>SUM(M113*N113)</f>
        <v>70000</v>
      </c>
      <c r="P113" s="138">
        <v>70000</v>
      </c>
      <c r="Q113" s="167"/>
      <c r="R113" s="41"/>
      <c r="S113" s="43"/>
      <c r="T113" s="166"/>
      <c r="U113" s="195" t="s">
        <v>57</v>
      </c>
      <c r="V113" s="48" t="s">
        <v>949</v>
      </c>
      <c r="W113" s="194" t="s">
        <v>950</v>
      </c>
      <c r="X113" s="186"/>
      <c r="Y113" s="55"/>
      <c r="Z113" s="48"/>
      <c r="AA113" s="48"/>
      <c r="AB113" s="48"/>
      <c r="AC113" s="50"/>
    </row>
    <row r="114" spans="1:29" ht="20.100000000000001" customHeight="1">
      <c r="A114" s="36" t="s">
        <v>2705</v>
      </c>
      <c r="B114" s="95" t="s">
        <v>51</v>
      </c>
      <c r="C114" s="59" t="s">
        <v>41</v>
      </c>
      <c r="D114" s="48" t="s">
        <v>285</v>
      </c>
      <c r="E114" s="48" t="s">
        <v>193</v>
      </c>
      <c r="F114" s="48" t="s">
        <v>286</v>
      </c>
      <c r="G114" s="48" t="s">
        <v>86</v>
      </c>
      <c r="H114" s="48">
        <v>7</v>
      </c>
      <c r="I114" s="48" t="s">
        <v>707</v>
      </c>
      <c r="J114" s="49">
        <v>45579</v>
      </c>
      <c r="K114" s="62">
        <v>45566</v>
      </c>
      <c r="L114" s="40" t="s">
        <v>2435</v>
      </c>
      <c r="M114" s="127">
        <v>1</v>
      </c>
      <c r="N114" s="137">
        <f>VLOOKUP(L114,단가표!$B$2:$C$75,2,0)</f>
        <v>30000</v>
      </c>
      <c r="O114" s="42">
        <f>SUM(M114*N114)</f>
        <v>30000</v>
      </c>
      <c r="P114" s="138">
        <v>30000</v>
      </c>
      <c r="Q114" s="165" t="s">
        <v>26</v>
      </c>
      <c r="R114" s="41"/>
      <c r="S114" s="43">
        <f>VLOOKUP(Q114,단가표!$B$2:$C$75,2,0)</f>
        <v>0</v>
      </c>
      <c r="T114" s="166"/>
      <c r="U114" s="193" t="s">
        <v>57</v>
      </c>
      <c r="V114" s="50" t="s">
        <v>951</v>
      </c>
      <c r="W114" s="194" t="s">
        <v>884</v>
      </c>
      <c r="X114" s="186">
        <v>44771</v>
      </c>
      <c r="Y114" s="55" t="s">
        <v>4</v>
      </c>
      <c r="Z114" s="48"/>
      <c r="AA114" s="48"/>
      <c r="AB114" s="48"/>
      <c r="AC114" s="40"/>
    </row>
    <row r="115" spans="1:29" ht="20.100000000000001" customHeight="1">
      <c r="A115" s="36" t="s">
        <v>2696</v>
      </c>
      <c r="B115" s="59" t="s">
        <v>2709</v>
      </c>
      <c r="C115" s="37"/>
      <c r="D115" s="48" t="s">
        <v>510</v>
      </c>
      <c r="E115" s="48" t="s">
        <v>193</v>
      </c>
      <c r="F115" s="48" t="s">
        <v>511</v>
      </c>
      <c r="G115" s="48" t="s">
        <v>86</v>
      </c>
      <c r="H115" s="48">
        <v>8</v>
      </c>
      <c r="I115" s="50" t="s">
        <v>781</v>
      </c>
      <c r="J115" s="49">
        <v>45579</v>
      </c>
      <c r="K115" s="62">
        <v>45597</v>
      </c>
      <c r="L115" s="40" t="s">
        <v>38</v>
      </c>
      <c r="M115" s="127">
        <v>1</v>
      </c>
      <c r="N115" s="137">
        <f>VLOOKUP(L115,단가표!$B$2:$C$75,2,0)</f>
        <v>70000</v>
      </c>
      <c r="O115" s="42">
        <f>SUM(M115*N115)</f>
        <v>70000</v>
      </c>
      <c r="P115" s="138">
        <v>70000</v>
      </c>
      <c r="Q115" s="167" t="s">
        <v>26</v>
      </c>
      <c r="R115" s="41"/>
      <c r="S115" s="43">
        <f>VLOOKUP(Q115,단가표!$B$2:$C$75,2,0)</f>
        <v>0</v>
      </c>
      <c r="T115" s="166"/>
      <c r="U115" s="195" t="s">
        <v>59</v>
      </c>
      <c r="V115" s="50" t="s">
        <v>765</v>
      </c>
      <c r="W115" s="196" t="s">
        <v>775</v>
      </c>
      <c r="X115" s="186">
        <v>45297</v>
      </c>
      <c r="Y115" s="55" t="s">
        <v>4</v>
      </c>
      <c r="Z115" s="48"/>
      <c r="AA115" s="48" t="s">
        <v>512</v>
      </c>
      <c r="AB115" s="48"/>
      <c r="AC115" s="48"/>
    </row>
    <row r="116" spans="1:29" ht="20.100000000000001" customHeight="1">
      <c r="A116" s="36" t="s">
        <v>2705</v>
      </c>
      <c r="B116" s="95" t="s">
        <v>51</v>
      </c>
      <c r="C116" s="59" t="s">
        <v>41</v>
      </c>
      <c r="D116" s="40" t="s">
        <v>166</v>
      </c>
      <c r="E116" s="48" t="s">
        <v>48</v>
      </c>
      <c r="F116" s="48" t="s">
        <v>167</v>
      </c>
      <c r="G116" s="48" t="s">
        <v>86</v>
      </c>
      <c r="H116" s="48">
        <v>7</v>
      </c>
      <c r="I116" s="48" t="s">
        <v>172</v>
      </c>
      <c r="J116" s="49">
        <v>45580</v>
      </c>
      <c r="K116" s="44">
        <v>45597</v>
      </c>
      <c r="L116" s="40" t="s">
        <v>6</v>
      </c>
      <c r="M116" s="127">
        <v>8</v>
      </c>
      <c r="N116" s="137">
        <f>VLOOKUP(L116,단가표!$B$2:$C$75,2,0)</f>
        <v>55000</v>
      </c>
      <c r="O116" s="42">
        <f>SUM(M116*N116)</f>
        <v>440000</v>
      </c>
      <c r="P116" s="138">
        <v>440000</v>
      </c>
      <c r="Q116" s="167" t="s">
        <v>26</v>
      </c>
      <c r="R116" s="41"/>
      <c r="S116" s="43">
        <f>VLOOKUP(Q116,단가표!$B$2:$C$75,2,0)</f>
        <v>0</v>
      </c>
      <c r="T116" s="166"/>
      <c r="U116" s="195" t="s">
        <v>57</v>
      </c>
      <c r="V116" s="50" t="s">
        <v>952</v>
      </c>
      <c r="W116" s="194" t="s">
        <v>230</v>
      </c>
      <c r="X116" s="186">
        <v>44274</v>
      </c>
      <c r="Y116" s="55" t="s">
        <v>4</v>
      </c>
      <c r="Z116" s="48"/>
      <c r="AA116" s="48" t="s">
        <v>168</v>
      </c>
      <c r="AB116" s="48"/>
      <c r="AC116" s="40" t="s">
        <v>52</v>
      </c>
    </row>
    <row r="117" spans="1:29" ht="20.100000000000001" customHeight="1">
      <c r="A117" s="36" t="s">
        <v>2705</v>
      </c>
      <c r="B117" s="95" t="s">
        <v>51</v>
      </c>
      <c r="C117" s="56" t="s">
        <v>41</v>
      </c>
      <c r="D117" s="37" t="s">
        <v>369</v>
      </c>
      <c r="E117" s="48" t="s">
        <v>46</v>
      </c>
      <c r="F117" s="40" t="s">
        <v>370</v>
      </c>
      <c r="G117" s="48" t="s">
        <v>86</v>
      </c>
      <c r="H117" s="48">
        <v>7</v>
      </c>
      <c r="I117" s="48" t="s">
        <v>205</v>
      </c>
      <c r="J117" s="49">
        <v>45581</v>
      </c>
      <c r="K117" s="62">
        <v>45566</v>
      </c>
      <c r="L117" s="40" t="s">
        <v>6</v>
      </c>
      <c r="M117" s="127">
        <v>8</v>
      </c>
      <c r="N117" s="137">
        <f>VLOOKUP(L117,단가표!$B$2:$C$75,2,0)</f>
        <v>55000</v>
      </c>
      <c r="O117" s="42">
        <f>SUM(M117*N117)</f>
        <v>440000</v>
      </c>
      <c r="P117" s="138">
        <v>440000</v>
      </c>
      <c r="Q117" s="167" t="s">
        <v>16</v>
      </c>
      <c r="R117" s="41">
        <v>6</v>
      </c>
      <c r="S117" s="43">
        <f>VLOOKUP(Q117,단가표!$B$2:$C$75,2,0)</f>
        <v>3000</v>
      </c>
      <c r="T117" s="166">
        <v>18000</v>
      </c>
      <c r="U117" s="195" t="s">
        <v>57</v>
      </c>
      <c r="V117" s="50" t="s">
        <v>955</v>
      </c>
      <c r="W117" s="194" t="s">
        <v>957</v>
      </c>
      <c r="X117" s="186">
        <v>45020</v>
      </c>
      <c r="Y117" s="55" t="s">
        <v>4</v>
      </c>
      <c r="Z117" s="48"/>
      <c r="AA117" s="48"/>
      <c r="AB117" s="48"/>
      <c r="AC117" s="48"/>
    </row>
    <row r="118" spans="1:29" ht="20.100000000000001" customHeight="1">
      <c r="A118" s="36" t="s">
        <v>2705</v>
      </c>
      <c r="B118" s="95" t="s">
        <v>51</v>
      </c>
      <c r="C118" s="48" t="s">
        <v>175</v>
      </c>
      <c r="D118" s="57" t="s">
        <v>360</v>
      </c>
      <c r="E118" s="48" t="s">
        <v>46</v>
      </c>
      <c r="F118" s="48" t="s">
        <v>804</v>
      </c>
      <c r="G118" s="48" t="s">
        <v>86</v>
      </c>
      <c r="H118" s="78">
        <v>8</v>
      </c>
      <c r="I118" s="48" t="s">
        <v>205</v>
      </c>
      <c r="J118" s="49">
        <v>45581</v>
      </c>
      <c r="K118" s="66">
        <v>45566</v>
      </c>
      <c r="L118" s="41" t="s">
        <v>6</v>
      </c>
      <c r="M118" s="127">
        <v>2</v>
      </c>
      <c r="N118" s="137">
        <f>VLOOKUP(L118,단가표!$B$2:$C$75,2,0)</f>
        <v>55000</v>
      </c>
      <c r="O118" s="42">
        <f>SUM(M118*N118)</f>
        <v>110000</v>
      </c>
      <c r="P118" s="138">
        <v>110000</v>
      </c>
      <c r="Q118" s="165" t="s">
        <v>26</v>
      </c>
      <c r="R118" s="41"/>
      <c r="S118" s="43">
        <f>VLOOKUP(Q118,단가표!$B$2:$C$75,2,0)</f>
        <v>0</v>
      </c>
      <c r="T118" s="166"/>
      <c r="U118" s="195" t="s">
        <v>57</v>
      </c>
      <c r="V118" s="54" t="s">
        <v>959</v>
      </c>
      <c r="W118" s="198" t="s">
        <v>960</v>
      </c>
      <c r="X118" s="186">
        <v>44975</v>
      </c>
      <c r="Y118" s="55" t="s">
        <v>4</v>
      </c>
      <c r="Z118" s="48"/>
      <c r="AA118" s="48" t="s">
        <v>334</v>
      </c>
      <c r="AB118" s="48"/>
      <c r="AC118" s="40"/>
    </row>
    <row r="119" spans="1:29" ht="20.100000000000001" customHeight="1">
      <c r="A119" s="58" t="s">
        <v>2705</v>
      </c>
      <c r="B119" s="95" t="s">
        <v>50</v>
      </c>
      <c r="C119" s="59" t="s">
        <v>175</v>
      </c>
      <c r="D119" s="57" t="s">
        <v>216</v>
      </c>
      <c r="E119" s="48" t="s">
        <v>45</v>
      </c>
      <c r="F119" s="48" t="s">
        <v>217</v>
      </c>
      <c r="G119" s="48" t="s">
        <v>89</v>
      </c>
      <c r="H119" s="48">
        <v>5</v>
      </c>
      <c r="I119" s="48" t="s">
        <v>403</v>
      </c>
      <c r="J119" s="49">
        <v>45581</v>
      </c>
      <c r="K119" s="66">
        <v>45566</v>
      </c>
      <c r="L119" s="40" t="s">
        <v>2435</v>
      </c>
      <c r="M119" s="127">
        <v>1</v>
      </c>
      <c r="N119" s="137">
        <f>VLOOKUP(L119,단가표!$B$2:$C$75,2,0)</f>
        <v>30000</v>
      </c>
      <c r="O119" s="42">
        <f>SUM(M119*N119)</f>
        <v>30000</v>
      </c>
      <c r="P119" s="138">
        <v>30000</v>
      </c>
      <c r="Q119" s="167" t="s">
        <v>26</v>
      </c>
      <c r="R119" s="41"/>
      <c r="S119" s="43">
        <v>0</v>
      </c>
      <c r="T119" s="166"/>
      <c r="U119" s="195" t="s">
        <v>57</v>
      </c>
      <c r="V119" s="50" t="s">
        <v>964</v>
      </c>
      <c r="W119" s="194" t="s">
        <v>963</v>
      </c>
      <c r="X119" s="186">
        <v>44538</v>
      </c>
      <c r="Y119" s="48" t="s">
        <v>4</v>
      </c>
      <c r="Z119" s="48"/>
      <c r="AA119" s="48" t="s">
        <v>218</v>
      </c>
      <c r="AB119" s="48"/>
      <c r="AC119" s="48"/>
    </row>
    <row r="120" spans="1:29" ht="20.100000000000001" customHeight="1">
      <c r="A120" s="58" t="s">
        <v>2705</v>
      </c>
      <c r="B120" s="95" t="s">
        <v>50</v>
      </c>
      <c r="C120" s="59" t="s">
        <v>175</v>
      </c>
      <c r="D120" s="57" t="s">
        <v>219</v>
      </c>
      <c r="E120" s="48" t="s">
        <v>45</v>
      </c>
      <c r="F120" s="48" t="s">
        <v>217</v>
      </c>
      <c r="G120" s="48" t="s">
        <v>89</v>
      </c>
      <c r="H120" s="48">
        <v>7</v>
      </c>
      <c r="I120" s="48" t="s">
        <v>403</v>
      </c>
      <c r="J120" s="49">
        <v>45581</v>
      </c>
      <c r="K120" s="66">
        <v>45566</v>
      </c>
      <c r="L120" s="40" t="s">
        <v>2435</v>
      </c>
      <c r="M120" s="127">
        <v>1</v>
      </c>
      <c r="N120" s="137">
        <f>VLOOKUP(L120,단가표!$B$2:$C$75,2,0)</f>
        <v>30000</v>
      </c>
      <c r="O120" s="42">
        <f>SUM(M120*N120)</f>
        <v>30000</v>
      </c>
      <c r="P120" s="138">
        <v>30000</v>
      </c>
      <c r="Q120" s="167" t="s">
        <v>26</v>
      </c>
      <c r="R120" s="41"/>
      <c r="S120" s="43">
        <v>0</v>
      </c>
      <c r="T120" s="166"/>
      <c r="U120" s="195" t="s">
        <v>57</v>
      </c>
      <c r="V120" s="50" t="s">
        <v>964</v>
      </c>
      <c r="W120" s="194" t="s">
        <v>963</v>
      </c>
      <c r="X120" s="186">
        <v>44538</v>
      </c>
      <c r="Y120" s="48" t="s">
        <v>4</v>
      </c>
      <c r="Z120" s="48"/>
      <c r="AA120" s="48" t="s">
        <v>218</v>
      </c>
      <c r="AB120" s="48"/>
      <c r="AC120" s="48"/>
    </row>
    <row r="121" spans="1:29" ht="20.100000000000001" customHeight="1">
      <c r="A121" s="36" t="s">
        <v>2705</v>
      </c>
      <c r="B121" s="95" t="s">
        <v>51</v>
      </c>
      <c r="C121" s="83" t="s">
        <v>41</v>
      </c>
      <c r="D121" s="38" t="s">
        <v>695</v>
      </c>
      <c r="E121" s="37" t="s">
        <v>577</v>
      </c>
      <c r="F121" s="84" t="s">
        <v>696</v>
      </c>
      <c r="G121" s="37" t="s">
        <v>86</v>
      </c>
      <c r="H121" s="37">
        <v>10</v>
      </c>
      <c r="I121" s="37" t="s">
        <v>101</v>
      </c>
      <c r="J121" s="49">
        <v>45581</v>
      </c>
      <c r="K121" s="66">
        <v>45566</v>
      </c>
      <c r="L121" s="40" t="s">
        <v>4</v>
      </c>
      <c r="M121" s="127">
        <v>4</v>
      </c>
      <c r="N121" s="137">
        <f>VLOOKUP(L121,단가표!$B$2:$C$75,2,0)</f>
        <v>60000</v>
      </c>
      <c r="O121" s="42">
        <f>SUM(M121*N121)</f>
        <v>240000</v>
      </c>
      <c r="P121" s="138">
        <v>240000</v>
      </c>
      <c r="Q121" s="167" t="s">
        <v>26</v>
      </c>
      <c r="R121" s="41"/>
      <c r="S121" s="43">
        <f>VLOOKUP(Q121,단가표!$B$2:$C$75,2,0)</f>
        <v>0</v>
      </c>
      <c r="T121" s="166"/>
      <c r="U121" s="200" t="s">
        <v>59</v>
      </c>
      <c r="V121" s="45" t="s">
        <v>765</v>
      </c>
      <c r="W121" s="202" t="s">
        <v>764</v>
      </c>
      <c r="X121" s="187">
        <v>45497</v>
      </c>
      <c r="Y121" s="46" t="s">
        <v>4</v>
      </c>
      <c r="Z121" s="37"/>
      <c r="AA121" s="37"/>
      <c r="AB121" s="37"/>
      <c r="AC121" s="38"/>
    </row>
    <row r="122" spans="1:29" ht="20.100000000000001" customHeight="1">
      <c r="A122" s="36" t="s">
        <v>2705</v>
      </c>
      <c r="B122" s="95" t="s">
        <v>51</v>
      </c>
      <c r="C122" s="56" t="s">
        <v>41</v>
      </c>
      <c r="D122" s="37" t="s">
        <v>369</v>
      </c>
      <c r="E122" s="48" t="s">
        <v>46</v>
      </c>
      <c r="F122" s="40" t="s">
        <v>370</v>
      </c>
      <c r="G122" s="48" t="s">
        <v>86</v>
      </c>
      <c r="H122" s="48">
        <v>7</v>
      </c>
      <c r="I122" s="48" t="s">
        <v>205</v>
      </c>
      <c r="J122" s="49">
        <v>45581</v>
      </c>
      <c r="K122" s="62">
        <v>45597</v>
      </c>
      <c r="L122" s="40" t="s">
        <v>6</v>
      </c>
      <c r="M122" s="127">
        <v>8</v>
      </c>
      <c r="N122" s="137">
        <f>VLOOKUP(L122,단가표!$B$2:$C$75,2,0)</f>
        <v>55000</v>
      </c>
      <c r="O122" s="42">
        <f>SUM(M122*N122)</f>
        <v>440000</v>
      </c>
      <c r="P122" s="138">
        <v>440000</v>
      </c>
      <c r="Q122" s="167" t="s">
        <v>16</v>
      </c>
      <c r="R122" s="41">
        <v>4</v>
      </c>
      <c r="S122" s="43">
        <f>VLOOKUP(Q122,단가표!$B$2:$C$75,2,0)</f>
        <v>3000</v>
      </c>
      <c r="T122" s="166">
        <v>12000</v>
      </c>
      <c r="U122" s="195" t="s">
        <v>57</v>
      </c>
      <c r="V122" s="50" t="s">
        <v>955</v>
      </c>
      <c r="W122" s="194" t="s">
        <v>956</v>
      </c>
      <c r="X122" s="186">
        <v>45020</v>
      </c>
      <c r="Y122" s="55" t="s">
        <v>4</v>
      </c>
      <c r="Z122" s="48"/>
      <c r="AA122" s="48"/>
      <c r="AB122" s="48"/>
      <c r="AC122" s="48"/>
    </row>
    <row r="123" spans="1:29" ht="20.100000000000001" customHeight="1">
      <c r="A123" s="36" t="s">
        <v>2705</v>
      </c>
      <c r="B123" s="95" t="s">
        <v>51</v>
      </c>
      <c r="C123" s="61" t="s">
        <v>41</v>
      </c>
      <c r="D123" s="57" t="s">
        <v>360</v>
      </c>
      <c r="E123" s="48" t="s">
        <v>46</v>
      </c>
      <c r="F123" s="48" t="s">
        <v>501</v>
      </c>
      <c r="G123" s="48" t="s">
        <v>86</v>
      </c>
      <c r="H123" s="78">
        <v>8</v>
      </c>
      <c r="I123" s="48" t="s">
        <v>1136</v>
      </c>
      <c r="J123" s="49">
        <v>45581</v>
      </c>
      <c r="K123" s="66">
        <v>45597</v>
      </c>
      <c r="L123" s="38" t="s">
        <v>598</v>
      </c>
      <c r="M123" s="128">
        <v>4</v>
      </c>
      <c r="N123" s="137">
        <f>VLOOKUP(L123,단가표!$B$2:$C$75,2,0)</f>
        <v>50000</v>
      </c>
      <c r="O123" s="42">
        <f>SUM(M123*N123)</f>
        <v>200000</v>
      </c>
      <c r="P123" s="141">
        <v>230000</v>
      </c>
      <c r="Q123" s="165" t="s">
        <v>26</v>
      </c>
      <c r="R123" s="41"/>
      <c r="S123" s="43">
        <f>VLOOKUP(Q123,단가표!$B$2:$C$75,2,0)</f>
        <v>0</v>
      </c>
      <c r="T123" s="166"/>
      <c r="U123" s="195" t="s">
        <v>57</v>
      </c>
      <c r="V123" s="54" t="s">
        <v>958</v>
      </c>
      <c r="W123" s="198" t="s">
        <v>1135</v>
      </c>
      <c r="X123" s="186">
        <v>45311</v>
      </c>
      <c r="Y123" s="48" t="s">
        <v>4</v>
      </c>
      <c r="Z123" s="48"/>
      <c r="AA123" s="48" t="s">
        <v>334</v>
      </c>
      <c r="AB123" s="48"/>
      <c r="AC123" s="48"/>
    </row>
    <row r="124" spans="1:29" ht="20.100000000000001" customHeight="1">
      <c r="A124" s="36" t="s">
        <v>2705</v>
      </c>
      <c r="B124" s="95" t="s">
        <v>51</v>
      </c>
      <c r="C124" s="48" t="s">
        <v>41</v>
      </c>
      <c r="D124" s="57" t="s">
        <v>360</v>
      </c>
      <c r="E124" s="48" t="s">
        <v>46</v>
      </c>
      <c r="F124" s="48" t="s">
        <v>804</v>
      </c>
      <c r="G124" s="48" t="s">
        <v>86</v>
      </c>
      <c r="H124" s="78">
        <v>8</v>
      </c>
      <c r="I124" s="48" t="s">
        <v>1136</v>
      </c>
      <c r="J124" s="49">
        <v>45581</v>
      </c>
      <c r="K124" s="66">
        <v>45597</v>
      </c>
      <c r="L124" s="41" t="s">
        <v>598</v>
      </c>
      <c r="M124" s="127">
        <v>8</v>
      </c>
      <c r="N124" s="137">
        <f>VLOOKUP(L124,단가표!$B$2:$C$75,2,0)</f>
        <v>50000</v>
      </c>
      <c r="O124" s="42">
        <f>SUM(M124*N124)</f>
        <v>400000</v>
      </c>
      <c r="P124" s="138">
        <v>430000</v>
      </c>
      <c r="Q124" s="165" t="s">
        <v>16</v>
      </c>
      <c r="R124" s="41">
        <v>8</v>
      </c>
      <c r="S124" s="43">
        <f>VLOOKUP(Q124,단가표!$B$2:$C$75,2,0)</f>
        <v>3000</v>
      </c>
      <c r="T124" s="166">
        <v>24000</v>
      </c>
      <c r="U124" s="195" t="s">
        <v>57</v>
      </c>
      <c r="V124" s="54" t="s">
        <v>958</v>
      </c>
      <c r="W124" s="198" t="s">
        <v>1137</v>
      </c>
      <c r="X124" s="186">
        <v>44975</v>
      </c>
      <c r="Y124" s="55" t="s">
        <v>4</v>
      </c>
      <c r="Z124" s="48"/>
      <c r="AA124" s="48" t="s">
        <v>334</v>
      </c>
      <c r="AB124" s="48"/>
      <c r="AC124" s="40"/>
    </row>
    <row r="125" spans="1:29" ht="20.100000000000001" customHeight="1">
      <c r="A125" s="36" t="s">
        <v>2705</v>
      </c>
      <c r="B125" s="95" t="s">
        <v>51</v>
      </c>
      <c r="C125" s="56" t="s">
        <v>41</v>
      </c>
      <c r="D125" s="38" t="s">
        <v>593</v>
      </c>
      <c r="E125" s="48" t="s">
        <v>577</v>
      </c>
      <c r="F125" s="48" t="s">
        <v>594</v>
      </c>
      <c r="G125" s="48" t="s">
        <v>86</v>
      </c>
      <c r="H125" s="48">
        <v>10</v>
      </c>
      <c r="I125" s="48" t="s">
        <v>101</v>
      </c>
      <c r="J125" s="49">
        <v>45581</v>
      </c>
      <c r="K125" s="66">
        <v>45597</v>
      </c>
      <c r="L125" s="40" t="s">
        <v>4</v>
      </c>
      <c r="M125" s="127">
        <v>4</v>
      </c>
      <c r="N125" s="137">
        <f>VLOOKUP(L125,단가표!$B$2:$C$75,2,0)</f>
        <v>60000</v>
      </c>
      <c r="O125" s="42">
        <f>SUM(M125*N125)</f>
        <v>240000</v>
      </c>
      <c r="P125" s="138">
        <v>240000</v>
      </c>
      <c r="Q125" s="167" t="s">
        <v>15</v>
      </c>
      <c r="R125" s="41">
        <v>4</v>
      </c>
      <c r="S125" s="43">
        <f>VLOOKUP(Q125,단가표!$B$2:$C$75,2,0)</f>
        <v>6000</v>
      </c>
      <c r="T125" s="166">
        <v>24000</v>
      </c>
      <c r="U125" s="193" t="s">
        <v>57</v>
      </c>
      <c r="V125" s="50" t="s">
        <v>961</v>
      </c>
      <c r="W125" s="194" t="s">
        <v>962</v>
      </c>
      <c r="X125" s="186">
        <v>45343</v>
      </c>
      <c r="Y125" s="48" t="s">
        <v>4</v>
      </c>
      <c r="Z125" s="48"/>
      <c r="AA125" s="67" t="s">
        <v>595</v>
      </c>
      <c r="AB125" s="67"/>
      <c r="AC125" s="48"/>
    </row>
    <row r="126" spans="1:29" ht="20.100000000000001" customHeight="1">
      <c r="A126" s="36" t="s">
        <v>2705</v>
      </c>
      <c r="B126" s="95" t="s">
        <v>51</v>
      </c>
      <c r="C126" s="59" t="s">
        <v>175</v>
      </c>
      <c r="D126" s="48" t="s">
        <v>628</v>
      </c>
      <c r="E126" s="48" t="s">
        <v>46</v>
      </c>
      <c r="F126" s="48" t="s">
        <v>629</v>
      </c>
      <c r="G126" s="48" t="s">
        <v>86</v>
      </c>
      <c r="H126" s="48">
        <v>9</v>
      </c>
      <c r="I126" s="48" t="s">
        <v>112</v>
      </c>
      <c r="J126" s="49">
        <v>45582</v>
      </c>
      <c r="K126" s="44">
        <v>45566</v>
      </c>
      <c r="L126" s="40" t="s">
        <v>4</v>
      </c>
      <c r="M126" s="127">
        <v>1</v>
      </c>
      <c r="N126" s="137">
        <f>VLOOKUP(L126,단가표!$B$2:$C$75,2,0)</f>
        <v>60000</v>
      </c>
      <c r="O126" s="42">
        <f>SUM(M126*N126)</f>
        <v>60000</v>
      </c>
      <c r="P126" s="138">
        <v>60000</v>
      </c>
      <c r="Q126" s="167" t="s">
        <v>26</v>
      </c>
      <c r="R126" s="41"/>
      <c r="S126" s="43">
        <f>VLOOKUP(Q126,단가표!$B$2:$C$75,2,0)</f>
        <v>0</v>
      </c>
      <c r="T126" s="166"/>
      <c r="U126" s="193" t="s">
        <v>57</v>
      </c>
      <c r="V126" s="50" t="s">
        <v>965</v>
      </c>
      <c r="W126" s="194" t="s">
        <v>826</v>
      </c>
      <c r="X126" s="186">
        <v>44630</v>
      </c>
      <c r="Y126" s="55" t="s">
        <v>4</v>
      </c>
      <c r="Z126" s="48"/>
      <c r="AA126" s="48" t="s">
        <v>630</v>
      </c>
      <c r="AB126" s="48"/>
      <c r="AC126" s="40"/>
    </row>
    <row r="127" spans="1:29" ht="20.100000000000001" customHeight="1">
      <c r="A127" s="36" t="s">
        <v>2705</v>
      </c>
      <c r="B127" s="95" t="s">
        <v>51</v>
      </c>
      <c r="C127" s="37" t="s">
        <v>41</v>
      </c>
      <c r="D127" s="40" t="s">
        <v>371</v>
      </c>
      <c r="E127" s="48" t="s">
        <v>193</v>
      </c>
      <c r="F127" s="48" t="s">
        <v>372</v>
      </c>
      <c r="G127" s="48" t="s">
        <v>86</v>
      </c>
      <c r="H127" s="48">
        <v>5</v>
      </c>
      <c r="I127" s="48" t="s">
        <v>107</v>
      </c>
      <c r="J127" s="68">
        <v>45582</v>
      </c>
      <c r="K127" s="66">
        <v>45566</v>
      </c>
      <c r="L127" s="41" t="s">
        <v>4</v>
      </c>
      <c r="M127" s="127">
        <v>3</v>
      </c>
      <c r="N127" s="137">
        <f>VLOOKUP(L127,단가표!$B$2:$C$75,2,0)</f>
        <v>60000</v>
      </c>
      <c r="O127" s="42">
        <f>SUM(M127*N127)</f>
        <v>180000</v>
      </c>
      <c r="P127" s="140">
        <v>180000</v>
      </c>
      <c r="Q127" s="167" t="s">
        <v>26</v>
      </c>
      <c r="R127" s="41"/>
      <c r="S127" s="43">
        <f>VLOOKUP(Q127,단가표!$B$2:$C$75,2,0)</f>
        <v>0</v>
      </c>
      <c r="T127" s="166"/>
      <c r="U127" s="204" t="s">
        <v>57</v>
      </c>
      <c r="V127" s="50" t="s">
        <v>968</v>
      </c>
      <c r="W127" s="194" t="s">
        <v>774</v>
      </c>
      <c r="X127" s="186">
        <v>44998</v>
      </c>
      <c r="Y127" s="48" t="s">
        <v>4</v>
      </c>
      <c r="Z127" s="48"/>
      <c r="AA127" s="60" t="s">
        <v>373</v>
      </c>
      <c r="AB127" s="60"/>
      <c r="AC127" s="40"/>
    </row>
    <row r="128" spans="1:29" ht="20.100000000000001" customHeight="1">
      <c r="A128" s="36" t="s">
        <v>2705</v>
      </c>
      <c r="B128" s="95" t="s">
        <v>51</v>
      </c>
      <c r="C128" s="59" t="s">
        <v>41</v>
      </c>
      <c r="D128" s="48" t="s">
        <v>628</v>
      </c>
      <c r="E128" s="48" t="s">
        <v>46</v>
      </c>
      <c r="F128" s="48" t="s">
        <v>629</v>
      </c>
      <c r="G128" s="48" t="s">
        <v>86</v>
      </c>
      <c r="H128" s="48">
        <v>9</v>
      </c>
      <c r="I128" s="48" t="s">
        <v>112</v>
      </c>
      <c r="J128" s="49">
        <v>45582</v>
      </c>
      <c r="K128" s="44">
        <v>45597</v>
      </c>
      <c r="L128" s="40" t="s">
        <v>4</v>
      </c>
      <c r="M128" s="127">
        <v>4</v>
      </c>
      <c r="N128" s="137">
        <f>VLOOKUP(L128,단가표!$B$2:$C$75,2,0)</f>
        <v>60000</v>
      </c>
      <c r="O128" s="42">
        <f>SUM(M128*N128)</f>
        <v>240000</v>
      </c>
      <c r="P128" s="138">
        <v>240000</v>
      </c>
      <c r="Q128" s="167" t="s">
        <v>26</v>
      </c>
      <c r="R128" s="41"/>
      <c r="S128" s="43">
        <f>VLOOKUP(Q128,단가표!$B$2:$C$75,2,0)</f>
        <v>0</v>
      </c>
      <c r="T128" s="166"/>
      <c r="U128" s="193" t="s">
        <v>57</v>
      </c>
      <c r="V128" s="50" t="s">
        <v>965</v>
      </c>
      <c r="W128" s="194" t="s">
        <v>966</v>
      </c>
      <c r="X128" s="186">
        <v>44630</v>
      </c>
      <c r="Y128" s="55" t="s">
        <v>4</v>
      </c>
      <c r="Z128" s="48"/>
      <c r="AA128" s="48" t="s">
        <v>630</v>
      </c>
      <c r="AB128" s="48"/>
      <c r="AC128" s="40"/>
    </row>
    <row r="129" spans="1:29" ht="20.100000000000001" customHeight="1">
      <c r="A129" s="36" t="s">
        <v>2705</v>
      </c>
      <c r="B129" s="95" t="s">
        <v>50</v>
      </c>
      <c r="C129" s="56" t="s">
        <v>41</v>
      </c>
      <c r="D129" s="48" t="s">
        <v>722</v>
      </c>
      <c r="E129" s="48" t="s">
        <v>731</v>
      </c>
      <c r="F129" s="48" t="s">
        <v>776</v>
      </c>
      <c r="G129" s="48" t="s">
        <v>86</v>
      </c>
      <c r="H129" s="48">
        <v>7</v>
      </c>
      <c r="I129" s="48" t="s">
        <v>107</v>
      </c>
      <c r="J129" s="49">
        <v>45582</v>
      </c>
      <c r="K129" s="62">
        <v>45597</v>
      </c>
      <c r="L129" s="40" t="s">
        <v>4</v>
      </c>
      <c r="M129" s="127">
        <v>4</v>
      </c>
      <c r="N129" s="137">
        <f>VLOOKUP(L129,단가표!$B$2:$C$75,2,0)</f>
        <v>60000</v>
      </c>
      <c r="O129" s="42">
        <f>SUM(M129*N129)</f>
        <v>240000</v>
      </c>
      <c r="P129" s="138">
        <v>240000</v>
      </c>
      <c r="Q129" s="167" t="s">
        <v>26</v>
      </c>
      <c r="R129" s="41"/>
      <c r="S129" s="43">
        <f>VLOOKUP(Q129,단가표!$B$2:$C$75,2,0)</f>
        <v>0</v>
      </c>
      <c r="T129" s="166"/>
      <c r="U129" s="193" t="s">
        <v>57</v>
      </c>
      <c r="V129" s="50" t="s">
        <v>967</v>
      </c>
      <c r="W129" s="194" t="s">
        <v>231</v>
      </c>
      <c r="X129" s="186">
        <v>45526</v>
      </c>
      <c r="Y129" s="55" t="s">
        <v>4</v>
      </c>
      <c r="Z129" s="48"/>
      <c r="AA129" s="48"/>
      <c r="AB129" s="48"/>
      <c r="AC129" s="40"/>
    </row>
    <row r="130" spans="1:29" ht="20.100000000000001" customHeight="1">
      <c r="A130" s="58" t="s">
        <v>2705</v>
      </c>
      <c r="B130" s="95" t="s">
        <v>50</v>
      </c>
      <c r="C130" s="61" t="s">
        <v>499</v>
      </c>
      <c r="D130" s="48" t="s">
        <v>451</v>
      </c>
      <c r="E130" s="48" t="s">
        <v>45</v>
      </c>
      <c r="F130" s="48" t="s">
        <v>452</v>
      </c>
      <c r="G130" s="48" t="s">
        <v>89</v>
      </c>
      <c r="H130" s="48">
        <v>8</v>
      </c>
      <c r="I130" s="50" t="s">
        <v>450</v>
      </c>
      <c r="J130" s="49">
        <v>45583</v>
      </c>
      <c r="K130" s="62">
        <v>45566</v>
      </c>
      <c r="L130" s="40" t="s">
        <v>4</v>
      </c>
      <c r="M130" s="127">
        <v>5</v>
      </c>
      <c r="N130" s="137">
        <f>VLOOKUP(L130,단가표!$B$2:$C$75,2,0)</f>
        <v>60000</v>
      </c>
      <c r="O130" s="42">
        <f>SUM(M130*N130)</f>
        <v>300000</v>
      </c>
      <c r="P130" s="138">
        <v>300000</v>
      </c>
      <c r="Q130" s="167" t="s">
        <v>26</v>
      </c>
      <c r="R130" s="41"/>
      <c r="S130" s="43">
        <f>VLOOKUP(Q130,단가표!$B$2:$C$75,2,0)</f>
        <v>0</v>
      </c>
      <c r="T130" s="166"/>
      <c r="U130" s="195" t="s">
        <v>57</v>
      </c>
      <c r="V130" s="48" t="s">
        <v>971</v>
      </c>
      <c r="W130" s="194" t="s">
        <v>1034</v>
      </c>
      <c r="X130" s="186">
        <v>45196</v>
      </c>
      <c r="Y130" s="48" t="s">
        <v>10</v>
      </c>
      <c r="Z130" s="48"/>
      <c r="AA130" s="48"/>
      <c r="AB130" s="48"/>
      <c r="AC130" s="50"/>
    </row>
    <row r="131" spans="1:29" ht="20.100000000000001" customHeight="1">
      <c r="A131" s="58" t="s">
        <v>2705</v>
      </c>
      <c r="B131" s="95" t="s">
        <v>50</v>
      </c>
      <c r="C131" s="61" t="s">
        <v>39</v>
      </c>
      <c r="D131" s="48" t="s">
        <v>972</v>
      </c>
      <c r="E131" s="48" t="s">
        <v>44</v>
      </c>
      <c r="F131" s="48" t="s">
        <v>973</v>
      </c>
      <c r="G131" s="48" t="s">
        <v>89</v>
      </c>
      <c r="H131" s="48">
        <v>6</v>
      </c>
      <c r="I131" s="50" t="s">
        <v>90</v>
      </c>
      <c r="J131" s="49">
        <v>45583</v>
      </c>
      <c r="K131" s="62">
        <v>45566</v>
      </c>
      <c r="L131" s="40" t="s">
        <v>4</v>
      </c>
      <c r="M131" s="127">
        <v>2</v>
      </c>
      <c r="N131" s="137">
        <f>VLOOKUP(L131,단가표!$B$2:$C$75,2,0)</f>
        <v>60000</v>
      </c>
      <c r="O131" s="42">
        <f>SUM(M131*N131)</f>
        <v>120000</v>
      </c>
      <c r="P131" s="138">
        <v>120000</v>
      </c>
      <c r="Q131" s="167" t="s">
        <v>14</v>
      </c>
      <c r="R131" s="41">
        <v>1</v>
      </c>
      <c r="S131" s="43">
        <f>VLOOKUP(Q131,단가표!$B$2:$C$75,2,0)</f>
        <v>30000</v>
      </c>
      <c r="T131" s="166">
        <v>30000</v>
      </c>
      <c r="U131" s="195" t="s">
        <v>57</v>
      </c>
      <c r="V131" s="48" t="s">
        <v>974</v>
      </c>
      <c r="W131" s="194" t="s">
        <v>976</v>
      </c>
      <c r="X131" s="186">
        <v>43748</v>
      </c>
      <c r="Y131" s="48" t="s">
        <v>4</v>
      </c>
      <c r="Z131" s="48"/>
      <c r="AA131" s="48" t="s">
        <v>333</v>
      </c>
      <c r="AB131" s="48"/>
      <c r="AC131" s="50"/>
    </row>
    <row r="132" spans="1:29" ht="20.100000000000001" customHeight="1">
      <c r="A132" s="36" t="s">
        <v>2705</v>
      </c>
      <c r="B132" s="95" t="s">
        <v>51</v>
      </c>
      <c r="C132" s="48" t="s">
        <v>41</v>
      </c>
      <c r="D132" s="40" t="s">
        <v>420</v>
      </c>
      <c r="E132" s="48" t="s">
        <v>46</v>
      </c>
      <c r="F132" s="48" t="s">
        <v>421</v>
      </c>
      <c r="G132" s="48" t="s">
        <v>86</v>
      </c>
      <c r="H132" s="48">
        <v>8</v>
      </c>
      <c r="I132" s="48" t="s">
        <v>205</v>
      </c>
      <c r="J132" s="49">
        <v>45583</v>
      </c>
      <c r="K132" s="44">
        <v>45597</v>
      </c>
      <c r="L132" s="40" t="s">
        <v>6</v>
      </c>
      <c r="M132" s="127">
        <v>8</v>
      </c>
      <c r="N132" s="137">
        <f>VLOOKUP(L132,단가표!$B$2:$C$75,2,0)</f>
        <v>55000</v>
      </c>
      <c r="O132" s="42">
        <f>SUM(M132*N132)</f>
        <v>440000</v>
      </c>
      <c r="P132" s="138">
        <v>440000</v>
      </c>
      <c r="Q132" s="167" t="s">
        <v>26</v>
      </c>
      <c r="R132" s="41"/>
      <c r="S132" s="43">
        <f>VLOOKUP(Q132,단가표!$B$2:$C$75,2,0)</f>
        <v>0</v>
      </c>
      <c r="T132" s="166"/>
      <c r="U132" s="195" t="s">
        <v>57</v>
      </c>
      <c r="V132" s="48" t="s">
        <v>969</v>
      </c>
      <c r="W132" s="194" t="s">
        <v>230</v>
      </c>
      <c r="X132" s="186">
        <v>45135</v>
      </c>
      <c r="Y132" s="55" t="s">
        <v>4</v>
      </c>
      <c r="Z132" s="48"/>
      <c r="AA132" s="48" t="s">
        <v>422</v>
      </c>
      <c r="AB132" s="48"/>
      <c r="AC132" s="50" t="s">
        <v>53</v>
      </c>
    </row>
    <row r="133" spans="1:29" ht="20.100000000000001" customHeight="1">
      <c r="A133" s="58" t="s">
        <v>2705</v>
      </c>
      <c r="B133" s="95" t="s">
        <v>50</v>
      </c>
      <c r="C133" s="61" t="s">
        <v>41</v>
      </c>
      <c r="D133" s="48" t="s">
        <v>703</v>
      </c>
      <c r="E133" s="48" t="s">
        <v>44</v>
      </c>
      <c r="F133" s="48" t="s">
        <v>704</v>
      </c>
      <c r="G133" s="48" t="s">
        <v>86</v>
      </c>
      <c r="H133" s="48">
        <v>7</v>
      </c>
      <c r="I133" s="50" t="s">
        <v>102</v>
      </c>
      <c r="J133" s="49">
        <v>45583</v>
      </c>
      <c r="K133" s="62">
        <v>45597</v>
      </c>
      <c r="L133" s="40" t="s">
        <v>5</v>
      </c>
      <c r="M133" s="127">
        <v>3</v>
      </c>
      <c r="N133" s="137">
        <f>VLOOKUP(L133,단가표!$B$2:$C$75,2,0)</f>
        <v>57500</v>
      </c>
      <c r="O133" s="42">
        <f>SUM(M133*N133)</f>
        <v>172500</v>
      </c>
      <c r="P133" s="138">
        <v>180000</v>
      </c>
      <c r="Q133" s="167" t="s">
        <v>26</v>
      </c>
      <c r="R133" s="41"/>
      <c r="S133" s="43">
        <f>VLOOKUP(Q133,단가표!$B$2:$C$75,2,0)</f>
        <v>0</v>
      </c>
      <c r="T133" s="166"/>
      <c r="U133" s="195" t="s">
        <v>57</v>
      </c>
      <c r="V133" s="48" t="s">
        <v>975</v>
      </c>
      <c r="W133" s="194" t="s">
        <v>970</v>
      </c>
      <c r="X133" s="186">
        <v>45486</v>
      </c>
      <c r="Y133" s="48" t="s">
        <v>4</v>
      </c>
      <c r="Z133" s="48"/>
      <c r="AA133" s="48"/>
      <c r="AB133" s="48"/>
      <c r="AC133" s="50"/>
    </row>
    <row r="134" spans="1:29" ht="20.100000000000001" customHeight="1">
      <c r="A134" s="58" t="s">
        <v>2705</v>
      </c>
      <c r="B134" s="95" t="s">
        <v>50</v>
      </c>
      <c r="C134" s="61" t="s">
        <v>41</v>
      </c>
      <c r="D134" s="48" t="s">
        <v>972</v>
      </c>
      <c r="E134" s="48" t="s">
        <v>44</v>
      </c>
      <c r="F134" s="48" t="s">
        <v>973</v>
      </c>
      <c r="G134" s="48" t="s">
        <v>89</v>
      </c>
      <c r="H134" s="48">
        <v>6</v>
      </c>
      <c r="I134" s="50" t="s">
        <v>90</v>
      </c>
      <c r="J134" s="49">
        <v>45583</v>
      </c>
      <c r="K134" s="62">
        <v>45597</v>
      </c>
      <c r="L134" s="40" t="s">
        <v>4</v>
      </c>
      <c r="M134" s="127">
        <v>4</v>
      </c>
      <c r="N134" s="137">
        <f>VLOOKUP(L134,단가표!$B$2:$C$75,2,0)</f>
        <v>60000</v>
      </c>
      <c r="O134" s="42">
        <f>SUM(M134*N134)</f>
        <v>240000</v>
      </c>
      <c r="P134" s="138">
        <v>240000</v>
      </c>
      <c r="Q134" s="167" t="s">
        <v>15</v>
      </c>
      <c r="R134" s="41">
        <v>5</v>
      </c>
      <c r="S134" s="43">
        <f>VLOOKUP(Q134,단가표!$B$2:$C$75,2,0)</f>
        <v>6000</v>
      </c>
      <c r="T134" s="166">
        <v>30000</v>
      </c>
      <c r="U134" s="195" t="s">
        <v>57</v>
      </c>
      <c r="V134" s="48" t="s">
        <v>974</v>
      </c>
      <c r="W134" s="194" t="s">
        <v>977</v>
      </c>
      <c r="X134" s="186">
        <v>43748</v>
      </c>
      <c r="Y134" s="48" t="s">
        <v>4</v>
      </c>
      <c r="Z134" s="48"/>
      <c r="AA134" s="48" t="s">
        <v>333</v>
      </c>
      <c r="AB134" s="48"/>
      <c r="AC134" s="50"/>
    </row>
    <row r="135" spans="1:29" ht="20.100000000000001" customHeight="1">
      <c r="A135" s="36" t="s">
        <v>2696</v>
      </c>
      <c r="B135" s="59" t="s">
        <v>2709</v>
      </c>
      <c r="C135" s="37"/>
      <c r="D135" s="48" t="s">
        <v>441</v>
      </c>
      <c r="E135" s="48" t="s">
        <v>47</v>
      </c>
      <c r="F135" s="48" t="s">
        <v>442</v>
      </c>
      <c r="G135" s="48" t="s">
        <v>86</v>
      </c>
      <c r="H135" s="48">
        <v>9</v>
      </c>
      <c r="I135" s="48" t="s">
        <v>454</v>
      </c>
      <c r="J135" s="49">
        <v>45583</v>
      </c>
      <c r="K135" s="66">
        <v>45597</v>
      </c>
      <c r="L135" s="40" t="s">
        <v>38</v>
      </c>
      <c r="M135" s="127">
        <v>1</v>
      </c>
      <c r="N135" s="137">
        <f>VLOOKUP(L135,단가표!$B$2:$C$75,2,0)</f>
        <v>70000</v>
      </c>
      <c r="O135" s="42">
        <f>SUM(M135*N135)</f>
        <v>70000</v>
      </c>
      <c r="P135" s="138">
        <v>70000</v>
      </c>
      <c r="Q135" s="167" t="s">
        <v>26</v>
      </c>
      <c r="R135" s="41"/>
      <c r="S135" s="43">
        <f>VLOOKUP(Q135,단가표!$B$2:$C$75,2,0)</f>
        <v>0</v>
      </c>
      <c r="T135" s="166"/>
      <c r="U135" s="195" t="s">
        <v>59</v>
      </c>
      <c r="V135" s="48" t="s">
        <v>765</v>
      </c>
      <c r="W135" s="194" t="s">
        <v>775</v>
      </c>
      <c r="X135" s="186">
        <v>44366</v>
      </c>
      <c r="Y135" s="48" t="s">
        <v>4</v>
      </c>
      <c r="Z135" s="48"/>
      <c r="AA135" s="48" t="s">
        <v>443</v>
      </c>
      <c r="AB135" s="48"/>
      <c r="AC135" s="40"/>
    </row>
    <row r="136" spans="1:29" ht="20.100000000000001" customHeight="1">
      <c r="A136" s="79" t="s">
        <v>2705</v>
      </c>
      <c r="B136" s="95" t="s">
        <v>50</v>
      </c>
      <c r="C136" s="56" t="s">
        <v>41</v>
      </c>
      <c r="D136" s="38" t="s">
        <v>736</v>
      </c>
      <c r="E136" s="48" t="s">
        <v>731</v>
      </c>
      <c r="F136" s="48" t="s">
        <v>737</v>
      </c>
      <c r="G136" s="48" t="s">
        <v>89</v>
      </c>
      <c r="H136" s="48">
        <v>8</v>
      </c>
      <c r="I136" s="48" t="s">
        <v>759</v>
      </c>
      <c r="J136" s="49">
        <v>45584</v>
      </c>
      <c r="K136" s="62">
        <v>45566</v>
      </c>
      <c r="L136" s="40" t="s">
        <v>310</v>
      </c>
      <c r="M136" s="128">
        <v>8</v>
      </c>
      <c r="N136" s="137">
        <f>VLOOKUP(L136,단가표!$B$2:$C$75,2,0)</f>
        <v>55000</v>
      </c>
      <c r="O136" s="42">
        <f>SUM(M136*N136)</f>
        <v>440000</v>
      </c>
      <c r="P136" s="138">
        <v>440000</v>
      </c>
      <c r="Q136" s="167" t="s">
        <v>106</v>
      </c>
      <c r="R136" s="41">
        <v>5</v>
      </c>
      <c r="S136" s="43">
        <f>VLOOKUP(Q136,단가표!$B$2:$C$75,2,0)</f>
        <v>5500</v>
      </c>
      <c r="T136" s="166">
        <v>27500</v>
      </c>
      <c r="U136" s="195" t="s">
        <v>57</v>
      </c>
      <c r="V136" s="48" t="s">
        <v>991</v>
      </c>
      <c r="W136" s="194" t="s">
        <v>835</v>
      </c>
      <c r="X136" s="186">
        <v>45540</v>
      </c>
      <c r="Y136" s="55" t="s">
        <v>6</v>
      </c>
      <c r="Z136" s="48" t="s">
        <v>613</v>
      </c>
      <c r="AA136" s="48" t="s">
        <v>760</v>
      </c>
      <c r="AB136" s="48" t="s">
        <v>761</v>
      </c>
      <c r="AC136" s="48"/>
    </row>
    <row r="137" spans="1:29" ht="20.100000000000001" customHeight="1">
      <c r="A137" s="36" t="s">
        <v>2705</v>
      </c>
      <c r="B137" s="95" t="s">
        <v>51</v>
      </c>
      <c r="C137" s="56" t="s">
        <v>41</v>
      </c>
      <c r="D137" s="48" t="s">
        <v>708</v>
      </c>
      <c r="E137" s="48" t="s">
        <v>577</v>
      </c>
      <c r="F137" s="48" t="s">
        <v>720</v>
      </c>
      <c r="G137" s="48" t="s">
        <v>86</v>
      </c>
      <c r="H137" s="48">
        <v>8</v>
      </c>
      <c r="I137" s="48" t="s">
        <v>102</v>
      </c>
      <c r="J137" s="49">
        <v>45584</v>
      </c>
      <c r="K137" s="44">
        <v>45566</v>
      </c>
      <c r="L137" s="40" t="s">
        <v>4</v>
      </c>
      <c r="M137" s="127">
        <v>4</v>
      </c>
      <c r="N137" s="137">
        <f>VLOOKUP(L137,단가표!$B$2:$C$75,2,0)</f>
        <v>60000</v>
      </c>
      <c r="O137" s="42">
        <f>SUM(M137*N137)</f>
        <v>240000</v>
      </c>
      <c r="P137" s="138">
        <v>240000</v>
      </c>
      <c r="Q137" s="167" t="s">
        <v>26</v>
      </c>
      <c r="R137" s="41"/>
      <c r="S137" s="43">
        <f>VLOOKUP(Q137,단가표!$B$2:$C$75,2,0)</f>
        <v>0</v>
      </c>
      <c r="T137" s="166"/>
      <c r="U137" s="193" t="s">
        <v>57</v>
      </c>
      <c r="V137" s="50" t="s">
        <v>993</v>
      </c>
      <c r="W137" s="194" t="s">
        <v>764</v>
      </c>
      <c r="X137" s="186">
        <v>45499</v>
      </c>
      <c r="Y137" s="55" t="s">
        <v>6</v>
      </c>
      <c r="Z137" s="48"/>
      <c r="AA137" s="48"/>
      <c r="AB137" s="48"/>
      <c r="AC137" s="40"/>
    </row>
    <row r="138" spans="1:29" ht="20.100000000000001" customHeight="1">
      <c r="A138" s="36" t="s">
        <v>2705</v>
      </c>
      <c r="B138" s="95" t="s">
        <v>50</v>
      </c>
      <c r="C138" s="37" t="s">
        <v>41</v>
      </c>
      <c r="D138" s="40" t="s">
        <v>650</v>
      </c>
      <c r="E138" s="48" t="s">
        <v>44</v>
      </c>
      <c r="F138" s="48" t="s">
        <v>651</v>
      </c>
      <c r="G138" s="48" t="s">
        <v>89</v>
      </c>
      <c r="H138" s="48">
        <v>10</v>
      </c>
      <c r="I138" s="48" t="s">
        <v>93</v>
      </c>
      <c r="J138" s="49">
        <v>45584</v>
      </c>
      <c r="K138" s="44">
        <v>45566</v>
      </c>
      <c r="L138" s="40" t="s">
        <v>4</v>
      </c>
      <c r="M138" s="128">
        <v>3</v>
      </c>
      <c r="N138" s="137">
        <f>VLOOKUP(L138,단가표!$B$2:$C$75,2,0)</f>
        <v>60000</v>
      </c>
      <c r="O138" s="91">
        <f>SUM(M138*N138)</f>
        <v>180000</v>
      </c>
      <c r="P138" s="141">
        <v>180000</v>
      </c>
      <c r="Q138" s="167" t="s">
        <v>26</v>
      </c>
      <c r="R138" s="53"/>
      <c r="S138" s="43">
        <f>VLOOKUP(Q138,단가표!$B$2:$C$75,2,0)</f>
        <v>0</v>
      </c>
      <c r="T138" s="168"/>
      <c r="U138" s="195" t="s">
        <v>57</v>
      </c>
      <c r="V138" s="45" t="s">
        <v>997</v>
      </c>
      <c r="W138" s="194" t="s">
        <v>774</v>
      </c>
      <c r="X138" s="186">
        <v>45402</v>
      </c>
      <c r="Y138" s="55" t="s">
        <v>4</v>
      </c>
      <c r="Z138" s="48"/>
      <c r="AA138" s="48" t="s">
        <v>654</v>
      </c>
      <c r="AB138" s="48"/>
      <c r="AC138" s="48"/>
    </row>
    <row r="139" spans="1:29" ht="20.100000000000001" customHeight="1">
      <c r="A139" s="36" t="s">
        <v>2705</v>
      </c>
      <c r="B139" s="95" t="s">
        <v>51</v>
      </c>
      <c r="C139" s="59" t="s">
        <v>41</v>
      </c>
      <c r="D139" s="48" t="s">
        <v>285</v>
      </c>
      <c r="E139" s="48" t="s">
        <v>193</v>
      </c>
      <c r="F139" s="48" t="s">
        <v>286</v>
      </c>
      <c r="G139" s="48" t="s">
        <v>86</v>
      </c>
      <c r="H139" s="48">
        <v>7</v>
      </c>
      <c r="I139" s="48" t="s">
        <v>707</v>
      </c>
      <c r="J139" s="49">
        <v>45584</v>
      </c>
      <c r="K139" s="62">
        <v>45566</v>
      </c>
      <c r="L139" s="40" t="s">
        <v>2435</v>
      </c>
      <c r="M139" s="127">
        <v>1</v>
      </c>
      <c r="N139" s="137">
        <f>VLOOKUP(L139,단가표!$B$2:$C$75,2,0)</f>
        <v>30000</v>
      </c>
      <c r="O139" s="42">
        <f>SUM(M139*N139)</f>
        <v>30000</v>
      </c>
      <c r="P139" s="138">
        <v>30000</v>
      </c>
      <c r="Q139" s="165" t="s">
        <v>26</v>
      </c>
      <c r="R139" s="41"/>
      <c r="S139" s="43">
        <f>VLOOKUP(Q139,단가표!$B$2:$C$75,2,0)</f>
        <v>0</v>
      </c>
      <c r="T139" s="166"/>
      <c r="U139" s="193" t="s">
        <v>57</v>
      </c>
      <c r="V139" s="50" t="s">
        <v>1005</v>
      </c>
      <c r="W139" s="194" t="s">
        <v>884</v>
      </c>
      <c r="X139" s="186">
        <v>44771</v>
      </c>
      <c r="Y139" s="55" t="s">
        <v>4</v>
      </c>
      <c r="Z139" s="48"/>
      <c r="AA139" s="48"/>
      <c r="AB139" s="48"/>
      <c r="AC139" s="40"/>
    </row>
    <row r="140" spans="1:29" ht="20.100000000000001" customHeight="1">
      <c r="A140" s="36" t="s">
        <v>2705</v>
      </c>
      <c r="B140" s="95" t="s">
        <v>51</v>
      </c>
      <c r="C140" s="56" t="s">
        <v>41</v>
      </c>
      <c r="D140" s="48" t="s">
        <v>368</v>
      </c>
      <c r="E140" s="48" t="s">
        <v>193</v>
      </c>
      <c r="F140" s="48" t="s">
        <v>387</v>
      </c>
      <c r="G140" s="48" t="s">
        <v>86</v>
      </c>
      <c r="H140" s="48">
        <v>8</v>
      </c>
      <c r="I140" s="48" t="s">
        <v>98</v>
      </c>
      <c r="J140" s="49">
        <v>45584</v>
      </c>
      <c r="K140" s="63">
        <v>45597</v>
      </c>
      <c r="L140" s="40" t="s">
        <v>4</v>
      </c>
      <c r="M140" s="127">
        <v>4</v>
      </c>
      <c r="N140" s="137">
        <f>VLOOKUP(L140,단가표!$B$2:$C$75,2,0)</f>
        <v>60000</v>
      </c>
      <c r="O140" s="42">
        <f>SUM(M140*N140)</f>
        <v>240000</v>
      </c>
      <c r="P140" s="138">
        <v>240000</v>
      </c>
      <c r="Q140" s="165" t="s">
        <v>26</v>
      </c>
      <c r="R140" s="41"/>
      <c r="S140" s="43">
        <f>VLOOKUP(Q140,단가표!$B$2:$C$75,2,0)</f>
        <v>0</v>
      </c>
      <c r="T140" s="166"/>
      <c r="U140" s="195" t="s">
        <v>57</v>
      </c>
      <c r="V140" s="50" t="s">
        <v>978</v>
      </c>
      <c r="W140" s="194" t="s">
        <v>231</v>
      </c>
      <c r="X140" s="186">
        <v>45031</v>
      </c>
      <c r="Y140" s="55" t="s">
        <v>4</v>
      </c>
      <c r="Z140" s="48"/>
      <c r="AA140" s="48" t="s">
        <v>388</v>
      </c>
      <c r="AB140" s="48"/>
      <c r="AC140" s="40"/>
    </row>
    <row r="141" spans="1:29" ht="20.100000000000001" customHeight="1">
      <c r="A141" s="36" t="s">
        <v>2705</v>
      </c>
      <c r="B141" s="95" t="s">
        <v>51</v>
      </c>
      <c r="C141" s="48" t="s">
        <v>41</v>
      </c>
      <c r="D141" s="48" t="s">
        <v>471</v>
      </c>
      <c r="E141" s="48" t="s">
        <v>46</v>
      </c>
      <c r="F141" s="48" t="s">
        <v>472</v>
      </c>
      <c r="G141" s="48" t="s">
        <v>86</v>
      </c>
      <c r="H141" s="48">
        <v>8</v>
      </c>
      <c r="I141" s="48" t="s">
        <v>102</v>
      </c>
      <c r="J141" s="49">
        <v>45584</v>
      </c>
      <c r="K141" s="63">
        <v>45597</v>
      </c>
      <c r="L141" s="41" t="s">
        <v>5</v>
      </c>
      <c r="M141" s="127">
        <v>4</v>
      </c>
      <c r="N141" s="137">
        <f>VLOOKUP(L141,단가표!$B$2:$C$75,2,0)</f>
        <v>57500</v>
      </c>
      <c r="O141" s="42">
        <f>SUM(M141*N141)</f>
        <v>230000</v>
      </c>
      <c r="P141" s="138">
        <v>230000</v>
      </c>
      <c r="Q141" s="167" t="s">
        <v>26</v>
      </c>
      <c r="R141" s="41"/>
      <c r="S141" s="43">
        <f>VLOOKUP(Q141,단가표!$B$2:$C$75,2,0)</f>
        <v>0</v>
      </c>
      <c r="T141" s="166"/>
      <c r="U141" s="193" t="s">
        <v>57</v>
      </c>
      <c r="V141" s="50" t="s">
        <v>979</v>
      </c>
      <c r="W141" s="194" t="s">
        <v>302</v>
      </c>
      <c r="X141" s="186">
        <v>45276</v>
      </c>
      <c r="Y141" s="55" t="s">
        <v>4</v>
      </c>
      <c r="Z141" s="48"/>
      <c r="AA141" s="48" t="s">
        <v>325</v>
      </c>
      <c r="AB141" s="48"/>
      <c r="AC141" s="48"/>
    </row>
    <row r="142" spans="1:29" ht="20.100000000000001" customHeight="1">
      <c r="A142" s="36" t="s">
        <v>2705</v>
      </c>
      <c r="B142" s="95" t="s">
        <v>50</v>
      </c>
      <c r="C142" s="61" t="s">
        <v>41</v>
      </c>
      <c r="D142" s="48" t="s">
        <v>918</v>
      </c>
      <c r="E142" s="48" t="s">
        <v>768</v>
      </c>
      <c r="F142" s="48" t="s">
        <v>769</v>
      </c>
      <c r="G142" s="48" t="s">
        <v>86</v>
      </c>
      <c r="H142" s="48">
        <v>11</v>
      </c>
      <c r="I142" s="48" t="s">
        <v>98</v>
      </c>
      <c r="J142" s="49">
        <v>45584</v>
      </c>
      <c r="K142" s="66">
        <v>45597</v>
      </c>
      <c r="L142" s="40" t="s">
        <v>5</v>
      </c>
      <c r="M142" s="127">
        <v>4</v>
      </c>
      <c r="N142" s="137">
        <f>VLOOKUP(L142,단가표!$B$2:$C$75,2,0)</f>
        <v>57500</v>
      </c>
      <c r="O142" s="42">
        <f>SUM(M142*N142)</f>
        <v>230000</v>
      </c>
      <c r="P142" s="138">
        <v>230000</v>
      </c>
      <c r="Q142" s="165" t="s">
        <v>26</v>
      </c>
      <c r="R142" s="41"/>
      <c r="S142" s="43">
        <f>VLOOKUP(Q142,단가표!$B$2:$C$75,2,0)</f>
        <v>0</v>
      </c>
      <c r="T142" s="166"/>
      <c r="U142" s="195" t="s">
        <v>57</v>
      </c>
      <c r="V142" s="48" t="s">
        <v>980</v>
      </c>
      <c r="W142" s="194" t="s">
        <v>303</v>
      </c>
      <c r="X142" s="186"/>
      <c r="Y142" s="48"/>
      <c r="Z142" s="48"/>
      <c r="AA142" s="48"/>
      <c r="AB142" s="48"/>
      <c r="AC142" s="50"/>
    </row>
    <row r="143" spans="1:29" ht="20.100000000000001" customHeight="1">
      <c r="A143" s="36" t="s">
        <v>2705</v>
      </c>
      <c r="B143" s="95" t="s">
        <v>50</v>
      </c>
      <c r="C143" s="61" t="s">
        <v>41</v>
      </c>
      <c r="D143" s="37" t="s">
        <v>767</v>
      </c>
      <c r="E143" s="48" t="s">
        <v>768</v>
      </c>
      <c r="F143" s="48" t="s">
        <v>769</v>
      </c>
      <c r="G143" s="48" t="s">
        <v>86</v>
      </c>
      <c r="H143" s="48">
        <v>9</v>
      </c>
      <c r="I143" s="48" t="s">
        <v>98</v>
      </c>
      <c r="J143" s="49">
        <v>45584</v>
      </c>
      <c r="K143" s="66">
        <v>45597</v>
      </c>
      <c r="L143" s="40" t="s">
        <v>5</v>
      </c>
      <c r="M143" s="127">
        <v>4</v>
      </c>
      <c r="N143" s="137">
        <f>VLOOKUP(L143,단가표!$B$2:$C$75,2,0)</f>
        <v>57500</v>
      </c>
      <c r="O143" s="42">
        <f>SUM(M143*N143)</f>
        <v>230000</v>
      </c>
      <c r="P143" s="138">
        <v>230000</v>
      </c>
      <c r="Q143" s="165" t="s">
        <v>26</v>
      </c>
      <c r="R143" s="41"/>
      <c r="S143" s="43">
        <f>VLOOKUP(Q143,단가표!$B$2:$C$75,2,0)</f>
        <v>0</v>
      </c>
      <c r="T143" s="166"/>
      <c r="U143" s="195" t="s">
        <v>57</v>
      </c>
      <c r="V143" s="48" t="s">
        <v>980</v>
      </c>
      <c r="W143" s="194" t="s">
        <v>303</v>
      </c>
      <c r="X143" s="186">
        <v>45549</v>
      </c>
      <c r="Y143" s="55" t="s">
        <v>4</v>
      </c>
      <c r="Z143" s="48"/>
      <c r="AA143" s="48" t="s">
        <v>771</v>
      </c>
      <c r="AB143" s="48"/>
      <c r="AC143" s="40"/>
    </row>
    <row r="144" spans="1:29" ht="20.100000000000001" customHeight="1">
      <c r="A144" s="36" t="s">
        <v>2705</v>
      </c>
      <c r="B144" s="95" t="s">
        <v>50</v>
      </c>
      <c r="C144" s="61" t="s">
        <v>41</v>
      </c>
      <c r="D144" s="37" t="s">
        <v>770</v>
      </c>
      <c r="E144" s="48" t="s">
        <v>768</v>
      </c>
      <c r="F144" s="48" t="s">
        <v>769</v>
      </c>
      <c r="G144" s="48" t="s">
        <v>86</v>
      </c>
      <c r="H144" s="48">
        <v>9</v>
      </c>
      <c r="I144" s="48" t="s">
        <v>98</v>
      </c>
      <c r="J144" s="49">
        <v>45584</v>
      </c>
      <c r="K144" s="66">
        <v>45597</v>
      </c>
      <c r="L144" s="40" t="s">
        <v>5</v>
      </c>
      <c r="M144" s="127">
        <v>4</v>
      </c>
      <c r="N144" s="137">
        <f>VLOOKUP(L144,단가표!$B$2:$C$75,2,0)</f>
        <v>57500</v>
      </c>
      <c r="O144" s="42">
        <f>SUM(M144*N144)</f>
        <v>230000</v>
      </c>
      <c r="P144" s="138">
        <v>230000</v>
      </c>
      <c r="Q144" s="165" t="s">
        <v>26</v>
      </c>
      <c r="R144" s="41"/>
      <c r="S144" s="43">
        <f>VLOOKUP(Q144,단가표!$B$2:$C$75,2,0)</f>
        <v>0</v>
      </c>
      <c r="T144" s="166"/>
      <c r="U144" s="195" t="s">
        <v>57</v>
      </c>
      <c r="V144" s="48" t="s">
        <v>980</v>
      </c>
      <c r="W144" s="194" t="s">
        <v>303</v>
      </c>
      <c r="X144" s="186">
        <v>45549</v>
      </c>
      <c r="Y144" s="55" t="s">
        <v>4</v>
      </c>
      <c r="Z144" s="48"/>
      <c r="AA144" s="48" t="s">
        <v>771</v>
      </c>
      <c r="AB144" s="48"/>
      <c r="AC144" s="40"/>
    </row>
    <row r="145" spans="1:29" ht="20.100000000000001" customHeight="1">
      <c r="A145" s="36" t="s">
        <v>2705</v>
      </c>
      <c r="B145" s="95" t="s">
        <v>51</v>
      </c>
      <c r="C145" s="59" t="s">
        <v>41</v>
      </c>
      <c r="D145" s="48" t="s">
        <v>580</v>
      </c>
      <c r="E145" s="48" t="s">
        <v>193</v>
      </c>
      <c r="F145" s="50" t="s">
        <v>748</v>
      </c>
      <c r="G145" s="48" t="s">
        <v>86</v>
      </c>
      <c r="H145" s="48">
        <v>13</v>
      </c>
      <c r="I145" s="50" t="s">
        <v>98</v>
      </c>
      <c r="J145" s="49">
        <v>45584</v>
      </c>
      <c r="K145" s="44">
        <v>45597</v>
      </c>
      <c r="L145" s="40" t="s">
        <v>4</v>
      </c>
      <c r="M145" s="127">
        <v>4</v>
      </c>
      <c r="N145" s="137">
        <f>VLOOKUP(L145,단가표!$B$2:$C$75,2,0)</f>
        <v>60000</v>
      </c>
      <c r="O145" s="42">
        <f>SUM(M145*N145)</f>
        <v>240000</v>
      </c>
      <c r="P145" s="138">
        <v>240000</v>
      </c>
      <c r="Q145" s="167" t="s">
        <v>26</v>
      </c>
      <c r="R145" s="41"/>
      <c r="S145" s="43">
        <f>VLOOKUP(Q145,단가표!$B$2:$C$75,2,0)</f>
        <v>0</v>
      </c>
      <c r="T145" s="166"/>
      <c r="U145" s="195" t="s">
        <v>58</v>
      </c>
      <c r="V145" s="48" t="s">
        <v>981</v>
      </c>
      <c r="W145" s="205" t="s">
        <v>231</v>
      </c>
      <c r="X145" s="186">
        <v>45346</v>
      </c>
      <c r="Y145" s="55" t="s">
        <v>4</v>
      </c>
      <c r="Z145" s="48"/>
      <c r="AA145" s="48" t="s">
        <v>599</v>
      </c>
      <c r="AB145" s="48"/>
      <c r="AC145" s="48"/>
    </row>
    <row r="146" spans="1:29" ht="20.100000000000001" customHeight="1">
      <c r="A146" s="36" t="s">
        <v>2705</v>
      </c>
      <c r="B146" s="95" t="s">
        <v>51</v>
      </c>
      <c r="C146" s="61" t="s">
        <v>41</v>
      </c>
      <c r="D146" s="76" t="s">
        <v>690</v>
      </c>
      <c r="E146" s="48" t="s">
        <v>577</v>
      </c>
      <c r="F146" s="48" t="s">
        <v>692</v>
      </c>
      <c r="G146" s="48" t="s">
        <v>86</v>
      </c>
      <c r="H146" s="48">
        <v>6</v>
      </c>
      <c r="I146" s="48" t="s">
        <v>102</v>
      </c>
      <c r="J146" s="49">
        <v>45584</v>
      </c>
      <c r="K146" s="62">
        <v>45597</v>
      </c>
      <c r="L146" s="40" t="s">
        <v>5</v>
      </c>
      <c r="M146" s="127">
        <v>4</v>
      </c>
      <c r="N146" s="137">
        <f>VLOOKUP(L146,단가표!$B$2:$C$75,2,0)</f>
        <v>57500</v>
      </c>
      <c r="O146" s="42">
        <f>SUM(M146*N146)</f>
        <v>230000</v>
      </c>
      <c r="P146" s="138">
        <v>230000</v>
      </c>
      <c r="Q146" s="167" t="s">
        <v>26</v>
      </c>
      <c r="R146" s="41"/>
      <c r="S146" s="43">
        <f>VLOOKUP(Q146,단가표!$B$2:$C$75,2,0)</f>
        <v>0</v>
      </c>
      <c r="T146" s="166"/>
      <c r="U146" s="195" t="s">
        <v>57</v>
      </c>
      <c r="V146" s="50" t="s">
        <v>982</v>
      </c>
      <c r="W146" s="194" t="s">
        <v>303</v>
      </c>
      <c r="X146" s="186">
        <v>45483</v>
      </c>
      <c r="Y146" s="55" t="s">
        <v>4</v>
      </c>
      <c r="Z146" s="48"/>
      <c r="AA146" s="67"/>
      <c r="AB146" s="67"/>
      <c r="AC146" s="48" t="s">
        <v>60</v>
      </c>
    </row>
    <row r="147" spans="1:29" ht="20.100000000000001" customHeight="1">
      <c r="A147" s="36" t="s">
        <v>2705</v>
      </c>
      <c r="B147" s="95" t="s">
        <v>51</v>
      </c>
      <c r="C147" s="59" t="s">
        <v>41</v>
      </c>
      <c r="D147" s="76" t="s">
        <v>691</v>
      </c>
      <c r="E147" s="48" t="s">
        <v>577</v>
      </c>
      <c r="F147" s="48" t="s">
        <v>692</v>
      </c>
      <c r="G147" s="48" t="s">
        <v>86</v>
      </c>
      <c r="H147" s="48">
        <v>6</v>
      </c>
      <c r="I147" s="48" t="s">
        <v>102</v>
      </c>
      <c r="J147" s="49">
        <v>45584</v>
      </c>
      <c r="K147" s="62">
        <v>45597</v>
      </c>
      <c r="L147" s="40" t="s">
        <v>5</v>
      </c>
      <c r="M147" s="127">
        <v>4</v>
      </c>
      <c r="N147" s="137">
        <f>VLOOKUP(L147,단가표!$B$2:$C$75,2,0)</f>
        <v>57500</v>
      </c>
      <c r="O147" s="42">
        <f>SUM(M147*N147)</f>
        <v>230000</v>
      </c>
      <c r="P147" s="138">
        <v>230000</v>
      </c>
      <c r="Q147" s="167" t="s">
        <v>26</v>
      </c>
      <c r="R147" s="41"/>
      <c r="S147" s="43">
        <f>VLOOKUP(Q147,단가표!$B$2:$C$75,2,0)</f>
        <v>0</v>
      </c>
      <c r="T147" s="166"/>
      <c r="U147" s="195" t="s">
        <v>57</v>
      </c>
      <c r="V147" s="50" t="s">
        <v>982</v>
      </c>
      <c r="W147" s="194" t="s">
        <v>303</v>
      </c>
      <c r="X147" s="186">
        <v>45483</v>
      </c>
      <c r="Y147" s="55" t="s">
        <v>4</v>
      </c>
      <c r="Z147" s="48"/>
      <c r="AA147" s="67"/>
      <c r="AB147" s="67"/>
      <c r="AC147" s="48" t="s">
        <v>60</v>
      </c>
    </row>
    <row r="148" spans="1:29" ht="20.100000000000001" customHeight="1">
      <c r="A148" s="36" t="s">
        <v>2705</v>
      </c>
      <c r="B148" s="95" t="s">
        <v>51</v>
      </c>
      <c r="C148" s="37" t="s">
        <v>41</v>
      </c>
      <c r="D148" s="48" t="s">
        <v>676</v>
      </c>
      <c r="E148" s="48" t="s">
        <v>577</v>
      </c>
      <c r="F148" s="40" t="s">
        <v>677</v>
      </c>
      <c r="G148" s="48" t="s">
        <v>86</v>
      </c>
      <c r="H148" s="48">
        <v>8</v>
      </c>
      <c r="I148" s="48" t="s">
        <v>91</v>
      </c>
      <c r="J148" s="49">
        <v>45584</v>
      </c>
      <c r="K148" s="66">
        <v>45597</v>
      </c>
      <c r="L148" s="40" t="s">
        <v>4</v>
      </c>
      <c r="M148" s="127">
        <v>4</v>
      </c>
      <c r="N148" s="137">
        <f>VLOOKUP(L148,단가표!$B$2:$C$75,2,0)</f>
        <v>60000</v>
      </c>
      <c r="O148" s="42">
        <f>SUM(M148*N148)</f>
        <v>240000</v>
      </c>
      <c r="P148" s="138">
        <v>240000</v>
      </c>
      <c r="Q148" s="167" t="s">
        <v>26</v>
      </c>
      <c r="R148" s="41"/>
      <c r="S148" s="43">
        <f>VLOOKUP(Q148,단가표!$B$2:$C$75,2,0)</f>
        <v>0</v>
      </c>
      <c r="T148" s="166"/>
      <c r="U148" s="195" t="s">
        <v>57</v>
      </c>
      <c r="V148" s="48" t="s">
        <v>983</v>
      </c>
      <c r="W148" s="199" t="s">
        <v>231</v>
      </c>
      <c r="X148" s="186">
        <v>45444</v>
      </c>
      <c r="Y148" s="55" t="s">
        <v>4</v>
      </c>
      <c r="Z148" s="48"/>
      <c r="AA148" s="48" t="s">
        <v>678</v>
      </c>
      <c r="AB148" s="48"/>
      <c r="AC148" s="48"/>
    </row>
    <row r="149" spans="1:29" ht="20.100000000000001" customHeight="1">
      <c r="A149" s="58" t="s">
        <v>2705</v>
      </c>
      <c r="B149" s="95" t="s">
        <v>51</v>
      </c>
      <c r="C149" s="37" t="s">
        <v>41</v>
      </c>
      <c r="D149" s="37" t="s">
        <v>411</v>
      </c>
      <c r="E149" s="48" t="s">
        <v>193</v>
      </c>
      <c r="F149" s="48" t="s">
        <v>412</v>
      </c>
      <c r="G149" s="48" t="s">
        <v>86</v>
      </c>
      <c r="H149" s="48">
        <v>8</v>
      </c>
      <c r="I149" s="48" t="s">
        <v>98</v>
      </c>
      <c r="J149" s="49">
        <v>45584</v>
      </c>
      <c r="K149" s="66">
        <v>45597</v>
      </c>
      <c r="L149" s="40" t="s">
        <v>4</v>
      </c>
      <c r="M149" s="127">
        <v>4</v>
      </c>
      <c r="N149" s="137">
        <f>VLOOKUP(L149,단가표!$B$2:$C$75,2,0)</f>
        <v>60000</v>
      </c>
      <c r="O149" s="42">
        <f>SUM(M149*N149)</f>
        <v>240000</v>
      </c>
      <c r="P149" s="138">
        <v>240000</v>
      </c>
      <c r="Q149" s="167" t="s">
        <v>26</v>
      </c>
      <c r="R149" s="41"/>
      <c r="S149" s="43">
        <f>VLOOKUP(Q149,단가표!$B$2:$C$75,2,0)</f>
        <v>0</v>
      </c>
      <c r="T149" s="166"/>
      <c r="U149" s="195" t="s">
        <v>57</v>
      </c>
      <c r="V149" s="48" t="s">
        <v>984</v>
      </c>
      <c r="W149" s="194" t="s">
        <v>231</v>
      </c>
      <c r="X149" s="186">
        <v>45122</v>
      </c>
      <c r="Y149" s="55" t="s">
        <v>4</v>
      </c>
      <c r="Z149" s="48"/>
      <c r="AA149" s="48" t="s">
        <v>413</v>
      </c>
      <c r="AB149" s="48"/>
      <c r="AC149" s="48"/>
    </row>
    <row r="150" spans="1:29" ht="20.100000000000001" customHeight="1">
      <c r="A150" s="36" t="s">
        <v>2705</v>
      </c>
      <c r="B150" s="95" t="s">
        <v>50</v>
      </c>
      <c r="C150" s="61" t="s">
        <v>41</v>
      </c>
      <c r="D150" s="37" t="s">
        <v>176</v>
      </c>
      <c r="E150" s="48" t="s">
        <v>44</v>
      </c>
      <c r="F150" s="48" t="s">
        <v>177</v>
      </c>
      <c r="G150" s="48" t="s">
        <v>89</v>
      </c>
      <c r="H150" s="48">
        <v>9</v>
      </c>
      <c r="I150" s="48" t="s">
        <v>102</v>
      </c>
      <c r="J150" s="49">
        <v>45584</v>
      </c>
      <c r="K150" s="44">
        <v>45597</v>
      </c>
      <c r="L150" s="40" t="s">
        <v>4</v>
      </c>
      <c r="M150" s="127">
        <v>3</v>
      </c>
      <c r="N150" s="137">
        <f>VLOOKUP(L150,단가표!$B$2:$C$75,2,0)</f>
        <v>60000</v>
      </c>
      <c r="O150" s="42">
        <f>SUM(M150*N150)</f>
        <v>180000</v>
      </c>
      <c r="P150" s="138">
        <v>180000</v>
      </c>
      <c r="Q150" s="167" t="s">
        <v>26</v>
      </c>
      <c r="R150" s="41"/>
      <c r="S150" s="43">
        <f>VLOOKUP(Q150,단가표!$B$2:$C$75,2,0)</f>
        <v>0</v>
      </c>
      <c r="T150" s="166"/>
      <c r="U150" s="200" t="s">
        <v>57</v>
      </c>
      <c r="V150" s="50" t="s">
        <v>985</v>
      </c>
      <c r="W150" s="194" t="s">
        <v>987</v>
      </c>
      <c r="X150" s="186">
        <v>44303</v>
      </c>
      <c r="Y150" s="48" t="s">
        <v>4</v>
      </c>
      <c r="Z150" s="48"/>
      <c r="AA150" s="48" t="s">
        <v>178</v>
      </c>
      <c r="AB150" s="48"/>
      <c r="AC150" s="50"/>
    </row>
    <row r="151" spans="1:29" ht="20.100000000000001" customHeight="1">
      <c r="A151" s="36" t="s">
        <v>2705</v>
      </c>
      <c r="B151" s="95" t="s">
        <v>51</v>
      </c>
      <c r="C151" s="56" t="s">
        <v>41</v>
      </c>
      <c r="D151" s="48" t="s">
        <v>398</v>
      </c>
      <c r="E151" s="48" t="s">
        <v>46</v>
      </c>
      <c r="F151" s="48" t="s">
        <v>399</v>
      </c>
      <c r="G151" s="48" t="s">
        <v>86</v>
      </c>
      <c r="H151" s="48">
        <v>9</v>
      </c>
      <c r="I151" s="50" t="s">
        <v>91</v>
      </c>
      <c r="J151" s="49">
        <v>45584</v>
      </c>
      <c r="K151" s="62">
        <v>45597</v>
      </c>
      <c r="L151" s="40" t="s">
        <v>4</v>
      </c>
      <c r="M151" s="127">
        <v>3</v>
      </c>
      <c r="N151" s="137">
        <f>VLOOKUP(L151,단가표!$B$2:$C$75,2,0)</f>
        <v>60000</v>
      </c>
      <c r="O151" s="42">
        <f>SUM(M151*N151)</f>
        <v>180000</v>
      </c>
      <c r="P151" s="138">
        <v>180000</v>
      </c>
      <c r="Q151" s="167" t="s">
        <v>26</v>
      </c>
      <c r="R151" s="41"/>
      <c r="S151" s="43">
        <f>VLOOKUP(Q151,단가표!$B$2:$C$75,2,0)</f>
        <v>0</v>
      </c>
      <c r="T151" s="166"/>
      <c r="U151" s="195" t="s">
        <v>57</v>
      </c>
      <c r="V151" s="50" t="s">
        <v>986</v>
      </c>
      <c r="W151" s="196" t="s">
        <v>987</v>
      </c>
      <c r="X151" s="186">
        <v>45062</v>
      </c>
      <c r="Y151" s="55" t="s">
        <v>4</v>
      </c>
      <c r="Z151" s="48"/>
      <c r="AA151" s="48" t="s">
        <v>400</v>
      </c>
      <c r="AB151" s="48"/>
      <c r="AC151" s="48"/>
    </row>
    <row r="152" spans="1:29" ht="20.100000000000001" customHeight="1">
      <c r="A152" s="36" t="s">
        <v>2705</v>
      </c>
      <c r="B152" s="95" t="s">
        <v>51</v>
      </c>
      <c r="C152" s="56" t="s">
        <v>41</v>
      </c>
      <c r="D152" s="76" t="s">
        <v>527</v>
      </c>
      <c r="E152" s="48" t="s">
        <v>193</v>
      </c>
      <c r="F152" s="48" t="s">
        <v>347</v>
      </c>
      <c r="G152" s="48" t="s">
        <v>86</v>
      </c>
      <c r="H152" s="48">
        <v>10</v>
      </c>
      <c r="I152" s="48" t="s">
        <v>91</v>
      </c>
      <c r="J152" s="49">
        <v>45584</v>
      </c>
      <c r="K152" s="44">
        <v>45597</v>
      </c>
      <c r="L152" s="40" t="s">
        <v>238</v>
      </c>
      <c r="M152" s="127">
        <v>4</v>
      </c>
      <c r="N152" s="137">
        <f>VLOOKUP(L152,단가표!$B$2:$C$75,2,0)</f>
        <v>60000</v>
      </c>
      <c r="O152" s="42">
        <f>SUM(M152*N152)</f>
        <v>240000</v>
      </c>
      <c r="P152" s="138">
        <v>240000</v>
      </c>
      <c r="Q152" s="167" t="s">
        <v>15</v>
      </c>
      <c r="R152" s="41">
        <v>4</v>
      </c>
      <c r="S152" s="43">
        <f>VLOOKUP(Q152,단가표!$B$2:$C$75,2,0)</f>
        <v>6000</v>
      </c>
      <c r="T152" s="166">
        <v>24000</v>
      </c>
      <c r="U152" s="195" t="s">
        <v>57</v>
      </c>
      <c r="V152" s="50" t="s">
        <v>988</v>
      </c>
      <c r="W152" s="194" t="s">
        <v>989</v>
      </c>
      <c r="X152" s="186">
        <v>44954</v>
      </c>
      <c r="Y152" s="48" t="s">
        <v>4</v>
      </c>
      <c r="Z152" s="48"/>
      <c r="AA152" s="67" t="s">
        <v>348</v>
      </c>
      <c r="AB152" s="67"/>
      <c r="AC152" s="48"/>
    </row>
    <row r="153" spans="1:29" ht="20.100000000000001" customHeight="1">
      <c r="A153" s="36" t="s">
        <v>2705</v>
      </c>
      <c r="B153" s="95" t="s">
        <v>51</v>
      </c>
      <c r="C153" s="56" t="s">
        <v>41</v>
      </c>
      <c r="D153" s="48" t="s">
        <v>718</v>
      </c>
      <c r="E153" s="48" t="s">
        <v>577</v>
      </c>
      <c r="F153" s="48" t="s">
        <v>719</v>
      </c>
      <c r="G153" s="48" t="s">
        <v>86</v>
      </c>
      <c r="H153" s="48">
        <v>8</v>
      </c>
      <c r="I153" s="48" t="s">
        <v>91</v>
      </c>
      <c r="J153" s="49">
        <v>45584</v>
      </c>
      <c r="K153" s="62">
        <v>45597</v>
      </c>
      <c r="L153" s="40" t="s">
        <v>4</v>
      </c>
      <c r="M153" s="127">
        <v>4</v>
      </c>
      <c r="N153" s="137">
        <f>VLOOKUP(L153,단가표!$B$2:$C$75,2,0)</f>
        <v>60000</v>
      </c>
      <c r="O153" s="42">
        <f>SUM(M153*N153)</f>
        <v>240000</v>
      </c>
      <c r="P153" s="138">
        <v>240000</v>
      </c>
      <c r="Q153" s="167" t="s">
        <v>26</v>
      </c>
      <c r="R153" s="41"/>
      <c r="S153" s="43">
        <f>VLOOKUP(Q153,단가표!$B$2:$C$75,2,0)</f>
        <v>0</v>
      </c>
      <c r="T153" s="166"/>
      <c r="U153" s="193" t="s">
        <v>57</v>
      </c>
      <c r="V153" s="50" t="s">
        <v>990</v>
      </c>
      <c r="W153" s="194" t="s">
        <v>231</v>
      </c>
      <c r="X153" s="186">
        <v>45528</v>
      </c>
      <c r="Y153" s="55" t="s">
        <v>4</v>
      </c>
      <c r="Z153" s="48"/>
      <c r="AA153" s="48"/>
      <c r="AB153" s="48"/>
      <c r="AC153" s="40"/>
    </row>
    <row r="154" spans="1:29" ht="20.100000000000001" customHeight="1">
      <c r="A154" s="79" t="s">
        <v>2705</v>
      </c>
      <c r="B154" s="95" t="s">
        <v>50</v>
      </c>
      <c r="C154" s="56" t="s">
        <v>41</v>
      </c>
      <c r="D154" s="38" t="s">
        <v>736</v>
      </c>
      <c r="E154" s="48" t="s">
        <v>731</v>
      </c>
      <c r="F154" s="48" t="s">
        <v>737</v>
      </c>
      <c r="G154" s="48" t="s">
        <v>89</v>
      </c>
      <c r="H154" s="48">
        <v>8</v>
      </c>
      <c r="I154" s="48" t="s">
        <v>759</v>
      </c>
      <c r="J154" s="49">
        <v>45584</v>
      </c>
      <c r="K154" s="62">
        <v>45597</v>
      </c>
      <c r="L154" s="40" t="s">
        <v>310</v>
      </c>
      <c r="M154" s="128">
        <v>8</v>
      </c>
      <c r="N154" s="137">
        <f>VLOOKUP(L154,단가표!$B$2:$C$75,2,0)</f>
        <v>55000</v>
      </c>
      <c r="O154" s="42">
        <f>SUM(M154*N154)</f>
        <v>440000</v>
      </c>
      <c r="P154" s="138">
        <v>440000</v>
      </c>
      <c r="Q154" s="167" t="s">
        <v>106</v>
      </c>
      <c r="R154" s="41">
        <v>8</v>
      </c>
      <c r="S154" s="43">
        <f>VLOOKUP(Q154,단가표!$B$2:$C$75,2,0)</f>
        <v>5500</v>
      </c>
      <c r="T154" s="166">
        <v>44000</v>
      </c>
      <c r="U154" s="195" t="s">
        <v>57</v>
      </c>
      <c r="V154" s="48" t="s">
        <v>991</v>
      </c>
      <c r="W154" s="194" t="s">
        <v>992</v>
      </c>
      <c r="X154" s="186">
        <v>45540</v>
      </c>
      <c r="Y154" s="55" t="s">
        <v>6</v>
      </c>
      <c r="Z154" s="48" t="s">
        <v>613</v>
      </c>
      <c r="AA154" s="48" t="s">
        <v>760</v>
      </c>
      <c r="AB154" s="48" t="s">
        <v>761</v>
      </c>
      <c r="AC154" s="48"/>
    </row>
    <row r="155" spans="1:29" ht="20.100000000000001" customHeight="1">
      <c r="A155" s="36" t="s">
        <v>2705</v>
      </c>
      <c r="B155" s="95" t="s">
        <v>51</v>
      </c>
      <c r="C155" s="56" t="s">
        <v>41</v>
      </c>
      <c r="D155" s="48" t="s">
        <v>708</v>
      </c>
      <c r="E155" s="48" t="s">
        <v>577</v>
      </c>
      <c r="F155" s="48" t="s">
        <v>720</v>
      </c>
      <c r="G155" s="48" t="s">
        <v>86</v>
      </c>
      <c r="H155" s="48">
        <v>8</v>
      </c>
      <c r="I155" s="48" t="s">
        <v>102</v>
      </c>
      <c r="J155" s="49">
        <v>45584</v>
      </c>
      <c r="K155" s="44">
        <v>45597</v>
      </c>
      <c r="L155" s="40" t="s">
        <v>4</v>
      </c>
      <c r="M155" s="127">
        <v>4</v>
      </c>
      <c r="N155" s="137">
        <f>VLOOKUP(L155,단가표!$B$2:$C$75,2,0)</f>
        <v>60000</v>
      </c>
      <c r="O155" s="42">
        <f>SUM(M155*N155)</f>
        <v>240000</v>
      </c>
      <c r="P155" s="138">
        <v>240000</v>
      </c>
      <c r="Q155" s="167" t="s">
        <v>26</v>
      </c>
      <c r="R155" s="41"/>
      <c r="S155" s="43">
        <f>VLOOKUP(Q155,단가표!$B$2:$C$75,2,0)</f>
        <v>0</v>
      </c>
      <c r="T155" s="166"/>
      <c r="U155" s="193" t="s">
        <v>57</v>
      </c>
      <c r="V155" s="50" t="s">
        <v>993</v>
      </c>
      <c r="W155" s="194" t="s">
        <v>231</v>
      </c>
      <c r="X155" s="186">
        <v>45499</v>
      </c>
      <c r="Y155" s="55" t="s">
        <v>6</v>
      </c>
      <c r="Z155" s="48"/>
      <c r="AA155" s="48"/>
      <c r="AB155" s="48"/>
      <c r="AC155" s="40"/>
    </row>
    <row r="156" spans="1:29" ht="20.100000000000001" customHeight="1">
      <c r="A156" s="36" t="s">
        <v>2705</v>
      </c>
      <c r="B156" s="95" t="s">
        <v>51</v>
      </c>
      <c r="C156" s="56" t="s">
        <v>41</v>
      </c>
      <c r="D156" s="38" t="s">
        <v>223</v>
      </c>
      <c r="E156" s="37" t="s">
        <v>193</v>
      </c>
      <c r="F156" s="37" t="s">
        <v>249</v>
      </c>
      <c r="G156" s="37" t="s">
        <v>86</v>
      </c>
      <c r="H156" s="37">
        <v>7</v>
      </c>
      <c r="I156" s="37" t="s">
        <v>141</v>
      </c>
      <c r="J156" s="49">
        <v>45584</v>
      </c>
      <c r="K156" s="44">
        <v>45597</v>
      </c>
      <c r="L156" s="40" t="s">
        <v>6</v>
      </c>
      <c r="M156" s="127">
        <v>8</v>
      </c>
      <c r="N156" s="137">
        <f>VLOOKUP(L156,단가표!$B$2:$C$75,2,0)</f>
        <v>55000</v>
      </c>
      <c r="O156" s="42">
        <f>SUM(M156*N156)</f>
        <v>440000</v>
      </c>
      <c r="P156" s="138">
        <v>440000</v>
      </c>
      <c r="Q156" s="167" t="s">
        <v>26</v>
      </c>
      <c r="R156" s="53"/>
      <c r="S156" s="43">
        <f>VLOOKUP(Q156,단가표!$B$2:$C$75,2,0)</f>
        <v>0</v>
      </c>
      <c r="T156" s="168"/>
      <c r="U156" s="200" t="s">
        <v>57</v>
      </c>
      <c r="V156" s="45" t="s">
        <v>994</v>
      </c>
      <c r="W156" s="199" t="s">
        <v>230</v>
      </c>
      <c r="X156" s="187">
        <v>44660</v>
      </c>
      <c r="Y156" s="46"/>
      <c r="Z156" s="37"/>
      <c r="AA156" s="37" t="s">
        <v>250</v>
      </c>
      <c r="AB156" s="37"/>
      <c r="AC156" s="37"/>
    </row>
    <row r="157" spans="1:29" ht="20.100000000000001" customHeight="1">
      <c r="A157" s="58" t="s">
        <v>2705</v>
      </c>
      <c r="B157" s="95" t="s">
        <v>50</v>
      </c>
      <c r="C157" s="56" t="s">
        <v>41</v>
      </c>
      <c r="D157" s="48" t="s">
        <v>744</v>
      </c>
      <c r="E157" s="48" t="s">
        <v>731</v>
      </c>
      <c r="F157" s="48" t="s">
        <v>745</v>
      </c>
      <c r="G157" s="48" t="s">
        <v>89</v>
      </c>
      <c r="H157" s="48">
        <v>10</v>
      </c>
      <c r="I157" s="48" t="s">
        <v>114</v>
      </c>
      <c r="J157" s="49">
        <v>45584</v>
      </c>
      <c r="K157" s="44">
        <v>45597</v>
      </c>
      <c r="L157" s="40" t="s">
        <v>4</v>
      </c>
      <c r="M157" s="127">
        <v>4</v>
      </c>
      <c r="N157" s="137">
        <f>VLOOKUP(L157,단가표!$B$2:$C$75,2,0)</f>
        <v>60000</v>
      </c>
      <c r="O157" s="42">
        <f>SUM(M157*N157)</f>
        <v>240000</v>
      </c>
      <c r="P157" s="138">
        <v>240000</v>
      </c>
      <c r="Q157" s="167" t="s">
        <v>26</v>
      </c>
      <c r="R157" s="41"/>
      <c r="S157" s="43">
        <f>VLOOKUP(Q157,단가표!$B$2:$C$75,2,0)</f>
        <v>0</v>
      </c>
      <c r="T157" s="166"/>
      <c r="U157" s="195" t="s">
        <v>57</v>
      </c>
      <c r="V157" s="48" t="s">
        <v>995</v>
      </c>
      <c r="W157" s="202" t="s">
        <v>231</v>
      </c>
      <c r="X157" s="186"/>
      <c r="Y157" s="48"/>
      <c r="Z157" s="48"/>
      <c r="AA157" s="48"/>
      <c r="AB157" s="48"/>
      <c r="AC157" s="50"/>
    </row>
    <row r="158" spans="1:29" ht="20.100000000000001" customHeight="1">
      <c r="A158" s="36" t="s">
        <v>2705</v>
      </c>
      <c r="B158" s="95" t="s">
        <v>51</v>
      </c>
      <c r="C158" s="59" t="s">
        <v>41</v>
      </c>
      <c r="D158" s="48" t="s">
        <v>198</v>
      </c>
      <c r="E158" s="48" t="s">
        <v>193</v>
      </c>
      <c r="F158" s="48" t="s">
        <v>200</v>
      </c>
      <c r="G158" s="48" t="s">
        <v>86</v>
      </c>
      <c r="H158" s="48">
        <v>7</v>
      </c>
      <c r="I158" s="48" t="s">
        <v>141</v>
      </c>
      <c r="J158" s="49">
        <v>45584</v>
      </c>
      <c r="K158" s="90">
        <v>45597</v>
      </c>
      <c r="L158" s="41" t="s">
        <v>6</v>
      </c>
      <c r="M158" s="127">
        <v>8</v>
      </c>
      <c r="N158" s="137">
        <f>VLOOKUP(L158,단가표!$B$2:$C$75,2,0)</f>
        <v>55000</v>
      </c>
      <c r="O158" s="42">
        <f>SUM(M158*N158)</f>
        <v>440000</v>
      </c>
      <c r="P158" s="138">
        <v>440000</v>
      </c>
      <c r="Q158" s="167" t="s">
        <v>26</v>
      </c>
      <c r="R158" s="42"/>
      <c r="S158" s="43">
        <f>VLOOKUP(Q158,단가표!$B$2:$C$75,2,0)</f>
        <v>0</v>
      </c>
      <c r="T158" s="166"/>
      <c r="U158" s="195" t="s">
        <v>57</v>
      </c>
      <c r="V158" s="48" t="s">
        <v>996</v>
      </c>
      <c r="W158" s="194" t="s">
        <v>230</v>
      </c>
      <c r="X158" s="186">
        <v>44415</v>
      </c>
      <c r="Y158" s="48" t="s">
        <v>4</v>
      </c>
      <c r="Z158" s="48"/>
      <c r="AA158" s="48" t="s">
        <v>199</v>
      </c>
      <c r="AB158" s="48"/>
      <c r="AC158" s="40" t="s">
        <v>60</v>
      </c>
    </row>
    <row r="159" spans="1:29" ht="20.100000000000001" customHeight="1">
      <c r="A159" s="58" t="s">
        <v>2705</v>
      </c>
      <c r="B159" s="95" t="s">
        <v>51</v>
      </c>
      <c r="C159" s="56" t="s">
        <v>41</v>
      </c>
      <c r="D159" s="48" t="s">
        <v>724</v>
      </c>
      <c r="E159" s="48" t="s">
        <v>47</v>
      </c>
      <c r="F159" s="48" t="s">
        <v>732</v>
      </c>
      <c r="G159" s="48" t="s">
        <v>86</v>
      </c>
      <c r="H159" s="48">
        <v>9</v>
      </c>
      <c r="I159" s="48" t="s">
        <v>91</v>
      </c>
      <c r="J159" s="49">
        <v>45584</v>
      </c>
      <c r="K159" s="66">
        <v>45597</v>
      </c>
      <c r="L159" s="40" t="s">
        <v>4</v>
      </c>
      <c r="M159" s="127">
        <v>2</v>
      </c>
      <c r="N159" s="137">
        <f>VLOOKUP(L159,단가표!$B$2:$C$75,2,0)</f>
        <v>60000</v>
      </c>
      <c r="O159" s="42">
        <f>SUM(M159*N159)</f>
        <v>120000</v>
      </c>
      <c r="P159" s="138">
        <v>120000</v>
      </c>
      <c r="Q159" s="167" t="s">
        <v>26</v>
      </c>
      <c r="R159" s="41"/>
      <c r="S159" s="43">
        <f>VLOOKUP(Q159,단가표!$B$2:$C$75,2,0)</f>
        <v>0</v>
      </c>
      <c r="T159" s="166"/>
      <c r="U159" s="195" t="s">
        <v>57</v>
      </c>
      <c r="V159" s="48" t="s">
        <v>998</v>
      </c>
      <c r="W159" s="202" t="s">
        <v>999</v>
      </c>
      <c r="X159" s="186">
        <v>45506</v>
      </c>
      <c r="Y159" s="55" t="s">
        <v>4</v>
      </c>
      <c r="Z159" s="48"/>
      <c r="AA159" s="48"/>
      <c r="AB159" s="48"/>
      <c r="AC159" s="50"/>
    </row>
    <row r="160" spans="1:29" ht="20.100000000000001" customHeight="1">
      <c r="A160" s="36" t="s">
        <v>2705</v>
      </c>
      <c r="B160" s="95" t="s">
        <v>51</v>
      </c>
      <c r="C160" s="48" t="s">
        <v>41</v>
      </c>
      <c r="D160" s="40" t="s">
        <v>222</v>
      </c>
      <c r="E160" s="48" t="s">
        <v>46</v>
      </c>
      <c r="F160" s="48" t="s">
        <v>479</v>
      </c>
      <c r="G160" s="48" t="s">
        <v>86</v>
      </c>
      <c r="H160" s="48">
        <v>8</v>
      </c>
      <c r="I160" s="48" t="s">
        <v>346</v>
      </c>
      <c r="J160" s="49">
        <v>45584</v>
      </c>
      <c r="K160" s="44">
        <v>45597</v>
      </c>
      <c r="L160" s="40" t="s">
        <v>6</v>
      </c>
      <c r="M160" s="127">
        <v>8</v>
      </c>
      <c r="N160" s="137">
        <f>VLOOKUP(L160,단가표!$B$2:$C$75,2,0)</f>
        <v>55000</v>
      </c>
      <c r="O160" s="42">
        <f>SUM(M160*N160)</f>
        <v>440000</v>
      </c>
      <c r="P160" s="138">
        <v>440000</v>
      </c>
      <c r="Q160" s="167" t="s">
        <v>26</v>
      </c>
      <c r="R160" s="41"/>
      <c r="S160" s="43">
        <f>VLOOKUP(Q160,단가표!$B$2:$C$75,2,0)</f>
        <v>0</v>
      </c>
      <c r="T160" s="166"/>
      <c r="U160" s="195" t="s">
        <v>58</v>
      </c>
      <c r="V160" s="67" t="s">
        <v>1000</v>
      </c>
      <c r="W160" s="194" t="s">
        <v>230</v>
      </c>
      <c r="X160" s="186">
        <v>45269</v>
      </c>
      <c r="Y160" s="55" t="s">
        <v>4</v>
      </c>
      <c r="Z160" s="48"/>
      <c r="AA160" s="48" t="s">
        <v>480</v>
      </c>
      <c r="AB160" s="48"/>
      <c r="AC160" s="40"/>
    </row>
    <row r="161" spans="1:29" ht="20.100000000000001" customHeight="1">
      <c r="A161" s="58" t="s">
        <v>2705</v>
      </c>
      <c r="B161" s="95" t="s">
        <v>51</v>
      </c>
      <c r="C161" s="56" t="s">
        <v>41</v>
      </c>
      <c r="D161" s="48" t="s">
        <v>588</v>
      </c>
      <c r="E161" s="48" t="s">
        <v>46</v>
      </c>
      <c r="F161" s="48" t="s">
        <v>578</v>
      </c>
      <c r="G161" s="48" t="s">
        <v>86</v>
      </c>
      <c r="H161" s="48">
        <v>10</v>
      </c>
      <c r="I161" s="48" t="s">
        <v>114</v>
      </c>
      <c r="J161" s="49">
        <v>45584</v>
      </c>
      <c r="K161" s="44">
        <v>45597</v>
      </c>
      <c r="L161" s="40" t="s">
        <v>4</v>
      </c>
      <c r="M161" s="127">
        <v>4</v>
      </c>
      <c r="N161" s="137">
        <f>VLOOKUP(L161,단가표!$B$2:$C$75,2,0)</f>
        <v>60000</v>
      </c>
      <c r="O161" s="42">
        <f>SUM(M161*N161)</f>
        <v>240000</v>
      </c>
      <c r="P161" s="138">
        <v>240000</v>
      </c>
      <c r="Q161" s="167" t="s">
        <v>26</v>
      </c>
      <c r="R161" s="41"/>
      <c r="S161" s="43">
        <f>VLOOKUP(Q161,단가표!$B$2:$C$75,2,0)</f>
        <v>0</v>
      </c>
      <c r="T161" s="166"/>
      <c r="U161" s="195" t="s">
        <v>57</v>
      </c>
      <c r="V161" s="48" t="s">
        <v>1001</v>
      </c>
      <c r="W161" s="202" t="s">
        <v>231</v>
      </c>
      <c r="X161" s="186">
        <v>45367</v>
      </c>
      <c r="Y161" s="48" t="s">
        <v>4</v>
      </c>
      <c r="Z161" s="48" t="s">
        <v>626</v>
      </c>
      <c r="AA161" s="48"/>
      <c r="AB161" s="48"/>
      <c r="AC161" s="50"/>
    </row>
    <row r="162" spans="1:29" ht="20.100000000000001" customHeight="1">
      <c r="A162" s="36" t="s">
        <v>2705</v>
      </c>
      <c r="B162" s="95" t="s">
        <v>51</v>
      </c>
      <c r="C162" s="59" t="s">
        <v>41</v>
      </c>
      <c r="D162" s="48" t="s">
        <v>364</v>
      </c>
      <c r="E162" s="48" t="s">
        <v>47</v>
      </c>
      <c r="F162" s="40" t="s">
        <v>365</v>
      </c>
      <c r="G162" s="48" t="s">
        <v>86</v>
      </c>
      <c r="H162" s="48">
        <v>7</v>
      </c>
      <c r="I162" s="48" t="s">
        <v>102</v>
      </c>
      <c r="J162" s="68">
        <v>45584</v>
      </c>
      <c r="K162" s="66">
        <v>45597</v>
      </c>
      <c r="L162" s="40" t="s">
        <v>4</v>
      </c>
      <c r="M162" s="127">
        <v>4</v>
      </c>
      <c r="N162" s="137">
        <f>VLOOKUP(L162,단가표!$B$2:$C$75,2,0)</f>
        <v>60000</v>
      </c>
      <c r="O162" s="42">
        <f>SUM(M162*N162)</f>
        <v>240000</v>
      </c>
      <c r="P162" s="138">
        <v>190000</v>
      </c>
      <c r="Q162" s="167" t="s">
        <v>26</v>
      </c>
      <c r="R162" s="41"/>
      <c r="S162" s="43">
        <f>VLOOKUP(Q162,단가표!$B$2:$C$75,2,0)</f>
        <v>0</v>
      </c>
      <c r="T162" s="166"/>
      <c r="U162" s="195" t="s">
        <v>57</v>
      </c>
      <c r="V162" s="50" t="s">
        <v>1002</v>
      </c>
      <c r="W162" s="196" t="s">
        <v>1004</v>
      </c>
      <c r="X162" s="186">
        <v>44975</v>
      </c>
      <c r="Y162" s="55" t="s">
        <v>4</v>
      </c>
      <c r="Z162" s="48"/>
      <c r="AA162" s="48" t="s">
        <v>366</v>
      </c>
      <c r="AB162" s="48"/>
      <c r="AC162" s="48"/>
    </row>
    <row r="163" spans="1:29" ht="20.100000000000001" customHeight="1">
      <c r="A163" s="36" t="s">
        <v>2705</v>
      </c>
      <c r="B163" s="95" t="s">
        <v>51</v>
      </c>
      <c r="C163" s="59" t="s">
        <v>41</v>
      </c>
      <c r="D163" s="48" t="s">
        <v>364</v>
      </c>
      <c r="E163" s="48" t="s">
        <v>47</v>
      </c>
      <c r="F163" s="40" t="s">
        <v>365</v>
      </c>
      <c r="G163" s="48" t="s">
        <v>86</v>
      </c>
      <c r="H163" s="48">
        <v>7</v>
      </c>
      <c r="I163" s="48" t="s">
        <v>102</v>
      </c>
      <c r="J163" s="68">
        <v>45584</v>
      </c>
      <c r="K163" s="66">
        <v>45597</v>
      </c>
      <c r="L163" s="40" t="s">
        <v>4</v>
      </c>
      <c r="M163" s="127">
        <v>4</v>
      </c>
      <c r="N163" s="137">
        <f>VLOOKUP(L163,단가표!$B$2:$C$75,2,0)</f>
        <v>60000</v>
      </c>
      <c r="O163" s="42">
        <f>SUM(M163*N163)</f>
        <v>240000</v>
      </c>
      <c r="P163" s="138">
        <v>50000</v>
      </c>
      <c r="Q163" s="167" t="s">
        <v>26</v>
      </c>
      <c r="R163" s="41"/>
      <c r="S163" s="43">
        <f>VLOOKUP(Q163,단가표!$B$2:$C$75,2,0)</f>
        <v>0</v>
      </c>
      <c r="T163" s="166"/>
      <c r="U163" s="195" t="s">
        <v>58</v>
      </c>
      <c r="V163" s="50" t="s">
        <v>1003</v>
      </c>
      <c r="W163" s="196" t="s">
        <v>1004</v>
      </c>
      <c r="X163" s="186">
        <v>44975</v>
      </c>
      <c r="Y163" s="55" t="s">
        <v>4</v>
      </c>
      <c r="Z163" s="48"/>
      <c r="AA163" s="48" t="s">
        <v>366</v>
      </c>
      <c r="AB163" s="48"/>
      <c r="AC163" s="48"/>
    </row>
    <row r="164" spans="1:29" ht="20.100000000000001" customHeight="1">
      <c r="A164" s="36" t="s">
        <v>2705</v>
      </c>
      <c r="B164" s="95" t="s">
        <v>50</v>
      </c>
      <c r="C164" s="56" t="s">
        <v>41</v>
      </c>
      <c r="D164" s="48" t="s">
        <v>701</v>
      </c>
      <c r="E164" s="48" t="s">
        <v>44</v>
      </c>
      <c r="F164" s="48" t="s">
        <v>702</v>
      </c>
      <c r="G164" s="48" t="s">
        <v>89</v>
      </c>
      <c r="H164" s="48">
        <v>9</v>
      </c>
      <c r="I164" s="48" t="s">
        <v>92</v>
      </c>
      <c r="J164" s="49">
        <v>45584</v>
      </c>
      <c r="K164" s="62">
        <v>45597</v>
      </c>
      <c r="L164" s="40" t="s">
        <v>4</v>
      </c>
      <c r="M164" s="127">
        <v>3</v>
      </c>
      <c r="N164" s="137">
        <f>VLOOKUP(L164,단가표!$B$2:$C$75,2,0)</f>
        <v>60000</v>
      </c>
      <c r="O164" s="42">
        <f>SUM(M164*N164)</f>
        <v>180000</v>
      </c>
      <c r="P164" s="138">
        <v>180000</v>
      </c>
      <c r="Q164" s="165" t="s">
        <v>26</v>
      </c>
      <c r="R164" s="41"/>
      <c r="S164" s="43">
        <f>VLOOKUP(Q164,단가표!$B$2:$C$75,2,0)</f>
        <v>0</v>
      </c>
      <c r="T164" s="166"/>
      <c r="U164" s="195" t="s">
        <v>58</v>
      </c>
      <c r="V164" s="50" t="s">
        <v>765</v>
      </c>
      <c r="W164" s="194" t="s">
        <v>987</v>
      </c>
      <c r="X164" s="186">
        <v>45504</v>
      </c>
      <c r="Y164" s="55" t="s">
        <v>4</v>
      </c>
      <c r="Z164" s="48"/>
      <c r="AA164" s="48"/>
      <c r="AB164" s="48"/>
      <c r="AC164" s="40"/>
    </row>
    <row r="165" spans="1:29" ht="20.100000000000001" customHeight="1">
      <c r="A165" s="36" t="s">
        <v>2705</v>
      </c>
      <c r="B165" s="95" t="s">
        <v>50</v>
      </c>
      <c r="C165" s="56" t="s">
        <v>41</v>
      </c>
      <c r="D165" s="48" t="s">
        <v>701</v>
      </c>
      <c r="E165" s="48" t="s">
        <v>731</v>
      </c>
      <c r="F165" s="48" t="s">
        <v>702</v>
      </c>
      <c r="G165" s="48" t="s">
        <v>89</v>
      </c>
      <c r="H165" s="48">
        <v>9</v>
      </c>
      <c r="I165" s="48" t="s">
        <v>92</v>
      </c>
      <c r="J165" s="49">
        <v>45584</v>
      </c>
      <c r="K165" s="62">
        <v>45597</v>
      </c>
      <c r="L165" s="40" t="s">
        <v>4</v>
      </c>
      <c r="M165" s="127">
        <v>1</v>
      </c>
      <c r="N165" s="137">
        <f>VLOOKUP(L165,단가표!$B$2:$C$75,2,0)</f>
        <v>60000</v>
      </c>
      <c r="O165" s="42">
        <f>SUM(M165*N165)</f>
        <v>60000</v>
      </c>
      <c r="P165" s="138">
        <v>60000</v>
      </c>
      <c r="Q165" s="165" t="s">
        <v>26</v>
      </c>
      <c r="R165" s="41"/>
      <c r="S165" s="43">
        <f>VLOOKUP(Q165,단가표!$B$2:$C$75,2,0)</f>
        <v>0</v>
      </c>
      <c r="T165" s="166"/>
      <c r="U165" s="195" t="s">
        <v>58</v>
      </c>
      <c r="V165" s="50" t="s">
        <v>765</v>
      </c>
      <c r="W165" s="194" t="s">
        <v>1645</v>
      </c>
      <c r="X165" s="186">
        <v>45504</v>
      </c>
      <c r="Y165" s="55" t="s">
        <v>4</v>
      </c>
      <c r="Z165" s="48"/>
      <c r="AA165" s="48"/>
      <c r="AB165" s="48"/>
      <c r="AC165" s="40"/>
    </row>
    <row r="166" spans="1:29" ht="20.100000000000001" customHeight="1">
      <c r="A166" s="36" t="s">
        <v>2705</v>
      </c>
      <c r="B166" s="95" t="s">
        <v>51</v>
      </c>
      <c r="C166" s="48" t="s">
        <v>41</v>
      </c>
      <c r="D166" s="37" t="s">
        <v>244</v>
      </c>
      <c r="E166" s="37" t="s">
        <v>193</v>
      </c>
      <c r="F166" s="37" t="s">
        <v>188</v>
      </c>
      <c r="G166" s="37" t="s">
        <v>86</v>
      </c>
      <c r="H166" s="37">
        <v>8</v>
      </c>
      <c r="I166" s="37" t="s">
        <v>114</v>
      </c>
      <c r="J166" s="49">
        <v>45584</v>
      </c>
      <c r="K166" s="63">
        <v>45597</v>
      </c>
      <c r="L166" s="38" t="s">
        <v>5</v>
      </c>
      <c r="M166" s="128">
        <v>4</v>
      </c>
      <c r="N166" s="137">
        <f>VLOOKUP(L166,단가표!$B$2:$C$75,2,0)</f>
        <v>57500</v>
      </c>
      <c r="O166" s="42">
        <f>SUM(M166*N166)</f>
        <v>230000</v>
      </c>
      <c r="P166" s="138">
        <v>192000</v>
      </c>
      <c r="Q166" s="167" t="s">
        <v>26</v>
      </c>
      <c r="R166" s="53"/>
      <c r="S166" s="43">
        <f>VLOOKUP(Q166,단가표!$B$2:$C$75,2,0)</f>
        <v>0</v>
      </c>
      <c r="T166" s="143"/>
      <c r="U166" s="195" t="s">
        <v>57</v>
      </c>
      <c r="V166" s="45" t="s">
        <v>1006</v>
      </c>
      <c r="W166" s="206" t="s">
        <v>1007</v>
      </c>
      <c r="X166" s="187"/>
      <c r="Y166" s="37"/>
      <c r="Z166" s="37"/>
      <c r="AA166" s="37"/>
      <c r="AB166" s="37"/>
      <c r="AC166" s="38"/>
    </row>
    <row r="167" spans="1:29" ht="20.100000000000001" customHeight="1">
      <c r="A167" s="36" t="s">
        <v>2705</v>
      </c>
      <c r="B167" s="95" t="s">
        <v>51</v>
      </c>
      <c r="C167" s="48" t="s">
        <v>39</v>
      </c>
      <c r="D167" s="37" t="s">
        <v>933</v>
      </c>
      <c r="E167" s="37" t="s">
        <v>46</v>
      </c>
      <c r="F167" s="37" t="s">
        <v>1008</v>
      </c>
      <c r="G167" s="37" t="s">
        <v>86</v>
      </c>
      <c r="H167" s="37">
        <v>8</v>
      </c>
      <c r="I167" s="37" t="s">
        <v>91</v>
      </c>
      <c r="J167" s="49">
        <v>45584</v>
      </c>
      <c r="K167" s="63">
        <v>45597</v>
      </c>
      <c r="L167" s="38" t="s">
        <v>4</v>
      </c>
      <c r="M167" s="128">
        <v>2</v>
      </c>
      <c r="N167" s="137">
        <f>VLOOKUP(L167,단가표!$B$2:$C$75,2,0)</f>
        <v>60000</v>
      </c>
      <c r="O167" s="42">
        <f>SUM(M167*N167)</f>
        <v>120000</v>
      </c>
      <c r="P167" s="138">
        <v>110000</v>
      </c>
      <c r="Q167" s="167" t="s">
        <v>14</v>
      </c>
      <c r="R167" s="53">
        <v>1</v>
      </c>
      <c r="S167" s="43">
        <f>VLOOKUP(Q167,단가표!$B$2:$C$75,2,0)</f>
        <v>30000</v>
      </c>
      <c r="T167" s="143">
        <v>30000</v>
      </c>
      <c r="U167" s="195" t="s">
        <v>57</v>
      </c>
      <c r="V167" s="45" t="s">
        <v>1009</v>
      </c>
      <c r="W167" s="206" t="s">
        <v>1010</v>
      </c>
      <c r="X167" s="187"/>
      <c r="Y167" s="37"/>
      <c r="Z167" s="37"/>
      <c r="AA167" s="37"/>
      <c r="AB167" s="37"/>
      <c r="AC167" s="38"/>
    </row>
    <row r="168" spans="1:29" ht="20.100000000000001" customHeight="1">
      <c r="A168" s="36" t="s">
        <v>2705</v>
      </c>
      <c r="B168" s="95" t="s">
        <v>51</v>
      </c>
      <c r="C168" s="48" t="s">
        <v>41</v>
      </c>
      <c r="D168" s="37" t="s">
        <v>933</v>
      </c>
      <c r="E168" s="37" t="s">
        <v>46</v>
      </c>
      <c r="F168" s="37" t="s">
        <v>1008</v>
      </c>
      <c r="G168" s="37" t="s">
        <v>86</v>
      </c>
      <c r="H168" s="37">
        <v>8</v>
      </c>
      <c r="I168" s="37" t="s">
        <v>91</v>
      </c>
      <c r="J168" s="49">
        <v>45584</v>
      </c>
      <c r="K168" s="63">
        <v>45597</v>
      </c>
      <c r="L168" s="38" t="s">
        <v>4</v>
      </c>
      <c r="M168" s="128">
        <v>4</v>
      </c>
      <c r="N168" s="137">
        <f>VLOOKUP(L168,단가표!$B$2:$C$75,2,0)</f>
        <v>60000</v>
      </c>
      <c r="O168" s="42">
        <f>SUM(M168*N168)</f>
        <v>240000</v>
      </c>
      <c r="P168" s="138">
        <v>240000</v>
      </c>
      <c r="Q168" s="167" t="s">
        <v>26</v>
      </c>
      <c r="R168" s="53"/>
      <c r="S168" s="43">
        <f>VLOOKUP(Q168,단가표!$B$2:$C$75,2,0)</f>
        <v>0</v>
      </c>
      <c r="T168" s="143"/>
      <c r="U168" s="195" t="s">
        <v>57</v>
      </c>
      <c r="V168" s="45" t="s">
        <v>1009</v>
      </c>
      <c r="W168" s="206" t="s">
        <v>231</v>
      </c>
      <c r="X168" s="187"/>
      <c r="Y168" s="37"/>
      <c r="Z168" s="37"/>
      <c r="AA168" s="37"/>
      <c r="AB168" s="37"/>
      <c r="AC168" s="38"/>
    </row>
    <row r="169" spans="1:29" ht="20.100000000000001" customHeight="1">
      <c r="A169" s="36" t="s">
        <v>2705</v>
      </c>
      <c r="B169" s="95" t="s">
        <v>51</v>
      </c>
      <c r="C169" s="59" t="s">
        <v>41</v>
      </c>
      <c r="D169" s="37" t="s">
        <v>342</v>
      </c>
      <c r="E169" s="48" t="s">
        <v>48</v>
      </c>
      <c r="F169" s="48" t="s">
        <v>343</v>
      </c>
      <c r="G169" s="48" t="s">
        <v>86</v>
      </c>
      <c r="H169" s="48">
        <v>8</v>
      </c>
      <c r="I169" s="48" t="s">
        <v>180</v>
      </c>
      <c r="J169" s="49">
        <v>45584</v>
      </c>
      <c r="K169" s="66">
        <v>45597</v>
      </c>
      <c r="L169" s="40" t="s">
        <v>38</v>
      </c>
      <c r="M169" s="127">
        <v>1</v>
      </c>
      <c r="N169" s="137">
        <f>VLOOKUP(L169,단가표!$B$2:$C$75,2,0)</f>
        <v>70000</v>
      </c>
      <c r="O169" s="42">
        <f>SUM(M169*N169)</f>
        <v>70000</v>
      </c>
      <c r="P169" s="138">
        <v>70000</v>
      </c>
      <c r="Q169" s="165" t="s">
        <v>26</v>
      </c>
      <c r="R169" s="41"/>
      <c r="S169" s="43">
        <f>VLOOKUP(Q169,단가표!$B$2:$C$75,2,0)</f>
        <v>0</v>
      </c>
      <c r="T169" s="166"/>
      <c r="U169" s="195" t="s">
        <v>59</v>
      </c>
      <c r="V169" s="50" t="s">
        <v>765</v>
      </c>
      <c r="W169" s="194" t="s">
        <v>2686</v>
      </c>
      <c r="X169" s="186"/>
      <c r="Y169" s="55"/>
      <c r="Z169" s="48"/>
      <c r="AA169" s="48"/>
      <c r="AB169" s="48"/>
      <c r="AC169" s="40"/>
    </row>
    <row r="170" spans="1:29" ht="20.100000000000001" customHeight="1">
      <c r="A170" s="36" t="s">
        <v>2696</v>
      </c>
      <c r="B170" s="59" t="s">
        <v>2709</v>
      </c>
      <c r="C170" s="37"/>
      <c r="D170" s="37" t="s">
        <v>342</v>
      </c>
      <c r="E170" s="48" t="s">
        <v>48</v>
      </c>
      <c r="F170" s="48" t="s">
        <v>343</v>
      </c>
      <c r="G170" s="48" t="s">
        <v>86</v>
      </c>
      <c r="H170" s="48">
        <v>8</v>
      </c>
      <c r="I170" s="48" t="s">
        <v>103</v>
      </c>
      <c r="J170" s="49">
        <v>45584</v>
      </c>
      <c r="K170" s="66">
        <v>45597</v>
      </c>
      <c r="L170" s="40" t="s">
        <v>38</v>
      </c>
      <c r="M170" s="127">
        <v>1</v>
      </c>
      <c r="N170" s="137">
        <f>VLOOKUP(L170,단가표!$B$2:$C$75,2,0)</f>
        <v>70000</v>
      </c>
      <c r="O170" s="42">
        <f>SUM(M170*N170)</f>
        <v>70000</v>
      </c>
      <c r="P170" s="138">
        <v>70000</v>
      </c>
      <c r="Q170" s="167" t="s">
        <v>26</v>
      </c>
      <c r="R170" s="41"/>
      <c r="S170" s="43">
        <v>0</v>
      </c>
      <c r="T170" s="166"/>
      <c r="U170" s="195" t="s">
        <v>59</v>
      </c>
      <c r="V170" s="50" t="s">
        <v>765</v>
      </c>
      <c r="W170" s="194" t="s">
        <v>775</v>
      </c>
      <c r="X170" s="186">
        <v>44939</v>
      </c>
      <c r="Y170" s="48" t="s">
        <v>6</v>
      </c>
      <c r="Z170" s="48"/>
      <c r="AA170" s="48" t="s">
        <v>344</v>
      </c>
      <c r="AB170" s="48"/>
      <c r="AC170" s="40"/>
    </row>
    <row r="171" spans="1:29" ht="20.100000000000001" customHeight="1">
      <c r="A171" s="36" t="s">
        <v>2696</v>
      </c>
      <c r="B171" s="59" t="s">
        <v>2709</v>
      </c>
      <c r="C171" s="37"/>
      <c r="D171" s="37" t="s">
        <v>438</v>
      </c>
      <c r="E171" s="48" t="s">
        <v>193</v>
      </c>
      <c r="F171" s="48" t="s">
        <v>439</v>
      </c>
      <c r="G171" s="48" t="s">
        <v>86</v>
      </c>
      <c r="H171" s="48">
        <v>9</v>
      </c>
      <c r="I171" s="48" t="s">
        <v>102</v>
      </c>
      <c r="J171" s="49">
        <v>45584</v>
      </c>
      <c r="K171" s="66">
        <v>45597</v>
      </c>
      <c r="L171" s="40" t="s">
        <v>38</v>
      </c>
      <c r="M171" s="127">
        <v>1</v>
      </c>
      <c r="N171" s="137">
        <f>VLOOKUP(L171,단가표!$B$2:$C$75,2,0)</f>
        <v>70000</v>
      </c>
      <c r="O171" s="42">
        <f>SUM(M171*N171)</f>
        <v>70000</v>
      </c>
      <c r="P171" s="138">
        <v>70000</v>
      </c>
      <c r="Q171" s="165" t="s">
        <v>26</v>
      </c>
      <c r="R171" s="41"/>
      <c r="S171" s="43">
        <f>VLOOKUP(Q171,단가표!$B$2:$C$75,2,0)</f>
        <v>0</v>
      </c>
      <c r="T171" s="166"/>
      <c r="U171" s="195" t="s">
        <v>59</v>
      </c>
      <c r="V171" s="50" t="s">
        <v>765</v>
      </c>
      <c r="W171" s="194" t="s">
        <v>775</v>
      </c>
      <c r="X171" s="186">
        <v>45171</v>
      </c>
      <c r="Y171" s="55" t="s">
        <v>4</v>
      </c>
      <c r="Z171" s="48"/>
      <c r="AA171" s="48" t="s">
        <v>440</v>
      </c>
      <c r="AB171" s="48"/>
      <c r="AC171" s="40"/>
    </row>
    <row r="172" spans="1:29" ht="20.100000000000001" customHeight="1">
      <c r="A172" s="36" t="s">
        <v>2704</v>
      </c>
      <c r="B172" s="36" t="s">
        <v>536</v>
      </c>
      <c r="C172" s="37"/>
      <c r="D172" s="48" t="s">
        <v>1011</v>
      </c>
      <c r="E172" s="48" t="s">
        <v>536</v>
      </c>
      <c r="F172" s="48"/>
      <c r="G172" s="48"/>
      <c r="H172" s="48"/>
      <c r="I172" s="48" t="s">
        <v>536</v>
      </c>
      <c r="J172" s="49">
        <v>45585</v>
      </c>
      <c r="K172" s="44">
        <v>45566</v>
      </c>
      <c r="L172" s="40" t="s">
        <v>31</v>
      </c>
      <c r="M172" s="127">
        <v>1</v>
      </c>
      <c r="N172" s="137">
        <f>VLOOKUP(L172,단가표!$B$2:$C$75,2,0)</f>
        <v>0</v>
      </c>
      <c r="O172" s="42">
        <f>SUM(M172*N172)</f>
        <v>0</v>
      </c>
      <c r="P172" s="138">
        <v>10000</v>
      </c>
      <c r="Q172" s="165" t="s">
        <v>26</v>
      </c>
      <c r="R172" s="41"/>
      <c r="S172" s="43">
        <f>VLOOKUP(Q172,단가표!$B$2:$C$75,2,0)</f>
        <v>0</v>
      </c>
      <c r="T172" s="166"/>
      <c r="U172" s="193" t="s">
        <v>57</v>
      </c>
      <c r="V172" s="50" t="s">
        <v>1016</v>
      </c>
      <c r="W172" s="196" t="s">
        <v>1012</v>
      </c>
      <c r="X172" s="186"/>
      <c r="Y172" s="55"/>
      <c r="Z172" s="48"/>
      <c r="AA172" s="48"/>
      <c r="AB172" s="48"/>
      <c r="AC172" s="48"/>
    </row>
    <row r="173" spans="1:29" ht="20.100000000000001" customHeight="1">
      <c r="A173" s="36" t="s">
        <v>2704</v>
      </c>
      <c r="B173" s="36" t="s">
        <v>536</v>
      </c>
      <c r="C173" s="37"/>
      <c r="D173" s="48" t="s">
        <v>1011</v>
      </c>
      <c r="E173" s="48" t="s">
        <v>536</v>
      </c>
      <c r="F173" s="48"/>
      <c r="G173" s="48"/>
      <c r="H173" s="48"/>
      <c r="I173" s="48" t="s">
        <v>536</v>
      </c>
      <c r="J173" s="49">
        <v>45585</v>
      </c>
      <c r="K173" s="44">
        <v>45566</v>
      </c>
      <c r="L173" s="40" t="s">
        <v>31</v>
      </c>
      <c r="M173" s="127">
        <v>1</v>
      </c>
      <c r="N173" s="137">
        <f>VLOOKUP(L173,단가표!$B$2:$C$75,2,0)</f>
        <v>0</v>
      </c>
      <c r="O173" s="42">
        <f>SUM(M173*N173)</f>
        <v>0</v>
      </c>
      <c r="P173" s="138">
        <v>50000</v>
      </c>
      <c r="Q173" s="165" t="s">
        <v>26</v>
      </c>
      <c r="R173" s="41"/>
      <c r="S173" s="43">
        <f>VLOOKUP(Q173,단가표!$B$2:$C$75,2,0)</f>
        <v>0</v>
      </c>
      <c r="T173" s="166"/>
      <c r="U173" s="193" t="s">
        <v>57</v>
      </c>
      <c r="V173" s="50" t="s">
        <v>1016</v>
      </c>
      <c r="W173" s="196" t="s">
        <v>1013</v>
      </c>
      <c r="X173" s="186"/>
      <c r="Y173" s="55"/>
      <c r="Z173" s="48"/>
      <c r="AA173" s="48"/>
      <c r="AB173" s="48"/>
      <c r="AC173" s="48"/>
    </row>
    <row r="174" spans="1:29" ht="20.100000000000001" customHeight="1">
      <c r="A174" s="36" t="s">
        <v>2704</v>
      </c>
      <c r="B174" s="36" t="s">
        <v>536</v>
      </c>
      <c r="C174" s="37"/>
      <c r="D174" s="48" t="s">
        <v>1014</v>
      </c>
      <c r="E174" s="48" t="s">
        <v>536</v>
      </c>
      <c r="F174" s="48"/>
      <c r="G174" s="48"/>
      <c r="H174" s="48"/>
      <c r="I174" s="48" t="s">
        <v>536</v>
      </c>
      <c r="J174" s="49">
        <v>45585</v>
      </c>
      <c r="K174" s="44">
        <v>45566</v>
      </c>
      <c r="L174" s="40" t="s">
        <v>31</v>
      </c>
      <c r="M174" s="127">
        <v>1</v>
      </c>
      <c r="N174" s="137">
        <f>VLOOKUP(L174,단가표!$B$2:$C$75,2,0)</f>
        <v>0</v>
      </c>
      <c r="O174" s="42">
        <f>SUM(M174*N174)</f>
        <v>0</v>
      </c>
      <c r="P174" s="138">
        <v>10000</v>
      </c>
      <c r="Q174" s="165" t="s">
        <v>26</v>
      </c>
      <c r="R174" s="41"/>
      <c r="S174" s="43">
        <f>VLOOKUP(Q174,단가표!$B$2:$C$75,2,0)</f>
        <v>0</v>
      </c>
      <c r="T174" s="166"/>
      <c r="U174" s="193" t="s">
        <v>57</v>
      </c>
      <c r="V174" s="50" t="s">
        <v>1017</v>
      </c>
      <c r="W174" s="196" t="s">
        <v>1012</v>
      </c>
      <c r="X174" s="186"/>
      <c r="Y174" s="55"/>
      <c r="Z174" s="48"/>
      <c r="AA174" s="48"/>
      <c r="AB174" s="48"/>
      <c r="AC174" s="48"/>
    </row>
    <row r="175" spans="1:29" ht="20.100000000000001" customHeight="1">
      <c r="A175" s="36" t="s">
        <v>2704</v>
      </c>
      <c r="B175" s="36" t="s">
        <v>536</v>
      </c>
      <c r="C175" s="37"/>
      <c r="D175" s="48" t="s">
        <v>1015</v>
      </c>
      <c r="E175" s="48" t="s">
        <v>536</v>
      </c>
      <c r="F175" s="48"/>
      <c r="G175" s="48"/>
      <c r="H175" s="48"/>
      <c r="I175" s="48" t="s">
        <v>536</v>
      </c>
      <c r="J175" s="49">
        <v>45585</v>
      </c>
      <c r="K175" s="44">
        <v>45566</v>
      </c>
      <c r="L175" s="40" t="s">
        <v>31</v>
      </c>
      <c r="M175" s="127">
        <v>3</v>
      </c>
      <c r="N175" s="137">
        <f>VLOOKUP(L175,단가표!$B$2:$C$75,2,0)</f>
        <v>0</v>
      </c>
      <c r="O175" s="42">
        <f>SUM(M175*N175)</f>
        <v>0</v>
      </c>
      <c r="P175" s="138">
        <v>30000</v>
      </c>
      <c r="Q175" s="165" t="s">
        <v>26</v>
      </c>
      <c r="R175" s="41"/>
      <c r="S175" s="43">
        <f>VLOOKUP(Q175,단가표!$B$2:$C$75,2,0)</f>
        <v>0</v>
      </c>
      <c r="T175" s="166"/>
      <c r="U175" s="193" t="s">
        <v>57</v>
      </c>
      <c r="V175" s="50" t="s">
        <v>1018</v>
      </c>
      <c r="W175" s="196" t="s">
        <v>1012</v>
      </c>
      <c r="X175" s="186"/>
      <c r="Y175" s="55"/>
      <c r="Z175" s="48"/>
      <c r="AA175" s="48"/>
      <c r="AB175" s="48"/>
      <c r="AC175" s="48"/>
    </row>
    <row r="176" spans="1:29" ht="20.100000000000001" customHeight="1">
      <c r="A176" s="36" t="s">
        <v>2704</v>
      </c>
      <c r="B176" s="36" t="s">
        <v>536</v>
      </c>
      <c r="C176" s="37"/>
      <c r="D176" s="48" t="s">
        <v>664</v>
      </c>
      <c r="E176" s="48" t="s">
        <v>536</v>
      </c>
      <c r="F176" s="48"/>
      <c r="G176" s="48"/>
      <c r="H176" s="48"/>
      <c r="I176" s="48" t="s">
        <v>536</v>
      </c>
      <c r="J176" s="49">
        <v>45585</v>
      </c>
      <c r="K176" s="44">
        <v>45566</v>
      </c>
      <c r="L176" s="40" t="s">
        <v>31</v>
      </c>
      <c r="M176" s="127">
        <v>2</v>
      </c>
      <c r="N176" s="137">
        <f>VLOOKUP(L176,단가표!$B$2:$C$75,2,0)</f>
        <v>0</v>
      </c>
      <c r="O176" s="42">
        <f>SUM(M176*N176)</f>
        <v>0</v>
      </c>
      <c r="P176" s="138">
        <v>15000</v>
      </c>
      <c r="Q176" s="165" t="s">
        <v>26</v>
      </c>
      <c r="R176" s="41"/>
      <c r="S176" s="43">
        <f>VLOOKUP(Q176,단가표!$B$2:$C$75,2,0)</f>
        <v>0</v>
      </c>
      <c r="T176" s="166"/>
      <c r="U176" s="193" t="s">
        <v>57</v>
      </c>
      <c r="V176" s="50" t="s">
        <v>1019</v>
      </c>
      <c r="W176" s="196" t="s">
        <v>1012</v>
      </c>
      <c r="X176" s="186"/>
      <c r="Y176" s="55"/>
      <c r="Z176" s="48"/>
      <c r="AA176" s="48"/>
      <c r="AB176" s="48"/>
      <c r="AC176" s="48"/>
    </row>
    <row r="177" spans="1:29" ht="20.100000000000001" customHeight="1">
      <c r="A177" s="36" t="s">
        <v>2704</v>
      </c>
      <c r="B177" s="36" t="s">
        <v>536</v>
      </c>
      <c r="C177" s="37"/>
      <c r="D177" s="48" t="s">
        <v>203</v>
      </c>
      <c r="E177" s="48" t="s">
        <v>536</v>
      </c>
      <c r="F177" s="48"/>
      <c r="G177" s="48"/>
      <c r="H177" s="48"/>
      <c r="I177" s="48" t="s">
        <v>536</v>
      </c>
      <c r="J177" s="49">
        <v>45585</v>
      </c>
      <c r="K177" s="44">
        <v>45566</v>
      </c>
      <c r="L177" s="40" t="s">
        <v>31</v>
      </c>
      <c r="M177" s="127">
        <v>1</v>
      </c>
      <c r="N177" s="137">
        <f>VLOOKUP(L177,단가표!$B$2:$C$75,2,0)</f>
        <v>0</v>
      </c>
      <c r="O177" s="42">
        <f>SUM(M177*N177)</f>
        <v>0</v>
      </c>
      <c r="P177" s="138">
        <v>5000</v>
      </c>
      <c r="Q177" s="165" t="s">
        <v>26</v>
      </c>
      <c r="R177" s="41"/>
      <c r="S177" s="43">
        <f>VLOOKUP(Q177,단가표!$B$2:$C$75,2,0)</f>
        <v>0</v>
      </c>
      <c r="T177" s="166"/>
      <c r="U177" s="193" t="s">
        <v>57</v>
      </c>
      <c r="V177" s="50" t="s">
        <v>1020</v>
      </c>
      <c r="W177" s="196" t="s">
        <v>1012</v>
      </c>
      <c r="X177" s="186"/>
      <c r="Y177" s="55"/>
      <c r="Z177" s="48"/>
      <c r="AA177" s="48"/>
      <c r="AB177" s="48"/>
      <c r="AC177" s="48"/>
    </row>
    <row r="178" spans="1:29" ht="20.100000000000001" customHeight="1">
      <c r="A178" s="36" t="s">
        <v>2704</v>
      </c>
      <c r="B178" s="36" t="s">
        <v>536</v>
      </c>
      <c r="C178" s="37"/>
      <c r="D178" s="48" t="s">
        <v>1021</v>
      </c>
      <c r="E178" s="48" t="s">
        <v>536</v>
      </c>
      <c r="F178" s="48"/>
      <c r="G178" s="48"/>
      <c r="H178" s="48"/>
      <c r="I178" s="48" t="s">
        <v>536</v>
      </c>
      <c r="J178" s="49">
        <v>45585</v>
      </c>
      <c r="K178" s="44">
        <v>45566</v>
      </c>
      <c r="L178" s="40" t="s">
        <v>31</v>
      </c>
      <c r="M178" s="127">
        <v>2</v>
      </c>
      <c r="N178" s="137">
        <f>VLOOKUP(L178,단가표!$B$2:$C$75,2,0)</f>
        <v>0</v>
      </c>
      <c r="O178" s="42">
        <f>SUM(M178*N178)</f>
        <v>0</v>
      </c>
      <c r="P178" s="138">
        <v>20000</v>
      </c>
      <c r="Q178" s="165" t="s">
        <v>26</v>
      </c>
      <c r="R178" s="41"/>
      <c r="S178" s="43">
        <f>VLOOKUP(Q178,단가표!$B$2:$C$75,2,0)</f>
        <v>0</v>
      </c>
      <c r="T178" s="166"/>
      <c r="U178" s="193" t="s">
        <v>58</v>
      </c>
      <c r="V178" s="50" t="s">
        <v>765</v>
      </c>
      <c r="W178" s="196" t="s">
        <v>1012</v>
      </c>
      <c r="X178" s="186"/>
      <c r="Y178" s="55"/>
      <c r="Z178" s="48"/>
      <c r="AA178" s="48"/>
      <c r="AB178" s="48"/>
      <c r="AC178" s="48"/>
    </row>
    <row r="179" spans="1:29" ht="20.100000000000001" customHeight="1">
      <c r="A179" s="36" t="s">
        <v>2704</v>
      </c>
      <c r="B179" s="36" t="s">
        <v>536</v>
      </c>
      <c r="C179" s="37"/>
      <c r="D179" s="48" t="s">
        <v>1022</v>
      </c>
      <c r="E179" s="48" t="s">
        <v>536</v>
      </c>
      <c r="F179" s="48"/>
      <c r="G179" s="48"/>
      <c r="H179" s="48"/>
      <c r="I179" s="48" t="s">
        <v>536</v>
      </c>
      <c r="J179" s="49">
        <v>45585</v>
      </c>
      <c r="K179" s="44">
        <v>45566</v>
      </c>
      <c r="L179" s="40" t="s">
        <v>31</v>
      </c>
      <c r="M179" s="127">
        <v>1</v>
      </c>
      <c r="N179" s="137">
        <f>VLOOKUP(L179,단가표!$B$2:$C$75,2,0)</f>
        <v>0</v>
      </c>
      <c r="O179" s="42">
        <f>SUM(M179*N179)</f>
        <v>0</v>
      </c>
      <c r="P179" s="138">
        <v>10000</v>
      </c>
      <c r="Q179" s="165" t="s">
        <v>26</v>
      </c>
      <c r="R179" s="41"/>
      <c r="S179" s="43">
        <f>VLOOKUP(Q179,단가표!$B$2:$C$75,2,0)</f>
        <v>0</v>
      </c>
      <c r="T179" s="166"/>
      <c r="U179" s="193" t="s">
        <v>57</v>
      </c>
      <c r="V179" s="50" t="s">
        <v>1023</v>
      </c>
      <c r="W179" s="196" t="s">
        <v>1012</v>
      </c>
      <c r="X179" s="186"/>
      <c r="Y179" s="55"/>
      <c r="Z179" s="48"/>
      <c r="AA179" s="48"/>
      <c r="AB179" s="48"/>
      <c r="AC179" s="48"/>
    </row>
    <row r="180" spans="1:29" ht="20.100000000000001" customHeight="1">
      <c r="A180" s="36" t="s">
        <v>2704</v>
      </c>
      <c r="B180" s="36" t="s">
        <v>536</v>
      </c>
      <c r="C180" s="37"/>
      <c r="D180" s="48" t="s">
        <v>1024</v>
      </c>
      <c r="E180" s="48" t="s">
        <v>536</v>
      </c>
      <c r="F180" s="48"/>
      <c r="G180" s="48"/>
      <c r="H180" s="48"/>
      <c r="I180" s="48" t="s">
        <v>536</v>
      </c>
      <c r="J180" s="49">
        <v>45585</v>
      </c>
      <c r="K180" s="44">
        <v>45566</v>
      </c>
      <c r="L180" s="40" t="s">
        <v>31</v>
      </c>
      <c r="M180" s="127">
        <v>1</v>
      </c>
      <c r="N180" s="137">
        <f>VLOOKUP(L180,단가표!$B$2:$C$75,2,0)</f>
        <v>0</v>
      </c>
      <c r="O180" s="42">
        <f>SUM(M180*N180)</f>
        <v>0</v>
      </c>
      <c r="P180" s="138">
        <v>10000</v>
      </c>
      <c r="Q180" s="165" t="s">
        <v>26</v>
      </c>
      <c r="R180" s="41"/>
      <c r="S180" s="43">
        <f>VLOOKUP(Q180,단가표!$B$2:$C$75,2,0)</f>
        <v>0</v>
      </c>
      <c r="T180" s="166"/>
      <c r="U180" s="193" t="s">
        <v>58</v>
      </c>
      <c r="V180" s="50" t="s">
        <v>765</v>
      </c>
      <c r="W180" s="196" t="s">
        <v>1012</v>
      </c>
      <c r="X180" s="186"/>
      <c r="Y180" s="55"/>
      <c r="Z180" s="48"/>
      <c r="AA180" s="48"/>
      <c r="AB180" s="48"/>
      <c r="AC180" s="48"/>
    </row>
    <row r="181" spans="1:29" ht="20.100000000000001" customHeight="1">
      <c r="A181" s="36" t="s">
        <v>2704</v>
      </c>
      <c r="B181" s="36" t="s">
        <v>536</v>
      </c>
      <c r="C181" s="37"/>
      <c r="D181" s="48" t="s">
        <v>581</v>
      </c>
      <c r="E181" s="48" t="s">
        <v>536</v>
      </c>
      <c r="F181" s="48"/>
      <c r="G181" s="48"/>
      <c r="H181" s="48"/>
      <c r="I181" s="48" t="s">
        <v>536</v>
      </c>
      <c r="J181" s="49">
        <v>45585</v>
      </c>
      <c r="K181" s="44">
        <v>45566</v>
      </c>
      <c r="L181" s="40" t="s">
        <v>31</v>
      </c>
      <c r="M181" s="127">
        <v>1</v>
      </c>
      <c r="N181" s="137">
        <f>VLOOKUP(L181,단가표!$B$2:$C$75,2,0)</f>
        <v>0</v>
      </c>
      <c r="O181" s="42">
        <f>SUM(M181*N181)</f>
        <v>0</v>
      </c>
      <c r="P181" s="138">
        <v>5000</v>
      </c>
      <c r="Q181" s="165" t="s">
        <v>26</v>
      </c>
      <c r="R181" s="41"/>
      <c r="S181" s="43">
        <f>VLOOKUP(Q181,단가표!$B$2:$C$75,2,0)</f>
        <v>0</v>
      </c>
      <c r="T181" s="166"/>
      <c r="U181" s="193" t="s">
        <v>58</v>
      </c>
      <c r="V181" s="50" t="s">
        <v>765</v>
      </c>
      <c r="W181" s="196" t="s">
        <v>1012</v>
      </c>
      <c r="X181" s="186"/>
      <c r="Y181" s="55"/>
      <c r="Z181" s="48"/>
      <c r="AA181" s="48"/>
      <c r="AB181" s="48"/>
      <c r="AC181" s="48"/>
    </row>
    <row r="182" spans="1:29" ht="20.100000000000001" customHeight="1">
      <c r="A182" s="36" t="s">
        <v>2704</v>
      </c>
      <c r="B182" s="36" t="s">
        <v>536</v>
      </c>
      <c r="C182" s="37"/>
      <c r="D182" s="48" t="s">
        <v>1025</v>
      </c>
      <c r="E182" s="48" t="s">
        <v>536</v>
      </c>
      <c r="F182" s="48"/>
      <c r="G182" s="48"/>
      <c r="H182" s="48"/>
      <c r="I182" s="48" t="s">
        <v>536</v>
      </c>
      <c r="J182" s="49">
        <v>45585</v>
      </c>
      <c r="K182" s="44">
        <v>45566</v>
      </c>
      <c r="L182" s="40" t="s">
        <v>31</v>
      </c>
      <c r="M182" s="127">
        <v>1</v>
      </c>
      <c r="N182" s="137">
        <f>VLOOKUP(L182,단가표!$B$2:$C$75,2,0)</f>
        <v>0</v>
      </c>
      <c r="O182" s="42">
        <f>SUM(M182*N182)</f>
        <v>0</v>
      </c>
      <c r="P182" s="138">
        <v>10000</v>
      </c>
      <c r="Q182" s="165" t="s">
        <v>26</v>
      </c>
      <c r="R182" s="41"/>
      <c r="S182" s="43">
        <f>VLOOKUP(Q182,단가표!$B$2:$C$75,2,0)</f>
        <v>0</v>
      </c>
      <c r="T182" s="166"/>
      <c r="U182" s="193" t="s">
        <v>58</v>
      </c>
      <c r="V182" s="50" t="s">
        <v>765</v>
      </c>
      <c r="W182" s="196" t="s">
        <v>1012</v>
      </c>
      <c r="X182" s="186"/>
      <c r="Y182" s="55"/>
      <c r="Z182" s="48"/>
      <c r="AA182" s="48"/>
      <c r="AB182" s="48"/>
      <c r="AC182" s="48"/>
    </row>
    <row r="183" spans="1:29" ht="20.100000000000001" customHeight="1">
      <c r="A183" s="36" t="s">
        <v>2704</v>
      </c>
      <c r="B183" s="36" t="s">
        <v>536</v>
      </c>
      <c r="C183" s="37"/>
      <c r="D183" s="48" t="s">
        <v>1026</v>
      </c>
      <c r="E183" s="48" t="s">
        <v>536</v>
      </c>
      <c r="F183" s="48"/>
      <c r="G183" s="48"/>
      <c r="H183" s="48"/>
      <c r="I183" s="48" t="s">
        <v>536</v>
      </c>
      <c r="J183" s="49">
        <v>45585</v>
      </c>
      <c r="K183" s="44">
        <v>45566</v>
      </c>
      <c r="L183" s="40" t="s">
        <v>31</v>
      </c>
      <c r="M183" s="127">
        <v>3</v>
      </c>
      <c r="N183" s="137">
        <f>VLOOKUP(L183,단가표!$B$2:$C$75,2,0)</f>
        <v>0</v>
      </c>
      <c r="O183" s="42">
        <f>SUM(M183*N183)</f>
        <v>0</v>
      </c>
      <c r="P183" s="138">
        <v>30000</v>
      </c>
      <c r="Q183" s="165" t="s">
        <v>26</v>
      </c>
      <c r="R183" s="41"/>
      <c r="S183" s="43">
        <f>VLOOKUP(Q183,단가표!$B$2:$C$75,2,0)</f>
        <v>0</v>
      </c>
      <c r="T183" s="166"/>
      <c r="U183" s="193" t="s">
        <v>57</v>
      </c>
      <c r="V183" s="50" t="s">
        <v>1027</v>
      </c>
      <c r="W183" s="196" t="s">
        <v>1012</v>
      </c>
      <c r="X183" s="186"/>
      <c r="Y183" s="55"/>
      <c r="Z183" s="48"/>
      <c r="AA183" s="48"/>
      <c r="AB183" s="48"/>
      <c r="AC183" s="48"/>
    </row>
    <row r="184" spans="1:29" ht="20.100000000000001" customHeight="1">
      <c r="A184" s="36" t="s">
        <v>2704</v>
      </c>
      <c r="B184" s="36" t="s">
        <v>536</v>
      </c>
      <c r="C184" s="37"/>
      <c r="D184" s="48" t="s">
        <v>1015</v>
      </c>
      <c r="E184" s="48" t="s">
        <v>536</v>
      </c>
      <c r="F184" s="48"/>
      <c r="G184" s="48"/>
      <c r="H184" s="48"/>
      <c r="I184" s="48" t="s">
        <v>536</v>
      </c>
      <c r="J184" s="49">
        <v>45585</v>
      </c>
      <c r="K184" s="44">
        <v>45566</v>
      </c>
      <c r="L184" s="40" t="s">
        <v>31</v>
      </c>
      <c r="M184" s="127">
        <v>3</v>
      </c>
      <c r="N184" s="137">
        <f>VLOOKUP(L184,단가표!$B$2:$C$75,2,0)</f>
        <v>0</v>
      </c>
      <c r="O184" s="42">
        <f>SUM(M184*N184)</f>
        <v>0</v>
      </c>
      <c r="P184" s="138">
        <v>30000</v>
      </c>
      <c r="Q184" s="165" t="s">
        <v>26</v>
      </c>
      <c r="R184" s="41"/>
      <c r="S184" s="43">
        <f>VLOOKUP(Q184,단가표!$B$2:$C$75,2,0)</f>
        <v>0</v>
      </c>
      <c r="T184" s="166"/>
      <c r="U184" s="193" t="s">
        <v>57</v>
      </c>
      <c r="V184" s="50" t="s">
        <v>1028</v>
      </c>
      <c r="W184" s="196" t="s">
        <v>1012</v>
      </c>
      <c r="X184" s="186"/>
      <c r="Y184" s="55"/>
      <c r="Z184" s="48"/>
      <c r="AA184" s="48"/>
      <c r="AB184" s="48"/>
      <c r="AC184" s="48"/>
    </row>
    <row r="185" spans="1:29" ht="20.100000000000001" customHeight="1">
      <c r="A185" s="36" t="s">
        <v>2704</v>
      </c>
      <c r="B185" s="36" t="s">
        <v>536</v>
      </c>
      <c r="C185" s="37"/>
      <c r="D185" s="48" t="s">
        <v>451</v>
      </c>
      <c r="E185" s="48" t="s">
        <v>536</v>
      </c>
      <c r="F185" s="48"/>
      <c r="G185" s="48"/>
      <c r="H185" s="48"/>
      <c r="I185" s="48" t="s">
        <v>536</v>
      </c>
      <c r="J185" s="49">
        <v>45585</v>
      </c>
      <c r="K185" s="44">
        <v>45566</v>
      </c>
      <c r="L185" s="40" t="s">
        <v>31</v>
      </c>
      <c r="M185" s="127">
        <v>1</v>
      </c>
      <c r="N185" s="137">
        <f>VLOOKUP(L185,단가표!$B$2:$C$75,2,0)</f>
        <v>0</v>
      </c>
      <c r="O185" s="42">
        <f>SUM(M185*N185)</f>
        <v>0</v>
      </c>
      <c r="P185" s="138">
        <v>5000</v>
      </c>
      <c r="Q185" s="165" t="s">
        <v>26</v>
      </c>
      <c r="R185" s="41"/>
      <c r="S185" s="43">
        <f>VLOOKUP(Q185,단가표!$B$2:$C$75,2,0)</f>
        <v>0</v>
      </c>
      <c r="T185" s="166"/>
      <c r="U185" s="193" t="s">
        <v>57</v>
      </c>
      <c r="V185" s="50" t="s">
        <v>1029</v>
      </c>
      <c r="W185" s="196" t="s">
        <v>1012</v>
      </c>
      <c r="X185" s="186"/>
      <c r="Y185" s="55"/>
      <c r="Z185" s="48"/>
      <c r="AA185" s="48"/>
      <c r="AB185" s="48"/>
      <c r="AC185" s="48"/>
    </row>
    <row r="186" spans="1:29" ht="20.100000000000001" customHeight="1">
      <c r="A186" s="36" t="s">
        <v>2704</v>
      </c>
      <c r="B186" s="36" t="s">
        <v>536</v>
      </c>
      <c r="C186" s="37"/>
      <c r="D186" s="48" t="s">
        <v>451</v>
      </c>
      <c r="E186" s="48" t="s">
        <v>536</v>
      </c>
      <c r="F186" s="48"/>
      <c r="G186" s="48"/>
      <c r="H186" s="48"/>
      <c r="I186" s="48" t="s">
        <v>536</v>
      </c>
      <c r="J186" s="49">
        <v>45585</v>
      </c>
      <c r="K186" s="44">
        <v>45566</v>
      </c>
      <c r="L186" s="40" t="s">
        <v>31</v>
      </c>
      <c r="M186" s="127">
        <v>1</v>
      </c>
      <c r="N186" s="137">
        <f>VLOOKUP(L186,단가표!$B$2:$C$75,2,0)</f>
        <v>0</v>
      </c>
      <c r="O186" s="42">
        <f>SUM(M186*N186)</f>
        <v>0</v>
      </c>
      <c r="P186" s="138">
        <v>50000</v>
      </c>
      <c r="Q186" s="165" t="s">
        <v>26</v>
      </c>
      <c r="R186" s="41"/>
      <c r="S186" s="43">
        <f>VLOOKUP(Q186,단가표!$B$2:$C$75,2,0)</f>
        <v>0</v>
      </c>
      <c r="T186" s="166"/>
      <c r="U186" s="193" t="s">
        <v>57</v>
      </c>
      <c r="V186" s="50" t="s">
        <v>1029</v>
      </c>
      <c r="W186" s="196" t="s">
        <v>1013</v>
      </c>
      <c r="X186" s="186"/>
      <c r="Y186" s="55"/>
      <c r="Z186" s="48"/>
      <c r="AA186" s="48"/>
      <c r="AB186" s="48"/>
      <c r="AC186" s="48"/>
    </row>
    <row r="187" spans="1:29" ht="20.100000000000001" customHeight="1">
      <c r="A187" s="36" t="s">
        <v>2704</v>
      </c>
      <c r="B187" s="36" t="s">
        <v>536</v>
      </c>
      <c r="C187" s="37"/>
      <c r="D187" s="48" t="s">
        <v>1030</v>
      </c>
      <c r="E187" s="48" t="s">
        <v>536</v>
      </c>
      <c r="F187" s="48"/>
      <c r="G187" s="48"/>
      <c r="H187" s="48"/>
      <c r="I187" s="48" t="s">
        <v>536</v>
      </c>
      <c r="J187" s="49">
        <v>45585</v>
      </c>
      <c r="K187" s="44">
        <v>45566</v>
      </c>
      <c r="L187" s="40" t="s">
        <v>31</v>
      </c>
      <c r="M187" s="127">
        <v>1</v>
      </c>
      <c r="N187" s="137">
        <f>VLOOKUP(L187,단가표!$B$2:$C$75,2,0)</f>
        <v>0</v>
      </c>
      <c r="O187" s="42">
        <f>SUM(M187*N187)</f>
        <v>0</v>
      </c>
      <c r="P187" s="138">
        <v>10000</v>
      </c>
      <c r="Q187" s="165" t="s">
        <v>26</v>
      </c>
      <c r="R187" s="41"/>
      <c r="S187" s="43">
        <f>VLOOKUP(Q187,단가표!$B$2:$C$75,2,0)</f>
        <v>0</v>
      </c>
      <c r="T187" s="166"/>
      <c r="U187" s="193" t="s">
        <v>57</v>
      </c>
      <c r="V187" s="50" t="s">
        <v>1461</v>
      </c>
      <c r="W187" s="196" t="s">
        <v>1012</v>
      </c>
      <c r="X187" s="186"/>
      <c r="Y187" s="55"/>
      <c r="Z187" s="48"/>
      <c r="AA187" s="48"/>
      <c r="AB187" s="48"/>
      <c r="AC187" s="48"/>
    </row>
    <row r="188" spans="1:29" ht="20.100000000000001" customHeight="1">
      <c r="A188" s="36" t="s">
        <v>2704</v>
      </c>
      <c r="B188" s="36" t="s">
        <v>536</v>
      </c>
      <c r="C188" s="37"/>
      <c r="D188" s="48" t="s">
        <v>666</v>
      </c>
      <c r="E188" s="48" t="s">
        <v>536</v>
      </c>
      <c r="F188" s="48"/>
      <c r="G188" s="48"/>
      <c r="H188" s="48"/>
      <c r="I188" s="48" t="s">
        <v>536</v>
      </c>
      <c r="J188" s="49">
        <v>45585</v>
      </c>
      <c r="K188" s="44">
        <v>45566</v>
      </c>
      <c r="L188" s="40" t="s">
        <v>31</v>
      </c>
      <c r="M188" s="127">
        <v>1</v>
      </c>
      <c r="N188" s="137">
        <f>VLOOKUP(L188,단가표!$B$2:$C$75,2,0)</f>
        <v>0</v>
      </c>
      <c r="O188" s="42">
        <f>SUM(M188*N188)</f>
        <v>0</v>
      </c>
      <c r="P188" s="138">
        <v>5000</v>
      </c>
      <c r="Q188" s="165" t="s">
        <v>26</v>
      </c>
      <c r="R188" s="41"/>
      <c r="S188" s="43">
        <f>VLOOKUP(Q188,단가표!$B$2:$C$75,2,0)</f>
        <v>0</v>
      </c>
      <c r="T188" s="166"/>
      <c r="U188" s="193" t="s">
        <v>57</v>
      </c>
      <c r="V188" s="50" t="s">
        <v>1031</v>
      </c>
      <c r="W188" s="196" t="s">
        <v>1012</v>
      </c>
      <c r="X188" s="186"/>
      <c r="Y188" s="55"/>
      <c r="Z188" s="48"/>
      <c r="AA188" s="48"/>
      <c r="AB188" s="48"/>
      <c r="AC188" s="48"/>
    </row>
    <row r="189" spans="1:29" ht="20.100000000000001" customHeight="1">
      <c r="A189" s="36" t="s">
        <v>2704</v>
      </c>
      <c r="B189" s="36" t="s">
        <v>536</v>
      </c>
      <c r="C189" s="37"/>
      <c r="D189" s="48" t="s">
        <v>1032</v>
      </c>
      <c r="E189" s="48" t="s">
        <v>536</v>
      </c>
      <c r="F189" s="48"/>
      <c r="G189" s="48"/>
      <c r="H189" s="48"/>
      <c r="I189" s="48" t="s">
        <v>536</v>
      </c>
      <c r="J189" s="49">
        <v>45585</v>
      </c>
      <c r="K189" s="44">
        <v>45566</v>
      </c>
      <c r="L189" s="40" t="s">
        <v>31</v>
      </c>
      <c r="M189" s="127">
        <v>1</v>
      </c>
      <c r="N189" s="137">
        <f>VLOOKUP(L189,단가표!$B$2:$C$75,2,0)</f>
        <v>0</v>
      </c>
      <c r="O189" s="42">
        <f>SUM(M189*N189)</f>
        <v>0</v>
      </c>
      <c r="P189" s="138">
        <v>10000</v>
      </c>
      <c r="Q189" s="165" t="s">
        <v>26</v>
      </c>
      <c r="R189" s="41"/>
      <c r="S189" s="43">
        <f>VLOOKUP(Q189,단가표!$B$2:$C$75,2,0)</f>
        <v>0</v>
      </c>
      <c r="T189" s="166"/>
      <c r="U189" s="193" t="s">
        <v>57</v>
      </c>
      <c r="V189" s="50" t="s">
        <v>1033</v>
      </c>
      <c r="W189" s="196" t="s">
        <v>1012</v>
      </c>
      <c r="X189" s="186"/>
      <c r="Y189" s="55"/>
      <c r="Z189" s="48"/>
      <c r="AA189" s="48"/>
      <c r="AB189" s="48"/>
      <c r="AC189" s="48"/>
    </row>
    <row r="190" spans="1:29" ht="20.100000000000001" customHeight="1">
      <c r="A190" s="36" t="s">
        <v>2705</v>
      </c>
      <c r="B190" s="95" t="s">
        <v>50</v>
      </c>
      <c r="C190" s="59" t="s">
        <v>41</v>
      </c>
      <c r="D190" s="48" t="s">
        <v>142</v>
      </c>
      <c r="E190" s="48" t="s">
        <v>45</v>
      </c>
      <c r="F190" s="48" t="s">
        <v>143</v>
      </c>
      <c r="G190" s="48" t="s">
        <v>89</v>
      </c>
      <c r="H190" s="48">
        <v>9</v>
      </c>
      <c r="I190" s="48" t="s">
        <v>94</v>
      </c>
      <c r="J190" s="49">
        <v>45586</v>
      </c>
      <c r="K190" s="73">
        <v>45566</v>
      </c>
      <c r="L190" s="40" t="s">
        <v>5</v>
      </c>
      <c r="M190" s="127">
        <v>4</v>
      </c>
      <c r="N190" s="137">
        <f>VLOOKUP(L190,단가표!$B$2:$C$75,2,0)</f>
        <v>57500</v>
      </c>
      <c r="O190" s="42">
        <f>SUM(M190*N190)</f>
        <v>230000</v>
      </c>
      <c r="P190" s="138">
        <v>230000</v>
      </c>
      <c r="Q190" s="167" t="s">
        <v>26</v>
      </c>
      <c r="R190" s="41"/>
      <c r="S190" s="43">
        <f>VLOOKUP(Q190,단가표!$B$2:$C$75,2,0)</f>
        <v>0</v>
      </c>
      <c r="T190" s="166"/>
      <c r="U190" s="193" t="s">
        <v>57</v>
      </c>
      <c r="V190" s="50" t="s">
        <v>1036</v>
      </c>
      <c r="W190" s="194" t="s">
        <v>1038</v>
      </c>
      <c r="X190" s="186"/>
      <c r="Y190" s="55"/>
      <c r="Z190" s="48"/>
      <c r="AA190" s="48"/>
      <c r="AB190" s="48"/>
      <c r="AC190" s="40"/>
    </row>
    <row r="191" spans="1:29" ht="20.100000000000001" customHeight="1">
      <c r="A191" s="58" t="s">
        <v>2705</v>
      </c>
      <c r="B191" s="95" t="s">
        <v>50</v>
      </c>
      <c r="C191" s="61" t="s">
        <v>175</v>
      </c>
      <c r="D191" s="48" t="s">
        <v>451</v>
      </c>
      <c r="E191" s="48" t="s">
        <v>45</v>
      </c>
      <c r="F191" s="48" t="s">
        <v>452</v>
      </c>
      <c r="G191" s="48" t="s">
        <v>89</v>
      </c>
      <c r="H191" s="48">
        <v>8</v>
      </c>
      <c r="I191" s="50" t="s">
        <v>450</v>
      </c>
      <c r="J191" s="49">
        <v>45586</v>
      </c>
      <c r="K191" s="62">
        <v>45566</v>
      </c>
      <c r="L191" s="40" t="s">
        <v>8</v>
      </c>
      <c r="M191" s="127">
        <v>6</v>
      </c>
      <c r="N191" s="137">
        <f>VLOOKUP(L191,단가표!$B$2:$C$75,2,0)</f>
        <v>50000</v>
      </c>
      <c r="O191" s="42">
        <f>SUM(M191*N191)</f>
        <v>300000</v>
      </c>
      <c r="P191" s="138">
        <v>300000</v>
      </c>
      <c r="Q191" s="167" t="s">
        <v>26</v>
      </c>
      <c r="R191" s="41"/>
      <c r="S191" s="43">
        <f>VLOOKUP(Q191,단가표!$B$2:$C$75,2,0)</f>
        <v>0</v>
      </c>
      <c r="T191" s="166"/>
      <c r="U191" s="195" t="s">
        <v>57</v>
      </c>
      <c r="V191" s="48" t="s">
        <v>1041</v>
      </c>
      <c r="W191" s="194" t="s">
        <v>1042</v>
      </c>
      <c r="X191" s="186">
        <v>45196</v>
      </c>
      <c r="Y191" s="48" t="s">
        <v>10</v>
      </c>
      <c r="Z191" s="48"/>
      <c r="AA191" s="48"/>
      <c r="AB191" s="48"/>
      <c r="AC191" s="50"/>
    </row>
    <row r="192" spans="1:29" ht="20.100000000000001" customHeight="1">
      <c r="A192" s="36" t="s">
        <v>2705</v>
      </c>
      <c r="B192" s="95" t="s">
        <v>51</v>
      </c>
      <c r="C192" s="59" t="s">
        <v>499</v>
      </c>
      <c r="D192" s="48" t="s">
        <v>404</v>
      </c>
      <c r="E192" s="48" t="s">
        <v>193</v>
      </c>
      <c r="F192" s="48" t="s">
        <v>405</v>
      </c>
      <c r="G192" s="48" t="s">
        <v>86</v>
      </c>
      <c r="H192" s="48">
        <v>8</v>
      </c>
      <c r="I192" s="50" t="s">
        <v>113</v>
      </c>
      <c r="J192" s="49">
        <v>45586</v>
      </c>
      <c r="K192" s="62">
        <v>45566</v>
      </c>
      <c r="L192" s="40" t="s">
        <v>3</v>
      </c>
      <c r="M192" s="127">
        <v>2</v>
      </c>
      <c r="N192" s="137">
        <f>VLOOKUP(L192,단가표!$B$2:$C$75,2,0)</f>
        <v>70000</v>
      </c>
      <c r="O192" s="42">
        <f>SUM(M192*N192)</f>
        <v>140000</v>
      </c>
      <c r="P192" s="138">
        <v>140000</v>
      </c>
      <c r="Q192" s="167" t="s">
        <v>26</v>
      </c>
      <c r="R192" s="41"/>
      <c r="S192" s="42">
        <f>VLOOKUP(Q192,단가표!$B$2:$C$75,2,0)</f>
        <v>0</v>
      </c>
      <c r="T192" s="166"/>
      <c r="U192" s="193" t="s">
        <v>57</v>
      </c>
      <c r="V192" s="48" t="s">
        <v>1046</v>
      </c>
      <c r="W192" s="194" t="s">
        <v>845</v>
      </c>
      <c r="X192" s="186">
        <v>45091</v>
      </c>
      <c r="Y192" s="55" t="s">
        <v>4</v>
      </c>
      <c r="Z192" s="48"/>
      <c r="AA192" s="48" t="s">
        <v>345</v>
      </c>
      <c r="AB192" s="48"/>
      <c r="AC192" s="48"/>
    </row>
    <row r="193" spans="1:29" ht="20.100000000000001" customHeight="1">
      <c r="A193" s="36" t="s">
        <v>2705</v>
      </c>
      <c r="B193" s="95" t="s">
        <v>51</v>
      </c>
      <c r="C193" s="59" t="s">
        <v>41</v>
      </c>
      <c r="D193" s="48" t="s">
        <v>285</v>
      </c>
      <c r="E193" s="48" t="s">
        <v>193</v>
      </c>
      <c r="F193" s="48" t="s">
        <v>286</v>
      </c>
      <c r="G193" s="48" t="s">
        <v>86</v>
      </c>
      <c r="H193" s="48">
        <v>7</v>
      </c>
      <c r="I193" s="48" t="s">
        <v>707</v>
      </c>
      <c r="J193" s="49">
        <v>45586</v>
      </c>
      <c r="K193" s="62">
        <v>45566</v>
      </c>
      <c r="L193" s="40" t="s">
        <v>2435</v>
      </c>
      <c r="M193" s="127">
        <v>1</v>
      </c>
      <c r="N193" s="137">
        <f>VLOOKUP(L193,단가표!$B$2:$C$75,2,0)</f>
        <v>30000</v>
      </c>
      <c r="O193" s="42">
        <f>SUM(M193*N193)</f>
        <v>30000</v>
      </c>
      <c r="P193" s="138">
        <v>30000</v>
      </c>
      <c r="Q193" s="165" t="s">
        <v>26</v>
      </c>
      <c r="R193" s="41"/>
      <c r="S193" s="43">
        <f>VLOOKUP(Q193,단가표!$B$2:$C$75,2,0)</f>
        <v>0</v>
      </c>
      <c r="T193" s="166"/>
      <c r="U193" s="193" t="s">
        <v>57</v>
      </c>
      <c r="V193" s="50" t="s">
        <v>1048</v>
      </c>
      <c r="W193" s="194" t="s">
        <v>884</v>
      </c>
      <c r="X193" s="186">
        <v>44771</v>
      </c>
      <c r="Y193" s="55" t="s">
        <v>4</v>
      </c>
      <c r="Z193" s="48"/>
      <c r="AA193" s="48"/>
      <c r="AB193" s="48"/>
      <c r="AC193" s="40"/>
    </row>
    <row r="194" spans="1:29" ht="20.100000000000001" customHeight="1">
      <c r="A194" s="36" t="s">
        <v>2705</v>
      </c>
      <c r="B194" s="95" t="s">
        <v>51</v>
      </c>
      <c r="C194" s="59" t="s">
        <v>28</v>
      </c>
      <c r="D194" s="48" t="s">
        <v>1049</v>
      </c>
      <c r="E194" s="48" t="s">
        <v>46</v>
      </c>
      <c r="F194" s="48" t="s">
        <v>1050</v>
      </c>
      <c r="G194" s="48" t="s">
        <v>86</v>
      </c>
      <c r="H194" s="48">
        <v>7</v>
      </c>
      <c r="I194" s="48" t="s">
        <v>114</v>
      </c>
      <c r="J194" s="49">
        <v>45586</v>
      </c>
      <c r="K194" s="62">
        <v>45566</v>
      </c>
      <c r="L194" s="40" t="s">
        <v>28</v>
      </c>
      <c r="M194" s="127">
        <v>1</v>
      </c>
      <c r="N194" s="137">
        <f>VLOOKUP(L194,단가표!$B$2:$C$75,2,0)</f>
        <v>70000</v>
      </c>
      <c r="O194" s="42">
        <f>SUM(M194*N194)</f>
        <v>70000</v>
      </c>
      <c r="P194" s="138">
        <v>70000</v>
      </c>
      <c r="Q194" s="165" t="s">
        <v>26</v>
      </c>
      <c r="R194" s="41"/>
      <c r="S194" s="43">
        <f>VLOOKUP(Q194,단가표!$B$2:$C$75,2,0)</f>
        <v>0</v>
      </c>
      <c r="T194" s="166"/>
      <c r="U194" s="193" t="s">
        <v>59</v>
      </c>
      <c r="V194" s="50" t="s">
        <v>765</v>
      </c>
      <c r="W194" s="205" t="s">
        <v>1051</v>
      </c>
      <c r="X194" s="186"/>
      <c r="Y194" s="55"/>
      <c r="Z194" s="48"/>
      <c r="AA194" s="48"/>
      <c r="AB194" s="48"/>
      <c r="AC194" s="40"/>
    </row>
    <row r="195" spans="1:29" ht="20.100000000000001" customHeight="1">
      <c r="A195" s="36" t="s">
        <v>2705</v>
      </c>
      <c r="B195" s="95" t="s">
        <v>50</v>
      </c>
      <c r="C195" s="59" t="s">
        <v>41</v>
      </c>
      <c r="D195" s="48" t="s">
        <v>389</v>
      </c>
      <c r="E195" s="48" t="s">
        <v>44</v>
      </c>
      <c r="F195" s="40" t="s">
        <v>390</v>
      </c>
      <c r="G195" s="48" t="s">
        <v>89</v>
      </c>
      <c r="H195" s="48">
        <v>8</v>
      </c>
      <c r="I195" s="48" t="s">
        <v>180</v>
      </c>
      <c r="J195" s="49">
        <v>45586</v>
      </c>
      <c r="K195" s="62">
        <v>45597</v>
      </c>
      <c r="L195" s="40" t="s">
        <v>6</v>
      </c>
      <c r="M195" s="127">
        <v>8</v>
      </c>
      <c r="N195" s="137">
        <f>VLOOKUP(L195,단가표!$B$2:$C$75,2,0)</f>
        <v>55000</v>
      </c>
      <c r="O195" s="42">
        <f>SUM(M195*N195)</f>
        <v>440000</v>
      </c>
      <c r="P195" s="138">
        <v>440000</v>
      </c>
      <c r="Q195" s="167" t="s">
        <v>26</v>
      </c>
      <c r="R195" s="41"/>
      <c r="S195" s="43">
        <f>VLOOKUP(Q195,단가표!$B$2:$C$75,2,0)</f>
        <v>0</v>
      </c>
      <c r="T195" s="166"/>
      <c r="U195" s="195" t="s">
        <v>58</v>
      </c>
      <c r="V195" s="50" t="s">
        <v>1035</v>
      </c>
      <c r="W195" s="196" t="s">
        <v>230</v>
      </c>
      <c r="X195" s="186">
        <v>45035</v>
      </c>
      <c r="Y195" s="55" t="s">
        <v>6</v>
      </c>
      <c r="Z195" s="48"/>
      <c r="AA195" s="48" t="s">
        <v>391</v>
      </c>
      <c r="AB195" s="48"/>
      <c r="AC195" s="48"/>
    </row>
    <row r="196" spans="1:29" ht="20.100000000000001" customHeight="1">
      <c r="A196" s="36" t="s">
        <v>2705</v>
      </c>
      <c r="B196" s="95" t="s">
        <v>50</v>
      </c>
      <c r="C196" s="59" t="s">
        <v>41</v>
      </c>
      <c r="D196" s="48" t="s">
        <v>298</v>
      </c>
      <c r="E196" s="48" t="s">
        <v>44</v>
      </c>
      <c r="F196" s="48" t="s">
        <v>295</v>
      </c>
      <c r="G196" s="48" t="s">
        <v>86</v>
      </c>
      <c r="H196" s="48">
        <v>10</v>
      </c>
      <c r="I196" s="48" t="s">
        <v>144</v>
      </c>
      <c r="J196" s="49">
        <v>45586</v>
      </c>
      <c r="K196" s="44">
        <v>45597</v>
      </c>
      <c r="L196" s="40" t="s">
        <v>4</v>
      </c>
      <c r="M196" s="127">
        <v>4</v>
      </c>
      <c r="N196" s="137">
        <f>VLOOKUP(L196,단가표!$B$2:$C$75,2,0)</f>
        <v>60000</v>
      </c>
      <c r="O196" s="42">
        <f>SUM(M196*N196)</f>
        <v>240000</v>
      </c>
      <c r="P196" s="138">
        <v>240000</v>
      </c>
      <c r="Q196" s="167" t="s">
        <v>26</v>
      </c>
      <c r="R196" s="41"/>
      <c r="S196" s="43">
        <f>VLOOKUP(Q196,단가표!$B$2:$C$75,2,0)</f>
        <v>0</v>
      </c>
      <c r="T196" s="166"/>
      <c r="U196" s="193" t="s">
        <v>57</v>
      </c>
      <c r="V196" s="50" t="s">
        <v>1037</v>
      </c>
      <c r="W196" s="194" t="s">
        <v>231</v>
      </c>
      <c r="X196" s="186">
        <v>44785</v>
      </c>
      <c r="Y196" s="55" t="s">
        <v>4</v>
      </c>
      <c r="Z196" s="48"/>
      <c r="AA196" s="48" t="s">
        <v>296</v>
      </c>
      <c r="AB196" s="48"/>
      <c r="AC196" s="40"/>
    </row>
    <row r="197" spans="1:29" ht="20.100000000000001" customHeight="1">
      <c r="A197" s="36" t="s">
        <v>2705</v>
      </c>
      <c r="B197" s="95" t="s">
        <v>50</v>
      </c>
      <c r="C197" s="59" t="s">
        <v>41</v>
      </c>
      <c r="D197" s="48" t="s">
        <v>142</v>
      </c>
      <c r="E197" s="48" t="s">
        <v>45</v>
      </c>
      <c r="F197" s="48" t="s">
        <v>143</v>
      </c>
      <c r="G197" s="48" t="s">
        <v>89</v>
      </c>
      <c r="H197" s="48">
        <v>9</v>
      </c>
      <c r="I197" s="48" t="s">
        <v>94</v>
      </c>
      <c r="J197" s="49">
        <v>45586</v>
      </c>
      <c r="K197" s="73">
        <v>45597</v>
      </c>
      <c r="L197" s="40" t="s">
        <v>5</v>
      </c>
      <c r="M197" s="127">
        <v>4</v>
      </c>
      <c r="N197" s="137">
        <f>VLOOKUP(L197,단가표!$B$2:$C$75,2,0)</f>
        <v>57500</v>
      </c>
      <c r="O197" s="42">
        <f>SUM(M197*N197)</f>
        <v>230000</v>
      </c>
      <c r="P197" s="138">
        <v>230000</v>
      </c>
      <c r="Q197" s="167" t="s">
        <v>26</v>
      </c>
      <c r="R197" s="41"/>
      <c r="S197" s="43">
        <f>VLOOKUP(Q197,단가표!$B$2:$C$75,2,0)</f>
        <v>0</v>
      </c>
      <c r="T197" s="166"/>
      <c r="U197" s="193" t="s">
        <v>57</v>
      </c>
      <c r="V197" s="50" t="s">
        <v>1036</v>
      </c>
      <c r="W197" s="194" t="s">
        <v>1039</v>
      </c>
      <c r="X197" s="186"/>
      <c r="Y197" s="55"/>
      <c r="Z197" s="48"/>
      <c r="AA197" s="48"/>
      <c r="AB197" s="48"/>
      <c r="AC197" s="40"/>
    </row>
    <row r="198" spans="1:29" ht="20.100000000000001" customHeight="1">
      <c r="A198" s="36" t="s">
        <v>2705</v>
      </c>
      <c r="B198" s="95" t="s">
        <v>50</v>
      </c>
      <c r="C198" s="37" t="s">
        <v>41</v>
      </c>
      <c r="D198" s="48" t="s">
        <v>415</v>
      </c>
      <c r="E198" s="48" t="s">
        <v>45</v>
      </c>
      <c r="F198" s="40" t="s">
        <v>416</v>
      </c>
      <c r="G198" s="48" t="s">
        <v>89</v>
      </c>
      <c r="H198" s="48">
        <v>5</v>
      </c>
      <c r="I198" s="48" t="s">
        <v>113</v>
      </c>
      <c r="J198" s="49">
        <v>45586</v>
      </c>
      <c r="K198" s="44">
        <v>45597</v>
      </c>
      <c r="L198" s="40" t="s">
        <v>4</v>
      </c>
      <c r="M198" s="127">
        <v>7</v>
      </c>
      <c r="N198" s="137">
        <f>VLOOKUP(L198,단가표!$B$2:$C$75,2,0)</f>
        <v>60000</v>
      </c>
      <c r="O198" s="91">
        <f>SUM(M198*N198)</f>
        <v>420000</v>
      </c>
      <c r="P198" s="141">
        <v>420000</v>
      </c>
      <c r="Q198" s="165" t="s">
        <v>26</v>
      </c>
      <c r="R198" s="41"/>
      <c r="S198" s="43">
        <f>VLOOKUP(Q198,단가표!$B$2:$C$75,2,0)</f>
        <v>0</v>
      </c>
      <c r="T198" s="166"/>
      <c r="U198" s="195" t="s">
        <v>58</v>
      </c>
      <c r="V198" s="41" t="s">
        <v>1043</v>
      </c>
      <c r="W198" s="194" t="s">
        <v>1044</v>
      </c>
      <c r="X198" s="186"/>
      <c r="Y198" s="55"/>
      <c r="Z198" s="48"/>
      <c r="AA198" s="48"/>
      <c r="AB198" s="48"/>
      <c r="AC198" s="48"/>
    </row>
    <row r="199" spans="1:29" ht="20.100000000000001" customHeight="1">
      <c r="A199" s="36" t="s">
        <v>2705</v>
      </c>
      <c r="B199" s="95" t="s">
        <v>51</v>
      </c>
      <c r="C199" s="59" t="s">
        <v>41</v>
      </c>
      <c r="D199" s="48" t="s">
        <v>682</v>
      </c>
      <c r="E199" s="48" t="s">
        <v>193</v>
      </c>
      <c r="F199" s="48" t="s">
        <v>683</v>
      </c>
      <c r="G199" s="48" t="s">
        <v>86</v>
      </c>
      <c r="H199" s="48">
        <v>8</v>
      </c>
      <c r="I199" s="50" t="s">
        <v>414</v>
      </c>
      <c r="J199" s="49">
        <v>45586</v>
      </c>
      <c r="K199" s="62">
        <v>45597</v>
      </c>
      <c r="L199" s="40" t="s">
        <v>6</v>
      </c>
      <c r="M199" s="127">
        <v>8</v>
      </c>
      <c r="N199" s="137">
        <f>VLOOKUP(L199,단가표!$B$2:$C$75,2,0)</f>
        <v>55000</v>
      </c>
      <c r="O199" s="42">
        <f>SUM(M199*N199)</f>
        <v>440000</v>
      </c>
      <c r="P199" s="138">
        <v>440000</v>
      </c>
      <c r="Q199" s="167" t="s">
        <v>26</v>
      </c>
      <c r="R199" s="41"/>
      <c r="S199" s="42">
        <f>VLOOKUP(Q199,단가표!$B$2:$C$75,2,0)</f>
        <v>0</v>
      </c>
      <c r="T199" s="166"/>
      <c r="U199" s="193" t="s">
        <v>57</v>
      </c>
      <c r="V199" s="48" t="s">
        <v>1045</v>
      </c>
      <c r="W199" s="194" t="s">
        <v>230</v>
      </c>
      <c r="X199" s="186">
        <v>45460</v>
      </c>
      <c r="Y199" s="55" t="s">
        <v>4</v>
      </c>
      <c r="Z199" s="48"/>
      <c r="AA199" s="48"/>
      <c r="AB199" s="48"/>
      <c r="AC199" s="48"/>
    </row>
    <row r="200" spans="1:29" ht="20.100000000000001" customHeight="1">
      <c r="A200" s="36" t="s">
        <v>2705</v>
      </c>
      <c r="B200" s="95" t="s">
        <v>51</v>
      </c>
      <c r="C200" s="48" t="s">
        <v>41</v>
      </c>
      <c r="D200" s="40" t="s">
        <v>329</v>
      </c>
      <c r="E200" s="48" t="s">
        <v>193</v>
      </c>
      <c r="F200" s="48" t="s">
        <v>409</v>
      </c>
      <c r="G200" s="48" t="s">
        <v>86</v>
      </c>
      <c r="H200" s="48">
        <v>9</v>
      </c>
      <c r="I200" s="48" t="s">
        <v>772</v>
      </c>
      <c r="J200" s="49">
        <v>45586</v>
      </c>
      <c r="K200" s="44">
        <v>45597</v>
      </c>
      <c r="L200" s="40" t="s">
        <v>6</v>
      </c>
      <c r="M200" s="127">
        <v>8</v>
      </c>
      <c r="N200" s="137">
        <f>VLOOKUP(L200,단가표!$B$2:$C$75,2,0)</f>
        <v>55000</v>
      </c>
      <c r="O200" s="42">
        <f>SUM(M200*N200)</f>
        <v>440000</v>
      </c>
      <c r="P200" s="138">
        <v>440000</v>
      </c>
      <c r="Q200" s="167" t="s">
        <v>26</v>
      </c>
      <c r="R200" s="75"/>
      <c r="S200" s="43">
        <f>VLOOKUP(Q200,단가표!$B$2:$C$75,2,0)</f>
        <v>0</v>
      </c>
      <c r="T200" s="166"/>
      <c r="U200" s="195" t="s">
        <v>58</v>
      </c>
      <c r="V200" s="60" t="s">
        <v>765</v>
      </c>
      <c r="W200" s="198" t="s">
        <v>230</v>
      </c>
      <c r="X200" s="186">
        <v>45121</v>
      </c>
      <c r="Y200" s="48" t="s">
        <v>4</v>
      </c>
      <c r="Z200" s="48"/>
      <c r="AA200" s="67" t="s">
        <v>410</v>
      </c>
      <c r="AB200" s="67"/>
      <c r="AC200" s="40" t="s">
        <v>129</v>
      </c>
    </row>
    <row r="201" spans="1:29" ht="20.100000000000001" customHeight="1">
      <c r="A201" s="36" t="s">
        <v>2705</v>
      </c>
      <c r="B201" s="95" t="s">
        <v>50</v>
      </c>
      <c r="C201" s="37" t="s">
        <v>41</v>
      </c>
      <c r="D201" s="48" t="s">
        <v>201</v>
      </c>
      <c r="E201" s="48" t="s">
        <v>44</v>
      </c>
      <c r="F201" s="48" t="s">
        <v>156</v>
      </c>
      <c r="G201" s="48" t="s">
        <v>89</v>
      </c>
      <c r="H201" s="48">
        <v>9</v>
      </c>
      <c r="I201" s="50" t="s">
        <v>94</v>
      </c>
      <c r="J201" s="68">
        <v>45586</v>
      </c>
      <c r="K201" s="44">
        <v>45597</v>
      </c>
      <c r="L201" s="40" t="s">
        <v>4</v>
      </c>
      <c r="M201" s="127">
        <v>4</v>
      </c>
      <c r="N201" s="137">
        <f>VLOOKUP(L201,단가표!$B$2:$C$75,2,0)</f>
        <v>60000</v>
      </c>
      <c r="O201" s="42">
        <f>SUM(M201*N201)</f>
        <v>240000</v>
      </c>
      <c r="P201" s="138">
        <v>240000</v>
      </c>
      <c r="Q201" s="167" t="s">
        <v>26</v>
      </c>
      <c r="R201" s="41"/>
      <c r="S201" s="43">
        <f>VLOOKUP(Q201,단가표!$B$2:$C$75,2,0)</f>
        <v>0</v>
      </c>
      <c r="T201" s="166"/>
      <c r="U201" s="195" t="s">
        <v>57</v>
      </c>
      <c r="V201" s="50" t="s">
        <v>1047</v>
      </c>
      <c r="W201" s="194" t="s">
        <v>231</v>
      </c>
      <c r="X201" s="186">
        <v>44236</v>
      </c>
      <c r="Y201" s="48" t="s">
        <v>8</v>
      </c>
      <c r="Z201" s="48"/>
      <c r="AA201" s="48" t="s">
        <v>157</v>
      </c>
      <c r="AB201" s="48"/>
      <c r="AC201" s="48" t="s">
        <v>61</v>
      </c>
    </row>
    <row r="202" spans="1:29" ht="20.100000000000001" customHeight="1">
      <c r="A202" s="36" t="s">
        <v>2705</v>
      </c>
      <c r="B202" s="95" t="s">
        <v>50</v>
      </c>
      <c r="C202" s="59" t="s">
        <v>41</v>
      </c>
      <c r="D202" s="48" t="s">
        <v>142</v>
      </c>
      <c r="E202" s="48" t="s">
        <v>45</v>
      </c>
      <c r="F202" s="48" t="s">
        <v>143</v>
      </c>
      <c r="G202" s="48" t="s">
        <v>89</v>
      </c>
      <c r="H202" s="48">
        <v>9</v>
      </c>
      <c r="I202" s="48" t="s">
        <v>94</v>
      </c>
      <c r="J202" s="49">
        <v>45586</v>
      </c>
      <c r="K202" s="73">
        <v>45627</v>
      </c>
      <c r="L202" s="40" t="s">
        <v>5</v>
      </c>
      <c r="M202" s="127">
        <v>4</v>
      </c>
      <c r="N202" s="137">
        <f>VLOOKUP(L202,단가표!$B$2:$C$75,2,0)</f>
        <v>57500</v>
      </c>
      <c r="O202" s="42">
        <f>SUM(M202*N202)</f>
        <v>230000</v>
      </c>
      <c r="P202" s="138">
        <v>230000</v>
      </c>
      <c r="Q202" s="167" t="s">
        <v>26</v>
      </c>
      <c r="R202" s="41"/>
      <c r="S202" s="43">
        <f>VLOOKUP(Q202,단가표!$B$2:$C$75,2,0)</f>
        <v>0</v>
      </c>
      <c r="T202" s="166"/>
      <c r="U202" s="193" t="s">
        <v>57</v>
      </c>
      <c r="V202" s="50" t="s">
        <v>1036</v>
      </c>
      <c r="W202" s="194" t="s">
        <v>1040</v>
      </c>
      <c r="X202" s="186"/>
      <c r="Y202" s="55"/>
      <c r="Z202" s="48"/>
      <c r="AA202" s="48"/>
      <c r="AB202" s="48"/>
      <c r="AC202" s="40"/>
    </row>
    <row r="203" spans="1:29" ht="20.100000000000001" customHeight="1">
      <c r="A203" s="58" t="s">
        <v>2705</v>
      </c>
      <c r="B203" s="95" t="s">
        <v>51</v>
      </c>
      <c r="C203" s="59" t="s">
        <v>175</v>
      </c>
      <c r="D203" s="48" t="s">
        <v>510</v>
      </c>
      <c r="E203" s="48" t="s">
        <v>193</v>
      </c>
      <c r="F203" s="48" t="s">
        <v>511</v>
      </c>
      <c r="G203" s="48" t="s">
        <v>86</v>
      </c>
      <c r="H203" s="48">
        <v>8</v>
      </c>
      <c r="I203" s="50" t="s">
        <v>781</v>
      </c>
      <c r="J203" s="49">
        <v>45587</v>
      </c>
      <c r="K203" s="62">
        <v>45566</v>
      </c>
      <c r="L203" s="40" t="s">
        <v>6</v>
      </c>
      <c r="M203" s="127">
        <v>2</v>
      </c>
      <c r="N203" s="137">
        <f>VLOOKUP(L203,단가표!$B$2:$C$75,2,0)</f>
        <v>55000</v>
      </c>
      <c r="O203" s="42">
        <f>SUM(M203*N203)</f>
        <v>110000</v>
      </c>
      <c r="P203" s="138">
        <v>110000</v>
      </c>
      <c r="Q203" s="167" t="s">
        <v>26</v>
      </c>
      <c r="R203" s="41"/>
      <c r="S203" s="43">
        <f>VLOOKUP(Q203,단가표!$B$2:$C$75,2,0)</f>
        <v>0</v>
      </c>
      <c r="T203" s="166"/>
      <c r="U203" s="195" t="s">
        <v>57</v>
      </c>
      <c r="V203" s="50" t="s">
        <v>1054</v>
      </c>
      <c r="W203" s="196" t="s">
        <v>960</v>
      </c>
      <c r="X203" s="186">
        <v>45297</v>
      </c>
      <c r="Y203" s="55" t="s">
        <v>4</v>
      </c>
      <c r="Z203" s="48"/>
      <c r="AA203" s="48" t="s">
        <v>512</v>
      </c>
      <c r="AB203" s="48"/>
      <c r="AC203" s="48"/>
    </row>
    <row r="204" spans="1:29" ht="20.100000000000001" customHeight="1">
      <c r="A204" s="36" t="s">
        <v>2705</v>
      </c>
      <c r="B204" s="95" t="s">
        <v>51</v>
      </c>
      <c r="C204" s="56" t="s">
        <v>41</v>
      </c>
      <c r="D204" s="48" t="s">
        <v>570</v>
      </c>
      <c r="E204" s="48" t="s">
        <v>48</v>
      </c>
      <c r="F204" s="48" t="s">
        <v>552</v>
      </c>
      <c r="G204" s="48" t="s">
        <v>86</v>
      </c>
      <c r="H204" s="48">
        <v>6</v>
      </c>
      <c r="I204" s="48" t="s">
        <v>90</v>
      </c>
      <c r="J204" s="68">
        <v>45587</v>
      </c>
      <c r="K204" s="62">
        <v>45566</v>
      </c>
      <c r="L204" s="40" t="s">
        <v>4</v>
      </c>
      <c r="M204" s="127">
        <v>1</v>
      </c>
      <c r="N204" s="137">
        <f>VLOOKUP(L204,단가표!$B$2:$C$75,2,0)</f>
        <v>60000</v>
      </c>
      <c r="O204" s="42">
        <f>SUM(M204*N204)</f>
        <v>60000</v>
      </c>
      <c r="P204" s="138">
        <v>60000</v>
      </c>
      <c r="Q204" s="165" t="s">
        <v>26</v>
      </c>
      <c r="R204" s="41"/>
      <c r="S204" s="43">
        <f>VLOOKUP(Q204,단가표!$B$2:$C$75,2,0)</f>
        <v>0</v>
      </c>
      <c r="T204" s="138"/>
      <c r="U204" s="195" t="s">
        <v>57</v>
      </c>
      <c r="V204" s="50" t="s">
        <v>1055</v>
      </c>
      <c r="W204" s="194" t="s">
        <v>1056</v>
      </c>
      <c r="X204" s="186">
        <v>45324</v>
      </c>
      <c r="Y204" s="55" t="s">
        <v>4</v>
      </c>
      <c r="Z204" s="48"/>
      <c r="AA204" s="48"/>
      <c r="AB204" s="48"/>
      <c r="AC204" s="40" t="s">
        <v>569</v>
      </c>
    </row>
    <row r="205" spans="1:29" ht="20.100000000000001" customHeight="1">
      <c r="A205" s="36" t="s">
        <v>2705</v>
      </c>
      <c r="B205" s="95" t="s">
        <v>50</v>
      </c>
      <c r="C205" s="56" t="s">
        <v>41</v>
      </c>
      <c r="D205" s="37" t="s">
        <v>377</v>
      </c>
      <c r="E205" s="48" t="s">
        <v>731</v>
      </c>
      <c r="F205" s="48" t="s">
        <v>627</v>
      </c>
      <c r="G205" s="48" t="s">
        <v>89</v>
      </c>
      <c r="H205" s="48">
        <v>7</v>
      </c>
      <c r="I205" s="48" t="s">
        <v>119</v>
      </c>
      <c r="J205" s="68">
        <v>45587</v>
      </c>
      <c r="K205" s="62">
        <v>45566</v>
      </c>
      <c r="L205" s="40" t="s">
        <v>4</v>
      </c>
      <c r="M205" s="127">
        <v>2</v>
      </c>
      <c r="N205" s="137">
        <f>VLOOKUP(L205,단가표!$B$2:$C$75,2,0)</f>
        <v>60000</v>
      </c>
      <c r="O205" s="42">
        <f>SUM(M205*N205)</f>
        <v>120000</v>
      </c>
      <c r="P205" s="138">
        <v>120000</v>
      </c>
      <c r="Q205" s="167" t="s">
        <v>15</v>
      </c>
      <c r="R205" s="41"/>
      <c r="S205" s="43">
        <f>VLOOKUP(Q205,단가표!$B$2:$C$75,2,0)</f>
        <v>6000</v>
      </c>
      <c r="T205" s="166"/>
      <c r="U205" s="195" t="s">
        <v>57</v>
      </c>
      <c r="V205" s="48" t="s">
        <v>1057</v>
      </c>
      <c r="W205" s="194" t="s">
        <v>1058</v>
      </c>
      <c r="X205" s="186" t="s">
        <v>378</v>
      </c>
      <c r="Y205" s="48" t="s">
        <v>4</v>
      </c>
      <c r="Z205" s="48"/>
      <c r="AA205" s="48" t="s">
        <v>379</v>
      </c>
      <c r="AB205" s="48"/>
      <c r="AC205" s="50"/>
    </row>
    <row r="206" spans="1:29" ht="20.100000000000001" customHeight="1">
      <c r="A206" s="58" t="s">
        <v>2705</v>
      </c>
      <c r="B206" s="95" t="s">
        <v>51</v>
      </c>
      <c r="C206" s="61" t="s">
        <v>41</v>
      </c>
      <c r="D206" s="37" t="s">
        <v>282</v>
      </c>
      <c r="E206" s="48" t="s">
        <v>48</v>
      </c>
      <c r="F206" s="48" t="s">
        <v>243</v>
      </c>
      <c r="G206" s="48" t="s">
        <v>86</v>
      </c>
      <c r="H206" s="48">
        <v>8</v>
      </c>
      <c r="I206" s="48" t="s">
        <v>611</v>
      </c>
      <c r="J206" s="49">
        <v>45587</v>
      </c>
      <c r="K206" s="66">
        <v>45566</v>
      </c>
      <c r="L206" s="40" t="s">
        <v>8</v>
      </c>
      <c r="M206" s="127">
        <v>11</v>
      </c>
      <c r="N206" s="137">
        <f>VLOOKUP(L206,단가표!$B$2:$C$75,2,0)</f>
        <v>50000</v>
      </c>
      <c r="O206" s="42">
        <f>SUM(M206*N206)</f>
        <v>550000</v>
      </c>
      <c r="P206" s="138">
        <v>550000</v>
      </c>
      <c r="Q206" s="167" t="s">
        <v>26</v>
      </c>
      <c r="R206" s="41"/>
      <c r="S206" s="43">
        <f>VLOOKUP(Q206,단가표!$B$2:$C$75,2,0)</f>
        <v>0</v>
      </c>
      <c r="T206" s="166"/>
      <c r="U206" s="195" t="s">
        <v>57</v>
      </c>
      <c r="V206" s="48" t="s">
        <v>1059</v>
      </c>
      <c r="W206" s="198" t="s">
        <v>1060</v>
      </c>
      <c r="X206" s="186"/>
      <c r="Y206" s="55"/>
      <c r="Z206" s="48"/>
      <c r="AA206" s="60"/>
      <c r="AB206" s="60"/>
      <c r="AC206" s="48"/>
    </row>
    <row r="207" spans="1:29" ht="20.100000000000001" customHeight="1">
      <c r="A207" s="106" t="s">
        <v>2702</v>
      </c>
      <c r="B207" s="106"/>
      <c r="C207" s="37" t="s">
        <v>84</v>
      </c>
      <c r="D207" s="107" t="s">
        <v>646</v>
      </c>
      <c r="E207" s="48">
        <f>[5]!표1[[#This Row],[품목]]</f>
        <v>0</v>
      </c>
      <c r="F207" s="48"/>
      <c r="G207" s="48"/>
      <c r="H207" s="40"/>
      <c r="I207" s="50"/>
      <c r="J207" s="49">
        <v>45587</v>
      </c>
      <c r="K207" s="44">
        <v>45566</v>
      </c>
      <c r="L207" s="52" t="s">
        <v>24</v>
      </c>
      <c r="M207" s="128">
        <v>3</v>
      </c>
      <c r="N207" s="137">
        <f>VLOOKUP(L207,단가표!$B$2:$C$75,2,0)</f>
        <v>130000</v>
      </c>
      <c r="O207" s="42">
        <f>SUM(M207*N207)</f>
        <v>390000</v>
      </c>
      <c r="P207" s="138">
        <v>372000</v>
      </c>
      <c r="Q207" s="167" t="s">
        <v>26</v>
      </c>
      <c r="R207" s="43"/>
      <c r="S207" s="43">
        <v>0</v>
      </c>
      <c r="T207" s="166"/>
      <c r="U207" s="195" t="s">
        <v>57</v>
      </c>
      <c r="V207" s="48" t="s">
        <v>1052</v>
      </c>
      <c r="W207" s="194" t="s">
        <v>1053</v>
      </c>
      <c r="X207" s="186"/>
      <c r="Y207" s="48"/>
      <c r="Z207" s="48"/>
      <c r="AA207" s="48"/>
      <c r="AB207" s="48"/>
      <c r="AC207" s="48"/>
    </row>
    <row r="208" spans="1:29" ht="20.100000000000001" customHeight="1">
      <c r="A208" s="36" t="s">
        <v>2705</v>
      </c>
      <c r="B208" s="95" t="s">
        <v>50</v>
      </c>
      <c r="C208" s="56" t="s">
        <v>41</v>
      </c>
      <c r="D208" s="37" t="s">
        <v>377</v>
      </c>
      <c r="E208" s="48" t="s">
        <v>731</v>
      </c>
      <c r="F208" s="48" t="s">
        <v>627</v>
      </c>
      <c r="G208" s="48" t="s">
        <v>89</v>
      </c>
      <c r="H208" s="48">
        <v>7</v>
      </c>
      <c r="I208" s="48" t="s">
        <v>119</v>
      </c>
      <c r="J208" s="68">
        <v>45587</v>
      </c>
      <c r="K208" s="62">
        <v>45597</v>
      </c>
      <c r="L208" s="40" t="s">
        <v>4</v>
      </c>
      <c r="M208" s="127">
        <v>4</v>
      </c>
      <c r="N208" s="137">
        <f>VLOOKUP(L208,단가표!$B$2:$C$75,2,0)</f>
        <v>60000</v>
      </c>
      <c r="O208" s="42">
        <f>SUM(M208*N208)</f>
        <v>240000</v>
      </c>
      <c r="P208" s="138">
        <v>240000</v>
      </c>
      <c r="Q208" s="167" t="s">
        <v>15</v>
      </c>
      <c r="R208" s="41"/>
      <c r="S208" s="43">
        <f>VLOOKUP(Q208,단가표!$B$2:$C$75,2,0)</f>
        <v>6000</v>
      </c>
      <c r="T208" s="166"/>
      <c r="U208" s="195" t="s">
        <v>57</v>
      </c>
      <c r="V208" s="48" t="s">
        <v>1057</v>
      </c>
      <c r="W208" s="194" t="s">
        <v>786</v>
      </c>
      <c r="X208" s="186" t="s">
        <v>378</v>
      </c>
      <c r="Y208" s="48" t="s">
        <v>4</v>
      </c>
      <c r="Z208" s="48"/>
      <c r="AA208" s="48" t="s">
        <v>379</v>
      </c>
      <c r="AB208" s="48"/>
      <c r="AC208" s="50"/>
    </row>
    <row r="209" spans="1:29" ht="20.100000000000001" customHeight="1">
      <c r="A209" s="58" t="s">
        <v>2705</v>
      </c>
      <c r="B209" s="95" t="s">
        <v>51</v>
      </c>
      <c r="C209" s="61" t="s">
        <v>41</v>
      </c>
      <c r="D209" s="37" t="s">
        <v>282</v>
      </c>
      <c r="E209" s="48" t="s">
        <v>48</v>
      </c>
      <c r="F209" s="48" t="s">
        <v>243</v>
      </c>
      <c r="G209" s="48" t="s">
        <v>86</v>
      </c>
      <c r="H209" s="48">
        <v>8</v>
      </c>
      <c r="I209" s="48" t="s">
        <v>611</v>
      </c>
      <c r="J209" s="49">
        <v>45587</v>
      </c>
      <c r="K209" s="66">
        <v>45597</v>
      </c>
      <c r="L209" s="40" t="s">
        <v>8</v>
      </c>
      <c r="M209" s="127">
        <v>12</v>
      </c>
      <c r="N209" s="137">
        <f>VLOOKUP(L209,단가표!$B$2:$C$75,2,0)</f>
        <v>50000</v>
      </c>
      <c r="O209" s="42">
        <f>SUM(M209*N209)</f>
        <v>600000</v>
      </c>
      <c r="P209" s="138">
        <v>600000</v>
      </c>
      <c r="Q209" s="167" t="s">
        <v>26</v>
      </c>
      <c r="R209" s="41"/>
      <c r="S209" s="43">
        <f>VLOOKUP(Q209,단가표!$B$2:$C$75,2,0)</f>
        <v>0</v>
      </c>
      <c r="T209" s="166"/>
      <c r="U209" s="195" t="s">
        <v>57</v>
      </c>
      <c r="V209" s="48" t="s">
        <v>1059</v>
      </c>
      <c r="W209" s="198" t="s">
        <v>459</v>
      </c>
      <c r="X209" s="186"/>
      <c r="Y209" s="55"/>
      <c r="Z209" s="48"/>
      <c r="AA209" s="60"/>
      <c r="AB209" s="60"/>
      <c r="AC209" s="48"/>
    </row>
    <row r="210" spans="1:29" ht="20.100000000000001" customHeight="1">
      <c r="A210" s="36" t="s">
        <v>2705</v>
      </c>
      <c r="B210" s="95" t="s">
        <v>51</v>
      </c>
      <c r="C210" s="37" t="s">
        <v>28</v>
      </c>
      <c r="D210" s="38" t="s">
        <v>891</v>
      </c>
      <c r="E210" s="37" t="s">
        <v>577</v>
      </c>
      <c r="F210" s="37" t="s">
        <v>892</v>
      </c>
      <c r="G210" s="37" t="s">
        <v>86</v>
      </c>
      <c r="H210" s="37">
        <v>7</v>
      </c>
      <c r="I210" s="37" t="s">
        <v>101</v>
      </c>
      <c r="J210" s="39">
        <v>45588</v>
      </c>
      <c r="K210" s="44">
        <v>45566</v>
      </c>
      <c r="L210" s="38" t="s">
        <v>28</v>
      </c>
      <c r="M210" s="128">
        <v>1</v>
      </c>
      <c r="N210" s="137">
        <f>VLOOKUP(L210,단가표!$B$2:$C$75,2,0)</f>
        <v>70000</v>
      </c>
      <c r="O210" s="42">
        <f>SUM(M210*N210)</f>
        <v>70000</v>
      </c>
      <c r="P210" s="141">
        <v>70000</v>
      </c>
      <c r="Q210" s="165" t="s">
        <v>26</v>
      </c>
      <c r="R210" s="41"/>
      <c r="S210" s="43">
        <f>VLOOKUP(Q210,단가표!$B$2:$C$75,2,0)</f>
        <v>0</v>
      </c>
      <c r="T210" s="166"/>
      <c r="U210" s="200" t="s">
        <v>57</v>
      </c>
      <c r="V210" s="37" t="s">
        <v>1062</v>
      </c>
      <c r="W210" s="199" t="s">
        <v>1063</v>
      </c>
      <c r="X210" s="187"/>
      <c r="Y210" s="46"/>
      <c r="Z210" s="37"/>
      <c r="AA210" s="37"/>
      <c r="AB210" s="37"/>
      <c r="AC210" s="37"/>
    </row>
    <row r="211" spans="1:29" ht="20.100000000000001" customHeight="1">
      <c r="A211" s="58" t="s">
        <v>2705</v>
      </c>
      <c r="B211" s="95" t="s">
        <v>50</v>
      </c>
      <c r="C211" s="59" t="s">
        <v>175</v>
      </c>
      <c r="D211" s="57" t="s">
        <v>216</v>
      </c>
      <c r="E211" s="48" t="s">
        <v>45</v>
      </c>
      <c r="F211" s="48" t="s">
        <v>217</v>
      </c>
      <c r="G211" s="48" t="s">
        <v>89</v>
      </c>
      <c r="H211" s="48">
        <v>5</v>
      </c>
      <c r="I211" s="48" t="s">
        <v>403</v>
      </c>
      <c r="J211" s="49">
        <v>45588</v>
      </c>
      <c r="K211" s="66">
        <v>45566</v>
      </c>
      <c r="L211" s="40" t="s">
        <v>2435</v>
      </c>
      <c r="M211" s="127">
        <v>1</v>
      </c>
      <c r="N211" s="137">
        <f>VLOOKUP(L211,단가표!$B$2:$C$75,2,0)</f>
        <v>30000</v>
      </c>
      <c r="O211" s="42">
        <f>SUM(M211*N211)</f>
        <v>30000</v>
      </c>
      <c r="P211" s="138">
        <v>30000</v>
      </c>
      <c r="Q211" s="167" t="s">
        <v>26</v>
      </c>
      <c r="R211" s="41"/>
      <c r="S211" s="43">
        <v>0</v>
      </c>
      <c r="T211" s="166"/>
      <c r="U211" s="195" t="s">
        <v>57</v>
      </c>
      <c r="V211" s="50" t="s">
        <v>1066</v>
      </c>
      <c r="W211" s="194" t="s">
        <v>963</v>
      </c>
      <c r="X211" s="186">
        <v>44538</v>
      </c>
      <c r="Y211" s="48" t="s">
        <v>4</v>
      </c>
      <c r="Z211" s="48"/>
      <c r="AA211" s="48" t="s">
        <v>218</v>
      </c>
      <c r="AB211" s="48"/>
      <c r="AC211" s="48"/>
    </row>
    <row r="212" spans="1:29" ht="20.100000000000001" customHeight="1">
      <c r="A212" s="58" t="s">
        <v>2705</v>
      </c>
      <c r="B212" s="95" t="s">
        <v>50</v>
      </c>
      <c r="C212" s="59" t="s">
        <v>175</v>
      </c>
      <c r="D212" s="57" t="s">
        <v>219</v>
      </c>
      <c r="E212" s="48" t="s">
        <v>45</v>
      </c>
      <c r="F212" s="48" t="s">
        <v>217</v>
      </c>
      <c r="G212" s="48" t="s">
        <v>89</v>
      </c>
      <c r="H212" s="48">
        <v>7</v>
      </c>
      <c r="I212" s="48" t="s">
        <v>403</v>
      </c>
      <c r="J212" s="49">
        <v>45588</v>
      </c>
      <c r="K212" s="66">
        <v>45566</v>
      </c>
      <c r="L212" s="40" t="s">
        <v>2435</v>
      </c>
      <c r="M212" s="127">
        <v>1</v>
      </c>
      <c r="N212" s="137">
        <f>VLOOKUP(L212,단가표!$B$2:$C$75,2,0)</f>
        <v>30000</v>
      </c>
      <c r="O212" s="42">
        <f>SUM(M212*N212)</f>
        <v>30000</v>
      </c>
      <c r="P212" s="138">
        <v>30000</v>
      </c>
      <c r="Q212" s="167" t="s">
        <v>26</v>
      </c>
      <c r="R212" s="41"/>
      <c r="S212" s="43">
        <v>0</v>
      </c>
      <c r="T212" s="166"/>
      <c r="U212" s="195" t="s">
        <v>57</v>
      </c>
      <c r="V212" s="50" t="s">
        <v>1066</v>
      </c>
      <c r="W212" s="194" t="s">
        <v>963</v>
      </c>
      <c r="X212" s="186">
        <v>44538</v>
      </c>
      <c r="Y212" s="48" t="s">
        <v>4</v>
      </c>
      <c r="Z212" s="48"/>
      <c r="AA212" s="48" t="s">
        <v>218</v>
      </c>
      <c r="AB212" s="48"/>
      <c r="AC212" s="48"/>
    </row>
    <row r="213" spans="1:29" ht="20.100000000000001" customHeight="1">
      <c r="A213" s="36" t="s">
        <v>2705</v>
      </c>
      <c r="B213" s="95" t="s">
        <v>51</v>
      </c>
      <c r="C213" s="59" t="s">
        <v>41</v>
      </c>
      <c r="D213" s="48" t="s">
        <v>700</v>
      </c>
      <c r="E213" s="48" t="s">
        <v>577</v>
      </c>
      <c r="F213" s="48" t="s">
        <v>729</v>
      </c>
      <c r="G213" s="48" t="s">
        <v>86</v>
      </c>
      <c r="H213" s="48">
        <v>10</v>
      </c>
      <c r="I213" s="50" t="s">
        <v>596</v>
      </c>
      <c r="J213" s="49">
        <v>45588</v>
      </c>
      <c r="K213" s="44">
        <v>45566</v>
      </c>
      <c r="L213" s="40" t="s">
        <v>4</v>
      </c>
      <c r="M213" s="127">
        <v>4</v>
      </c>
      <c r="N213" s="137">
        <f>VLOOKUP(L213,단가표!$B$2:$C$75,2,0)</f>
        <v>60000</v>
      </c>
      <c r="O213" s="42">
        <f>SUM(M213*N213)</f>
        <v>240000</v>
      </c>
      <c r="P213" s="138">
        <v>240000</v>
      </c>
      <c r="Q213" s="167" t="s">
        <v>26</v>
      </c>
      <c r="R213" s="41"/>
      <c r="S213" s="43">
        <f>VLOOKUP(Q213,단가표!$B$2:$C$75,2,0)</f>
        <v>0</v>
      </c>
      <c r="T213" s="166"/>
      <c r="U213" s="195" t="s">
        <v>57</v>
      </c>
      <c r="V213" s="48" t="s">
        <v>1067</v>
      </c>
      <c r="W213" s="194" t="s">
        <v>966</v>
      </c>
      <c r="X213" s="186">
        <v>45513</v>
      </c>
      <c r="Y213" s="55" t="s">
        <v>4</v>
      </c>
      <c r="Z213" s="48"/>
      <c r="AA213" s="48"/>
      <c r="AB213" s="48"/>
      <c r="AC213" s="48"/>
    </row>
    <row r="214" spans="1:29" ht="20.100000000000001" customHeight="1">
      <c r="A214" s="36" t="s">
        <v>2705</v>
      </c>
      <c r="B214" s="95" t="s">
        <v>51</v>
      </c>
      <c r="C214" s="56" t="s">
        <v>41</v>
      </c>
      <c r="D214" s="40" t="s">
        <v>392</v>
      </c>
      <c r="E214" s="48" t="s">
        <v>47</v>
      </c>
      <c r="F214" s="48" t="s">
        <v>393</v>
      </c>
      <c r="G214" s="48" t="s">
        <v>86</v>
      </c>
      <c r="H214" s="48">
        <v>6</v>
      </c>
      <c r="I214" s="48" t="s">
        <v>777</v>
      </c>
      <c r="J214" s="49">
        <v>45588</v>
      </c>
      <c r="K214" s="74">
        <v>45597</v>
      </c>
      <c r="L214" s="40" t="s">
        <v>6</v>
      </c>
      <c r="M214" s="127">
        <v>8</v>
      </c>
      <c r="N214" s="137">
        <f>VLOOKUP(L214,단가표!$B$2:$C$75,2,0)</f>
        <v>55000</v>
      </c>
      <c r="O214" s="42">
        <f>SUM(M214*N214)</f>
        <v>440000</v>
      </c>
      <c r="P214" s="138">
        <v>440000</v>
      </c>
      <c r="Q214" s="165" t="s">
        <v>26</v>
      </c>
      <c r="R214" s="41"/>
      <c r="S214" s="42">
        <v>0</v>
      </c>
      <c r="T214" s="166"/>
      <c r="U214" s="195" t="s">
        <v>58</v>
      </c>
      <c r="V214" s="50" t="s">
        <v>765</v>
      </c>
      <c r="W214" s="194" t="s">
        <v>230</v>
      </c>
      <c r="X214" s="186">
        <v>45055</v>
      </c>
      <c r="Y214" s="48" t="s">
        <v>4</v>
      </c>
      <c r="Z214" s="48"/>
      <c r="AA214" s="67" t="s">
        <v>394</v>
      </c>
      <c r="AB214" s="67"/>
      <c r="AC214" s="48" t="s">
        <v>136</v>
      </c>
    </row>
    <row r="215" spans="1:29" ht="20.100000000000001" customHeight="1">
      <c r="A215" s="36" t="s">
        <v>2705</v>
      </c>
      <c r="B215" s="95" t="s">
        <v>50</v>
      </c>
      <c r="C215" s="37" t="s">
        <v>41</v>
      </c>
      <c r="D215" s="40" t="s">
        <v>283</v>
      </c>
      <c r="E215" s="48" t="s">
        <v>45</v>
      </c>
      <c r="F215" s="48" t="s">
        <v>284</v>
      </c>
      <c r="G215" s="48" t="s">
        <v>89</v>
      </c>
      <c r="H215" s="48">
        <v>8</v>
      </c>
      <c r="I215" s="48" t="s">
        <v>119</v>
      </c>
      <c r="J215" s="49">
        <v>45588</v>
      </c>
      <c r="K215" s="44">
        <v>45597</v>
      </c>
      <c r="L215" s="40" t="s">
        <v>4</v>
      </c>
      <c r="M215" s="127">
        <v>3</v>
      </c>
      <c r="N215" s="137">
        <f>VLOOKUP(L215,단가표!$B$2:$C$75,2,0)</f>
        <v>60000</v>
      </c>
      <c r="O215" s="42">
        <f>SUM(M215*N215)</f>
        <v>180000</v>
      </c>
      <c r="P215" s="140">
        <v>180000</v>
      </c>
      <c r="Q215" s="167" t="s">
        <v>26</v>
      </c>
      <c r="R215" s="53"/>
      <c r="S215" s="43">
        <f>VLOOKUP(Q215,단가표!$B$2:$C$75,2,0)</f>
        <v>0</v>
      </c>
      <c r="T215" s="168"/>
      <c r="U215" s="195" t="s">
        <v>57</v>
      </c>
      <c r="V215" s="50" t="s">
        <v>1061</v>
      </c>
      <c r="W215" s="194" t="s">
        <v>987</v>
      </c>
      <c r="X215" s="186">
        <v>44733</v>
      </c>
      <c r="Y215" s="48" t="s">
        <v>4</v>
      </c>
      <c r="Z215" s="48"/>
      <c r="AA215" s="67"/>
      <c r="AB215" s="67"/>
      <c r="AC215" s="48"/>
    </row>
    <row r="216" spans="1:29" ht="20.100000000000001" customHeight="1">
      <c r="A216" s="36" t="s">
        <v>2705</v>
      </c>
      <c r="B216" s="95" t="s">
        <v>51</v>
      </c>
      <c r="C216" s="59" t="s">
        <v>41</v>
      </c>
      <c r="D216" s="48" t="s">
        <v>483</v>
      </c>
      <c r="E216" s="48" t="s">
        <v>46</v>
      </c>
      <c r="F216" s="48" t="s">
        <v>531</v>
      </c>
      <c r="G216" s="48" t="s">
        <v>86</v>
      </c>
      <c r="H216" s="48">
        <v>6</v>
      </c>
      <c r="I216" s="50" t="s">
        <v>104</v>
      </c>
      <c r="J216" s="49">
        <v>45588</v>
      </c>
      <c r="K216" s="66">
        <v>45597</v>
      </c>
      <c r="L216" s="40" t="s">
        <v>4</v>
      </c>
      <c r="M216" s="127">
        <v>4</v>
      </c>
      <c r="N216" s="137">
        <f>VLOOKUP(L216,단가표!$B$2:$C$75,2,0)</f>
        <v>60000</v>
      </c>
      <c r="O216" s="42">
        <f>SUM(M216*N216)</f>
        <v>240000</v>
      </c>
      <c r="P216" s="138">
        <v>240000</v>
      </c>
      <c r="Q216" s="167" t="s">
        <v>26</v>
      </c>
      <c r="R216" s="41"/>
      <c r="S216" s="43">
        <f>VLOOKUP(Q216,단가표!$B$2:$C$75,2,0)</f>
        <v>0</v>
      </c>
      <c r="T216" s="166"/>
      <c r="U216" s="195" t="s">
        <v>57</v>
      </c>
      <c r="V216" s="48" t="s">
        <v>1064</v>
      </c>
      <c r="W216" s="194" t="s">
        <v>231</v>
      </c>
      <c r="X216" s="186">
        <v>45301</v>
      </c>
      <c r="Y216" s="55" t="s">
        <v>4</v>
      </c>
      <c r="Z216" s="48"/>
      <c r="AA216" s="48" t="s">
        <v>532</v>
      </c>
      <c r="AB216" s="48"/>
      <c r="AC216" s="48"/>
    </row>
    <row r="217" spans="1:29" ht="20.100000000000001" customHeight="1">
      <c r="A217" s="36" t="s">
        <v>2705</v>
      </c>
      <c r="B217" s="95" t="s">
        <v>50</v>
      </c>
      <c r="C217" s="56" t="s">
        <v>41</v>
      </c>
      <c r="D217" s="48" t="s">
        <v>711</v>
      </c>
      <c r="E217" s="48" t="s">
        <v>731</v>
      </c>
      <c r="F217" s="48" t="s">
        <v>710</v>
      </c>
      <c r="G217" s="48" t="s">
        <v>464</v>
      </c>
      <c r="H217" s="48">
        <v>9</v>
      </c>
      <c r="I217" s="48" t="s">
        <v>101</v>
      </c>
      <c r="J217" s="49">
        <v>45588</v>
      </c>
      <c r="K217" s="62">
        <v>45597</v>
      </c>
      <c r="L217" s="40" t="s">
        <v>4</v>
      </c>
      <c r="M217" s="127">
        <v>4</v>
      </c>
      <c r="N217" s="137">
        <f>VLOOKUP(L217,단가표!$B$2:$C$75,2,0)</f>
        <v>60000</v>
      </c>
      <c r="O217" s="42">
        <f>SUM(M217*N217)</f>
        <v>240000</v>
      </c>
      <c r="P217" s="138">
        <v>240000</v>
      </c>
      <c r="Q217" s="167" t="s">
        <v>26</v>
      </c>
      <c r="R217" s="41"/>
      <c r="S217" s="43">
        <f>VLOOKUP(Q217,단가표!$B$2:$C$75,2,0)</f>
        <v>0</v>
      </c>
      <c r="T217" s="166"/>
      <c r="U217" s="193" t="s">
        <v>57</v>
      </c>
      <c r="V217" s="45" t="s">
        <v>1065</v>
      </c>
      <c r="W217" s="194" t="s">
        <v>231</v>
      </c>
      <c r="X217" s="186">
        <v>45506</v>
      </c>
      <c r="Y217" s="55" t="s">
        <v>4</v>
      </c>
      <c r="Z217" s="48"/>
      <c r="AA217" s="48"/>
      <c r="AB217" s="48"/>
      <c r="AC217" s="40"/>
    </row>
    <row r="218" spans="1:29" ht="20.100000000000001" customHeight="1">
      <c r="A218" s="36" t="s">
        <v>2696</v>
      </c>
      <c r="B218" s="59" t="s">
        <v>2709</v>
      </c>
      <c r="C218" s="37"/>
      <c r="D218" s="57" t="s">
        <v>679</v>
      </c>
      <c r="E218" s="48" t="s">
        <v>193</v>
      </c>
      <c r="F218" s="48" t="s">
        <v>680</v>
      </c>
      <c r="G218" s="48" t="s">
        <v>86</v>
      </c>
      <c r="H218" s="48">
        <v>6</v>
      </c>
      <c r="I218" s="50" t="s">
        <v>118</v>
      </c>
      <c r="J218" s="49">
        <v>45588</v>
      </c>
      <c r="K218" s="66">
        <v>45597</v>
      </c>
      <c r="L218" s="40" t="s">
        <v>38</v>
      </c>
      <c r="M218" s="127">
        <v>1</v>
      </c>
      <c r="N218" s="137">
        <f>VLOOKUP(L218,단가표!$B$2:$C$75,2,0)</f>
        <v>70000</v>
      </c>
      <c r="O218" s="42">
        <f>SUM(M218*N218)</f>
        <v>70000</v>
      </c>
      <c r="P218" s="140">
        <v>70000</v>
      </c>
      <c r="Q218" s="167" t="s">
        <v>26</v>
      </c>
      <c r="R218" s="41"/>
      <c r="S218" s="42">
        <f>VLOOKUP(Q218,단가표!$B$2:$C$75,2,0)</f>
        <v>0</v>
      </c>
      <c r="T218" s="166"/>
      <c r="U218" s="195" t="s">
        <v>59</v>
      </c>
      <c r="V218" s="48" t="s">
        <v>765</v>
      </c>
      <c r="W218" s="194" t="s">
        <v>775</v>
      </c>
      <c r="X218" s="186">
        <v>45447</v>
      </c>
      <c r="Y218" s="55" t="s">
        <v>4</v>
      </c>
      <c r="Z218" s="48"/>
      <c r="AA218" s="48" t="s">
        <v>681</v>
      </c>
      <c r="AB218" s="48"/>
      <c r="AC218" s="48"/>
    </row>
    <row r="219" spans="1:29" ht="20.100000000000001" customHeight="1">
      <c r="A219" s="58" t="s">
        <v>2705</v>
      </c>
      <c r="B219" s="95" t="s">
        <v>51</v>
      </c>
      <c r="C219" s="56" t="s">
        <v>41</v>
      </c>
      <c r="D219" s="48" t="s">
        <v>457</v>
      </c>
      <c r="E219" s="48" t="s">
        <v>46</v>
      </c>
      <c r="F219" s="48" t="s">
        <v>458</v>
      </c>
      <c r="G219" s="48" t="s">
        <v>86</v>
      </c>
      <c r="H219" s="48">
        <v>7</v>
      </c>
      <c r="I219" s="48" t="s">
        <v>92</v>
      </c>
      <c r="J219" s="68">
        <v>45589</v>
      </c>
      <c r="K219" s="44">
        <v>45597</v>
      </c>
      <c r="L219" s="40" t="s">
        <v>4</v>
      </c>
      <c r="M219" s="127">
        <v>4</v>
      </c>
      <c r="N219" s="137">
        <f>VLOOKUP(L219,단가표!$B$2:$C$75,2,0)</f>
        <v>60000</v>
      </c>
      <c r="O219" s="42">
        <f>SUM(M219*N219)</f>
        <v>240000</v>
      </c>
      <c r="P219" s="138">
        <v>240000</v>
      </c>
      <c r="Q219" s="167" t="s">
        <v>26</v>
      </c>
      <c r="R219" s="41"/>
      <c r="S219" s="43">
        <f>VLOOKUP(Q219,단가표!$B$2:$C$75,2,0)</f>
        <v>0</v>
      </c>
      <c r="T219" s="166"/>
      <c r="U219" s="195" t="s">
        <v>57</v>
      </c>
      <c r="V219" s="48" t="s">
        <v>1068</v>
      </c>
      <c r="W219" s="194" t="s">
        <v>231</v>
      </c>
      <c r="X219" s="186">
        <v>45265</v>
      </c>
      <c r="Y219" s="48" t="s">
        <v>4</v>
      </c>
      <c r="Z219" s="48"/>
      <c r="AA219" s="48" t="s">
        <v>473</v>
      </c>
      <c r="AB219" s="48"/>
      <c r="AC219" s="50"/>
    </row>
    <row r="220" spans="1:29" ht="20.100000000000001" customHeight="1">
      <c r="A220" s="36" t="s">
        <v>2705</v>
      </c>
      <c r="B220" s="95" t="s">
        <v>51</v>
      </c>
      <c r="C220" s="56" t="s">
        <v>41</v>
      </c>
      <c r="D220" s="57" t="s">
        <v>456</v>
      </c>
      <c r="E220" s="48" t="s">
        <v>193</v>
      </c>
      <c r="F220" s="40" t="s">
        <v>237</v>
      </c>
      <c r="G220" s="48" t="s">
        <v>86</v>
      </c>
      <c r="H220" s="48">
        <v>7</v>
      </c>
      <c r="I220" s="48" t="s">
        <v>107</v>
      </c>
      <c r="J220" s="68">
        <v>45589</v>
      </c>
      <c r="K220" s="62">
        <v>45597</v>
      </c>
      <c r="L220" s="40" t="s">
        <v>5</v>
      </c>
      <c r="M220" s="127">
        <v>4</v>
      </c>
      <c r="N220" s="137">
        <f>VLOOKUP(L220,단가표!$B$2:$C$75,2,0)</f>
        <v>57500</v>
      </c>
      <c r="O220" s="42">
        <f>SUM(M220*N220)</f>
        <v>230000</v>
      </c>
      <c r="P220" s="138">
        <v>180000</v>
      </c>
      <c r="Q220" s="167" t="s">
        <v>26</v>
      </c>
      <c r="R220" s="41"/>
      <c r="S220" s="43">
        <f>VLOOKUP(Q220,단가표!$B$2:$C$75,2,0)</f>
        <v>0</v>
      </c>
      <c r="T220" s="166"/>
      <c r="U220" s="195" t="s">
        <v>57</v>
      </c>
      <c r="V220" s="50" t="s">
        <v>1069</v>
      </c>
      <c r="W220" s="194" t="s">
        <v>1070</v>
      </c>
      <c r="X220" s="186">
        <v>44572</v>
      </c>
      <c r="Y220" s="55" t="s">
        <v>4</v>
      </c>
      <c r="Z220" s="48"/>
      <c r="AA220" s="48"/>
      <c r="AB220" s="48"/>
      <c r="AC220" s="48"/>
    </row>
    <row r="221" spans="1:29" ht="20.100000000000001" customHeight="1">
      <c r="A221" s="36" t="s">
        <v>2705</v>
      </c>
      <c r="B221" s="95" t="s">
        <v>51</v>
      </c>
      <c r="C221" s="56" t="s">
        <v>41</v>
      </c>
      <c r="D221" s="57" t="s">
        <v>456</v>
      </c>
      <c r="E221" s="48" t="s">
        <v>193</v>
      </c>
      <c r="F221" s="40" t="s">
        <v>237</v>
      </c>
      <c r="G221" s="48" t="s">
        <v>86</v>
      </c>
      <c r="H221" s="48">
        <v>7</v>
      </c>
      <c r="I221" s="48" t="s">
        <v>107</v>
      </c>
      <c r="J221" s="68">
        <v>45589</v>
      </c>
      <c r="K221" s="62">
        <v>45597</v>
      </c>
      <c r="L221" s="40" t="s">
        <v>5</v>
      </c>
      <c r="M221" s="127">
        <v>4</v>
      </c>
      <c r="N221" s="137">
        <f>VLOOKUP(L221,단가표!$B$2:$C$75,2,0)</f>
        <v>57500</v>
      </c>
      <c r="O221" s="42">
        <f>SUM(M221*N221)</f>
        <v>230000</v>
      </c>
      <c r="P221" s="138">
        <v>180000</v>
      </c>
      <c r="Q221" s="167" t="s">
        <v>26</v>
      </c>
      <c r="R221" s="41"/>
      <c r="S221" s="43">
        <f>VLOOKUP(Q221,단가표!$B$2:$C$75,2,0)</f>
        <v>0</v>
      </c>
      <c r="T221" s="166"/>
      <c r="U221" s="195" t="s">
        <v>57</v>
      </c>
      <c r="V221" s="50" t="s">
        <v>1069</v>
      </c>
      <c r="W221" s="194" t="s">
        <v>1070</v>
      </c>
      <c r="X221" s="186">
        <v>44572</v>
      </c>
      <c r="Y221" s="55" t="s">
        <v>4</v>
      </c>
      <c r="Z221" s="48"/>
      <c r="AA221" s="48"/>
      <c r="AB221" s="48"/>
      <c r="AC221" s="48"/>
    </row>
    <row r="222" spans="1:29" ht="20.100000000000001" customHeight="1">
      <c r="A222" s="36" t="s">
        <v>2705</v>
      </c>
      <c r="B222" s="95" t="s">
        <v>51</v>
      </c>
      <c r="C222" s="56" t="s">
        <v>41</v>
      </c>
      <c r="D222" s="57" t="s">
        <v>518</v>
      </c>
      <c r="E222" s="48" t="s">
        <v>46</v>
      </c>
      <c r="F222" s="48" t="s">
        <v>519</v>
      </c>
      <c r="G222" s="48" t="s">
        <v>86</v>
      </c>
      <c r="H222" s="48">
        <v>10</v>
      </c>
      <c r="I222" s="48" t="s">
        <v>749</v>
      </c>
      <c r="J222" s="49">
        <v>45589</v>
      </c>
      <c r="K222" s="66">
        <v>45597</v>
      </c>
      <c r="L222" s="40" t="s">
        <v>11</v>
      </c>
      <c r="M222" s="127">
        <v>16</v>
      </c>
      <c r="N222" s="137">
        <f>VLOOKUP(L222,단가표!$B$2:$C$75,2,0)</f>
        <v>46875</v>
      </c>
      <c r="O222" s="42">
        <f>SUM(M222*N222)</f>
        <v>750000</v>
      </c>
      <c r="P222" s="138">
        <v>750000</v>
      </c>
      <c r="Q222" s="165" t="s">
        <v>26</v>
      </c>
      <c r="R222" s="41"/>
      <c r="S222" s="43">
        <f>VLOOKUP(Q222,단가표!$B$2:$C$75,2,0)</f>
        <v>0</v>
      </c>
      <c r="T222" s="166"/>
      <c r="U222" s="193" t="s">
        <v>57</v>
      </c>
      <c r="V222" s="50" t="s">
        <v>1071</v>
      </c>
      <c r="W222" s="194" t="s">
        <v>1072</v>
      </c>
      <c r="X222" s="186">
        <v>45299</v>
      </c>
      <c r="Y222" s="55" t="s">
        <v>4</v>
      </c>
      <c r="Z222" s="48"/>
      <c r="AA222" s="48" t="s">
        <v>520</v>
      </c>
      <c r="AB222" s="48"/>
      <c r="AC222" s="40"/>
    </row>
    <row r="223" spans="1:29" ht="20.100000000000001" customHeight="1">
      <c r="A223" s="36" t="s">
        <v>2705</v>
      </c>
      <c r="B223" s="95" t="s">
        <v>50</v>
      </c>
      <c r="C223" s="56" t="s">
        <v>41</v>
      </c>
      <c r="D223" s="57" t="s">
        <v>535</v>
      </c>
      <c r="E223" s="48" t="s">
        <v>45</v>
      </c>
      <c r="F223" s="48" t="s">
        <v>519</v>
      </c>
      <c r="G223" s="48" t="s">
        <v>86</v>
      </c>
      <c r="H223" s="48">
        <v>8</v>
      </c>
      <c r="I223" s="48" t="s">
        <v>621</v>
      </c>
      <c r="J223" s="49">
        <v>45589</v>
      </c>
      <c r="K223" s="66">
        <v>45597</v>
      </c>
      <c r="L223" s="40" t="s">
        <v>7</v>
      </c>
      <c r="M223" s="127">
        <v>8</v>
      </c>
      <c r="N223" s="137">
        <f>VLOOKUP(L223,단가표!$B$2:$C$75,2,0)</f>
        <v>53750</v>
      </c>
      <c r="O223" s="42">
        <f>SUM(M223*N223)</f>
        <v>430000</v>
      </c>
      <c r="P223" s="138">
        <v>430000</v>
      </c>
      <c r="Q223" s="165" t="s">
        <v>26</v>
      </c>
      <c r="R223" s="41"/>
      <c r="S223" s="43">
        <f>VLOOKUP(Q223,단가표!$B$2:$C$75,2,0)</f>
        <v>0</v>
      </c>
      <c r="T223" s="166"/>
      <c r="U223" s="193" t="s">
        <v>57</v>
      </c>
      <c r="V223" s="50" t="s">
        <v>1071</v>
      </c>
      <c r="W223" s="194" t="s">
        <v>1073</v>
      </c>
      <c r="X223" s="186">
        <v>45302</v>
      </c>
      <c r="Y223" s="55" t="s">
        <v>4</v>
      </c>
      <c r="Z223" s="48"/>
      <c r="AA223" s="48" t="s">
        <v>520</v>
      </c>
      <c r="AB223" s="48"/>
      <c r="AC223" s="40"/>
    </row>
    <row r="224" spans="1:29" ht="20.100000000000001" customHeight="1">
      <c r="A224" s="36" t="s">
        <v>2705</v>
      </c>
      <c r="B224" s="95" t="s">
        <v>50</v>
      </c>
      <c r="C224" s="56" t="s">
        <v>41</v>
      </c>
      <c r="D224" s="57" t="s">
        <v>535</v>
      </c>
      <c r="E224" s="48" t="s">
        <v>45</v>
      </c>
      <c r="F224" s="48" t="s">
        <v>519</v>
      </c>
      <c r="G224" s="48" t="s">
        <v>86</v>
      </c>
      <c r="H224" s="48">
        <v>8</v>
      </c>
      <c r="I224" s="48" t="s">
        <v>621</v>
      </c>
      <c r="J224" s="49">
        <v>45589</v>
      </c>
      <c r="K224" s="66">
        <v>45597</v>
      </c>
      <c r="L224" s="40" t="s">
        <v>234</v>
      </c>
      <c r="M224" s="127">
        <v>0</v>
      </c>
      <c r="N224" s="137">
        <f>VLOOKUP(L224,단가표!$B$2:$C$75,2,0)</f>
        <v>70000</v>
      </c>
      <c r="O224" s="42">
        <f>SUM(M224*N224)</f>
        <v>0</v>
      </c>
      <c r="P224" s="138">
        <v>0</v>
      </c>
      <c r="Q224" s="165" t="s">
        <v>668</v>
      </c>
      <c r="R224" s="41">
        <v>8</v>
      </c>
      <c r="S224" s="43">
        <f>VLOOKUP(Q224,단가표!$B$2:$C$75,2,0)</f>
        <v>2750</v>
      </c>
      <c r="T224" s="166">
        <v>22000</v>
      </c>
      <c r="U224" s="193" t="s">
        <v>57</v>
      </c>
      <c r="V224" s="50" t="s">
        <v>1074</v>
      </c>
      <c r="W224" s="194" t="s">
        <v>1075</v>
      </c>
      <c r="X224" s="186">
        <v>45302</v>
      </c>
      <c r="Y224" s="55" t="s">
        <v>4</v>
      </c>
      <c r="Z224" s="48"/>
      <c r="AA224" s="48" t="s">
        <v>520</v>
      </c>
      <c r="AB224" s="48"/>
      <c r="AC224" s="40"/>
    </row>
    <row r="225" spans="1:29" ht="20.100000000000001" customHeight="1">
      <c r="A225" s="58" t="s">
        <v>2705</v>
      </c>
      <c r="B225" s="95" t="s">
        <v>51</v>
      </c>
      <c r="C225" s="61" t="s">
        <v>41</v>
      </c>
      <c r="D225" s="48" t="s">
        <v>417</v>
      </c>
      <c r="E225" s="48" t="s">
        <v>193</v>
      </c>
      <c r="F225" s="48" t="s">
        <v>418</v>
      </c>
      <c r="G225" s="48" t="s">
        <v>86</v>
      </c>
      <c r="H225" s="48">
        <v>6</v>
      </c>
      <c r="I225" s="48" t="s">
        <v>87</v>
      </c>
      <c r="J225" s="68">
        <v>45589</v>
      </c>
      <c r="K225" s="62">
        <v>45597</v>
      </c>
      <c r="L225" s="40" t="s">
        <v>4</v>
      </c>
      <c r="M225" s="127">
        <v>3</v>
      </c>
      <c r="N225" s="137">
        <f>VLOOKUP(L225,단가표!$B$2:$C$75,2,0)</f>
        <v>60000</v>
      </c>
      <c r="O225" s="42">
        <f>SUM(M225*N225)</f>
        <v>180000</v>
      </c>
      <c r="P225" s="138">
        <v>180000</v>
      </c>
      <c r="Q225" s="167" t="s">
        <v>26</v>
      </c>
      <c r="R225" s="41"/>
      <c r="S225" s="43">
        <f>VLOOKUP(Q225,단가표!$B$2:$C$75,2,0)</f>
        <v>0</v>
      </c>
      <c r="T225" s="138"/>
      <c r="U225" s="195" t="s">
        <v>57</v>
      </c>
      <c r="V225" s="50" t="s">
        <v>1076</v>
      </c>
      <c r="W225" s="194" t="s">
        <v>987</v>
      </c>
      <c r="X225" s="186">
        <v>45134</v>
      </c>
      <c r="Y225" s="48" t="s">
        <v>4</v>
      </c>
      <c r="Z225" s="48"/>
      <c r="AA225" s="48" t="s">
        <v>419</v>
      </c>
      <c r="AB225" s="48"/>
      <c r="AC225" s="40"/>
    </row>
    <row r="226" spans="1:29" ht="20.100000000000001" customHeight="1">
      <c r="A226" s="36" t="s">
        <v>2705</v>
      </c>
      <c r="B226" s="95" t="s">
        <v>51</v>
      </c>
      <c r="C226" s="61" t="s">
        <v>41</v>
      </c>
      <c r="D226" s="48" t="s">
        <v>460</v>
      </c>
      <c r="E226" s="48" t="s">
        <v>193</v>
      </c>
      <c r="F226" s="48" t="s">
        <v>461</v>
      </c>
      <c r="G226" s="48" t="s">
        <v>86</v>
      </c>
      <c r="H226" s="48">
        <v>8</v>
      </c>
      <c r="I226" s="48" t="s">
        <v>87</v>
      </c>
      <c r="J226" s="68">
        <v>45589</v>
      </c>
      <c r="K226" s="62">
        <v>45597</v>
      </c>
      <c r="L226" s="40" t="s">
        <v>4</v>
      </c>
      <c r="M226" s="127">
        <v>3</v>
      </c>
      <c r="N226" s="137">
        <f>VLOOKUP(L226,단가표!$B$2:$C$75,2,0)</f>
        <v>60000</v>
      </c>
      <c r="O226" s="42">
        <f>SUM(M226*N226)</f>
        <v>180000</v>
      </c>
      <c r="P226" s="140">
        <v>180000</v>
      </c>
      <c r="Q226" s="167" t="s">
        <v>26</v>
      </c>
      <c r="R226" s="41"/>
      <c r="S226" s="43">
        <f>VLOOKUP(Q226,단가표!$B$2:$C$75,2,0)</f>
        <v>0</v>
      </c>
      <c r="T226" s="166"/>
      <c r="U226" s="195" t="s">
        <v>57</v>
      </c>
      <c r="V226" s="48" t="s">
        <v>1077</v>
      </c>
      <c r="W226" s="199" t="s">
        <v>987</v>
      </c>
      <c r="X226" s="186"/>
      <c r="Y226" s="48"/>
      <c r="Z226" s="48"/>
      <c r="AA226" s="48"/>
      <c r="AB226" s="48"/>
      <c r="AC226" s="50"/>
    </row>
    <row r="227" spans="1:29" ht="20.100000000000001" customHeight="1">
      <c r="A227" s="36" t="s">
        <v>2705</v>
      </c>
      <c r="B227" s="95" t="s">
        <v>51</v>
      </c>
      <c r="C227" s="61" t="s">
        <v>28</v>
      </c>
      <c r="D227" s="48" t="s">
        <v>1078</v>
      </c>
      <c r="E227" s="48" t="s">
        <v>193</v>
      </c>
      <c r="F227" s="48" t="s">
        <v>1079</v>
      </c>
      <c r="G227" s="48" t="s">
        <v>86</v>
      </c>
      <c r="H227" s="48">
        <v>9</v>
      </c>
      <c r="I227" s="48" t="s">
        <v>100</v>
      </c>
      <c r="J227" s="68">
        <v>45589</v>
      </c>
      <c r="K227" s="62">
        <v>45597</v>
      </c>
      <c r="L227" s="40" t="s">
        <v>28</v>
      </c>
      <c r="M227" s="127">
        <v>1</v>
      </c>
      <c r="N227" s="137">
        <f>VLOOKUP(L227,단가표!$B$2:$C$75,2,0)</f>
        <v>70000</v>
      </c>
      <c r="O227" s="42">
        <f>SUM(M227*N227)</f>
        <v>70000</v>
      </c>
      <c r="P227" s="140">
        <v>70000</v>
      </c>
      <c r="Q227" s="167" t="s">
        <v>26</v>
      </c>
      <c r="R227" s="41"/>
      <c r="S227" s="43">
        <f>VLOOKUP(Q227,단가표!$B$2:$C$75,2,0)</f>
        <v>0</v>
      </c>
      <c r="T227" s="166"/>
      <c r="U227" s="195" t="s">
        <v>59</v>
      </c>
      <c r="V227" s="48" t="s">
        <v>765</v>
      </c>
      <c r="W227" s="199" t="s">
        <v>1080</v>
      </c>
      <c r="X227" s="186"/>
      <c r="Y227" s="48"/>
      <c r="Z227" s="48"/>
      <c r="AA227" s="48"/>
      <c r="AB227" s="48"/>
      <c r="AC227" s="50"/>
    </row>
    <row r="228" spans="1:29" ht="20.100000000000001" customHeight="1">
      <c r="A228" s="36" t="s">
        <v>2705</v>
      </c>
      <c r="B228" s="95" t="s">
        <v>51</v>
      </c>
      <c r="C228" s="37" t="s">
        <v>41</v>
      </c>
      <c r="D228" s="48" t="s">
        <v>550</v>
      </c>
      <c r="E228" s="48" t="s">
        <v>48</v>
      </c>
      <c r="F228" s="48" t="s">
        <v>551</v>
      </c>
      <c r="G228" s="48" t="s">
        <v>86</v>
      </c>
      <c r="H228" s="48">
        <v>7</v>
      </c>
      <c r="I228" s="48" t="s">
        <v>90</v>
      </c>
      <c r="J228" s="49">
        <v>45590</v>
      </c>
      <c r="K228" s="44">
        <v>45597</v>
      </c>
      <c r="L228" s="40" t="s">
        <v>5</v>
      </c>
      <c r="M228" s="127">
        <v>4</v>
      </c>
      <c r="N228" s="137">
        <f>VLOOKUP(L228,단가표!$B$2:$C$75,2,0)</f>
        <v>57500</v>
      </c>
      <c r="O228" s="42">
        <f>SUM(M228*N228)</f>
        <v>230000</v>
      </c>
      <c r="P228" s="138">
        <v>230000</v>
      </c>
      <c r="Q228" s="165" t="s">
        <v>26</v>
      </c>
      <c r="R228" s="41"/>
      <c r="S228" s="43">
        <f>VLOOKUP(Q228,단가표!$B$2:$C$75,2,0)</f>
        <v>0</v>
      </c>
      <c r="T228" s="166"/>
      <c r="U228" s="195" t="s">
        <v>57</v>
      </c>
      <c r="V228" s="50" t="s">
        <v>1082</v>
      </c>
      <c r="W228" s="194" t="s">
        <v>1083</v>
      </c>
      <c r="X228" s="186"/>
      <c r="Y228" s="55"/>
      <c r="Z228" s="48"/>
      <c r="AA228" s="48"/>
      <c r="AB228" s="48"/>
      <c r="AC228" s="48"/>
    </row>
    <row r="229" spans="1:29" ht="20.100000000000001" customHeight="1">
      <c r="A229" s="36" t="s">
        <v>2705</v>
      </c>
      <c r="B229" s="95" t="s">
        <v>51</v>
      </c>
      <c r="C229" s="56" t="s">
        <v>41</v>
      </c>
      <c r="D229" s="57" t="s">
        <v>675</v>
      </c>
      <c r="E229" s="48" t="s">
        <v>48</v>
      </c>
      <c r="F229" s="48" t="s">
        <v>529</v>
      </c>
      <c r="G229" s="48" t="s">
        <v>86</v>
      </c>
      <c r="H229" s="48">
        <v>8</v>
      </c>
      <c r="I229" s="50" t="s">
        <v>1084</v>
      </c>
      <c r="J229" s="49">
        <v>45590</v>
      </c>
      <c r="K229" s="44">
        <v>45597</v>
      </c>
      <c r="L229" s="40" t="s">
        <v>11</v>
      </c>
      <c r="M229" s="127">
        <v>16</v>
      </c>
      <c r="N229" s="137">
        <f>VLOOKUP(L229,단가표!$B$2:$C$75,2,0)</f>
        <v>46875</v>
      </c>
      <c r="O229" s="42">
        <f>SUM(M229*N229)</f>
        <v>750000</v>
      </c>
      <c r="P229" s="138">
        <v>750000</v>
      </c>
      <c r="Q229" s="167" t="s">
        <v>26</v>
      </c>
      <c r="R229" s="41"/>
      <c r="S229" s="43">
        <f>VLOOKUP(Q229,단가표!$B$2:$C$75,2,0)</f>
        <v>0</v>
      </c>
      <c r="T229" s="166"/>
      <c r="U229" s="195" t="s">
        <v>57</v>
      </c>
      <c r="V229" s="48" t="s">
        <v>1085</v>
      </c>
      <c r="W229" s="196" t="s">
        <v>1072</v>
      </c>
      <c r="X229" s="186">
        <v>45301</v>
      </c>
      <c r="Y229" s="55" t="s">
        <v>6</v>
      </c>
      <c r="Z229" s="48"/>
      <c r="AA229" s="48" t="s">
        <v>530</v>
      </c>
      <c r="AB229" s="48"/>
      <c r="AC229" s="48"/>
    </row>
    <row r="230" spans="1:29" ht="20.100000000000001" customHeight="1">
      <c r="A230" s="36" t="s">
        <v>2705</v>
      </c>
      <c r="B230" s="95" t="s">
        <v>51</v>
      </c>
      <c r="C230" s="59" t="s">
        <v>41</v>
      </c>
      <c r="D230" s="57" t="s">
        <v>528</v>
      </c>
      <c r="E230" s="48" t="s">
        <v>48</v>
      </c>
      <c r="F230" s="48" t="s">
        <v>529</v>
      </c>
      <c r="G230" s="48" t="s">
        <v>86</v>
      </c>
      <c r="H230" s="48">
        <v>8</v>
      </c>
      <c r="I230" s="50" t="s">
        <v>1084</v>
      </c>
      <c r="J230" s="49">
        <v>45590</v>
      </c>
      <c r="K230" s="44">
        <v>45597</v>
      </c>
      <c r="L230" s="40" t="s">
        <v>11</v>
      </c>
      <c r="M230" s="127">
        <v>16</v>
      </c>
      <c r="N230" s="137">
        <f>VLOOKUP(L230,단가표!$B$2:$C$75,2,0)</f>
        <v>46875</v>
      </c>
      <c r="O230" s="42">
        <f>SUM(M230*N230)</f>
        <v>750000</v>
      </c>
      <c r="P230" s="138">
        <v>750000</v>
      </c>
      <c r="Q230" s="167" t="s">
        <v>26</v>
      </c>
      <c r="R230" s="41"/>
      <c r="S230" s="43">
        <f>VLOOKUP(Q230,단가표!$B$2:$C$75,2,0)</f>
        <v>0</v>
      </c>
      <c r="T230" s="166"/>
      <c r="U230" s="195" t="s">
        <v>57</v>
      </c>
      <c r="V230" s="48" t="s">
        <v>1085</v>
      </c>
      <c r="W230" s="196" t="s">
        <v>1072</v>
      </c>
      <c r="X230" s="186">
        <v>45301</v>
      </c>
      <c r="Y230" s="55" t="s">
        <v>6</v>
      </c>
      <c r="Z230" s="48"/>
      <c r="AA230" s="48" t="s">
        <v>530</v>
      </c>
      <c r="AB230" s="48"/>
      <c r="AC230" s="48"/>
    </row>
    <row r="231" spans="1:29" ht="20.100000000000001" customHeight="1">
      <c r="A231" s="36" t="s">
        <v>2705</v>
      </c>
      <c r="B231" s="95" t="s">
        <v>51</v>
      </c>
      <c r="C231" s="59" t="s">
        <v>41</v>
      </c>
      <c r="D231" s="48" t="s">
        <v>350</v>
      </c>
      <c r="E231" s="48" t="s">
        <v>48</v>
      </c>
      <c r="F231" s="48" t="s">
        <v>351</v>
      </c>
      <c r="G231" s="48" t="s">
        <v>86</v>
      </c>
      <c r="H231" s="48">
        <v>8</v>
      </c>
      <c r="I231" s="48" t="s">
        <v>779</v>
      </c>
      <c r="J231" s="49">
        <v>45590</v>
      </c>
      <c r="K231" s="44">
        <v>45597</v>
      </c>
      <c r="L231" s="41" t="s">
        <v>6</v>
      </c>
      <c r="M231" s="127">
        <v>8</v>
      </c>
      <c r="N231" s="137">
        <f>VLOOKUP(L231,단가표!$B$2:$C$75,2,0)</f>
        <v>55000</v>
      </c>
      <c r="O231" s="42">
        <f>SUM(M231*N231)</f>
        <v>440000</v>
      </c>
      <c r="P231" s="138">
        <v>440000</v>
      </c>
      <c r="Q231" s="167" t="s">
        <v>26</v>
      </c>
      <c r="R231" s="41"/>
      <c r="S231" s="43">
        <f>VLOOKUP(Q231,단가표!$B$2:$C$75,2,0)</f>
        <v>0</v>
      </c>
      <c r="T231" s="166"/>
      <c r="U231" s="193" t="s">
        <v>57</v>
      </c>
      <c r="V231" s="50" t="s">
        <v>1086</v>
      </c>
      <c r="W231" s="194" t="s">
        <v>230</v>
      </c>
      <c r="X231" s="186">
        <v>44956</v>
      </c>
      <c r="Y231" s="55" t="s">
        <v>4</v>
      </c>
      <c r="Z231" s="48"/>
      <c r="AA231" s="48" t="s">
        <v>352</v>
      </c>
      <c r="AB231" s="48"/>
      <c r="AC231" s="40"/>
    </row>
    <row r="232" spans="1:29" ht="20.100000000000001" customHeight="1">
      <c r="A232" s="36" t="s">
        <v>2705</v>
      </c>
      <c r="B232" s="95" t="s">
        <v>51</v>
      </c>
      <c r="C232" s="61" t="s">
        <v>41</v>
      </c>
      <c r="D232" s="48" t="s">
        <v>357</v>
      </c>
      <c r="E232" s="48" t="s">
        <v>48</v>
      </c>
      <c r="F232" s="48" t="s">
        <v>358</v>
      </c>
      <c r="G232" s="48" t="s">
        <v>86</v>
      </c>
      <c r="H232" s="48">
        <v>6</v>
      </c>
      <c r="I232" s="48" t="s">
        <v>1087</v>
      </c>
      <c r="J232" s="49">
        <v>45590</v>
      </c>
      <c r="K232" s="62">
        <v>45597</v>
      </c>
      <c r="L232" s="40" t="s">
        <v>6</v>
      </c>
      <c r="M232" s="127">
        <v>8</v>
      </c>
      <c r="N232" s="137">
        <f>VLOOKUP(L232,단가표!$B$2:$C$75,2,0)</f>
        <v>55000</v>
      </c>
      <c r="O232" s="42">
        <f>SUM(M232*N232)</f>
        <v>440000</v>
      </c>
      <c r="P232" s="138">
        <v>440000</v>
      </c>
      <c r="Q232" s="167" t="s">
        <v>26</v>
      </c>
      <c r="R232" s="41"/>
      <c r="S232" s="43">
        <v>0</v>
      </c>
      <c r="T232" s="166"/>
      <c r="U232" s="195" t="s">
        <v>57</v>
      </c>
      <c r="V232" s="48" t="s">
        <v>1088</v>
      </c>
      <c r="W232" s="194" t="s">
        <v>230</v>
      </c>
      <c r="X232" s="186">
        <v>44967</v>
      </c>
      <c r="Y232" s="48" t="s">
        <v>4</v>
      </c>
      <c r="Z232" s="48"/>
      <c r="AA232" s="48" t="s">
        <v>359</v>
      </c>
      <c r="AB232" s="48"/>
      <c r="AC232" s="50"/>
    </row>
    <row r="233" spans="1:29" ht="20.100000000000001" customHeight="1">
      <c r="A233" s="36" t="s">
        <v>2705</v>
      </c>
      <c r="B233" s="95" t="s">
        <v>51</v>
      </c>
      <c r="C233" s="56" t="s">
        <v>41</v>
      </c>
      <c r="D233" s="37" t="s">
        <v>291</v>
      </c>
      <c r="E233" s="48" t="s">
        <v>193</v>
      </c>
      <c r="F233" s="48" t="s">
        <v>292</v>
      </c>
      <c r="G233" s="48" t="s">
        <v>86</v>
      </c>
      <c r="H233" s="48">
        <v>7</v>
      </c>
      <c r="I233" s="50" t="s">
        <v>1089</v>
      </c>
      <c r="J233" s="49">
        <v>45590</v>
      </c>
      <c r="K233" s="66">
        <v>45597</v>
      </c>
      <c r="L233" s="40" t="s">
        <v>8</v>
      </c>
      <c r="M233" s="127">
        <v>12</v>
      </c>
      <c r="N233" s="137">
        <f>VLOOKUP(L233,단가표!$B$2:$C$75,2,0)</f>
        <v>50000</v>
      </c>
      <c r="O233" s="42">
        <f>SUM(M233*N233)</f>
        <v>600000</v>
      </c>
      <c r="P233" s="138">
        <v>600000</v>
      </c>
      <c r="Q233" s="167" t="s">
        <v>26</v>
      </c>
      <c r="R233" s="41"/>
      <c r="S233" s="43">
        <v>0</v>
      </c>
      <c r="T233" s="166"/>
      <c r="U233" s="195" t="s">
        <v>57</v>
      </c>
      <c r="V233" s="48" t="s">
        <v>1090</v>
      </c>
      <c r="W233" s="198" t="s">
        <v>459</v>
      </c>
      <c r="X233" s="186">
        <v>44800</v>
      </c>
      <c r="Y233" s="55" t="s">
        <v>4</v>
      </c>
      <c r="Z233" s="48"/>
      <c r="AA233" s="48" t="s">
        <v>297</v>
      </c>
      <c r="AB233" s="48"/>
      <c r="AC233" s="48"/>
    </row>
    <row r="234" spans="1:29" ht="20.100000000000001" customHeight="1">
      <c r="A234" s="58" t="s">
        <v>2705</v>
      </c>
      <c r="B234" s="95" t="s">
        <v>51</v>
      </c>
      <c r="C234" s="48" t="s">
        <v>41</v>
      </c>
      <c r="D234" s="48" t="s">
        <v>426</v>
      </c>
      <c r="E234" s="48" t="s">
        <v>193</v>
      </c>
      <c r="F234" s="48" t="s">
        <v>427</v>
      </c>
      <c r="G234" s="48" t="s">
        <v>86</v>
      </c>
      <c r="H234" s="48">
        <v>8</v>
      </c>
      <c r="I234" s="48" t="s">
        <v>90</v>
      </c>
      <c r="J234" s="68">
        <v>45590</v>
      </c>
      <c r="K234" s="62">
        <v>45597</v>
      </c>
      <c r="L234" s="40" t="s">
        <v>4</v>
      </c>
      <c r="M234" s="127">
        <v>4</v>
      </c>
      <c r="N234" s="137">
        <f>VLOOKUP(L234,단가표!$B$2:$C$75,2,0)</f>
        <v>60000</v>
      </c>
      <c r="O234" s="42">
        <f>SUM(M234*N234)</f>
        <v>240000</v>
      </c>
      <c r="P234" s="138">
        <v>240000</v>
      </c>
      <c r="Q234" s="165" t="s">
        <v>26</v>
      </c>
      <c r="R234" s="41"/>
      <c r="S234" s="42">
        <f>VLOOKUP(Q234,단가표!$B$2:$C$75,2,0)</f>
        <v>0</v>
      </c>
      <c r="T234" s="166"/>
      <c r="U234" s="195" t="s">
        <v>57</v>
      </c>
      <c r="V234" s="48" t="s">
        <v>1091</v>
      </c>
      <c r="W234" s="194" t="s">
        <v>231</v>
      </c>
      <c r="X234" s="186">
        <v>45142</v>
      </c>
      <c r="Y234" s="48" t="s">
        <v>4</v>
      </c>
      <c r="Z234" s="48"/>
      <c r="AA234" s="48" t="s">
        <v>428</v>
      </c>
      <c r="AB234" s="48"/>
      <c r="AC234" s="50"/>
    </row>
    <row r="235" spans="1:29" ht="20.100000000000001" customHeight="1">
      <c r="A235" s="36" t="s">
        <v>2705</v>
      </c>
      <c r="B235" s="95" t="s">
        <v>50</v>
      </c>
      <c r="C235" s="56" t="s">
        <v>41</v>
      </c>
      <c r="D235" s="57" t="s">
        <v>513</v>
      </c>
      <c r="E235" s="48" t="s">
        <v>44</v>
      </c>
      <c r="F235" s="48" t="s">
        <v>514</v>
      </c>
      <c r="G235" s="48" t="s">
        <v>86</v>
      </c>
      <c r="H235" s="48">
        <v>9</v>
      </c>
      <c r="I235" s="48" t="s">
        <v>584</v>
      </c>
      <c r="J235" s="49">
        <v>45590</v>
      </c>
      <c r="K235" s="66">
        <v>45597</v>
      </c>
      <c r="L235" s="40" t="s">
        <v>5</v>
      </c>
      <c r="M235" s="127">
        <v>4</v>
      </c>
      <c r="N235" s="137">
        <f>VLOOKUP(L235,단가표!$B$2:$C$75,2,0)</f>
        <v>57500</v>
      </c>
      <c r="O235" s="42">
        <f>SUM(M235*N235)</f>
        <v>230000</v>
      </c>
      <c r="P235" s="138">
        <v>230000</v>
      </c>
      <c r="Q235" s="167" t="s">
        <v>26</v>
      </c>
      <c r="R235" s="41"/>
      <c r="S235" s="43">
        <f>VLOOKUP(Q235,단가표!$B$2:$C$75,2,0)</f>
        <v>0</v>
      </c>
      <c r="T235" s="166"/>
      <c r="U235" s="195" t="s">
        <v>57</v>
      </c>
      <c r="V235" s="48" t="s">
        <v>1092</v>
      </c>
      <c r="W235" s="194" t="s">
        <v>303</v>
      </c>
      <c r="X235" s="186">
        <v>45114</v>
      </c>
      <c r="Y235" s="48" t="s">
        <v>4</v>
      </c>
      <c r="Z235" s="48"/>
      <c r="AA235" s="48" t="s">
        <v>281</v>
      </c>
      <c r="AB235" s="48"/>
      <c r="AC235" s="50"/>
    </row>
    <row r="236" spans="1:29" ht="20.100000000000001" customHeight="1">
      <c r="A236" s="36" t="s">
        <v>2705</v>
      </c>
      <c r="B236" s="95" t="s">
        <v>50</v>
      </c>
      <c r="C236" s="59" t="s">
        <v>41</v>
      </c>
      <c r="D236" s="57" t="s">
        <v>515</v>
      </c>
      <c r="E236" s="48" t="s">
        <v>44</v>
      </c>
      <c r="F236" s="48" t="s">
        <v>514</v>
      </c>
      <c r="G236" s="48" t="s">
        <v>89</v>
      </c>
      <c r="H236" s="48">
        <v>6</v>
      </c>
      <c r="I236" s="48" t="s">
        <v>584</v>
      </c>
      <c r="J236" s="49">
        <v>45590</v>
      </c>
      <c r="K236" s="66">
        <v>45597</v>
      </c>
      <c r="L236" s="40" t="s">
        <v>5</v>
      </c>
      <c r="M236" s="127">
        <v>4</v>
      </c>
      <c r="N236" s="137">
        <f>VLOOKUP(L236,단가표!$B$2:$C$75,2,0)</f>
        <v>57500</v>
      </c>
      <c r="O236" s="42">
        <f>SUM(M236*N236)</f>
        <v>230000</v>
      </c>
      <c r="P236" s="138">
        <v>230000</v>
      </c>
      <c r="Q236" s="167" t="s">
        <v>668</v>
      </c>
      <c r="R236" s="88">
        <v>4</v>
      </c>
      <c r="S236" s="93">
        <f>VLOOKUP(Q236,단가표!$B$2:$C$75,2,0)*R236</f>
        <v>11000</v>
      </c>
      <c r="T236" s="170">
        <v>11000</v>
      </c>
      <c r="U236" s="195" t="s">
        <v>57</v>
      </c>
      <c r="V236" s="48" t="s">
        <v>1092</v>
      </c>
      <c r="W236" s="194" t="s">
        <v>1093</v>
      </c>
      <c r="X236" s="186">
        <v>45131</v>
      </c>
      <c r="Y236" s="48" t="s">
        <v>4</v>
      </c>
      <c r="Z236" s="48"/>
      <c r="AA236" s="48"/>
      <c r="AB236" s="48"/>
      <c r="AC236" s="48"/>
    </row>
    <row r="237" spans="1:29" ht="20.100000000000001" customHeight="1">
      <c r="A237" s="58" t="s">
        <v>2705</v>
      </c>
      <c r="B237" s="95" t="s">
        <v>51</v>
      </c>
      <c r="C237" s="56" t="s">
        <v>41</v>
      </c>
      <c r="D237" s="48" t="s">
        <v>684</v>
      </c>
      <c r="E237" s="48" t="s">
        <v>47</v>
      </c>
      <c r="F237" s="48" t="s">
        <v>685</v>
      </c>
      <c r="G237" s="48" t="s">
        <v>86</v>
      </c>
      <c r="H237" s="48">
        <v>11</v>
      </c>
      <c r="I237" s="48" t="s">
        <v>93</v>
      </c>
      <c r="J237" s="68">
        <v>45590</v>
      </c>
      <c r="K237" s="44">
        <v>45597</v>
      </c>
      <c r="L237" s="40" t="s">
        <v>4</v>
      </c>
      <c r="M237" s="127">
        <v>1</v>
      </c>
      <c r="N237" s="137">
        <f>VLOOKUP(L237,단가표!$B$2:$C$75,2,0)</f>
        <v>60000</v>
      </c>
      <c r="O237" s="42">
        <f>SUM(M237*N237)</f>
        <v>60000</v>
      </c>
      <c r="P237" s="138">
        <v>60000</v>
      </c>
      <c r="Q237" s="167" t="s">
        <v>15</v>
      </c>
      <c r="R237" s="41">
        <v>1</v>
      </c>
      <c r="S237" s="43">
        <f>VLOOKUP(Q237,단가표!$B$2:$C$75,2,0)</f>
        <v>6000</v>
      </c>
      <c r="T237" s="166">
        <v>6000</v>
      </c>
      <c r="U237" s="195" t="s">
        <v>57</v>
      </c>
      <c r="V237" s="50" t="s">
        <v>1094</v>
      </c>
      <c r="W237" s="194" t="s">
        <v>1272</v>
      </c>
      <c r="X237" s="186">
        <v>45463</v>
      </c>
      <c r="Y237" s="48" t="s">
        <v>4</v>
      </c>
      <c r="Z237" s="48"/>
      <c r="AA237" s="48"/>
      <c r="AB237" s="48"/>
      <c r="AC237" s="50"/>
    </row>
    <row r="238" spans="1:29" ht="20.100000000000001" customHeight="1">
      <c r="A238" s="58" t="s">
        <v>2705</v>
      </c>
      <c r="B238" s="95" t="s">
        <v>51</v>
      </c>
      <c r="C238" s="56" t="s">
        <v>41</v>
      </c>
      <c r="D238" s="48" t="s">
        <v>684</v>
      </c>
      <c r="E238" s="48" t="s">
        <v>46</v>
      </c>
      <c r="F238" s="48" t="s">
        <v>685</v>
      </c>
      <c r="G238" s="48" t="s">
        <v>86</v>
      </c>
      <c r="H238" s="48">
        <v>11</v>
      </c>
      <c r="I238" s="48" t="s">
        <v>93</v>
      </c>
      <c r="J238" s="68">
        <v>45590</v>
      </c>
      <c r="K238" s="44">
        <v>45597</v>
      </c>
      <c r="L238" s="40" t="s">
        <v>4</v>
      </c>
      <c r="M238" s="127">
        <v>3</v>
      </c>
      <c r="N238" s="137">
        <f>VLOOKUP(L238,단가표!$B$2:$C$75,2,0)</f>
        <v>60000</v>
      </c>
      <c r="O238" s="42">
        <f>SUM(M238*N238)</f>
        <v>180000</v>
      </c>
      <c r="P238" s="138">
        <v>180000</v>
      </c>
      <c r="Q238" s="167" t="s">
        <v>15</v>
      </c>
      <c r="R238" s="41">
        <v>3</v>
      </c>
      <c r="S238" s="43">
        <f>VLOOKUP(Q238,단가표!$B$2:$C$75,2,0)</f>
        <v>6000</v>
      </c>
      <c r="T238" s="166">
        <v>18000</v>
      </c>
      <c r="U238" s="195" t="s">
        <v>57</v>
      </c>
      <c r="V238" s="50" t="s">
        <v>1094</v>
      </c>
      <c r="W238" s="194" t="s">
        <v>1273</v>
      </c>
      <c r="X238" s="186">
        <v>45463</v>
      </c>
      <c r="Y238" s="48" t="s">
        <v>4</v>
      </c>
      <c r="Z238" s="48"/>
      <c r="AA238" s="48"/>
      <c r="AB238" s="48"/>
      <c r="AC238" s="50"/>
    </row>
    <row r="239" spans="1:29" ht="20.100000000000001" customHeight="1">
      <c r="A239" s="58" t="s">
        <v>2705</v>
      </c>
      <c r="B239" s="95" t="s">
        <v>51</v>
      </c>
      <c r="C239" s="56" t="s">
        <v>39</v>
      </c>
      <c r="D239" s="48" t="s">
        <v>1099</v>
      </c>
      <c r="E239" s="48" t="s">
        <v>577</v>
      </c>
      <c r="F239" s="48" t="s">
        <v>1095</v>
      </c>
      <c r="G239" s="48" t="s">
        <v>86</v>
      </c>
      <c r="H239" s="48">
        <v>9</v>
      </c>
      <c r="I239" s="48" t="s">
        <v>596</v>
      </c>
      <c r="J239" s="68">
        <v>45590</v>
      </c>
      <c r="K239" s="44">
        <v>45597</v>
      </c>
      <c r="L239" s="40" t="s">
        <v>4</v>
      </c>
      <c r="M239" s="127">
        <v>3</v>
      </c>
      <c r="N239" s="137">
        <f>VLOOKUP(L239,단가표!$B$2:$C$75,2,0)</f>
        <v>60000</v>
      </c>
      <c r="O239" s="42">
        <f>SUM(M239*N239)</f>
        <v>180000</v>
      </c>
      <c r="P239" s="138">
        <v>180000</v>
      </c>
      <c r="Q239" s="167" t="s">
        <v>14</v>
      </c>
      <c r="R239" s="41">
        <v>1</v>
      </c>
      <c r="S239" s="43">
        <f>VLOOKUP(Q239,단가표!$B$2:$C$75,2,0)</f>
        <v>30000</v>
      </c>
      <c r="T239" s="166">
        <v>30000</v>
      </c>
      <c r="U239" s="195" t="s">
        <v>57</v>
      </c>
      <c r="V239" s="50" t="s">
        <v>1096</v>
      </c>
      <c r="W239" s="194" t="s">
        <v>2161</v>
      </c>
      <c r="X239" s="186"/>
      <c r="Y239" s="48" t="s">
        <v>4</v>
      </c>
      <c r="Z239" s="48"/>
      <c r="AA239" s="48" t="s">
        <v>1097</v>
      </c>
      <c r="AB239" s="48"/>
      <c r="AC239" s="50"/>
    </row>
    <row r="240" spans="1:29" ht="20.100000000000001" customHeight="1">
      <c r="A240" s="58" t="s">
        <v>2705</v>
      </c>
      <c r="B240" s="95" t="s">
        <v>50</v>
      </c>
      <c r="C240" s="59" t="s">
        <v>41</v>
      </c>
      <c r="D240" s="48" t="s">
        <v>190</v>
      </c>
      <c r="E240" s="48" t="s">
        <v>45</v>
      </c>
      <c r="F240" s="48" t="s">
        <v>189</v>
      </c>
      <c r="G240" s="48" t="s">
        <v>89</v>
      </c>
      <c r="H240" s="48">
        <v>8</v>
      </c>
      <c r="I240" s="48" t="s">
        <v>144</v>
      </c>
      <c r="J240" s="49">
        <v>45590</v>
      </c>
      <c r="K240" s="66">
        <v>45597</v>
      </c>
      <c r="L240" s="40" t="s">
        <v>4</v>
      </c>
      <c r="M240" s="127">
        <v>4</v>
      </c>
      <c r="N240" s="137">
        <f>VLOOKUP(L240,단가표!$B$2:$C$75,2,0)</f>
        <v>60000</v>
      </c>
      <c r="O240" s="42">
        <f>SUM(M240*N240)</f>
        <v>240000</v>
      </c>
      <c r="P240" s="138">
        <v>240000</v>
      </c>
      <c r="Q240" s="167" t="s">
        <v>15</v>
      </c>
      <c r="R240" s="41">
        <v>4</v>
      </c>
      <c r="S240" s="43">
        <f>VLOOKUP(Q240,단가표!$B$2:$C$75,2,0)</f>
        <v>6000</v>
      </c>
      <c r="T240" s="166">
        <v>24000</v>
      </c>
      <c r="U240" s="195" t="s">
        <v>59</v>
      </c>
      <c r="V240" s="50" t="s">
        <v>765</v>
      </c>
      <c r="W240" s="194" t="s">
        <v>977</v>
      </c>
      <c r="X240" s="186">
        <v>44370</v>
      </c>
      <c r="Y240" s="48"/>
      <c r="Z240" s="48"/>
      <c r="AA240" s="48" t="s">
        <v>191</v>
      </c>
      <c r="AB240" s="48"/>
      <c r="AC240" s="48"/>
    </row>
    <row r="241" spans="1:29" ht="20.100000000000001" customHeight="1">
      <c r="A241" s="58" t="s">
        <v>2705</v>
      </c>
      <c r="B241" s="95" t="s">
        <v>51</v>
      </c>
      <c r="C241" s="56" t="s">
        <v>39</v>
      </c>
      <c r="D241" s="48" t="s">
        <v>1099</v>
      </c>
      <c r="E241" s="48" t="s">
        <v>577</v>
      </c>
      <c r="F241" s="48" t="s">
        <v>1095</v>
      </c>
      <c r="G241" s="48" t="s">
        <v>86</v>
      </c>
      <c r="H241" s="48">
        <v>9</v>
      </c>
      <c r="I241" s="48" t="s">
        <v>596</v>
      </c>
      <c r="J241" s="68">
        <v>45590</v>
      </c>
      <c r="K241" s="73">
        <v>45627</v>
      </c>
      <c r="L241" s="40" t="s">
        <v>4</v>
      </c>
      <c r="M241" s="127">
        <v>4</v>
      </c>
      <c r="N241" s="137">
        <f>VLOOKUP(L241,단가표!$B$2:$C$75,2,0)</f>
        <v>60000</v>
      </c>
      <c r="O241" s="42">
        <f>SUM(M241*N241)</f>
        <v>240000</v>
      </c>
      <c r="P241" s="138">
        <v>60000</v>
      </c>
      <c r="Q241" s="167" t="s">
        <v>26</v>
      </c>
      <c r="R241" s="41"/>
      <c r="S241" s="43">
        <f>VLOOKUP(Q241,단가표!$B$2:$C$75,2,0)</f>
        <v>0</v>
      </c>
      <c r="T241" s="166"/>
      <c r="U241" s="195" t="s">
        <v>57</v>
      </c>
      <c r="V241" s="50" t="s">
        <v>1096</v>
      </c>
      <c r="W241" s="194" t="s">
        <v>491</v>
      </c>
      <c r="X241" s="186"/>
      <c r="Y241" s="48" t="s">
        <v>4</v>
      </c>
      <c r="Z241" s="48"/>
      <c r="AA241" s="48" t="s">
        <v>1097</v>
      </c>
      <c r="AB241" s="48"/>
      <c r="AC241" s="50"/>
    </row>
    <row r="242" spans="1:29" ht="20.100000000000001" customHeight="1">
      <c r="A242" s="58" t="s">
        <v>2705</v>
      </c>
      <c r="B242" s="95" t="s">
        <v>50</v>
      </c>
      <c r="C242" s="59" t="s">
        <v>41</v>
      </c>
      <c r="D242" s="48" t="s">
        <v>190</v>
      </c>
      <c r="E242" s="48" t="s">
        <v>45</v>
      </c>
      <c r="F242" s="48" t="s">
        <v>189</v>
      </c>
      <c r="G242" s="48" t="s">
        <v>89</v>
      </c>
      <c r="H242" s="48">
        <v>8</v>
      </c>
      <c r="I242" s="48" t="s">
        <v>144</v>
      </c>
      <c r="J242" s="49">
        <v>45590</v>
      </c>
      <c r="K242" s="66">
        <v>45627</v>
      </c>
      <c r="L242" s="40" t="s">
        <v>4</v>
      </c>
      <c r="M242" s="127">
        <v>4</v>
      </c>
      <c r="N242" s="137">
        <f>VLOOKUP(L242,단가표!$B$2:$C$75,2,0)</f>
        <v>60000</v>
      </c>
      <c r="O242" s="42">
        <f>SUM(M242*N242)</f>
        <v>240000</v>
      </c>
      <c r="P242" s="138">
        <v>236000</v>
      </c>
      <c r="Q242" s="167" t="s">
        <v>15</v>
      </c>
      <c r="R242" s="41"/>
      <c r="S242" s="43">
        <f>VLOOKUP(Q242,단가표!$B$2:$C$75,2,0)</f>
        <v>6000</v>
      </c>
      <c r="T242" s="166"/>
      <c r="U242" s="195" t="s">
        <v>59</v>
      </c>
      <c r="V242" s="50" t="s">
        <v>765</v>
      </c>
      <c r="W242" s="194" t="s">
        <v>1098</v>
      </c>
      <c r="X242" s="186">
        <v>44370</v>
      </c>
      <c r="Y242" s="48"/>
      <c r="Z242" s="48"/>
      <c r="AA242" s="48" t="s">
        <v>191</v>
      </c>
      <c r="AB242" s="48"/>
      <c r="AC242" s="48"/>
    </row>
    <row r="243" spans="1:29" ht="20.100000000000001" customHeight="1">
      <c r="A243" s="36" t="s">
        <v>2705</v>
      </c>
      <c r="B243" s="95" t="s">
        <v>51</v>
      </c>
      <c r="C243" s="37" t="s">
        <v>41</v>
      </c>
      <c r="D243" s="40" t="s">
        <v>486</v>
      </c>
      <c r="E243" s="48" t="s">
        <v>193</v>
      </c>
      <c r="F243" s="48" t="s">
        <v>487</v>
      </c>
      <c r="G243" s="48" t="s">
        <v>86</v>
      </c>
      <c r="H243" s="48">
        <v>8</v>
      </c>
      <c r="I243" s="48" t="s">
        <v>102</v>
      </c>
      <c r="J243" s="49">
        <v>45591</v>
      </c>
      <c r="K243" s="62">
        <v>45566</v>
      </c>
      <c r="L243" s="40" t="s">
        <v>4</v>
      </c>
      <c r="M243" s="127">
        <v>3</v>
      </c>
      <c r="N243" s="137">
        <f>VLOOKUP(L243,단가표!$B$2:$C$75,2,0)</f>
        <v>60000</v>
      </c>
      <c r="O243" s="42">
        <f>SUM(M243*N243)</f>
        <v>180000</v>
      </c>
      <c r="P243" s="140">
        <v>180000</v>
      </c>
      <c r="Q243" s="167" t="s">
        <v>26</v>
      </c>
      <c r="R243" s="41"/>
      <c r="S243" s="43">
        <f>VLOOKUP(Q243,단가표!$B$2:$C$75,2,0)</f>
        <v>0</v>
      </c>
      <c r="T243" s="166"/>
      <c r="U243" s="195" t="s">
        <v>57</v>
      </c>
      <c r="V243" s="50" t="s">
        <v>1108</v>
      </c>
      <c r="W243" s="196" t="s">
        <v>774</v>
      </c>
      <c r="X243" s="186">
        <v>45303</v>
      </c>
      <c r="Y243" s="55" t="s">
        <v>4</v>
      </c>
      <c r="Z243" s="48"/>
      <c r="AA243" s="48" t="s">
        <v>539</v>
      </c>
      <c r="AB243" s="48"/>
      <c r="AC243" s="48" t="s">
        <v>61</v>
      </c>
    </row>
    <row r="244" spans="1:29" ht="20.100000000000001" customHeight="1">
      <c r="A244" s="58" t="s">
        <v>2705</v>
      </c>
      <c r="B244" s="95" t="s">
        <v>50</v>
      </c>
      <c r="C244" s="61" t="s">
        <v>41</v>
      </c>
      <c r="D244" s="48" t="s">
        <v>384</v>
      </c>
      <c r="E244" s="48" t="s">
        <v>44</v>
      </c>
      <c r="F244" s="48" t="s">
        <v>385</v>
      </c>
      <c r="G244" s="48" t="s">
        <v>86</v>
      </c>
      <c r="H244" s="48">
        <v>5</v>
      </c>
      <c r="I244" s="48" t="s">
        <v>92</v>
      </c>
      <c r="J244" s="49">
        <v>45591</v>
      </c>
      <c r="K244" s="44">
        <v>45566</v>
      </c>
      <c r="L244" s="38" t="s">
        <v>4</v>
      </c>
      <c r="M244" s="128">
        <v>2</v>
      </c>
      <c r="N244" s="137">
        <f>VLOOKUP(L244,단가표!$B$2:$C$75,2,0)</f>
        <v>60000</v>
      </c>
      <c r="O244" s="42">
        <f>SUM(M244*N244)</f>
        <v>120000</v>
      </c>
      <c r="P244" s="138">
        <v>100000</v>
      </c>
      <c r="Q244" s="167" t="s">
        <v>26</v>
      </c>
      <c r="R244" s="41"/>
      <c r="S244" s="43">
        <f>VLOOKUP(Q244,단가표!$B$2:$C$75,2,0)</f>
        <v>0</v>
      </c>
      <c r="T244" s="166"/>
      <c r="U244" s="195" t="s">
        <v>57</v>
      </c>
      <c r="V244" s="54" t="s">
        <v>1111</v>
      </c>
      <c r="W244" s="196" t="s">
        <v>1112</v>
      </c>
      <c r="X244" s="186">
        <v>45029</v>
      </c>
      <c r="Y244" s="48" t="s">
        <v>4</v>
      </c>
      <c r="Z244" s="48"/>
      <c r="AA244" s="48" t="s">
        <v>386</v>
      </c>
      <c r="AB244" s="48"/>
      <c r="AC244" s="48"/>
    </row>
    <row r="245" spans="1:29" ht="20.100000000000001" customHeight="1">
      <c r="A245" s="36" t="s">
        <v>2705</v>
      </c>
      <c r="B245" s="95" t="s">
        <v>51</v>
      </c>
      <c r="C245" s="37" t="s">
        <v>41</v>
      </c>
      <c r="D245" s="40" t="s">
        <v>559</v>
      </c>
      <c r="E245" s="48" t="s">
        <v>46</v>
      </c>
      <c r="F245" s="48" t="s">
        <v>560</v>
      </c>
      <c r="G245" s="48" t="s">
        <v>86</v>
      </c>
      <c r="H245" s="48">
        <v>11</v>
      </c>
      <c r="I245" s="48" t="s">
        <v>561</v>
      </c>
      <c r="J245" s="49">
        <v>45591</v>
      </c>
      <c r="K245" s="44">
        <v>45597</v>
      </c>
      <c r="L245" s="40" t="s">
        <v>310</v>
      </c>
      <c r="M245" s="127">
        <v>8</v>
      </c>
      <c r="N245" s="137">
        <f>VLOOKUP(L245,단가표!$B$2:$C$75,2,0)</f>
        <v>55000</v>
      </c>
      <c r="O245" s="42">
        <f>SUM(M245*N245)</f>
        <v>440000</v>
      </c>
      <c r="P245" s="138">
        <v>440000</v>
      </c>
      <c r="Q245" s="167" t="s">
        <v>15</v>
      </c>
      <c r="R245" s="41">
        <v>4</v>
      </c>
      <c r="S245" s="43">
        <f>VLOOKUP(Q245,단가표!$B$2:$C$75,2,0)</f>
        <v>6000</v>
      </c>
      <c r="T245" s="166">
        <v>24000</v>
      </c>
      <c r="U245" s="195" t="s">
        <v>57</v>
      </c>
      <c r="V245" s="50" t="s">
        <v>1101</v>
      </c>
      <c r="W245" s="194" t="s">
        <v>1100</v>
      </c>
      <c r="X245" s="186">
        <v>45317</v>
      </c>
      <c r="Y245" s="55" t="s">
        <v>4</v>
      </c>
      <c r="Z245" s="48"/>
      <c r="AA245" s="48" t="s">
        <v>562</v>
      </c>
      <c r="AB245" s="48"/>
      <c r="AC245" s="48" t="s">
        <v>61</v>
      </c>
    </row>
    <row r="246" spans="1:29" ht="20.100000000000001" customHeight="1">
      <c r="A246" s="36" t="s">
        <v>2705</v>
      </c>
      <c r="B246" s="95" t="s">
        <v>51</v>
      </c>
      <c r="C246" s="37" t="s">
        <v>41</v>
      </c>
      <c r="D246" s="38" t="s">
        <v>913</v>
      </c>
      <c r="E246" s="48" t="s">
        <v>577</v>
      </c>
      <c r="F246" s="48" t="s">
        <v>914</v>
      </c>
      <c r="G246" s="48" t="s">
        <v>86</v>
      </c>
      <c r="H246" s="48">
        <v>11</v>
      </c>
      <c r="I246" s="48" t="s">
        <v>1460</v>
      </c>
      <c r="J246" s="49">
        <v>45591</v>
      </c>
      <c r="K246" s="44">
        <v>45597</v>
      </c>
      <c r="L246" s="40" t="s">
        <v>4</v>
      </c>
      <c r="M246" s="127">
        <v>1</v>
      </c>
      <c r="N246" s="137">
        <f>VLOOKUP(L246,단가표!$B$2:$C$75,2,0)</f>
        <v>60000</v>
      </c>
      <c r="O246" s="43">
        <f>SUM(M246*N246)</f>
        <v>60000</v>
      </c>
      <c r="P246" s="138">
        <v>60000</v>
      </c>
      <c r="Q246" s="167" t="s">
        <v>26</v>
      </c>
      <c r="R246" s="41"/>
      <c r="S246" s="43">
        <f>VLOOKUP(Q246,단가표!$B$2:$C$75,2,0)</f>
        <v>0</v>
      </c>
      <c r="T246" s="166"/>
      <c r="U246" s="195" t="s">
        <v>57</v>
      </c>
      <c r="V246" s="50" t="s">
        <v>1102</v>
      </c>
      <c r="W246" s="197" t="s">
        <v>221</v>
      </c>
      <c r="X246" s="188">
        <v>45577</v>
      </c>
      <c r="Y246" s="55" t="s">
        <v>4</v>
      </c>
      <c r="Z246" s="48" t="s">
        <v>926</v>
      </c>
      <c r="AA246" s="48" t="s">
        <v>925</v>
      </c>
      <c r="AB246" s="48"/>
      <c r="AC246" s="40"/>
    </row>
    <row r="247" spans="1:29" ht="20.100000000000001" customHeight="1">
      <c r="A247" s="36" t="s">
        <v>2705</v>
      </c>
      <c r="B247" s="95" t="s">
        <v>51</v>
      </c>
      <c r="C247" s="56" t="s">
        <v>41</v>
      </c>
      <c r="D247" s="37" t="s">
        <v>438</v>
      </c>
      <c r="E247" s="48" t="s">
        <v>193</v>
      </c>
      <c r="F247" s="48" t="s">
        <v>439</v>
      </c>
      <c r="G247" s="48" t="s">
        <v>86</v>
      </c>
      <c r="H247" s="48">
        <v>9</v>
      </c>
      <c r="I247" s="48" t="s">
        <v>102</v>
      </c>
      <c r="J247" s="49">
        <v>45591</v>
      </c>
      <c r="K247" s="44">
        <v>45597</v>
      </c>
      <c r="L247" s="40" t="s">
        <v>5</v>
      </c>
      <c r="M247" s="127">
        <v>4</v>
      </c>
      <c r="N247" s="137">
        <f>VLOOKUP(L247,단가표!$B$2:$C$75,2,0)</f>
        <v>57500</v>
      </c>
      <c r="O247" s="42">
        <f>SUM(M247*N247)</f>
        <v>230000</v>
      </c>
      <c r="P247" s="138">
        <v>230000</v>
      </c>
      <c r="Q247" s="165" t="s">
        <v>26</v>
      </c>
      <c r="R247" s="41"/>
      <c r="S247" s="43">
        <f>VLOOKUP(Q247,단가표!$B$2:$C$75,2,0)</f>
        <v>0</v>
      </c>
      <c r="T247" s="166"/>
      <c r="U247" s="193" t="s">
        <v>57</v>
      </c>
      <c r="V247" s="50" t="s">
        <v>1103</v>
      </c>
      <c r="W247" s="194" t="s">
        <v>302</v>
      </c>
      <c r="X247" s="186">
        <v>45171</v>
      </c>
      <c r="Y247" s="55" t="s">
        <v>4</v>
      </c>
      <c r="Z247" s="48"/>
      <c r="AA247" s="48" t="s">
        <v>440</v>
      </c>
      <c r="AB247" s="48"/>
      <c r="AC247" s="40"/>
    </row>
    <row r="248" spans="1:29" ht="20.100000000000001" customHeight="1">
      <c r="A248" s="36" t="s">
        <v>2705</v>
      </c>
      <c r="B248" s="95" t="s">
        <v>51</v>
      </c>
      <c r="C248" s="56" t="s">
        <v>41</v>
      </c>
      <c r="D248" s="48" t="s">
        <v>203</v>
      </c>
      <c r="E248" s="48" t="s">
        <v>46</v>
      </c>
      <c r="F248" s="40" t="s">
        <v>204</v>
      </c>
      <c r="G248" s="48" t="s">
        <v>86</v>
      </c>
      <c r="H248" s="48">
        <v>10</v>
      </c>
      <c r="I248" s="48" t="s">
        <v>135</v>
      </c>
      <c r="J248" s="68">
        <v>45591</v>
      </c>
      <c r="K248" s="63">
        <v>45597</v>
      </c>
      <c r="L248" s="40" t="s">
        <v>6</v>
      </c>
      <c r="M248" s="127">
        <v>8</v>
      </c>
      <c r="N248" s="137">
        <f>VLOOKUP(L248,단가표!$B$2:$C$75,2,0)</f>
        <v>55000</v>
      </c>
      <c r="O248" s="42">
        <f>SUM(M248*N248)</f>
        <v>440000</v>
      </c>
      <c r="P248" s="138">
        <v>440000</v>
      </c>
      <c r="Q248" s="167" t="s">
        <v>26</v>
      </c>
      <c r="R248" s="75"/>
      <c r="S248" s="43">
        <f>VLOOKUP(Q248,단가표!$B$2:$C$75,2,0)</f>
        <v>0</v>
      </c>
      <c r="T248" s="166"/>
      <c r="U248" s="195" t="s">
        <v>57</v>
      </c>
      <c r="V248" s="50" t="s">
        <v>1104</v>
      </c>
      <c r="W248" s="194" t="s">
        <v>230</v>
      </c>
      <c r="X248" s="186">
        <v>44569</v>
      </c>
      <c r="Y248" s="55" t="s">
        <v>4</v>
      </c>
      <c r="Z248" s="48"/>
      <c r="AA248" s="48"/>
      <c r="AB248" s="48"/>
      <c r="AC248" s="48"/>
    </row>
    <row r="249" spans="1:29" ht="20.100000000000001" customHeight="1">
      <c r="A249" s="58" t="s">
        <v>2705</v>
      </c>
      <c r="B249" s="95" t="s">
        <v>51</v>
      </c>
      <c r="C249" s="59" t="s">
        <v>41</v>
      </c>
      <c r="D249" s="48" t="s">
        <v>510</v>
      </c>
      <c r="E249" s="48" t="s">
        <v>193</v>
      </c>
      <c r="F249" s="48" t="s">
        <v>511</v>
      </c>
      <c r="G249" s="48" t="s">
        <v>86</v>
      </c>
      <c r="H249" s="48">
        <v>8</v>
      </c>
      <c r="I249" s="50" t="s">
        <v>1105</v>
      </c>
      <c r="J249" s="49">
        <v>45591</v>
      </c>
      <c r="K249" s="62">
        <v>45597</v>
      </c>
      <c r="L249" s="40" t="s">
        <v>8</v>
      </c>
      <c r="M249" s="127">
        <v>12</v>
      </c>
      <c r="N249" s="137">
        <f>VLOOKUP(L249,단가표!$B$2:$C$75,2,0)</f>
        <v>50000</v>
      </c>
      <c r="O249" s="42">
        <f>SUM(M249*N249)</f>
        <v>600000</v>
      </c>
      <c r="P249" s="138">
        <v>600000</v>
      </c>
      <c r="Q249" s="167" t="s">
        <v>26</v>
      </c>
      <c r="R249" s="41"/>
      <c r="S249" s="43">
        <f>VLOOKUP(Q249,단가표!$B$2:$C$75,2,0)</f>
        <v>0</v>
      </c>
      <c r="T249" s="166"/>
      <c r="U249" s="195" t="s">
        <v>57</v>
      </c>
      <c r="V249" s="50" t="s">
        <v>1106</v>
      </c>
      <c r="W249" s="196" t="s">
        <v>459</v>
      </c>
      <c r="X249" s="186">
        <v>45297</v>
      </c>
      <c r="Y249" s="55" t="s">
        <v>4</v>
      </c>
      <c r="Z249" s="48"/>
      <c r="AA249" s="48" t="s">
        <v>512</v>
      </c>
      <c r="AB249" s="48"/>
      <c r="AC249" s="48"/>
    </row>
    <row r="250" spans="1:29" ht="20.100000000000001" customHeight="1">
      <c r="A250" s="58" t="s">
        <v>2705</v>
      </c>
      <c r="B250" s="95" t="s">
        <v>50</v>
      </c>
      <c r="C250" s="56" t="s">
        <v>41</v>
      </c>
      <c r="D250" s="56" t="s">
        <v>395</v>
      </c>
      <c r="E250" s="48" t="s">
        <v>44</v>
      </c>
      <c r="F250" s="48" t="s">
        <v>396</v>
      </c>
      <c r="G250" s="48" t="s">
        <v>89</v>
      </c>
      <c r="H250" s="48">
        <v>8</v>
      </c>
      <c r="I250" s="50" t="s">
        <v>102</v>
      </c>
      <c r="J250" s="68">
        <v>45591</v>
      </c>
      <c r="K250" s="63">
        <v>45597</v>
      </c>
      <c r="L250" s="40" t="s">
        <v>4</v>
      </c>
      <c r="M250" s="127">
        <v>3</v>
      </c>
      <c r="N250" s="137">
        <f>VLOOKUP(L250,단가표!$B$2:$C$75,2,0)</f>
        <v>60000</v>
      </c>
      <c r="O250" s="43">
        <f>SUM(M250*N250)</f>
        <v>180000</v>
      </c>
      <c r="P250" s="138">
        <v>180000</v>
      </c>
      <c r="Q250" s="165" t="s">
        <v>26</v>
      </c>
      <c r="R250" s="41"/>
      <c r="S250" s="42">
        <f>VLOOKUP(Q250,단가표!$B$2:$C$75,2,0)</f>
        <v>0</v>
      </c>
      <c r="T250" s="166"/>
      <c r="U250" s="195" t="s">
        <v>57</v>
      </c>
      <c r="V250" s="50" t="s">
        <v>1107</v>
      </c>
      <c r="W250" s="196" t="s">
        <v>987</v>
      </c>
      <c r="X250" s="186">
        <v>45056</v>
      </c>
      <c r="Y250" s="55" t="s">
        <v>6</v>
      </c>
      <c r="Z250" s="48"/>
      <c r="AA250" s="48" t="s">
        <v>397</v>
      </c>
      <c r="AB250" s="48"/>
      <c r="AC250" s="48"/>
    </row>
    <row r="251" spans="1:29" ht="20.100000000000001" customHeight="1">
      <c r="A251" s="36" t="s">
        <v>2705</v>
      </c>
      <c r="B251" s="95" t="s">
        <v>51</v>
      </c>
      <c r="C251" s="37" t="s">
        <v>41</v>
      </c>
      <c r="D251" s="40" t="s">
        <v>486</v>
      </c>
      <c r="E251" s="48" t="s">
        <v>193</v>
      </c>
      <c r="F251" s="48" t="s">
        <v>487</v>
      </c>
      <c r="G251" s="48" t="s">
        <v>86</v>
      </c>
      <c r="H251" s="48">
        <v>8</v>
      </c>
      <c r="I251" s="48" t="s">
        <v>102</v>
      </c>
      <c r="J251" s="68">
        <v>45591</v>
      </c>
      <c r="K251" s="62">
        <v>45597</v>
      </c>
      <c r="L251" s="40" t="s">
        <v>4</v>
      </c>
      <c r="M251" s="127">
        <v>4</v>
      </c>
      <c r="N251" s="137">
        <f>VLOOKUP(L251,단가표!$B$2:$C$75,2,0)</f>
        <v>60000</v>
      </c>
      <c r="O251" s="42">
        <f>SUM(M251*N251)</f>
        <v>240000</v>
      </c>
      <c r="P251" s="140">
        <v>240000</v>
      </c>
      <c r="Q251" s="167" t="s">
        <v>26</v>
      </c>
      <c r="R251" s="41"/>
      <c r="S251" s="43">
        <f>VLOOKUP(Q251,단가표!$B$2:$C$75,2,0)</f>
        <v>0</v>
      </c>
      <c r="T251" s="166"/>
      <c r="U251" s="195" t="s">
        <v>57</v>
      </c>
      <c r="V251" s="50" t="s">
        <v>1108</v>
      </c>
      <c r="W251" s="196" t="s">
        <v>231</v>
      </c>
      <c r="X251" s="186">
        <v>45303</v>
      </c>
      <c r="Y251" s="55" t="s">
        <v>4</v>
      </c>
      <c r="Z251" s="48"/>
      <c r="AA251" s="48" t="s">
        <v>539</v>
      </c>
      <c r="AB251" s="48"/>
      <c r="AC251" s="48" t="s">
        <v>61</v>
      </c>
    </row>
    <row r="252" spans="1:29" ht="20.100000000000001" customHeight="1">
      <c r="A252" s="36" t="s">
        <v>2705</v>
      </c>
      <c r="B252" s="95" t="s">
        <v>51</v>
      </c>
      <c r="C252" s="56" t="s">
        <v>41</v>
      </c>
      <c r="D252" s="37" t="s">
        <v>502</v>
      </c>
      <c r="E252" s="48" t="s">
        <v>193</v>
      </c>
      <c r="F252" s="48" t="s">
        <v>503</v>
      </c>
      <c r="G252" s="48" t="s">
        <v>86</v>
      </c>
      <c r="H252" s="48">
        <v>7</v>
      </c>
      <c r="I252" s="48" t="s">
        <v>91</v>
      </c>
      <c r="J252" s="49">
        <v>45591</v>
      </c>
      <c r="K252" s="44">
        <v>45597</v>
      </c>
      <c r="L252" s="40" t="s">
        <v>4</v>
      </c>
      <c r="M252" s="127">
        <v>4</v>
      </c>
      <c r="N252" s="137">
        <f>VLOOKUP(L252,단가표!$B$2:$C$75,2,0)</f>
        <v>60000</v>
      </c>
      <c r="O252" s="42">
        <f>SUM(M252*N252)</f>
        <v>240000</v>
      </c>
      <c r="P252" s="138">
        <v>240000</v>
      </c>
      <c r="Q252" s="165" t="s">
        <v>26</v>
      </c>
      <c r="R252" s="41"/>
      <c r="S252" s="43">
        <f>VLOOKUP(Q252,단가표!$B$2:$C$75,2,0)</f>
        <v>0</v>
      </c>
      <c r="T252" s="166"/>
      <c r="U252" s="193" t="s">
        <v>57</v>
      </c>
      <c r="V252" s="50" t="s">
        <v>1109</v>
      </c>
      <c r="W252" s="194" t="s">
        <v>231</v>
      </c>
      <c r="X252" s="186">
        <v>45299</v>
      </c>
      <c r="Y252" s="55" t="s">
        <v>4</v>
      </c>
      <c r="Z252" s="48"/>
      <c r="AA252" s="48" t="s">
        <v>516</v>
      </c>
      <c r="AB252" s="48"/>
      <c r="AC252" s="40"/>
    </row>
    <row r="253" spans="1:29" ht="20.100000000000001" customHeight="1">
      <c r="A253" s="58" t="s">
        <v>2705</v>
      </c>
      <c r="B253" s="95" t="s">
        <v>51</v>
      </c>
      <c r="C253" s="59" t="s">
        <v>41</v>
      </c>
      <c r="D253" s="48" t="s">
        <v>555</v>
      </c>
      <c r="E253" s="48" t="s">
        <v>193</v>
      </c>
      <c r="F253" s="48" t="s">
        <v>556</v>
      </c>
      <c r="G253" s="48" t="s">
        <v>86</v>
      </c>
      <c r="H253" s="48">
        <v>6</v>
      </c>
      <c r="I253" s="50" t="s">
        <v>91</v>
      </c>
      <c r="J253" s="49">
        <v>45591</v>
      </c>
      <c r="K253" s="62">
        <v>45597</v>
      </c>
      <c r="L253" s="40" t="s">
        <v>4</v>
      </c>
      <c r="M253" s="127">
        <v>4</v>
      </c>
      <c r="N253" s="137">
        <f>VLOOKUP(L253,단가표!$B$2:$C$75,2,0)</f>
        <v>60000</v>
      </c>
      <c r="O253" s="42">
        <f>SUM(M253*N253)</f>
        <v>240000</v>
      </c>
      <c r="P253" s="138">
        <v>240000</v>
      </c>
      <c r="Q253" s="165" t="s">
        <v>26</v>
      </c>
      <c r="R253" s="41"/>
      <c r="S253" s="42">
        <f>VLOOKUP(Q253,단가표!$B$2:$C$75,2,0)</f>
        <v>0</v>
      </c>
      <c r="T253" s="166"/>
      <c r="U253" s="195" t="s">
        <v>57</v>
      </c>
      <c r="V253" s="50" t="s">
        <v>1110</v>
      </c>
      <c r="W253" s="196" t="s">
        <v>231</v>
      </c>
      <c r="X253" s="186"/>
      <c r="Y253" s="55"/>
      <c r="Z253" s="48"/>
      <c r="AA253" s="48"/>
      <c r="AB253" s="48"/>
      <c r="AC253" s="48"/>
    </row>
    <row r="254" spans="1:29" ht="20.100000000000001" customHeight="1">
      <c r="A254" s="36" t="s">
        <v>2705</v>
      </c>
      <c r="B254" s="95" t="s">
        <v>51</v>
      </c>
      <c r="C254" s="37" t="s">
        <v>41</v>
      </c>
      <c r="D254" s="48" t="s">
        <v>547</v>
      </c>
      <c r="E254" s="48" t="s">
        <v>46</v>
      </c>
      <c r="F254" s="48" t="s">
        <v>549</v>
      </c>
      <c r="G254" s="48" t="s">
        <v>86</v>
      </c>
      <c r="H254" s="48">
        <v>7</v>
      </c>
      <c r="I254" s="48" t="s">
        <v>92</v>
      </c>
      <c r="J254" s="49">
        <v>45591</v>
      </c>
      <c r="K254" s="44">
        <v>45597</v>
      </c>
      <c r="L254" s="40" t="s">
        <v>4</v>
      </c>
      <c r="M254" s="127">
        <v>4</v>
      </c>
      <c r="N254" s="137">
        <f>VLOOKUP(L254,단가표!$B$2:$C$75,2,0)</f>
        <v>60000</v>
      </c>
      <c r="O254" s="42">
        <f>SUM(M254*N254)</f>
        <v>240000</v>
      </c>
      <c r="P254" s="138">
        <v>240000</v>
      </c>
      <c r="Q254" s="165" t="s">
        <v>26</v>
      </c>
      <c r="R254" s="41"/>
      <c r="S254" s="43">
        <f>VLOOKUP(Q254,단가표!$B$2:$C$75,2,0)</f>
        <v>0</v>
      </c>
      <c r="T254" s="166"/>
      <c r="U254" s="195" t="s">
        <v>57</v>
      </c>
      <c r="V254" s="50" t="s">
        <v>1113</v>
      </c>
      <c r="W254" s="194" t="s">
        <v>231</v>
      </c>
      <c r="X254" s="186">
        <v>45353</v>
      </c>
      <c r="Y254" s="55" t="s">
        <v>4</v>
      </c>
      <c r="Z254" s="48"/>
      <c r="AA254" s="48" t="s">
        <v>609</v>
      </c>
      <c r="AB254" s="48"/>
      <c r="AC254" s="48" t="s">
        <v>55</v>
      </c>
    </row>
    <row r="255" spans="1:29" ht="20.100000000000001" customHeight="1">
      <c r="A255" s="58" t="s">
        <v>2705</v>
      </c>
      <c r="B255" s="95" t="s">
        <v>50</v>
      </c>
      <c r="C255" s="59" t="s">
        <v>41</v>
      </c>
      <c r="D255" s="38" t="s">
        <v>228</v>
      </c>
      <c r="E255" s="56" t="s">
        <v>44</v>
      </c>
      <c r="F255" s="40" t="s">
        <v>192</v>
      </c>
      <c r="G255" s="56" t="s">
        <v>89</v>
      </c>
      <c r="H255" s="56">
        <v>7</v>
      </c>
      <c r="I255" s="56" t="s">
        <v>93</v>
      </c>
      <c r="J255" s="68">
        <v>45591</v>
      </c>
      <c r="K255" s="63">
        <v>45597</v>
      </c>
      <c r="L255" s="40" t="s">
        <v>234</v>
      </c>
      <c r="M255" s="127">
        <v>3</v>
      </c>
      <c r="N255" s="137">
        <f>VLOOKUP(L255,단가표!$B$2:$C$75,2,0)</f>
        <v>70000</v>
      </c>
      <c r="O255" s="42">
        <f>SUM(M255*N255)</f>
        <v>210000</v>
      </c>
      <c r="P255" s="138">
        <v>210000</v>
      </c>
      <c r="Q255" s="167" t="s">
        <v>26</v>
      </c>
      <c r="R255" s="41"/>
      <c r="S255" s="43">
        <f>VLOOKUP(Q255,단가표!$B$2:$C$75,2,0)</f>
        <v>0</v>
      </c>
      <c r="T255" s="166"/>
      <c r="U255" s="204" t="s">
        <v>57</v>
      </c>
      <c r="V255" s="50" t="s">
        <v>1114</v>
      </c>
      <c r="W255" s="194" t="s">
        <v>987</v>
      </c>
      <c r="X255" s="189"/>
      <c r="Y255" s="56"/>
      <c r="Z255" s="56"/>
      <c r="AA255" s="40"/>
      <c r="AB255" s="40"/>
      <c r="AC255" s="56"/>
    </row>
    <row r="256" spans="1:29" ht="20.100000000000001" customHeight="1">
      <c r="A256" s="36" t="s">
        <v>2705</v>
      </c>
      <c r="B256" s="95" t="s">
        <v>51</v>
      </c>
      <c r="C256" s="59" t="s">
        <v>41</v>
      </c>
      <c r="D256" s="37" t="s">
        <v>235</v>
      </c>
      <c r="E256" s="48" t="s">
        <v>193</v>
      </c>
      <c r="F256" s="40" t="s">
        <v>236</v>
      </c>
      <c r="G256" s="48" t="s">
        <v>86</v>
      </c>
      <c r="H256" s="48">
        <v>9</v>
      </c>
      <c r="I256" s="48" t="s">
        <v>93</v>
      </c>
      <c r="J256" s="39">
        <v>45591</v>
      </c>
      <c r="K256" s="44">
        <v>45597</v>
      </c>
      <c r="L256" s="40" t="s">
        <v>3</v>
      </c>
      <c r="M256" s="127">
        <v>2</v>
      </c>
      <c r="N256" s="137">
        <f>VLOOKUP(L256,단가표!$B$2:$C$75,2,0)</f>
        <v>70000</v>
      </c>
      <c r="O256" s="42">
        <f>SUM(M256*N256)</f>
        <v>140000</v>
      </c>
      <c r="P256" s="138">
        <v>140000</v>
      </c>
      <c r="Q256" s="167" t="s">
        <v>26</v>
      </c>
      <c r="R256" s="42"/>
      <c r="S256" s="43">
        <f>VLOOKUP(Q256,단가표!$B$2:$C$75,2,0)</f>
        <v>0</v>
      </c>
      <c r="T256" s="166"/>
      <c r="U256" s="195" t="s">
        <v>57</v>
      </c>
      <c r="V256" s="50" t="s">
        <v>1115</v>
      </c>
      <c r="W256" s="194" t="s">
        <v>999</v>
      </c>
      <c r="X256" s="186">
        <v>44569</v>
      </c>
      <c r="Y256" s="55" t="s">
        <v>4</v>
      </c>
      <c r="Z256" s="48"/>
      <c r="AA256" s="48"/>
      <c r="AB256" s="48"/>
      <c r="AC256" s="48"/>
    </row>
    <row r="257" spans="1:29" ht="20.100000000000001" customHeight="1">
      <c r="A257" s="36" t="s">
        <v>2705</v>
      </c>
      <c r="B257" s="95" t="s">
        <v>50</v>
      </c>
      <c r="C257" s="61" t="s">
        <v>41</v>
      </c>
      <c r="D257" s="37" t="s">
        <v>673</v>
      </c>
      <c r="E257" s="48" t="s">
        <v>44</v>
      </c>
      <c r="F257" s="48" t="s">
        <v>674</v>
      </c>
      <c r="G257" s="48" t="s">
        <v>89</v>
      </c>
      <c r="H257" s="48">
        <v>8</v>
      </c>
      <c r="I257" s="48" t="s">
        <v>346</v>
      </c>
      <c r="J257" s="49">
        <v>45591</v>
      </c>
      <c r="K257" s="44">
        <v>45597</v>
      </c>
      <c r="L257" s="40" t="s">
        <v>6</v>
      </c>
      <c r="M257" s="127">
        <v>6</v>
      </c>
      <c r="N257" s="137">
        <f>VLOOKUP(L257,단가표!$B$2:$C$75,2,0)</f>
        <v>55000</v>
      </c>
      <c r="O257" s="42">
        <f>SUM(M257*N257)</f>
        <v>330000</v>
      </c>
      <c r="P257" s="138">
        <v>330000</v>
      </c>
      <c r="Q257" s="167" t="s">
        <v>26</v>
      </c>
      <c r="R257" s="41"/>
      <c r="S257" s="43">
        <f>VLOOKUP(Q257,단가표!$B$2:$C$75,2,0)</f>
        <v>0</v>
      </c>
      <c r="T257" s="166"/>
      <c r="U257" s="200" t="s">
        <v>57</v>
      </c>
      <c r="V257" s="50" t="s">
        <v>1116</v>
      </c>
      <c r="W257" s="194" t="s">
        <v>1117</v>
      </c>
      <c r="X257" s="186">
        <v>45458</v>
      </c>
      <c r="Y257" s="48" t="s">
        <v>4</v>
      </c>
      <c r="Z257" s="48"/>
      <c r="AA257" s="48"/>
      <c r="AB257" s="48"/>
      <c r="AC257" s="50"/>
    </row>
    <row r="258" spans="1:29" ht="20.100000000000001" customHeight="1">
      <c r="A258" s="36" t="s">
        <v>2705</v>
      </c>
      <c r="B258" s="95" t="s">
        <v>50</v>
      </c>
      <c r="C258" s="59" t="s">
        <v>41</v>
      </c>
      <c r="D258" s="48" t="s">
        <v>246</v>
      </c>
      <c r="E258" s="48" t="s">
        <v>44</v>
      </c>
      <c r="F258" s="48" t="s">
        <v>247</v>
      </c>
      <c r="G258" s="48" t="s">
        <v>89</v>
      </c>
      <c r="H258" s="48">
        <v>6</v>
      </c>
      <c r="I258" s="48" t="s">
        <v>114</v>
      </c>
      <c r="J258" s="39">
        <v>45591</v>
      </c>
      <c r="K258" s="62">
        <v>45597</v>
      </c>
      <c r="L258" s="40" t="s">
        <v>4</v>
      </c>
      <c r="M258" s="127">
        <v>4</v>
      </c>
      <c r="N258" s="137">
        <f>VLOOKUP(L258,단가표!$B$2:$C$75,2,0)</f>
        <v>60000</v>
      </c>
      <c r="O258" s="42">
        <f>SUM(M258*N258)</f>
        <v>240000</v>
      </c>
      <c r="P258" s="138">
        <v>240000</v>
      </c>
      <c r="Q258" s="167" t="s">
        <v>26</v>
      </c>
      <c r="R258" s="41"/>
      <c r="S258" s="43">
        <f>VLOOKUP(Q258,단가표!$B$2:$C$75,2,0)</f>
        <v>0</v>
      </c>
      <c r="T258" s="166"/>
      <c r="U258" s="195" t="s">
        <v>57</v>
      </c>
      <c r="V258" s="50" t="s">
        <v>1118</v>
      </c>
      <c r="W258" s="194" t="s">
        <v>231</v>
      </c>
      <c r="X258" s="186">
        <v>44660</v>
      </c>
      <c r="Y258" s="48"/>
      <c r="Z258" s="48"/>
      <c r="AA258" s="48" t="s">
        <v>248</v>
      </c>
      <c r="AB258" s="48"/>
      <c r="AC258" s="50"/>
    </row>
    <row r="259" spans="1:29" ht="20.100000000000001" customHeight="1">
      <c r="A259" s="36" t="s">
        <v>2705</v>
      </c>
      <c r="B259" s="95" t="s">
        <v>51</v>
      </c>
      <c r="C259" s="56" t="s">
        <v>41</v>
      </c>
      <c r="D259" s="37" t="s">
        <v>383</v>
      </c>
      <c r="E259" s="48" t="s">
        <v>193</v>
      </c>
      <c r="F259" s="48" t="s">
        <v>432</v>
      </c>
      <c r="G259" s="48" t="s">
        <v>86</v>
      </c>
      <c r="H259" s="48">
        <v>8</v>
      </c>
      <c r="I259" s="48" t="s">
        <v>141</v>
      </c>
      <c r="J259" s="49">
        <v>45591</v>
      </c>
      <c r="K259" s="62">
        <v>45597</v>
      </c>
      <c r="L259" s="40" t="s">
        <v>4</v>
      </c>
      <c r="M259" s="127">
        <v>6</v>
      </c>
      <c r="N259" s="137">
        <f>VLOOKUP(L259,단가표!$B$2:$C$75,2,0)</f>
        <v>60000</v>
      </c>
      <c r="O259" s="42">
        <f>SUM(M259*N259)</f>
        <v>360000</v>
      </c>
      <c r="P259" s="138">
        <v>360000</v>
      </c>
      <c r="Q259" s="165" t="s">
        <v>26</v>
      </c>
      <c r="R259" s="41"/>
      <c r="S259" s="43">
        <f>VLOOKUP(Q259,단가표!$B$2:$C$75,2,0)</f>
        <v>0</v>
      </c>
      <c r="T259" s="166"/>
      <c r="U259" s="193" t="s">
        <v>57</v>
      </c>
      <c r="V259" s="50" t="s">
        <v>1119</v>
      </c>
      <c r="W259" s="194" t="s">
        <v>1117</v>
      </c>
      <c r="X259" s="186">
        <v>45154</v>
      </c>
      <c r="Y259" s="55" t="s">
        <v>4</v>
      </c>
      <c r="Z259" s="48"/>
      <c r="AA259" s="48" t="s">
        <v>433</v>
      </c>
      <c r="AB259" s="48"/>
      <c r="AC259" s="40"/>
    </row>
    <row r="260" spans="1:29" ht="20.100000000000001" customHeight="1">
      <c r="A260" s="36" t="s">
        <v>2705</v>
      </c>
      <c r="B260" s="95" t="s">
        <v>51</v>
      </c>
      <c r="C260" s="59" t="s">
        <v>41</v>
      </c>
      <c r="D260" s="48" t="s">
        <v>206</v>
      </c>
      <c r="E260" s="48" t="s">
        <v>193</v>
      </c>
      <c r="F260" s="48" t="s">
        <v>207</v>
      </c>
      <c r="G260" s="48" t="s">
        <v>86</v>
      </c>
      <c r="H260" s="48">
        <v>9</v>
      </c>
      <c r="I260" s="48" t="s">
        <v>141</v>
      </c>
      <c r="J260" s="49">
        <v>45591</v>
      </c>
      <c r="K260" s="62">
        <v>45597</v>
      </c>
      <c r="L260" s="40" t="s">
        <v>4</v>
      </c>
      <c r="M260" s="127">
        <v>6</v>
      </c>
      <c r="N260" s="137">
        <f>VLOOKUP(L260,단가표!$B$2:$C$75,2,0)</f>
        <v>60000</v>
      </c>
      <c r="O260" s="42">
        <f>SUM(M260*N260)</f>
        <v>360000</v>
      </c>
      <c r="P260" s="138">
        <v>360000</v>
      </c>
      <c r="Q260" s="167" t="s">
        <v>26</v>
      </c>
      <c r="R260" s="42"/>
      <c r="S260" s="43">
        <f>VLOOKUP(Q260,단가표!$B$2:$C$75,2,0)</f>
        <v>0</v>
      </c>
      <c r="T260" s="166"/>
      <c r="U260" s="195" t="s">
        <v>57</v>
      </c>
      <c r="V260" s="48" t="s">
        <v>1120</v>
      </c>
      <c r="W260" s="194" t="s">
        <v>1117</v>
      </c>
      <c r="X260" s="186">
        <v>44485</v>
      </c>
      <c r="Y260" s="48" t="s">
        <v>4</v>
      </c>
      <c r="Z260" s="48"/>
      <c r="AA260" s="48" t="s">
        <v>208</v>
      </c>
      <c r="AB260" s="48"/>
      <c r="AC260" s="40"/>
    </row>
    <row r="261" spans="1:29" ht="20.100000000000001" customHeight="1">
      <c r="A261" s="36" t="s">
        <v>2705</v>
      </c>
      <c r="B261" s="95" t="s">
        <v>51</v>
      </c>
      <c r="C261" s="59" t="s">
        <v>39</v>
      </c>
      <c r="D261" s="48" t="s">
        <v>1049</v>
      </c>
      <c r="E261" s="48" t="s">
        <v>46</v>
      </c>
      <c r="F261" s="48" t="s">
        <v>1050</v>
      </c>
      <c r="G261" s="48" t="s">
        <v>86</v>
      </c>
      <c r="H261" s="48">
        <v>7</v>
      </c>
      <c r="I261" s="48" t="s">
        <v>114</v>
      </c>
      <c r="J261" s="49">
        <v>45591</v>
      </c>
      <c r="K261" s="62">
        <v>45597</v>
      </c>
      <c r="L261" s="40" t="s">
        <v>4</v>
      </c>
      <c r="M261" s="127">
        <v>4</v>
      </c>
      <c r="N261" s="137">
        <f>VLOOKUP(L261,단가표!$B$2:$C$75,2,0)</f>
        <v>60000</v>
      </c>
      <c r="O261" s="42">
        <f>SUM(M261*N261)</f>
        <v>240000</v>
      </c>
      <c r="P261" s="138">
        <v>230000</v>
      </c>
      <c r="Q261" s="167" t="s">
        <v>14</v>
      </c>
      <c r="R261" s="42">
        <v>1</v>
      </c>
      <c r="S261" s="43">
        <f>VLOOKUP(Q261,단가표!$B$2:$C$75,2,0)</f>
        <v>30000</v>
      </c>
      <c r="T261" s="166">
        <v>30000</v>
      </c>
      <c r="U261" s="195" t="s">
        <v>57</v>
      </c>
      <c r="V261" s="48" t="s">
        <v>1122</v>
      </c>
      <c r="W261" s="194" t="s">
        <v>1123</v>
      </c>
      <c r="X261" s="186">
        <v>45591</v>
      </c>
      <c r="Y261" s="48" t="s">
        <v>4</v>
      </c>
      <c r="Z261" s="48"/>
      <c r="AA261" s="48" t="s">
        <v>1124</v>
      </c>
      <c r="AB261" s="48"/>
      <c r="AC261" s="40"/>
    </row>
    <row r="262" spans="1:29" ht="20.100000000000001" customHeight="1">
      <c r="A262" s="36" t="s">
        <v>2696</v>
      </c>
      <c r="B262" s="59" t="s">
        <v>2709</v>
      </c>
      <c r="C262" s="37"/>
      <c r="D262" s="48" t="s">
        <v>123</v>
      </c>
      <c r="E262" s="48" t="s">
        <v>47</v>
      </c>
      <c r="F262" s="48" t="s">
        <v>124</v>
      </c>
      <c r="G262" s="48" t="s">
        <v>86</v>
      </c>
      <c r="H262" s="48">
        <v>8</v>
      </c>
      <c r="I262" s="48" t="s">
        <v>2687</v>
      </c>
      <c r="J262" s="49">
        <v>45591</v>
      </c>
      <c r="K262" s="62">
        <v>45597</v>
      </c>
      <c r="L262" s="40" t="s">
        <v>1121</v>
      </c>
      <c r="M262" s="127">
        <v>1</v>
      </c>
      <c r="N262" s="137">
        <f>VLOOKUP(L262,[2]단가표!$B$2:$C$75,2,0)</f>
        <v>70000</v>
      </c>
      <c r="O262" s="42">
        <f>SUM(M262*N262)</f>
        <v>70000</v>
      </c>
      <c r="P262" s="138">
        <v>70000</v>
      </c>
      <c r="Q262" s="167" t="s">
        <v>26</v>
      </c>
      <c r="R262" s="41"/>
      <c r="S262" s="43">
        <f>VLOOKUP(Q262,단가표!$B$2:$C$75,2,0)</f>
        <v>0</v>
      </c>
      <c r="T262" s="166"/>
      <c r="U262" s="195" t="s">
        <v>59</v>
      </c>
      <c r="V262" s="48" t="s">
        <v>765</v>
      </c>
      <c r="W262" s="194" t="s">
        <v>775</v>
      </c>
      <c r="X262" s="186">
        <v>44147</v>
      </c>
      <c r="Y262" s="55" t="s">
        <v>6</v>
      </c>
      <c r="Z262" s="48"/>
      <c r="AA262" s="48" t="s">
        <v>125</v>
      </c>
      <c r="AB262" s="48"/>
      <c r="AC262" s="48" t="s">
        <v>55</v>
      </c>
    </row>
    <row r="263" spans="1:29" ht="20.100000000000001" customHeight="1">
      <c r="A263" s="36" t="s">
        <v>2704</v>
      </c>
      <c r="B263" s="36" t="s">
        <v>536</v>
      </c>
      <c r="C263" s="37"/>
      <c r="D263" s="48" t="s">
        <v>1125</v>
      </c>
      <c r="E263" s="48" t="s">
        <v>536</v>
      </c>
      <c r="F263" s="48" t="s">
        <v>733</v>
      </c>
      <c r="G263" s="48"/>
      <c r="H263" s="48"/>
      <c r="I263" s="48" t="s">
        <v>536</v>
      </c>
      <c r="J263" s="49">
        <v>45592</v>
      </c>
      <c r="K263" s="44">
        <v>45566</v>
      </c>
      <c r="L263" s="40" t="s">
        <v>31</v>
      </c>
      <c r="M263" s="127">
        <v>2</v>
      </c>
      <c r="N263" s="137">
        <f>VLOOKUP(L263,단가표!$B$2:$C$75,2,0)</f>
        <v>0</v>
      </c>
      <c r="O263" s="42">
        <f>SUM(M263*N263)</f>
        <v>0</v>
      </c>
      <c r="P263" s="138">
        <v>20000</v>
      </c>
      <c r="Q263" s="165" t="s">
        <v>26</v>
      </c>
      <c r="R263" s="41"/>
      <c r="S263" s="43">
        <f>VLOOKUP(Q263,단가표!$B$2:$C$75,2,0)</f>
        <v>0</v>
      </c>
      <c r="T263" s="166"/>
      <c r="U263" s="193" t="s">
        <v>57</v>
      </c>
      <c r="V263" s="50" t="s">
        <v>1126</v>
      </c>
      <c r="W263" s="196" t="s">
        <v>2688</v>
      </c>
      <c r="X263" s="186"/>
      <c r="Y263" s="55"/>
      <c r="Z263" s="48"/>
      <c r="AA263" s="48"/>
      <c r="AB263" s="48"/>
      <c r="AC263" s="48"/>
    </row>
    <row r="264" spans="1:29" ht="20.100000000000001" customHeight="1">
      <c r="A264" s="36" t="s">
        <v>2704</v>
      </c>
      <c r="B264" s="36" t="s">
        <v>536</v>
      </c>
      <c r="C264" s="37"/>
      <c r="D264" s="48" t="s">
        <v>588</v>
      </c>
      <c r="E264" s="48" t="s">
        <v>536</v>
      </c>
      <c r="F264" s="48" t="s">
        <v>1134</v>
      </c>
      <c r="G264" s="48"/>
      <c r="H264" s="48"/>
      <c r="I264" s="48" t="s">
        <v>536</v>
      </c>
      <c r="J264" s="49">
        <v>45592</v>
      </c>
      <c r="K264" s="44">
        <v>45566</v>
      </c>
      <c r="L264" s="40" t="s">
        <v>31</v>
      </c>
      <c r="M264" s="127">
        <v>1</v>
      </c>
      <c r="N264" s="137">
        <f>VLOOKUP(L264,단가표!$B$2:$C$75,2,0)</f>
        <v>0</v>
      </c>
      <c r="O264" s="42">
        <f>SUM(M264*N264)</f>
        <v>0</v>
      </c>
      <c r="P264" s="138">
        <v>5000</v>
      </c>
      <c r="Q264" s="165" t="s">
        <v>26</v>
      </c>
      <c r="R264" s="41"/>
      <c r="S264" s="43">
        <f>VLOOKUP(Q264,단가표!$B$2:$C$75,2,0)</f>
        <v>0</v>
      </c>
      <c r="T264" s="166"/>
      <c r="U264" s="193" t="s">
        <v>57</v>
      </c>
      <c r="V264" s="50" t="s">
        <v>1127</v>
      </c>
      <c r="W264" s="196" t="s">
        <v>2688</v>
      </c>
      <c r="X264" s="186"/>
      <c r="Y264" s="55"/>
      <c r="Z264" s="48"/>
      <c r="AA264" s="48"/>
      <c r="AB264" s="48"/>
      <c r="AC264" s="48"/>
    </row>
    <row r="265" spans="1:29" ht="20.100000000000001" customHeight="1">
      <c r="A265" s="36" t="s">
        <v>2704</v>
      </c>
      <c r="B265" s="36" t="s">
        <v>536</v>
      </c>
      <c r="C265" s="37"/>
      <c r="D265" s="48" t="s">
        <v>1129</v>
      </c>
      <c r="E265" s="48" t="s">
        <v>536</v>
      </c>
      <c r="F265" s="48" t="s">
        <v>733</v>
      </c>
      <c r="G265" s="48"/>
      <c r="H265" s="48"/>
      <c r="I265" s="48" t="s">
        <v>536</v>
      </c>
      <c r="J265" s="49">
        <v>45592</v>
      </c>
      <c r="K265" s="44">
        <v>45566</v>
      </c>
      <c r="L265" s="40" t="s">
        <v>31</v>
      </c>
      <c r="M265" s="127">
        <v>3</v>
      </c>
      <c r="N265" s="137">
        <f>VLOOKUP(L265,단가표!$B$2:$C$75,2,0)</f>
        <v>0</v>
      </c>
      <c r="O265" s="42">
        <f>SUM(M265*N265)</f>
        <v>0</v>
      </c>
      <c r="P265" s="138">
        <v>30000</v>
      </c>
      <c r="Q265" s="165" t="s">
        <v>26</v>
      </c>
      <c r="R265" s="41"/>
      <c r="S265" s="43">
        <f>VLOOKUP(Q265,단가표!$B$2:$C$75,2,0)</f>
        <v>0</v>
      </c>
      <c r="T265" s="166"/>
      <c r="U265" s="193" t="s">
        <v>57</v>
      </c>
      <c r="V265" s="50" t="s">
        <v>1131</v>
      </c>
      <c r="W265" s="196" t="s">
        <v>2689</v>
      </c>
      <c r="X265" s="186"/>
      <c r="Y265" s="55"/>
      <c r="Z265" s="48"/>
      <c r="AA265" s="48"/>
      <c r="AB265" s="48"/>
      <c r="AC265" s="48"/>
    </row>
    <row r="266" spans="1:29" ht="20.100000000000001" customHeight="1">
      <c r="A266" s="36" t="s">
        <v>2704</v>
      </c>
      <c r="B266" s="36" t="s">
        <v>536</v>
      </c>
      <c r="C266" s="37"/>
      <c r="D266" s="48" t="s">
        <v>1128</v>
      </c>
      <c r="E266" s="48" t="s">
        <v>536</v>
      </c>
      <c r="F266" s="48" t="s">
        <v>733</v>
      </c>
      <c r="G266" s="48"/>
      <c r="H266" s="48"/>
      <c r="I266" s="48" t="s">
        <v>536</v>
      </c>
      <c r="J266" s="49">
        <v>45592</v>
      </c>
      <c r="K266" s="44">
        <v>45566</v>
      </c>
      <c r="L266" s="40" t="s">
        <v>31</v>
      </c>
      <c r="M266" s="127">
        <v>2</v>
      </c>
      <c r="N266" s="137">
        <f>VLOOKUP(L266,단가표!$B$2:$C$75,2,0)</f>
        <v>0</v>
      </c>
      <c r="O266" s="42">
        <f>SUM(M266*N266)</f>
        <v>0</v>
      </c>
      <c r="P266" s="138">
        <v>80000</v>
      </c>
      <c r="Q266" s="165" t="s">
        <v>26</v>
      </c>
      <c r="R266" s="41"/>
      <c r="S266" s="43">
        <f>VLOOKUP(Q266,단가표!$B$2:$C$75,2,0)</f>
        <v>0</v>
      </c>
      <c r="T266" s="166"/>
      <c r="U266" s="193" t="s">
        <v>57</v>
      </c>
      <c r="V266" s="50" t="s">
        <v>1131</v>
      </c>
      <c r="W266" s="196" t="s">
        <v>2690</v>
      </c>
      <c r="X266" s="186"/>
      <c r="Y266" s="55"/>
      <c r="Z266" s="48"/>
      <c r="AA266" s="48"/>
      <c r="AB266" s="48"/>
      <c r="AC266" s="48"/>
    </row>
    <row r="267" spans="1:29" ht="20.100000000000001" customHeight="1">
      <c r="A267" s="36" t="s">
        <v>2704</v>
      </c>
      <c r="B267" s="36" t="s">
        <v>536</v>
      </c>
      <c r="C267" s="37"/>
      <c r="D267" s="48" t="s">
        <v>1130</v>
      </c>
      <c r="E267" s="48" t="s">
        <v>536</v>
      </c>
      <c r="F267" s="48" t="s">
        <v>1134</v>
      </c>
      <c r="G267" s="48"/>
      <c r="H267" s="48"/>
      <c r="I267" s="48" t="s">
        <v>536</v>
      </c>
      <c r="J267" s="49">
        <v>45592</v>
      </c>
      <c r="K267" s="44">
        <v>45566</v>
      </c>
      <c r="L267" s="40" t="s">
        <v>31</v>
      </c>
      <c r="M267" s="127">
        <v>3</v>
      </c>
      <c r="N267" s="137">
        <f>VLOOKUP(L267,단가표!$B$2:$C$75,2,0)</f>
        <v>0</v>
      </c>
      <c r="O267" s="42">
        <f>SUM(M267*N267)</f>
        <v>0</v>
      </c>
      <c r="P267" s="138">
        <v>15000</v>
      </c>
      <c r="Q267" s="165" t="s">
        <v>26</v>
      </c>
      <c r="R267" s="41"/>
      <c r="S267" s="43">
        <f>VLOOKUP(Q267,단가표!$B$2:$C$75,2,0)</f>
        <v>0</v>
      </c>
      <c r="T267" s="166"/>
      <c r="U267" s="193" t="s">
        <v>57</v>
      </c>
      <c r="V267" s="50" t="s">
        <v>1132</v>
      </c>
      <c r="W267" s="196" t="s">
        <v>2689</v>
      </c>
      <c r="X267" s="186"/>
      <c r="Y267" s="55"/>
      <c r="Z267" s="48"/>
      <c r="AA267" s="48"/>
      <c r="AB267" s="48"/>
      <c r="AC267" s="48"/>
    </row>
    <row r="268" spans="1:29" ht="20.100000000000001" customHeight="1">
      <c r="A268" s="36" t="s">
        <v>2704</v>
      </c>
      <c r="B268" s="36" t="s">
        <v>536</v>
      </c>
      <c r="C268" s="37"/>
      <c r="D268" s="48" t="s">
        <v>658</v>
      </c>
      <c r="E268" s="48" t="s">
        <v>536</v>
      </c>
      <c r="F268" s="48" t="s">
        <v>733</v>
      </c>
      <c r="G268" s="48"/>
      <c r="H268" s="48"/>
      <c r="I268" s="48" t="s">
        <v>536</v>
      </c>
      <c r="J268" s="49">
        <v>45592</v>
      </c>
      <c r="K268" s="44">
        <v>45566</v>
      </c>
      <c r="L268" s="40" t="s">
        <v>31</v>
      </c>
      <c r="M268" s="127">
        <v>1</v>
      </c>
      <c r="N268" s="137">
        <f>VLOOKUP(L268,단가표!$B$2:$C$75,2,0)</f>
        <v>0</v>
      </c>
      <c r="O268" s="42">
        <f>SUM(M268*N268)</f>
        <v>0</v>
      </c>
      <c r="P268" s="138">
        <v>10000</v>
      </c>
      <c r="Q268" s="165" t="s">
        <v>26</v>
      </c>
      <c r="R268" s="41"/>
      <c r="S268" s="43">
        <f>VLOOKUP(Q268,단가표!$B$2:$C$75,2,0)</f>
        <v>0</v>
      </c>
      <c r="T268" s="166"/>
      <c r="U268" s="193" t="s">
        <v>57</v>
      </c>
      <c r="V268" s="50" t="s">
        <v>1133</v>
      </c>
      <c r="W268" s="196" t="s">
        <v>2689</v>
      </c>
      <c r="X268" s="186"/>
      <c r="Y268" s="55"/>
      <c r="Z268" s="48"/>
      <c r="AA268" s="48"/>
      <c r="AB268" s="48"/>
      <c r="AC268" s="48"/>
    </row>
    <row r="269" spans="1:29" ht="20.100000000000001" customHeight="1">
      <c r="A269" s="36" t="s">
        <v>2705</v>
      </c>
      <c r="B269" s="95" t="s">
        <v>50</v>
      </c>
      <c r="C269" s="37" t="s">
        <v>28</v>
      </c>
      <c r="D269" s="48" t="s">
        <v>1138</v>
      </c>
      <c r="E269" s="48" t="s">
        <v>44</v>
      </c>
      <c r="F269" s="48" t="s">
        <v>1139</v>
      </c>
      <c r="G269" s="48" t="s">
        <v>89</v>
      </c>
      <c r="H269" s="48">
        <v>8</v>
      </c>
      <c r="I269" s="48" t="s">
        <v>94</v>
      </c>
      <c r="J269" s="49">
        <v>45593</v>
      </c>
      <c r="K269" s="44">
        <v>45566</v>
      </c>
      <c r="L269" s="40" t="s">
        <v>28</v>
      </c>
      <c r="M269" s="127">
        <v>1</v>
      </c>
      <c r="N269" s="137">
        <f>VLOOKUP(L269,단가표!$B$2:$C$75,2,0)</f>
        <v>70000</v>
      </c>
      <c r="O269" s="42">
        <f>SUM(M269*N269)</f>
        <v>70000</v>
      </c>
      <c r="P269" s="138">
        <v>70000</v>
      </c>
      <c r="Q269" s="165" t="s">
        <v>26</v>
      </c>
      <c r="R269" s="41"/>
      <c r="S269" s="43">
        <f>VLOOKUP(Q269,단가표!$B$2:$C$75,2,0)</f>
        <v>0</v>
      </c>
      <c r="T269" s="166"/>
      <c r="U269" s="193" t="s">
        <v>57</v>
      </c>
      <c r="V269" s="50" t="s">
        <v>1140</v>
      </c>
      <c r="W269" s="196" t="s">
        <v>1141</v>
      </c>
      <c r="X269" s="186"/>
      <c r="Y269" s="55"/>
      <c r="Z269" s="48"/>
      <c r="AA269" s="48"/>
      <c r="AB269" s="48"/>
      <c r="AC269" s="48"/>
    </row>
    <row r="270" spans="1:29" ht="20.100000000000001" customHeight="1">
      <c r="A270" s="36" t="s">
        <v>2705</v>
      </c>
      <c r="B270" s="95" t="s">
        <v>51</v>
      </c>
      <c r="C270" s="59" t="s">
        <v>175</v>
      </c>
      <c r="D270" s="48" t="s">
        <v>285</v>
      </c>
      <c r="E270" s="48" t="s">
        <v>193</v>
      </c>
      <c r="F270" s="48" t="s">
        <v>286</v>
      </c>
      <c r="G270" s="48" t="s">
        <v>86</v>
      </c>
      <c r="H270" s="48">
        <v>7</v>
      </c>
      <c r="I270" s="48" t="s">
        <v>707</v>
      </c>
      <c r="J270" s="49">
        <v>45593</v>
      </c>
      <c r="K270" s="44">
        <v>45566</v>
      </c>
      <c r="L270" s="40" t="s">
        <v>2435</v>
      </c>
      <c r="M270" s="127">
        <v>1</v>
      </c>
      <c r="N270" s="137">
        <f>VLOOKUP(L270,단가표!$B$2:$C$75,2,0)</f>
        <v>30000</v>
      </c>
      <c r="O270" s="42">
        <f>SUM(M270*N270)</f>
        <v>30000</v>
      </c>
      <c r="P270" s="138">
        <v>30000</v>
      </c>
      <c r="Q270" s="165" t="s">
        <v>26</v>
      </c>
      <c r="R270" s="41"/>
      <c r="S270" s="43">
        <f>VLOOKUP(Q270,단가표!$B$2:$C$75,2,0)</f>
        <v>0</v>
      </c>
      <c r="T270" s="166"/>
      <c r="U270" s="193" t="s">
        <v>57</v>
      </c>
      <c r="V270" s="50" t="s">
        <v>1144</v>
      </c>
      <c r="W270" s="194" t="s">
        <v>1145</v>
      </c>
      <c r="X270" s="186">
        <v>44771</v>
      </c>
      <c r="Y270" s="55" t="s">
        <v>4</v>
      </c>
      <c r="Z270" s="48"/>
      <c r="AA270" s="48"/>
      <c r="AB270" s="48"/>
      <c r="AC270" s="40"/>
    </row>
    <row r="271" spans="1:29" ht="20.100000000000001" customHeight="1">
      <c r="A271" s="36" t="s">
        <v>2705</v>
      </c>
      <c r="B271" s="95" t="s">
        <v>51</v>
      </c>
      <c r="C271" s="59" t="s">
        <v>41</v>
      </c>
      <c r="D271" s="48" t="s">
        <v>573</v>
      </c>
      <c r="E271" s="48" t="s">
        <v>48</v>
      </c>
      <c r="F271" s="48" t="s">
        <v>574</v>
      </c>
      <c r="G271" s="48" t="s">
        <v>86</v>
      </c>
      <c r="H271" s="48">
        <v>9</v>
      </c>
      <c r="I271" s="50" t="s">
        <v>1157</v>
      </c>
      <c r="J271" s="49">
        <v>45593</v>
      </c>
      <c r="K271" s="44">
        <v>45566</v>
      </c>
      <c r="L271" s="40" t="s">
        <v>10</v>
      </c>
      <c r="M271" s="127">
        <v>19</v>
      </c>
      <c r="N271" s="137">
        <f>VLOOKUP(L271,단가표!$B$2:$C$75,2,0)</f>
        <v>47500</v>
      </c>
      <c r="O271" s="42">
        <f>SUM(M271*N271)</f>
        <v>902500</v>
      </c>
      <c r="P271" s="138">
        <v>902500</v>
      </c>
      <c r="Q271" s="167" t="s">
        <v>26</v>
      </c>
      <c r="R271" s="41"/>
      <c r="S271" s="43">
        <f>VLOOKUP(Q271,단가표!$B$2:$C$75,2,0)</f>
        <v>0</v>
      </c>
      <c r="T271" s="166"/>
      <c r="U271" s="195" t="s">
        <v>57</v>
      </c>
      <c r="V271" s="48" t="s">
        <v>1146</v>
      </c>
      <c r="W271" s="194" t="s">
        <v>1147</v>
      </c>
      <c r="X271" s="186">
        <v>45328</v>
      </c>
      <c r="Y271" s="55" t="s">
        <v>6</v>
      </c>
      <c r="Z271" s="48"/>
      <c r="AA271" s="48" t="s">
        <v>575</v>
      </c>
      <c r="AB271" s="48"/>
      <c r="AC271" s="48"/>
    </row>
    <row r="272" spans="1:29" ht="20.100000000000001" customHeight="1">
      <c r="A272" s="36" t="s">
        <v>2705</v>
      </c>
      <c r="B272" s="95" t="s">
        <v>51</v>
      </c>
      <c r="C272" s="59" t="s">
        <v>41</v>
      </c>
      <c r="D272" s="48" t="s">
        <v>573</v>
      </c>
      <c r="E272" s="48" t="s">
        <v>48</v>
      </c>
      <c r="F272" s="48" t="s">
        <v>574</v>
      </c>
      <c r="G272" s="48" t="s">
        <v>86</v>
      </c>
      <c r="H272" s="48">
        <v>9</v>
      </c>
      <c r="I272" s="50" t="s">
        <v>657</v>
      </c>
      <c r="J272" s="49">
        <v>45593</v>
      </c>
      <c r="K272" s="44">
        <v>45566</v>
      </c>
      <c r="L272" s="40" t="s">
        <v>2435</v>
      </c>
      <c r="M272" s="127">
        <v>6</v>
      </c>
      <c r="N272" s="137">
        <f>VLOOKUP(L272,단가표!$B$2:$C$75,2,0)</f>
        <v>30000</v>
      </c>
      <c r="O272" s="42">
        <f>SUM(M272*N272)</f>
        <v>180000</v>
      </c>
      <c r="P272" s="138">
        <v>180000</v>
      </c>
      <c r="Q272" s="167" t="s">
        <v>26</v>
      </c>
      <c r="R272" s="41"/>
      <c r="S272" s="43">
        <f>VLOOKUP(Q272,단가표!$B$2:$C$75,2,0)</f>
        <v>0</v>
      </c>
      <c r="T272" s="166"/>
      <c r="U272" s="195" t="s">
        <v>57</v>
      </c>
      <c r="V272" s="48" t="s">
        <v>1146</v>
      </c>
      <c r="W272" s="194" t="s">
        <v>1148</v>
      </c>
      <c r="X272" s="186">
        <v>45328</v>
      </c>
      <c r="Y272" s="55" t="s">
        <v>6</v>
      </c>
      <c r="Z272" s="48"/>
      <c r="AA272" s="48" t="s">
        <v>575</v>
      </c>
      <c r="AB272" s="48"/>
      <c r="AC272" s="48"/>
    </row>
    <row r="273" spans="1:29" ht="20.100000000000001" customHeight="1">
      <c r="A273" s="36" t="s">
        <v>2705</v>
      </c>
      <c r="B273" s="95" t="s">
        <v>51</v>
      </c>
      <c r="C273" s="48" t="s">
        <v>175</v>
      </c>
      <c r="D273" s="40" t="s">
        <v>95</v>
      </c>
      <c r="E273" s="48" t="s">
        <v>48</v>
      </c>
      <c r="F273" s="48" t="s">
        <v>96</v>
      </c>
      <c r="G273" s="48" t="s">
        <v>86</v>
      </c>
      <c r="H273" s="48">
        <v>9</v>
      </c>
      <c r="I273" s="48" t="s">
        <v>94</v>
      </c>
      <c r="J273" s="49">
        <v>45593</v>
      </c>
      <c r="K273" s="44">
        <v>45566</v>
      </c>
      <c r="L273" s="40" t="s">
        <v>4</v>
      </c>
      <c r="M273" s="127">
        <v>3</v>
      </c>
      <c r="N273" s="137">
        <f>VLOOKUP(L273,단가표!$B$2:$C$75,2,0)</f>
        <v>60000</v>
      </c>
      <c r="O273" s="42">
        <f>SUM(M273*N273)</f>
        <v>180000</v>
      </c>
      <c r="P273" s="138">
        <v>180000</v>
      </c>
      <c r="Q273" s="165" t="s">
        <v>26</v>
      </c>
      <c r="R273" s="41"/>
      <c r="S273" s="42">
        <f>VLOOKUP(Q273,단가표!$B$2:$C$75,2,0)</f>
        <v>0</v>
      </c>
      <c r="T273" s="166"/>
      <c r="U273" s="195" t="s">
        <v>57</v>
      </c>
      <c r="V273" s="50" t="s">
        <v>1152</v>
      </c>
      <c r="W273" s="194" t="s">
        <v>922</v>
      </c>
      <c r="X273" s="186">
        <v>43407</v>
      </c>
      <c r="Y273" s="55" t="s">
        <v>4</v>
      </c>
      <c r="Z273" s="48"/>
      <c r="AA273" s="48" t="s">
        <v>97</v>
      </c>
      <c r="AB273" s="48"/>
      <c r="AC273" s="50" t="s">
        <v>53</v>
      </c>
    </row>
    <row r="274" spans="1:29" ht="20.100000000000001" customHeight="1">
      <c r="A274" s="36" t="s">
        <v>2705</v>
      </c>
      <c r="B274" s="95" t="s">
        <v>51</v>
      </c>
      <c r="C274" s="48" t="s">
        <v>175</v>
      </c>
      <c r="D274" s="40" t="s">
        <v>95</v>
      </c>
      <c r="E274" s="48" t="s">
        <v>48</v>
      </c>
      <c r="F274" s="48" t="s">
        <v>96</v>
      </c>
      <c r="G274" s="48" t="s">
        <v>86</v>
      </c>
      <c r="H274" s="48">
        <v>9</v>
      </c>
      <c r="I274" s="48" t="s">
        <v>707</v>
      </c>
      <c r="J274" s="49">
        <v>45593</v>
      </c>
      <c r="K274" s="44">
        <v>45566</v>
      </c>
      <c r="L274" s="40" t="s">
        <v>2435</v>
      </c>
      <c r="M274" s="127">
        <v>2</v>
      </c>
      <c r="N274" s="137">
        <f>VLOOKUP(L274,단가표!$B$2:$C$75,2,0)</f>
        <v>30000</v>
      </c>
      <c r="O274" s="42">
        <f>SUM(M274*N274)</f>
        <v>60000</v>
      </c>
      <c r="P274" s="138">
        <v>60000</v>
      </c>
      <c r="Q274" s="165" t="s">
        <v>26</v>
      </c>
      <c r="R274" s="41"/>
      <c r="S274" s="42">
        <f>VLOOKUP(Q274,단가표!$B$2:$C$75,2,0)</f>
        <v>0</v>
      </c>
      <c r="T274" s="166"/>
      <c r="U274" s="195" t="s">
        <v>57</v>
      </c>
      <c r="V274" s="50" t="s">
        <v>812</v>
      </c>
      <c r="W274" s="194" t="s">
        <v>1153</v>
      </c>
      <c r="X274" s="186">
        <v>43407</v>
      </c>
      <c r="Y274" s="55" t="s">
        <v>4</v>
      </c>
      <c r="Z274" s="48"/>
      <c r="AA274" s="48" t="s">
        <v>97</v>
      </c>
      <c r="AB274" s="48"/>
      <c r="AC274" s="50" t="s">
        <v>53</v>
      </c>
    </row>
    <row r="275" spans="1:29" ht="20.100000000000001" customHeight="1">
      <c r="A275" s="36" t="s">
        <v>2705</v>
      </c>
      <c r="B275" s="95" t="s">
        <v>51</v>
      </c>
      <c r="C275" s="48" t="s">
        <v>41</v>
      </c>
      <c r="D275" s="38" t="s">
        <v>277</v>
      </c>
      <c r="E275" s="48" t="s">
        <v>47</v>
      </c>
      <c r="F275" s="48" t="s">
        <v>278</v>
      </c>
      <c r="G275" s="48" t="s">
        <v>86</v>
      </c>
      <c r="H275" s="48">
        <v>8</v>
      </c>
      <c r="I275" s="48" t="s">
        <v>135</v>
      </c>
      <c r="J275" s="49">
        <v>45593</v>
      </c>
      <c r="K275" s="66">
        <v>45566</v>
      </c>
      <c r="L275" s="40" t="s">
        <v>238</v>
      </c>
      <c r="M275" s="127">
        <v>3</v>
      </c>
      <c r="N275" s="137">
        <f>VLOOKUP(L275,단가표!$B$2:$C$75,2,0)</f>
        <v>60000</v>
      </c>
      <c r="O275" s="42">
        <f>SUM(M275*N275)</f>
        <v>180000</v>
      </c>
      <c r="P275" s="138">
        <v>180000</v>
      </c>
      <c r="Q275" s="167" t="s">
        <v>26</v>
      </c>
      <c r="R275" s="41"/>
      <c r="S275" s="43">
        <f>VLOOKUP(Q275,단가표!$B$2:$C$75,2,0)</f>
        <v>0</v>
      </c>
      <c r="T275" s="166"/>
      <c r="U275" s="195" t="s">
        <v>57</v>
      </c>
      <c r="V275" s="50" t="s">
        <v>1154</v>
      </c>
      <c r="W275" s="194" t="s">
        <v>922</v>
      </c>
      <c r="X275" s="186">
        <v>44697</v>
      </c>
      <c r="Y275" s="55" t="s">
        <v>4</v>
      </c>
      <c r="Z275" s="48"/>
      <c r="AA275" s="48"/>
      <c r="AB275" s="48"/>
      <c r="AC275" s="48" t="s">
        <v>56</v>
      </c>
    </row>
    <row r="276" spans="1:29" ht="20.100000000000001" customHeight="1">
      <c r="A276" s="36" t="s">
        <v>2705</v>
      </c>
      <c r="B276" s="95" t="s">
        <v>50</v>
      </c>
      <c r="C276" s="37" t="s">
        <v>41</v>
      </c>
      <c r="D276" s="48" t="s">
        <v>469</v>
      </c>
      <c r="E276" s="48" t="s">
        <v>44</v>
      </c>
      <c r="F276" s="48" t="s">
        <v>470</v>
      </c>
      <c r="G276" s="48" t="s">
        <v>89</v>
      </c>
      <c r="H276" s="48">
        <v>6</v>
      </c>
      <c r="I276" s="48" t="s">
        <v>113</v>
      </c>
      <c r="J276" s="49">
        <v>45593</v>
      </c>
      <c r="K276" s="44">
        <v>45597</v>
      </c>
      <c r="L276" s="38" t="s">
        <v>4</v>
      </c>
      <c r="M276" s="128">
        <v>4</v>
      </c>
      <c r="N276" s="137">
        <f>VLOOKUP(L276,단가표!$B$2:$C$75,2,0)</f>
        <v>60000</v>
      </c>
      <c r="O276" s="42">
        <f>SUM(M276*N276)</f>
        <v>240000</v>
      </c>
      <c r="P276" s="141">
        <v>240000</v>
      </c>
      <c r="Q276" s="165" t="s">
        <v>26</v>
      </c>
      <c r="R276" s="41"/>
      <c r="S276" s="43">
        <f>VLOOKUP(Q276,단가표!$B$2:$C$75,2,0)</f>
        <v>0</v>
      </c>
      <c r="T276" s="166"/>
      <c r="U276" s="195" t="s">
        <v>57</v>
      </c>
      <c r="V276" s="54" t="s">
        <v>1142</v>
      </c>
      <c r="W276" s="198" t="s">
        <v>231</v>
      </c>
      <c r="X276" s="186">
        <v>45268</v>
      </c>
      <c r="Y276" s="48" t="s">
        <v>4</v>
      </c>
      <c r="Z276" s="48"/>
      <c r="AA276" s="48" t="s">
        <v>476</v>
      </c>
      <c r="AB276" s="48"/>
      <c r="AC276" s="48"/>
    </row>
    <row r="277" spans="1:29" ht="20.100000000000001" customHeight="1">
      <c r="A277" s="36" t="s">
        <v>2705</v>
      </c>
      <c r="B277" s="95" t="s">
        <v>50</v>
      </c>
      <c r="C277" s="48" t="s">
        <v>41</v>
      </c>
      <c r="D277" s="48" t="s">
        <v>631</v>
      </c>
      <c r="E277" s="48" t="s">
        <v>45</v>
      </c>
      <c r="F277" s="48" t="s">
        <v>632</v>
      </c>
      <c r="G277" s="48" t="s">
        <v>89</v>
      </c>
      <c r="H277" s="48">
        <v>10</v>
      </c>
      <c r="I277" s="48" t="s">
        <v>88</v>
      </c>
      <c r="J277" s="49">
        <v>45593</v>
      </c>
      <c r="K277" s="44">
        <v>45597</v>
      </c>
      <c r="L277" s="40" t="s">
        <v>4</v>
      </c>
      <c r="M277" s="127">
        <v>4</v>
      </c>
      <c r="N277" s="137">
        <f>VLOOKUP(L277,단가표!$B$2:$C$75,2,0)</f>
        <v>60000</v>
      </c>
      <c r="O277" s="42">
        <f>SUM(M277*N277)</f>
        <v>240000</v>
      </c>
      <c r="P277" s="138">
        <v>240000</v>
      </c>
      <c r="Q277" s="167" t="s">
        <v>26</v>
      </c>
      <c r="R277" s="41"/>
      <c r="S277" s="43">
        <f>VLOOKUP(Q277,단가표!$B$2:$C$75,2,0)</f>
        <v>0</v>
      </c>
      <c r="T277" s="166"/>
      <c r="U277" s="193" t="s">
        <v>57</v>
      </c>
      <c r="V277" s="50" t="s">
        <v>1143</v>
      </c>
      <c r="W277" s="198" t="s">
        <v>231</v>
      </c>
      <c r="X277" s="186">
        <v>44268</v>
      </c>
      <c r="Y277" s="48" t="s">
        <v>4</v>
      </c>
      <c r="Z277" s="48"/>
      <c r="AA277" s="48" t="s">
        <v>633</v>
      </c>
      <c r="AB277" s="50" t="s">
        <v>55</v>
      </c>
      <c r="AC277" s="40"/>
    </row>
    <row r="278" spans="1:29" ht="20.100000000000001" customHeight="1">
      <c r="A278" s="36" t="s">
        <v>2705</v>
      </c>
      <c r="B278" s="95" t="s">
        <v>51</v>
      </c>
      <c r="C278" s="59" t="s">
        <v>41</v>
      </c>
      <c r="D278" s="48" t="s">
        <v>285</v>
      </c>
      <c r="E278" s="48" t="s">
        <v>193</v>
      </c>
      <c r="F278" s="48" t="s">
        <v>286</v>
      </c>
      <c r="G278" s="48" t="s">
        <v>86</v>
      </c>
      <c r="H278" s="48">
        <v>7</v>
      </c>
      <c r="I278" s="48" t="s">
        <v>689</v>
      </c>
      <c r="J278" s="49">
        <v>45593</v>
      </c>
      <c r="K278" s="44">
        <v>45597</v>
      </c>
      <c r="L278" s="40" t="s">
        <v>8</v>
      </c>
      <c r="M278" s="127">
        <v>12</v>
      </c>
      <c r="N278" s="137">
        <f>VLOOKUP(L278,단가표!$B$2:$C$75,2,0)</f>
        <v>50000</v>
      </c>
      <c r="O278" s="42">
        <f>SUM(M278*N278)</f>
        <v>600000</v>
      </c>
      <c r="P278" s="138">
        <v>600000</v>
      </c>
      <c r="Q278" s="165" t="s">
        <v>26</v>
      </c>
      <c r="R278" s="41"/>
      <c r="S278" s="43">
        <f>VLOOKUP(Q278,단가표!$B$2:$C$75,2,0)</f>
        <v>0</v>
      </c>
      <c r="T278" s="166"/>
      <c r="U278" s="193" t="s">
        <v>57</v>
      </c>
      <c r="V278" s="50" t="s">
        <v>1144</v>
      </c>
      <c r="W278" s="194" t="s">
        <v>459</v>
      </c>
      <c r="X278" s="186">
        <v>44771</v>
      </c>
      <c r="Y278" s="55" t="s">
        <v>4</v>
      </c>
      <c r="Z278" s="48"/>
      <c r="AA278" s="48"/>
      <c r="AB278" s="48"/>
      <c r="AC278" s="40"/>
    </row>
    <row r="279" spans="1:29" ht="20.100000000000001" customHeight="1">
      <c r="A279" s="36" t="s">
        <v>2705</v>
      </c>
      <c r="B279" s="95" t="s">
        <v>51</v>
      </c>
      <c r="C279" s="48" t="s">
        <v>41</v>
      </c>
      <c r="D279" s="57" t="s">
        <v>360</v>
      </c>
      <c r="E279" s="48" t="s">
        <v>46</v>
      </c>
      <c r="F279" s="48" t="s">
        <v>804</v>
      </c>
      <c r="G279" s="48" t="s">
        <v>86</v>
      </c>
      <c r="H279" s="78">
        <v>8</v>
      </c>
      <c r="I279" s="48" t="s">
        <v>1149</v>
      </c>
      <c r="J279" s="49">
        <v>45593</v>
      </c>
      <c r="K279" s="66">
        <v>45597</v>
      </c>
      <c r="L279" s="41" t="s">
        <v>598</v>
      </c>
      <c r="M279" s="127">
        <v>2</v>
      </c>
      <c r="N279" s="137">
        <f>VLOOKUP(L279,단가표!$B$2:$C$75,2,0)</f>
        <v>50000</v>
      </c>
      <c r="O279" s="42">
        <f>SUM(M279*N279)</f>
        <v>100000</v>
      </c>
      <c r="P279" s="138">
        <v>40000</v>
      </c>
      <c r="Q279" s="167" t="s">
        <v>26</v>
      </c>
      <c r="R279" s="41"/>
      <c r="S279" s="43">
        <f>VLOOKUP(Q279,단가표!$B$2:$C$75,2,0)</f>
        <v>0</v>
      </c>
      <c r="T279" s="166"/>
      <c r="U279" s="195" t="s">
        <v>57</v>
      </c>
      <c r="V279" s="54" t="s">
        <v>1150</v>
      </c>
      <c r="W279" s="198" t="s">
        <v>1151</v>
      </c>
      <c r="X279" s="186">
        <v>44975</v>
      </c>
      <c r="Y279" s="55" t="s">
        <v>4</v>
      </c>
      <c r="Z279" s="48"/>
      <c r="AA279" s="48" t="s">
        <v>334</v>
      </c>
      <c r="AB279" s="48"/>
      <c r="AC279" s="40"/>
    </row>
    <row r="280" spans="1:29" ht="20.100000000000001" customHeight="1">
      <c r="A280" s="36" t="s">
        <v>2705</v>
      </c>
      <c r="B280" s="95" t="s">
        <v>51</v>
      </c>
      <c r="C280" s="48" t="s">
        <v>41</v>
      </c>
      <c r="D280" s="38" t="s">
        <v>277</v>
      </c>
      <c r="E280" s="48" t="s">
        <v>47</v>
      </c>
      <c r="F280" s="48" t="s">
        <v>278</v>
      </c>
      <c r="G280" s="48" t="s">
        <v>86</v>
      </c>
      <c r="H280" s="48">
        <v>8</v>
      </c>
      <c r="I280" s="48" t="s">
        <v>135</v>
      </c>
      <c r="J280" s="49">
        <v>45593</v>
      </c>
      <c r="K280" s="66">
        <v>45597</v>
      </c>
      <c r="L280" s="40" t="s">
        <v>6</v>
      </c>
      <c r="M280" s="127">
        <v>8</v>
      </c>
      <c r="N280" s="137">
        <f>VLOOKUP(L280,단가표!$B$2:$C$75,2,0)</f>
        <v>55000</v>
      </c>
      <c r="O280" s="42">
        <f>SUM(M280*N280)</f>
        <v>440000</v>
      </c>
      <c r="P280" s="138">
        <v>440000</v>
      </c>
      <c r="Q280" s="167" t="s">
        <v>26</v>
      </c>
      <c r="R280" s="41"/>
      <c r="S280" s="43">
        <f>VLOOKUP(Q280,단가표!$B$2:$C$75,2,0)</f>
        <v>0</v>
      </c>
      <c r="T280" s="166"/>
      <c r="U280" s="195" t="s">
        <v>57</v>
      </c>
      <c r="V280" s="50" t="s">
        <v>1155</v>
      </c>
      <c r="W280" s="194" t="s">
        <v>230</v>
      </c>
      <c r="X280" s="186">
        <v>44697</v>
      </c>
      <c r="Y280" s="55" t="s">
        <v>4</v>
      </c>
      <c r="Z280" s="48"/>
      <c r="AA280" s="48"/>
      <c r="AB280" s="48"/>
      <c r="AC280" s="48" t="s">
        <v>56</v>
      </c>
    </row>
    <row r="281" spans="1:29" ht="20.100000000000001" customHeight="1">
      <c r="A281" s="58" t="s">
        <v>2705</v>
      </c>
      <c r="B281" s="95" t="s">
        <v>51</v>
      </c>
      <c r="C281" s="59" t="s">
        <v>41</v>
      </c>
      <c r="D281" s="48" t="s">
        <v>557</v>
      </c>
      <c r="E281" s="48" t="s">
        <v>48</v>
      </c>
      <c r="F281" s="48" t="s">
        <v>558</v>
      </c>
      <c r="G281" s="48" t="s">
        <v>86</v>
      </c>
      <c r="H281" s="48">
        <v>7</v>
      </c>
      <c r="I281" s="50" t="s">
        <v>94</v>
      </c>
      <c r="J281" s="49">
        <v>45593</v>
      </c>
      <c r="K281" s="66">
        <v>45597</v>
      </c>
      <c r="L281" s="40" t="s">
        <v>5</v>
      </c>
      <c r="M281" s="127">
        <v>4</v>
      </c>
      <c r="N281" s="137">
        <f>VLOOKUP(L281,단가표!$B$2:$C$75,2,0)</f>
        <v>57500</v>
      </c>
      <c r="O281" s="42">
        <f>SUM(M281*N281)</f>
        <v>230000</v>
      </c>
      <c r="P281" s="138">
        <v>230000</v>
      </c>
      <c r="Q281" s="165" t="s">
        <v>26</v>
      </c>
      <c r="R281" s="41"/>
      <c r="S281" s="42">
        <f>VLOOKUP(Q281,단가표!$B$2:$C$75,2,0)</f>
        <v>0</v>
      </c>
      <c r="T281" s="166"/>
      <c r="U281" s="195" t="s">
        <v>57</v>
      </c>
      <c r="V281" s="50" t="s">
        <v>1156</v>
      </c>
      <c r="W281" s="196" t="s">
        <v>231</v>
      </c>
      <c r="X281" s="186"/>
      <c r="Y281" s="55"/>
      <c r="Z281" s="48"/>
      <c r="AA281" s="48"/>
      <c r="AB281" s="48"/>
      <c r="AC281" s="48"/>
    </row>
    <row r="282" spans="1:29" ht="20.100000000000001" customHeight="1">
      <c r="A282" s="58" t="s">
        <v>2705</v>
      </c>
      <c r="B282" s="95" t="s">
        <v>50</v>
      </c>
      <c r="C282" s="59" t="s">
        <v>175</v>
      </c>
      <c r="D282" s="57" t="s">
        <v>216</v>
      </c>
      <c r="E282" s="48" t="s">
        <v>45</v>
      </c>
      <c r="F282" s="48" t="s">
        <v>217</v>
      </c>
      <c r="G282" s="48" t="s">
        <v>89</v>
      </c>
      <c r="H282" s="48">
        <v>5</v>
      </c>
      <c r="I282" s="48" t="s">
        <v>403</v>
      </c>
      <c r="J282" s="49">
        <v>45595</v>
      </c>
      <c r="K282" s="66">
        <v>45566</v>
      </c>
      <c r="L282" s="40" t="s">
        <v>2435</v>
      </c>
      <c r="M282" s="127">
        <v>1</v>
      </c>
      <c r="N282" s="137">
        <f>VLOOKUP(L282,단가표!$B$2:$C$75,2,0)</f>
        <v>30000</v>
      </c>
      <c r="O282" s="42">
        <f>SUM(M282*N282)</f>
        <v>30000</v>
      </c>
      <c r="P282" s="138">
        <v>30000</v>
      </c>
      <c r="Q282" s="167" t="s">
        <v>26</v>
      </c>
      <c r="R282" s="41"/>
      <c r="S282" s="43">
        <v>0</v>
      </c>
      <c r="T282" s="166"/>
      <c r="U282" s="195" t="s">
        <v>57</v>
      </c>
      <c r="V282" s="50" t="s">
        <v>1158</v>
      </c>
      <c r="W282" s="194" t="s">
        <v>963</v>
      </c>
      <c r="X282" s="186">
        <v>44538</v>
      </c>
      <c r="Y282" s="48" t="s">
        <v>4</v>
      </c>
      <c r="Z282" s="48"/>
      <c r="AA282" s="48" t="s">
        <v>218</v>
      </c>
      <c r="AB282" s="48"/>
      <c r="AC282" s="48"/>
    </row>
    <row r="283" spans="1:29" ht="20.100000000000001" customHeight="1">
      <c r="A283" s="58" t="s">
        <v>2705</v>
      </c>
      <c r="B283" s="95" t="s">
        <v>50</v>
      </c>
      <c r="C283" s="59" t="s">
        <v>175</v>
      </c>
      <c r="D283" s="57" t="s">
        <v>219</v>
      </c>
      <c r="E283" s="48" t="s">
        <v>45</v>
      </c>
      <c r="F283" s="48" t="s">
        <v>217</v>
      </c>
      <c r="G283" s="48" t="s">
        <v>89</v>
      </c>
      <c r="H283" s="48">
        <v>7</v>
      </c>
      <c r="I283" s="48" t="s">
        <v>403</v>
      </c>
      <c r="J283" s="49">
        <v>45595</v>
      </c>
      <c r="K283" s="66">
        <v>45566</v>
      </c>
      <c r="L283" s="40" t="s">
        <v>2435</v>
      </c>
      <c r="M283" s="127">
        <v>1</v>
      </c>
      <c r="N283" s="137">
        <f>VLOOKUP(L283,단가표!$B$2:$C$75,2,0)</f>
        <v>30000</v>
      </c>
      <c r="O283" s="42">
        <f>SUM(M283*N283)</f>
        <v>30000</v>
      </c>
      <c r="P283" s="138">
        <v>30000</v>
      </c>
      <c r="Q283" s="167" t="s">
        <v>26</v>
      </c>
      <c r="R283" s="41"/>
      <c r="S283" s="43">
        <v>0</v>
      </c>
      <c r="T283" s="166"/>
      <c r="U283" s="195" t="s">
        <v>57</v>
      </c>
      <c r="V283" s="50" t="s">
        <v>1158</v>
      </c>
      <c r="W283" s="194" t="s">
        <v>963</v>
      </c>
      <c r="X283" s="186">
        <v>44538</v>
      </c>
      <c r="Y283" s="48" t="s">
        <v>4</v>
      </c>
      <c r="Z283" s="48"/>
      <c r="AA283" s="48" t="s">
        <v>218</v>
      </c>
      <c r="AB283" s="48"/>
      <c r="AC283" s="48"/>
    </row>
    <row r="284" spans="1:29" ht="20.100000000000001" customHeight="1">
      <c r="A284" s="36" t="s">
        <v>2705</v>
      </c>
      <c r="B284" s="95" t="s">
        <v>51</v>
      </c>
      <c r="C284" s="56" t="s">
        <v>41</v>
      </c>
      <c r="D284" s="48" t="s">
        <v>523</v>
      </c>
      <c r="E284" s="48" t="s">
        <v>46</v>
      </c>
      <c r="F284" s="48" t="s">
        <v>524</v>
      </c>
      <c r="G284" s="48" t="s">
        <v>86</v>
      </c>
      <c r="H284" s="48">
        <v>7</v>
      </c>
      <c r="I284" s="50" t="s">
        <v>101</v>
      </c>
      <c r="J284" s="49">
        <v>45595</v>
      </c>
      <c r="K284" s="44">
        <v>45566</v>
      </c>
      <c r="L284" s="40" t="s">
        <v>4</v>
      </c>
      <c r="M284" s="127">
        <v>3</v>
      </c>
      <c r="N284" s="137">
        <f>VLOOKUP(L284,단가표!$B$2:$C$75,2,0)</f>
        <v>60000</v>
      </c>
      <c r="O284" s="42">
        <f>SUM(M284*N284)</f>
        <v>180000</v>
      </c>
      <c r="P284" s="138">
        <v>180000</v>
      </c>
      <c r="Q284" s="167" t="s">
        <v>15</v>
      </c>
      <c r="R284" s="41">
        <v>3</v>
      </c>
      <c r="S284" s="43">
        <f>VLOOKUP(Q284,단가표!$B$2:$C$75,2,0)</f>
        <v>6000</v>
      </c>
      <c r="T284" s="166">
        <v>18000</v>
      </c>
      <c r="U284" s="195" t="s">
        <v>57</v>
      </c>
      <c r="V284" s="48" t="s">
        <v>1159</v>
      </c>
      <c r="W284" s="194" t="s">
        <v>1160</v>
      </c>
      <c r="X284" s="186">
        <v>44684</v>
      </c>
      <c r="Y284" s="55" t="s">
        <v>4</v>
      </c>
      <c r="Z284" s="48"/>
      <c r="AA284" s="48"/>
      <c r="AB284" s="48"/>
      <c r="AC284" s="48"/>
    </row>
    <row r="285" spans="1:29" ht="20.100000000000001" customHeight="1">
      <c r="A285" s="36" t="s">
        <v>2705</v>
      </c>
      <c r="B285" s="95" t="s">
        <v>51</v>
      </c>
      <c r="C285" s="59" t="s">
        <v>41</v>
      </c>
      <c r="D285" s="48" t="s">
        <v>525</v>
      </c>
      <c r="E285" s="48" t="s">
        <v>46</v>
      </c>
      <c r="F285" s="48" t="s">
        <v>526</v>
      </c>
      <c r="G285" s="48" t="s">
        <v>86</v>
      </c>
      <c r="H285" s="48">
        <v>7</v>
      </c>
      <c r="I285" s="50" t="s">
        <v>101</v>
      </c>
      <c r="J285" s="49">
        <v>45595</v>
      </c>
      <c r="K285" s="44">
        <v>45566</v>
      </c>
      <c r="L285" s="40" t="s">
        <v>4</v>
      </c>
      <c r="M285" s="127">
        <v>0</v>
      </c>
      <c r="N285" s="137">
        <f>VLOOKUP(L285,단가표!$B$2:$C$75,2,0)</f>
        <v>60000</v>
      </c>
      <c r="O285" s="42">
        <f>SUM(M285*N285)</f>
        <v>0</v>
      </c>
      <c r="P285" s="138"/>
      <c r="Q285" s="167" t="s">
        <v>15</v>
      </c>
      <c r="R285" s="41">
        <v>3</v>
      </c>
      <c r="S285" s="43">
        <f>VLOOKUP(Q285,단가표!$B$2:$C$75,2,0)</f>
        <v>6000</v>
      </c>
      <c r="T285" s="166">
        <v>18000</v>
      </c>
      <c r="U285" s="195" t="s">
        <v>57</v>
      </c>
      <c r="V285" s="48" t="s">
        <v>1162</v>
      </c>
      <c r="W285" s="194" t="s">
        <v>1163</v>
      </c>
      <c r="X285" s="186">
        <v>44684</v>
      </c>
      <c r="Y285" s="55" t="s">
        <v>4</v>
      </c>
      <c r="Z285" s="48"/>
      <c r="AA285" s="48"/>
      <c r="AB285" s="48"/>
      <c r="AC285" s="48"/>
    </row>
    <row r="286" spans="1:29" ht="20.100000000000001" customHeight="1">
      <c r="A286" s="36" t="s">
        <v>2705</v>
      </c>
      <c r="B286" s="95" t="s">
        <v>51</v>
      </c>
      <c r="C286" s="59" t="s">
        <v>41</v>
      </c>
      <c r="D286" s="48" t="s">
        <v>525</v>
      </c>
      <c r="E286" s="48" t="s">
        <v>46</v>
      </c>
      <c r="F286" s="48" t="s">
        <v>526</v>
      </c>
      <c r="G286" s="48" t="s">
        <v>86</v>
      </c>
      <c r="H286" s="48">
        <v>7</v>
      </c>
      <c r="I286" s="50" t="s">
        <v>101</v>
      </c>
      <c r="J286" s="49">
        <v>45595</v>
      </c>
      <c r="K286" s="44">
        <v>45566</v>
      </c>
      <c r="L286" s="40" t="s">
        <v>4</v>
      </c>
      <c r="M286" s="127">
        <v>3</v>
      </c>
      <c r="N286" s="137">
        <f>VLOOKUP(L286,단가표!$B$2:$C$75,2,0)</f>
        <v>60000</v>
      </c>
      <c r="O286" s="42">
        <f>SUM(M286*N286)</f>
        <v>180000</v>
      </c>
      <c r="P286" s="138">
        <v>170000</v>
      </c>
      <c r="Q286" s="167" t="s">
        <v>26</v>
      </c>
      <c r="R286" s="41"/>
      <c r="S286" s="43">
        <f>VLOOKUP(Q286,단가표!$B$2:$C$75,2,0)</f>
        <v>0</v>
      </c>
      <c r="T286" s="166"/>
      <c r="U286" s="195" t="s">
        <v>57</v>
      </c>
      <c r="V286" s="48" t="s">
        <v>1165</v>
      </c>
      <c r="W286" s="194" t="s">
        <v>1166</v>
      </c>
      <c r="X286" s="186">
        <v>44684</v>
      </c>
      <c r="Y286" s="55" t="s">
        <v>4</v>
      </c>
      <c r="Z286" s="48"/>
      <c r="AA286" s="48"/>
      <c r="AB286" s="48"/>
      <c r="AC286" s="48"/>
    </row>
    <row r="287" spans="1:29" ht="20.100000000000001" customHeight="1">
      <c r="A287" s="36" t="s">
        <v>2705</v>
      </c>
      <c r="B287" s="95" t="s">
        <v>51</v>
      </c>
      <c r="C287" s="59" t="s">
        <v>41</v>
      </c>
      <c r="D287" s="48" t="s">
        <v>525</v>
      </c>
      <c r="E287" s="48" t="s">
        <v>46</v>
      </c>
      <c r="F287" s="48" t="s">
        <v>526</v>
      </c>
      <c r="G287" s="48" t="s">
        <v>86</v>
      </c>
      <c r="H287" s="48">
        <v>7</v>
      </c>
      <c r="I287" s="50" t="s">
        <v>101</v>
      </c>
      <c r="J287" s="49">
        <v>45595</v>
      </c>
      <c r="K287" s="44">
        <v>45566</v>
      </c>
      <c r="L287" s="40" t="s">
        <v>4</v>
      </c>
      <c r="M287" s="127">
        <v>1</v>
      </c>
      <c r="N287" s="137">
        <f>VLOOKUP(L287,단가표!$B$2:$C$75,2,0)</f>
        <v>60000</v>
      </c>
      <c r="O287" s="42">
        <f>SUM(M287*N287)</f>
        <v>60000</v>
      </c>
      <c r="P287" s="138">
        <v>10000</v>
      </c>
      <c r="Q287" s="167" t="s">
        <v>26</v>
      </c>
      <c r="R287" s="41"/>
      <c r="S287" s="43">
        <f>VLOOKUP(Q287,단가표!$B$2:$C$75,2,0)</f>
        <v>0</v>
      </c>
      <c r="T287" s="166"/>
      <c r="U287" s="195" t="s">
        <v>58</v>
      </c>
      <c r="V287" s="48" t="s">
        <v>1167</v>
      </c>
      <c r="W287" s="194" t="s">
        <v>1166</v>
      </c>
      <c r="X287" s="186">
        <v>44684</v>
      </c>
      <c r="Y287" s="55" t="s">
        <v>4</v>
      </c>
      <c r="Z287" s="48"/>
      <c r="AA287" s="48"/>
      <c r="AB287" s="48"/>
      <c r="AC287" s="48"/>
    </row>
    <row r="288" spans="1:29" ht="20.100000000000001" customHeight="1">
      <c r="A288" s="36" t="s">
        <v>2705</v>
      </c>
      <c r="B288" s="95" t="s">
        <v>51</v>
      </c>
      <c r="C288" s="48" t="s">
        <v>41</v>
      </c>
      <c r="D288" s="40" t="s">
        <v>213</v>
      </c>
      <c r="E288" s="48" t="s">
        <v>47</v>
      </c>
      <c r="F288" s="48" t="s">
        <v>214</v>
      </c>
      <c r="G288" s="48" t="s">
        <v>86</v>
      </c>
      <c r="H288" s="48">
        <v>10</v>
      </c>
      <c r="I288" s="48" t="s">
        <v>104</v>
      </c>
      <c r="J288" s="49">
        <v>45595</v>
      </c>
      <c r="K288" s="66">
        <v>45566</v>
      </c>
      <c r="L288" s="40" t="s">
        <v>4</v>
      </c>
      <c r="M288" s="127">
        <v>4</v>
      </c>
      <c r="N288" s="137">
        <f>VLOOKUP(L288,단가표!$B$2:$C$75,2,0)</f>
        <v>60000</v>
      </c>
      <c r="O288" s="42">
        <f>SUM(M288*N288)</f>
        <v>240000</v>
      </c>
      <c r="P288" s="138">
        <v>240000</v>
      </c>
      <c r="Q288" s="165" t="s">
        <v>15</v>
      </c>
      <c r="R288" s="41">
        <v>4</v>
      </c>
      <c r="S288" s="43">
        <f>VLOOKUP(Q288,단가표!$B$2:$C$75,2,0)</f>
        <v>6000</v>
      </c>
      <c r="T288" s="166">
        <v>24000</v>
      </c>
      <c r="U288" s="195" t="s">
        <v>57</v>
      </c>
      <c r="V288" s="50" t="s">
        <v>1172</v>
      </c>
      <c r="W288" s="194" t="s">
        <v>778</v>
      </c>
      <c r="X288" s="186">
        <v>44537</v>
      </c>
      <c r="Y288" s="48" t="s">
        <v>4</v>
      </c>
      <c r="Z288" s="48"/>
      <c r="AA288" s="67" t="s">
        <v>215</v>
      </c>
      <c r="AB288" s="67"/>
      <c r="AC288" s="48"/>
    </row>
    <row r="289" spans="1:29" ht="20.100000000000001" customHeight="1">
      <c r="A289" s="36" t="s">
        <v>2705</v>
      </c>
      <c r="B289" s="95" t="s">
        <v>51</v>
      </c>
      <c r="C289" s="56" t="s">
        <v>41</v>
      </c>
      <c r="D289" s="48" t="s">
        <v>523</v>
      </c>
      <c r="E289" s="48" t="s">
        <v>46</v>
      </c>
      <c r="F289" s="48" t="s">
        <v>524</v>
      </c>
      <c r="G289" s="48" t="s">
        <v>86</v>
      </c>
      <c r="H289" s="48">
        <v>7</v>
      </c>
      <c r="I289" s="50" t="s">
        <v>101</v>
      </c>
      <c r="J289" s="49">
        <v>45595</v>
      </c>
      <c r="K289" s="44">
        <v>45597</v>
      </c>
      <c r="L289" s="40" t="s">
        <v>4</v>
      </c>
      <c r="M289" s="127">
        <v>4</v>
      </c>
      <c r="N289" s="137">
        <f>VLOOKUP(L289,단가표!$B$2:$C$75,2,0)</f>
        <v>60000</v>
      </c>
      <c r="O289" s="42">
        <f>SUM(M289*N289)</f>
        <v>240000</v>
      </c>
      <c r="P289" s="138">
        <v>240000</v>
      </c>
      <c r="Q289" s="167" t="s">
        <v>15</v>
      </c>
      <c r="R289" s="41">
        <v>4</v>
      </c>
      <c r="S289" s="43">
        <f>VLOOKUP(Q289,단가표!$B$2:$C$75,2,0)</f>
        <v>6000</v>
      </c>
      <c r="T289" s="166">
        <v>24000</v>
      </c>
      <c r="U289" s="195" t="s">
        <v>57</v>
      </c>
      <c r="V289" s="48" t="s">
        <v>1159</v>
      </c>
      <c r="W289" s="194" t="s">
        <v>1161</v>
      </c>
      <c r="X289" s="186">
        <v>44684</v>
      </c>
      <c r="Y289" s="55" t="s">
        <v>4</v>
      </c>
      <c r="Z289" s="48"/>
      <c r="AA289" s="48"/>
      <c r="AB289" s="48"/>
      <c r="AC289" s="48"/>
    </row>
    <row r="290" spans="1:29" ht="20.100000000000001" customHeight="1">
      <c r="A290" s="36" t="s">
        <v>2705</v>
      </c>
      <c r="B290" s="95" t="s">
        <v>51</v>
      </c>
      <c r="C290" s="59" t="s">
        <v>41</v>
      </c>
      <c r="D290" s="48" t="s">
        <v>525</v>
      </c>
      <c r="E290" s="48" t="s">
        <v>46</v>
      </c>
      <c r="F290" s="48" t="s">
        <v>526</v>
      </c>
      <c r="G290" s="48" t="s">
        <v>86</v>
      </c>
      <c r="H290" s="48">
        <v>7</v>
      </c>
      <c r="I290" s="50" t="s">
        <v>101</v>
      </c>
      <c r="J290" s="49">
        <v>45595</v>
      </c>
      <c r="K290" s="44">
        <v>45597</v>
      </c>
      <c r="L290" s="40" t="s">
        <v>4</v>
      </c>
      <c r="M290" s="127">
        <v>0</v>
      </c>
      <c r="N290" s="137">
        <f>VLOOKUP(L290,단가표!$B$2:$C$75,2,0)</f>
        <v>60000</v>
      </c>
      <c r="O290" s="42">
        <f>SUM(M290*N290)</f>
        <v>0</v>
      </c>
      <c r="P290" s="138"/>
      <c r="Q290" s="167" t="s">
        <v>15</v>
      </c>
      <c r="R290" s="41">
        <v>4</v>
      </c>
      <c r="S290" s="43">
        <f>VLOOKUP(Q290,단가표!$B$2:$C$75,2,0)</f>
        <v>6000</v>
      </c>
      <c r="T290" s="166">
        <v>24000</v>
      </c>
      <c r="U290" s="195" t="s">
        <v>57</v>
      </c>
      <c r="V290" s="48" t="s">
        <v>1162</v>
      </c>
      <c r="W290" s="194" t="s">
        <v>1164</v>
      </c>
      <c r="X290" s="186">
        <v>44684</v>
      </c>
      <c r="Y290" s="55" t="s">
        <v>4</v>
      </c>
      <c r="Z290" s="48"/>
      <c r="AA290" s="48"/>
      <c r="AB290" s="48"/>
      <c r="AC290" s="48"/>
    </row>
    <row r="291" spans="1:29" ht="20.100000000000001" customHeight="1">
      <c r="A291" s="36" t="s">
        <v>2705</v>
      </c>
      <c r="B291" s="95" t="s">
        <v>51</v>
      </c>
      <c r="C291" s="59" t="s">
        <v>41</v>
      </c>
      <c r="D291" s="48" t="s">
        <v>525</v>
      </c>
      <c r="E291" s="48" t="s">
        <v>46</v>
      </c>
      <c r="F291" s="48" t="s">
        <v>526</v>
      </c>
      <c r="G291" s="48" t="s">
        <v>86</v>
      </c>
      <c r="H291" s="48">
        <v>7</v>
      </c>
      <c r="I291" s="50" t="s">
        <v>101</v>
      </c>
      <c r="J291" s="49">
        <v>45595</v>
      </c>
      <c r="K291" s="44">
        <v>45597</v>
      </c>
      <c r="L291" s="40" t="s">
        <v>4</v>
      </c>
      <c r="M291" s="127">
        <v>4</v>
      </c>
      <c r="N291" s="137">
        <f>VLOOKUP(L291,단가표!$B$2:$C$75,2,0)</f>
        <v>60000</v>
      </c>
      <c r="O291" s="42">
        <f>SUM(M291*N291)</f>
        <v>240000</v>
      </c>
      <c r="P291" s="138">
        <v>240000</v>
      </c>
      <c r="Q291" s="167" t="s">
        <v>26</v>
      </c>
      <c r="R291" s="41"/>
      <c r="S291" s="43">
        <f>VLOOKUP(Q291,단가표!$B$2:$C$75,2,0)</f>
        <v>0</v>
      </c>
      <c r="T291" s="166"/>
      <c r="U291" s="195" t="s">
        <v>58</v>
      </c>
      <c r="V291" s="48" t="s">
        <v>1167</v>
      </c>
      <c r="W291" s="194" t="s">
        <v>1164</v>
      </c>
      <c r="X291" s="186">
        <v>44684</v>
      </c>
      <c r="Y291" s="55" t="s">
        <v>4</v>
      </c>
      <c r="Z291" s="48"/>
      <c r="AA291" s="48"/>
      <c r="AB291" s="48"/>
      <c r="AC291" s="48"/>
    </row>
    <row r="292" spans="1:29" ht="20.100000000000001" customHeight="1">
      <c r="A292" s="36" t="s">
        <v>2705</v>
      </c>
      <c r="B292" s="95" t="s">
        <v>51</v>
      </c>
      <c r="C292" s="59" t="s">
        <v>41</v>
      </c>
      <c r="D292" s="48" t="s">
        <v>374</v>
      </c>
      <c r="E292" s="48" t="s">
        <v>47</v>
      </c>
      <c r="F292" s="48" t="s">
        <v>375</v>
      </c>
      <c r="G292" s="48" t="s">
        <v>86</v>
      </c>
      <c r="H292" s="48">
        <v>10</v>
      </c>
      <c r="I292" s="48" t="s">
        <v>104</v>
      </c>
      <c r="J292" s="49">
        <v>45595</v>
      </c>
      <c r="K292" s="62">
        <v>45597</v>
      </c>
      <c r="L292" s="40" t="s">
        <v>6</v>
      </c>
      <c r="M292" s="127">
        <v>8</v>
      </c>
      <c r="N292" s="137">
        <f>VLOOKUP(L292,단가표!$B$2:$C$75,2,0)</f>
        <v>55000</v>
      </c>
      <c r="O292" s="42">
        <f>SUM(M292*N292)</f>
        <v>440000</v>
      </c>
      <c r="P292" s="138">
        <v>440000</v>
      </c>
      <c r="Q292" s="165" t="s">
        <v>26</v>
      </c>
      <c r="R292" s="41"/>
      <c r="S292" s="42">
        <f>VLOOKUP(Q292,단가표!$B$2:$C$75,2,0)</f>
        <v>0</v>
      </c>
      <c r="T292" s="166"/>
      <c r="U292" s="195" t="s">
        <v>57</v>
      </c>
      <c r="V292" s="50" t="s">
        <v>1168</v>
      </c>
      <c r="W292" s="197" t="s">
        <v>1170</v>
      </c>
      <c r="X292" s="186">
        <v>44974</v>
      </c>
      <c r="Y292" s="48" t="s">
        <v>4</v>
      </c>
      <c r="Z292" s="48"/>
      <c r="AA292" s="48" t="s">
        <v>363</v>
      </c>
      <c r="AB292" s="48"/>
      <c r="AC292" s="40"/>
    </row>
    <row r="293" spans="1:29" ht="20.100000000000001" customHeight="1">
      <c r="A293" s="36" t="s">
        <v>2705</v>
      </c>
      <c r="B293" s="95" t="s">
        <v>51</v>
      </c>
      <c r="C293" s="56" t="s">
        <v>41</v>
      </c>
      <c r="D293" s="48" t="s">
        <v>619</v>
      </c>
      <c r="E293" s="48" t="s">
        <v>46</v>
      </c>
      <c r="F293" s="48" t="s">
        <v>620</v>
      </c>
      <c r="G293" s="48" t="s">
        <v>86</v>
      </c>
      <c r="H293" s="48">
        <v>9</v>
      </c>
      <c r="I293" s="48" t="s">
        <v>141</v>
      </c>
      <c r="J293" s="49">
        <v>45595</v>
      </c>
      <c r="K293" s="62">
        <v>45597</v>
      </c>
      <c r="L293" s="40" t="s">
        <v>4</v>
      </c>
      <c r="M293" s="127">
        <v>6</v>
      </c>
      <c r="N293" s="137">
        <f>VLOOKUP(L293,[2]단가표!$B$2:$C$75,2,0)</f>
        <v>60000</v>
      </c>
      <c r="O293" s="42">
        <f>SUM(M293*N293)</f>
        <v>360000</v>
      </c>
      <c r="P293" s="138">
        <v>360000</v>
      </c>
      <c r="Q293" s="165" t="s">
        <v>26</v>
      </c>
      <c r="R293" s="41"/>
      <c r="S293" s="43">
        <f>VLOOKUP(Q293,[2]단가표!$B$2:$C$75,2,0)</f>
        <v>0</v>
      </c>
      <c r="T293" s="166"/>
      <c r="U293" s="195" t="s">
        <v>57</v>
      </c>
      <c r="V293" s="50" t="s">
        <v>1169</v>
      </c>
      <c r="W293" s="197" t="s">
        <v>1171</v>
      </c>
      <c r="X293" s="186">
        <v>45374</v>
      </c>
      <c r="Y293" s="55" t="s">
        <v>6</v>
      </c>
      <c r="Z293" s="48"/>
      <c r="AA293" s="48" t="s">
        <v>634</v>
      </c>
      <c r="AB293" s="48"/>
      <c r="AC293" s="48" t="s">
        <v>55</v>
      </c>
    </row>
    <row r="294" spans="1:29" ht="20.100000000000001" customHeight="1">
      <c r="A294" s="36" t="s">
        <v>2705</v>
      </c>
      <c r="B294" s="95" t="s">
        <v>51</v>
      </c>
      <c r="C294" s="48" t="s">
        <v>41</v>
      </c>
      <c r="D294" s="40" t="s">
        <v>213</v>
      </c>
      <c r="E294" s="48" t="s">
        <v>47</v>
      </c>
      <c r="F294" s="48" t="s">
        <v>214</v>
      </c>
      <c r="G294" s="48" t="s">
        <v>86</v>
      </c>
      <c r="H294" s="48">
        <v>10</v>
      </c>
      <c r="I294" s="48" t="s">
        <v>104</v>
      </c>
      <c r="J294" s="49">
        <v>45595</v>
      </c>
      <c r="K294" s="66">
        <v>45597</v>
      </c>
      <c r="L294" s="40" t="s">
        <v>4</v>
      </c>
      <c r="M294" s="127">
        <v>4</v>
      </c>
      <c r="N294" s="137">
        <f>VLOOKUP(L294,단가표!$B$2:$C$75,2,0)</f>
        <v>60000</v>
      </c>
      <c r="O294" s="42">
        <f>SUM(M294*N294)</f>
        <v>240000</v>
      </c>
      <c r="P294" s="138">
        <v>240000</v>
      </c>
      <c r="Q294" s="165" t="s">
        <v>15</v>
      </c>
      <c r="R294" s="41">
        <v>4</v>
      </c>
      <c r="S294" s="43">
        <f>VLOOKUP(Q294,단가표!$B$2:$C$75,2,0)</f>
        <v>6000</v>
      </c>
      <c r="T294" s="166">
        <v>24000</v>
      </c>
      <c r="U294" s="195" t="s">
        <v>57</v>
      </c>
      <c r="V294" s="50" t="s">
        <v>1172</v>
      </c>
      <c r="W294" s="194" t="s">
        <v>786</v>
      </c>
      <c r="X294" s="186">
        <v>44537</v>
      </c>
      <c r="Y294" s="48" t="s">
        <v>4</v>
      </c>
      <c r="Z294" s="48"/>
      <c r="AA294" s="67" t="s">
        <v>215</v>
      </c>
      <c r="AB294" s="67"/>
      <c r="AC294" s="48"/>
    </row>
    <row r="295" spans="1:29" ht="20.100000000000001" customHeight="1">
      <c r="A295" s="36" t="s">
        <v>2705</v>
      </c>
      <c r="B295" s="95" t="s">
        <v>51</v>
      </c>
      <c r="C295" s="56" t="s">
        <v>41</v>
      </c>
      <c r="D295" s="48" t="s">
        <v>666</v>
      </c>
      <c r="E295" s="48" t="s">
        <v>46</v>
      </c>
      <c r="F295" s="48" t="s">
        <v>667</v>
      </c>
      <c r="G295" s="48" t="s">
        <v>86</v>
      </c>
      <c r="H295" s="48">
        <v>8</v>
      </c>
      <c r="I295" s="48" t="s">
        <v>474</v>
      </c>
      <c r="J295" s="49">
        <v>45595</v>
      </c>
      <c r="K295" s="44">
        <v>45597</v>
      </c>
      <c r="L295" s="40" t="s">
        <v>4</v>
      </c>
      <c r="M295" s="127">
        <v>4</v>
      </c>
      <c r="N295" s="137">
        <f>VLOOKUP(L295,단가표!$B$2:$C$75,2,0)</f>
        <v>60000</v>
      </c>
      <c r="O295" s="42">
        <f>SUM(M295*N295)</f>
        <v>240000</v>
      </c>
      <c r="P295" s="138">
        <v>240000</v>
      </c>
      <c r="Q295" s="167" t="s">
        <v>26</v>
      </c>
      <c r="R295" s="41"/>
      <c r="S295" s="43">
        <f>VLOOKUP(Q295,단가표!$B$2:$C$75,2,0)</f>
        <v>0</v>
      </c>
      <c r="T295" s="166"/>
      <c r="U295" s="195" t="s">
        <v>57</v>
      </c>
      <c r="V295" s="50" t="s">
        <v>1173</v>
      </c>
      <c r="W295" s="194" t="s">
        <v>231</v>
      </c>
      <c r="X295" s="186">
        <v>45429</v>
      </c>
      <c r="Y295" s="48" t="s">
        <v>4</v>
      </c>
      <c r="Z295" s="48"/>
      <c r="AA295" s="48" t="s">
        <v>517</v>
      </c>
      <c r="AB295" s="48"/>
      <c r="AC295" s="40"/>
    </row>
    <row r="296" spans="1:29" ht="20.100000000000001" customHeight="1">
      <c r="A296" s="36" t="s">
        <v>2705</v>
      </c>
      <c r="B296" s="95" t="s">
        <v>51</v>
      </c>
      <c r="C296" s="38" t="s">
        <v>41</v>
      </c>
      <c r="D296" s="48" t="s">
        <v>484</v>
      </c>
      <c r="E296" s="48" t="s">
        <v>197</v>
      </c>
      <c r="F296" s="40" t="s">
        <v>485</v>
      </c>
      <c r="G296" s="48" t="s">
        <v>86</v>
      </c>
      <c r="H296" s="48">
        <v>9</v>
      </c>
      <c r="I296" s="48" t="s">
        <v>104</v>
      </c>
      <c r="J296" s="49">
        <v>45595</v>
      </c>
      <c r="K296" s="66">
        <v>45597</v>
      </c>
      <c r="L296" s="40" t="s">
        <v>4</v>
      </c>
      <c r="M296" s="127">
        <v>4</v>
      </c>
      <c r="N296" s="137">
        <f>VLOOKUP(L296,단가표!$B$2:$C$75,2,0)</f>
        <v>60000</v>
      </c>
      <c r="O296" s="42">
        <f>SUM(M296*N296)</f>
        <v>240000</v>
      </c>
      <c r="P296" s="138">
        <v>240000</v>
      </c>
      <c r="Q296" s="167" t="s">
        <v>26</v>
      </c>
      <c r="R296" s="53"/>
      <c r="S296" s="43">
        <f>VLOOKUP(Q296,단가표!$B$2:$C$75,2,0)</f>
        <v>0</v>
      </c>
      <c r="T296" s="168"/>
      <c r="U296" s="195" t="s">
        <v>57</v>
      </c>
      <c r="V296" s="50" t="s">
        <v>1176</v>
      </c>
      <c r="W296" s="198" t="s">
        <v>231</v>
      </c>
      <c r="X296" s="186">
        <v>45299</v>
      </c>
      <c r="Y296" s="55" t="s">
        <v>4</v>
      </c>
      <c r="Z296" s="48"/>
      <c r="AA296" s="48" t="s">
        <v>521</v>
      </c>
      <c r="AB296" s="48"/>
      <c r="AC296" s="48"/>
    </row>
    <row r="297" spans="1:29" ht="20.100000000000001" customHeight="1">
      <c r="A297" s="36" t="s">
        <v>2696</v>
      </c>
      <c r="B297" s="59" t="s">
        <v>2709</v>
      </c>
      <c r="C297" s="37"/>
      <c r="D297" s="38" t="s">
        <v>641</v>
      </c>
      <c r="E297" s="37" t="s">
        <v>577</v>
      </c>
      <c r="F297" s="37" t="s">
        <v>643</v>
      </c>
      <c r="G297" s="37" t="s">
        <v>86</v>
      </c>
      <c r="H297" s="37">
        <v>8</v>
      </c>
      <c r="I297" s="37" t="s">
        <v>783</v>
      </c>
      <c r="J297" s="39">
        <v>45595</v>
      </c>
      <c r="K297" s="66">
        <v>45597</v>
      </c>
      <c r="L297" s="40" t="s">
        <v>38</v>
      </c>
      <c r="M297" s="127">
        <v>1</v>
      </c>
      <c r="N297" s="137">
        <f>VLOOKUP(L297,단가표!$B$2:$C$75,2,0)</f>
        <v>70000</v>
      </c>
      <c r="O297" s="42">
        <f>SUM(M297*N297)</f>
        <v>70000</v>
      </c>
      <c r="P297" s="138">
        <v>70000</v>
      </c>
      <c r="Q297" s="167" t="s">
        <v>26</v>
      </c>
      <c r="R297" s="41"/>
      <c r="S297" s="43">
        <f>VLOOKUP(Q297,단가표!$B$2:$C$75,2,0)</f>
        <v>0</v>
      </c>
      <c r="T297" s="166"/>
      <c r="U297" s="200" t="s">
        <v>59</v>
      </c>
      <c r="V297" s="38" t="s">
        <v>765</v>
      </c>
      <c r="W297" s="199" t="s">
        <v>775</v>
      </c>
      <c r="X297" s="187">
        <v>45394</v>
      </c>
      <c r="Y297" s="46" t="s">
        <v>4</v>
      </c>
      <c r="Z297" s="37"/>
      <c r="AA297" s="47" t="s">
        <v>645</v>
      </c>
      <c r="AB297" s="47"/>
      <c r="AC297" s="37" t="s">
        <v>61</v>
      </c>
    </row>
    <row r="298" spans="1:29" ht="20.100000000000001" customHeight="1">
      <c r="A298" s="106" t="s">
        <v>2702</v>
      </c>
      <c r="B298" s="106"/>
      <c r="C298" s="37" t="s">
        <v>84</v>
      </c>
      <c r="D298" s="107" t="s">
        <v>2742</v>
      </c>
      <c r="E298" s="48">
        <f>[5]!표1[[#This Row],[품목]]</f>
        <v>0</v>
      </c>
      <c r="F298" s="48"/>
      <c r="G298" s="48"/>
      <c r="H298" s="48"/>
      <c r="I298" s="48" t="s">
        <v>665</v>
      </c>
      <c r="J298" s="49">
        <v>45595</v>
      </c>
      <c r="K298" s="44">
        <v>45597</v>
      </c>
      <c r="L298" s="108" t="s">
        <v>647</v>
      </c>
      <c r="M298" s="128">
        <v>12</v>
      </c>
      <c r="N298" s="137">
        <f>VLOOKUP(L298,단가표!$B$2:$C$75,2,0)</f>
        <v>130000</v>
      </c>
      <c r="O298" s="42">
        <f>SUM(M298*N298)</f>
        <v>1560000</v>
      </c>
      <c r="P298" s="138">
        <v>1584000</v>
      </c>
      <c r="Q298" s="167" t="s">
        <v>26</v>
      </c>
      <c r="R298" s="41"/>
      <c r="S298" s="43">
        <v>0</v>
      </c>
      <c r="T298" s="166"/>
      <c r="U298" s="195" t="s">
        <v>57</v>
      </c>
      <c r="V298" s="48" t="s">
        <v>1174</v>
      </c>
      <c r="W298" s="194" t="s">
        <v>1175</v>
      </c>
      <c r="X298" s="186"/>
      <c r="Y298" s="55"/>
      <c r="Z298" s="48"/>
      <c r="AA298" s="48"/>
      <c r="AB298" s="48"/>
      <c r="AC298" s="48"/>
    </row>
    <row r="299" spans="1:29" ht="20.100000000000001" customHeight="1">
      <c r="A299" s="36" t="s">
        <v>2705</v>
      </c>
      <c r="B299" s="95" t="s">
        <v>51</v>
      </c>
      <c r="C299" s="56" t="s">
        <v>41</v>
      </c>
      <c r="D299" s="48" t="s">
        <v>441</v>
      </c>
      <c r="E299" s="48" t="s">
        <v>47</v>
      </c>
      <c r="F299" s="48" t="s">
        <v>442</v>
      </c>
      <c r="G299" s="48" t="s">
        <v>86</v>
      </c>
      <c r="H299" s="48">
        <v>9</v>
      </c>
      <c r="I299" s="48" t="s">
        <v>454</v>
      </c>
      <c r="J299" s="49">
        <v>45596</v>
      </c>
      <c r="K299" s="66">
        <v>45536</v>
      </c>
      <c r="L299" s="40" t="s">
        <v>6</v>
      </c>
      <c r="M299" s="127">
        <v>1</v>
      </c>
      <c r="N299" s="137">
        <f>VLOOKUP(L299,단가표!$B$2:$C$75,2,0)</f>
        <v>55000</v>
      </c>
      <c r="O299" s="42">
        <f>SUM(M299*N299)</f>
        <v>55000</v>
      </c>
      <c r="P299" s="138">
        <v>55000</v>
      </c>
      <c r="Q299" s="167" t="s">
        <v>26</v>
      </c>
      <c r="R299" s="41"/>
      <c r="S299" s="43">
        <f>VLOOKUP(Q299,단가표!$B$2:$C$75,2,0)</f>
        <v>0</v>
      </c>
      <c r="T299" s="166"/>
      <c r="U299" s="195" t="s">
        <v>57</v>
      </c>
      <c r="V299" s="48" t="s">
        <v>1181</v>
      </c>
      <c r="W299" s="194" t="s">
        <v>890</v>
      </c>
      <c r="X299" s="186">
        <v>44366</v>
      </c>
      <c r="Y299" s="48" t="s">
        <v>4</v>
      </c>
      <c r="Z299" s="48"/>
      <c r="AA299" s="48" t="s">
        <v>443</v>
      </c>
      <c r="AB299" s="48"/>
      <c r="AC299" s="40"/>
    </row>
    <row r="300" spans="1:29" ht="20.100000000000001" customHeight="1">
      <c r="A300" s="36" t="s">
        <v>2705</v>
      </c>
      <c r="B300" s="95" t="s">
        <v>51</v>
      </c>
      <c r="C300" s="59" t="s">
        <v>175</v>
      </c>
      <c r="D300" s="48" t="s">
        <v>285</v>
      </c>
      <c r="E300" s="48" t="s">
        <v>193</v>
      </c>
      <c r="F300" s="48" t="s">
        <v>286</v>
      </c>
      <c r="G300" s="48" t="s">
        <v>86</v>
      </c>
      <c r="H300" s="48">
        <v>7</v>
      </c>
      <c r="I300" s="48" t="s">
        <v>689</v>
      </c>
      <c r="J300" s="49">
        <v>45596</v>
      </c>
      <c r="K300" s="44">
        <v>45566</v>
      </c>
      <c r="L300" s="40" t="s">
        <v>2435</v>
      </c>
      <c r="M300" s="127">
        <v>1</v>
      </c>
      <c r="N300" s="137">
        <f>VLOOKUP(L300,단가표!$B$2:$C$75,2,0)</f>
        <v>30000</v>
      </c>
      <c r="O300" s="42">
        <f>SUM(M300*N300)</f>
        <v>30000</v>
      </c>
      <c r="P300" s="138">
        <v>30000</v>
      </c>
      <c r="Q300" s="165" t="s">
        <v>26</v>
      </c>
      <c r="R300" s="41"/>
      <c r="S300" s="43">
        <f>VLOOKUP(Q300,단가표!$B$2:$C$75,2,0)</f>
        <v>0</v>
      </c>
      <c r="T300" s="166"/>
      <c r="U300" s="193" t="s">
        <v>57</v>
      </c>
      <c r="V300" s="50" t="s">
        <v>1189</v>
      </c>
      <c r="W300" s="194" t="s">
        <v>884</v>
      </c>
      <c r="X300" s="186">
        <v>44771</v>
      </c>
      <c r="Y300" s="55" t="s">
        <v>4</v>
      </c>
      <c r="Z300" s="48"/>
      <c r="AA300" s="48"/>
      <c r="AB300" s="48"/>
      <c r="AC300" s="40"/>
    </row>
    <row r="301" spans="1:29" ht="20.100000000000001" customHeight="1">
      <c r="A301" s="36" t="s">
        <v>2705</v>
      </c>
      <c r="B301" s="95" t="s">
        <v>51</v>
      </c>
      <c r="C301" s="56" t="s">
        <v>175</v>
      </c>
      <c r="D301" s="76" t="s">
        <v>160</v>
      </c>
      <c r="E301" s="37" t="s">
        <v>48</v>
      </c>
      <c r="F301" s="37" t="s">
        <v>159</v>
      </c>
      <c r="G301" s="37" t="s">
        <v>86</v>
      </c>
      <c r="H301" s="37">
        <v>8</v>
      </c>
      <c r="I301" s="37" t="s">
        <v>406</v>
      </c>
      <c r="J301" s="49">
        <v>45596</v>
      </c>
      <c r="K301" s="66">
        <v>45566</v>
      </c>
      <c r="L301" s="40" t="s">
        <v>2435</v>
      </c>
      <c r="M301" s="128">
        <v>1</v>
      </c>
      <c r="N301" s="137">
        <f>VLOOKUP(L301,단가표!$B$2:$C$75,2,0)</f>
        <v>30000</v>
      </c>
      <c r="O301" s="42">
        <f>SUM(M301*N301)</f>
        <v>30000</v>
      </c>
      <c r="P301" s="138">
        <v>30000</v>
      </c>
      <c r="Q301" s="167" t="s">
        <v>26</v>
      </c>
      <c r="R301" s="53"/>
      <c r="S301" s="43">
        <f>VLOOKUP(Q301,단가표!$B$2:$C$75,2,0)</f>
        <v>0</v>
      </c>
      <c r="T301" s="141"/>
      <c r="U301" s="195" t="s">
        <v>57</v>
      </c>
      <c r="V301" s="45" t="s">
        <v>1192</v>
      </c>
      <c r="W301" s="199" t="s">
        <v>884</v>
      </c>
      <c r="X301" s="187">
        <v>44233</v>
      </c>
      <c r="Y301" s="46"/>
      <c r="Z301" s="37"/>
      <c r="AA301" s="37"/>
      <c r="AB301" s="37"/>
      <c r="AC301" s="37"/>
    </row>
    <row r="302" spans="1:29" ht="20.100000000000001" customHeight="1">
      <c r="A302" s="36" t="s">
        <v>2705</v>
      </c>
      <c r="B302" s="95" t="s">
        <v>51</v>
      </c>
      <c r="C302" s="56" t="s">
        <v>175</v>
      </c>
      <c r="D302" s="76" t="s">
        <v>158</v>
      </c>
      <c r="E302" s="37" t="s">
        <v>48</v>
      </c>
      <c r="F302" s="37" t="s">
        <v>159</v>
      </c>
      <c r="G302" s="37" t="s">
        <v>86</v>
      </c>
      <c r="H302" s="37">
        <v>10</v>
      </c>
      <c r="I302" s="37" t="s">
        <v>406</v>
      </c>
      <c r="J302" s="49">
        <v>45596</v>
      </c>
      <c r="K302" s="66">
        <v>45566</v>
      </c>
      <c r="L302" s="40" t="s">
        <v>2435</v>
      </c>
      <c r="M302" s="128">
        <v>1</v>
      </c>
      <c r="N302" s="137">
        <f>VLOOKUP(L302,단가표!$B$2:$C$75,2,0)</f>
        <v>30000</v>
      </c>
      <c r="O302" s="42">
        <f>SUM(M302*N302)</f>
        <v>30000</v>
      </c>
      <c r="P302" s="138">
        <v>30000</v>
      </c>
      <c r="Q302" s="167" t="s">
        <v>26</v>
      </c>
      <c r="R302" s="53"/>
      <c r="S302" s="43">
        <f>VLOOKUP(Q302,단가표!$B$2:$C$75,2,0)</f>
        <v>0</v>
      </c>
      <c r="T302" s="141"/>
      <c r="U302" s="195" t="s">
        <v>57</v>
      </c>
      <c r="V302" s="45" t="s">
        <v>1192</v>
      </c>
      <c r="W302" s="199" t="s">
        <v>884</v>
      </c>
      <c r="X302" s="187">
        <v>44233</v>
      </c>
      <c r="Y302" s="46"/>
      <c r="Z302" s="37"/>
      <c r="AA302" s="37"/>
      <c r="AB302" s="37"/>
      <c r="AC302" s="37"/>
    </row>
    <row r="303" spans="1:29" ht="20.100000000000001" customHeight="1">
      <c r="A303" s="106" t="s">
        <v>2702</v>
      </c>
      <c r="B303" s="106"/>
      <c r="C303" s="37" t="s">
        <v>84</v>
      </c>
      <c r="D303" s="107" t="s">
        <v>49</v>
      </c>
      <c r="E303" s="48">
        <f>[5]!표1[[#This Row],[품목]]</f>
        <v>0</v>
      </c>
      <c r="F303" s="48" t="s">
        <v>498</v>
      </c>
      <c r="G303" s="48"/>
      <c r="H303" s="40"/>
      <c r="I303" s="50" t="s">
        <v>155</v>
      </c>
      <c r="J303" s="39">
        <v>45596</v>
      </c>
      <c r="K303" s="44">
        <v>45566</v>
      </c>
      <c r="L303" s="52" t="s">
        <v>311</v>
      </c>
      <c r="M303" s="128">
        <v>1</v>
      </c>
      <c r="N303" s="137">
        <v>1518400</v>
      </c>
      <c r="O303" s="42">
        <f>SUM(M303*N303)</f>
        <v>1518400</v>
      </c>
      <c r="P303" s="138">
        <v>2000000</v>
      </c>
      <c r="Q303" s="167" t="s">
        <v>26</v>
      </c>
      <c r="R303" s="43"/>
      <c r="S303" s="43">
        <v>0</v>
      </c>
      <c r="T303" s="166"/>
      <c r="U303" s="195" t="s">
        <v>57</v>
      </c>
      <c r="V303" s="50" t="s">
        <v>1190</v>
      </c>
      <c r="W303" s="194" t="s">
        <v>1191</v>
      </c>
      <c r="X303" s="186"/>
      <c r="Y303" s="48"/>
      <c r="Z303" s="48"/>
      <c r="AA303" s="48"/>
      <c r="AB303" s="48"/>
      <c r="AC303" s="48"/>
    </row>
    <row r="304" spans="1:29" ht="20.100000000000001" customHeight="1">
      <c r="A304" s="58" t="s">
        <v>2705</v>
      </c>
      <c r="B304" s="95" t="s">
        <v>50</v>
      </c>
      <c r="C304" s="59" t="s">
        <v>28</v>
      </c>
      <c r="D304" s="48" t="s">
        <v>608</v>
      </c>
      <c r="E304" s="48" t="s">
        <v>731</v>
      </c>
      <c r="F304" s="48" t="s">
        <v>616</v>
      </c>
      <c r="G304" s="48" t="s">
        <v>89</v>
      </c>
      <c r="H304" s="48">
        <v>7</v>
      </c>
      <c r="I304" s="48" t="s">
        <v>101</v>
      </c>
      <c r="J304" s="49">
        <v>45596</v>
      </c>
      <c r="K304" s="66">
        <v>45597</v>
      </c>
      <c r="L304" s="40" t="s">
        <v>28</v>
      </c>
      <c r="M304" s="127">
        <v>1</v>
      </c>
      <c r="N304" s="137">
        <f>VLOOKUP(L304,단가표!$B$2:$C$75,2,0)</f>
        <v>70000</v>
      </c>
      <c r="O304" s="42">
        <f>SUM(M304*N304)</f>
        <v>70000</v>
      </c>
      <c r="P304" s="140">
        <v>70000</v>
      </c>
      <c r="Q304" s="165" t="s">
        <v>26</v>
      </c>
      <c r="R304" s="41"/>
      <c r="S304" s="43">
        <f>VLOOKUP(Q304,단가표!$B$2:$C$75,2,0)</f>
        <v>0</v>
      </c>
      <c r="T304" s="166"/>
      <c r="U304" s="195" t="s">
        <v>57</v>
      </c>
      <c r="V304" s="50" t="s">
        <v>1177</v>
      </c>
      <c r="W304" s="194" t="s">
        <v>1178</v>
      </c>
      <c r="X304" s="186">
        <v>45357</v>
      </c>
      <c r="Y304" s="55" t="s">
        <v>4</v>
      </c>
      <c r="Z304" s="48" t="s">
        <v>618</v>
      </c>
      <c r="AA304" s="48" t="s">
        <v>617</v>
      </c>
      <c r="AB304" s="48"/>
      <c r="AC304" s="48" t="s">
        <v>55</v>
      </c>
    </row>
    <row r="305" spans="1:29" ht="20.100000000000001" customHeight="1">
      <c r="A305" s="36" t="s">
        <v>2705</v>
      </c>
      <c r="B305" s="95" t="s">
        <v>50</v>
      </c>
      <c r="C305" s="37" t="s">
        <v>41</v>
      </c>
      <c r="D305" s="48" t="s">
        <v>226</v>
      </c>
      <c r="E305" s="48" t="s">
        <v>731</v>
      </c>
      <c r="F305" s="48" t="s">
        <v>227</v>
      </c>
      <c r="G305" s="48" t="s">
        <v>89</v>
      </c>
      <c r="H305" s="48">
        <v>9</v>
      </c>
      <c r="I305" s="48" t="s">
        <v>635</v>
      </c>
      <c r="J305" s="49">
        <v>45596</v>
      </c>
      <c r="K305" s="66">
        <v>45597</v>
      </c>
      <c r="L305" s="40" t="s">
        <v>6</v>
      </c>
      <c r="M305" s="127">
        <v>5</v>
      </c>
      <c r="N305" s="137">
        <f>VLOOKUP(L305,단가표!$B$2:$C$75,2,0)</f>
        <v>55000</v>
      </c>
      <c r="O305" s="42">
        <f>SUM(M305*N305)</f>
        <v>275000</v>
      </c>
      <c r="P305" s="138">
        <v>275000</v>
      </c>
      <c r="Q305" s="167" t="s">
        <v>26</v>
      </c>
      <c r="R305" s="41"/>
      <c r="S305" s="43">
        <f>VLOOKUP(Q305,단가표!$B$2:$C$75,2,0)</f>
        <v>0</v>
      </c>
      <c r="T305" s="138"/>
      <c r="U305" s="207" t="s">
        <v>57</v>
      </c>
      <c r="V305" s="45" t="s">
        <v>1179</v>
      </c>
      <c r="W305" s="197" t="s">
        <v>1180</v>
      </c>
      <c r="X305" s="158" t="s">
        <v>239</v>
      </c>
      <c r="Y305" s="55" t="s">
        <v>6</v>
      </c>
      <c r="Z305" s="48"/>
      <c r="AA305" s="48"/>
      <c r="AB305" s="48"/>
      <c r="AC305" s="48"/>
    </row>
    <row r="306" spans="1:29" ht="20.100000000000001" customHeight="1">
      <c r="A306" s="36" t="s">
        <v>2705</v>
      </c>
      <c r="B306" s="95" t="s">
        <v>51</v>
      </c>
      <c r="C306" s="56" t="s">
        <v>41</v>
      </c>
      <c r="D306" s="48" t="s">
        <v>441</v>
      </c>
      <c r="E306" s="48" t="s">
        <v>47</v>
      </c>
      <c r="F306" s="48" t="s">
        <v>442</v>
      </c>
      <c r="G306" s="48" t="s">
        <v>86</v>
      </c>
      <c r="H306" s="48">
        <v>9</v>
      </c>
      <c r="I306" s="48" t="s">
        <v>454</v>
      </c>
      <c r="J306" s="49">
        <v>45596</v>
      </c>
      <c r="K306" s="66">
        <v>45597</v>
      </c>
      <c r="L306" s="40" t="s">
        <v>6</v>
      </c>
      <c r="M306" s="127">
        <v>8</v>
      </c>
      <c r="N306" s="137">
        <f>VLOOKUP(L306,단가표!$B$2:$C$75,2,0)</f>
        <v>55000</v>
      </c>
      <c r="O306" s="42">
        <f>SUM(M306*N306)</f>
        <v>440000</v>
      </c>
      <c r="P306" s="138">
        <v>440000</v>
      </c>
      <c r="Q306" s="167" t="s">
        <v>26</v>
      </c>
      <c r="R306" s="41"/>
      <c r="S306" s="43">
        <f>VLOOKUP(Q306,단가표!$B$2:$C$75,2,0)</f>
        <v>0</v>
      </c>
      <c r="T306" s="166"/>
      <c r="U306" s="195" t="s">
        <v>57</v>
      </c>
      <c r="V306" s="48" t="s">
        <v>1181</v>
      </c>
      <c r="W306" s="194" t="s">
        <v>230</v>
      </c>
      <c r="X306" s="186">
        <v>44366</v>
      </c>
      <c r="Y306" s="48" t="s">
        <v>4</v>
      </c>
      <c r="Z306" s="48"/>
      <c r="AA306" s="48" t="s">
        <v>443</v>
      </c>
      <c r="AB306" s="48"/>
      <c r="AC306" s="40"/>
    </row>
    <row r="307" spans="1:29" ht="20.100000000000001" customHeight="1">
      <c r="A307" s="58" t="s">
        <v>2705</v>
      </c>
      <c r="B307" s="95" t="s">
        <v>50</v>
      </c>
      <c r="C307" s="59" t="s">
        <v>41</v>
      </c>
      <c r="D307" s="48" t="s">
        <v>190</v>
      </c>
      <c r="E307" s="48" t="s">
        <v>45</v>
      </c>
      <c r="F307" s="48" t="s">
        <v>189</v>
      </c>
      <c r="G307" s="48" t="s">
        <v>89</v>
      </c>
      <c r="H307" s="48">
        <v>8</v>
      </c>
      <c r="I307" s="48" t="s">
        <v>144</v>
      </c>
      <c r="J307" s="49">
        <v>45596</v>
      </c>
      <c r="K307" s="66">
        <v>45597</v>
      </c>
      <c r="L307" s="40" t="s">
        <v>4</v>
      </c>
      <c r="M307" s="127">
        <v>4</v>
      </c>
      <c r="N307" s="137">
        <f>VLOOKUP(L307,단가표!$B$2:$C$75,2,0)</f>
        <v>60000</v>
      </c>
      <c r="O307" s="42">
        <f>SUM(M307*N307)</f>
        <v>240000</v>
      </c>
      <c r="P307" s="138">
        <v>240000</v>
      </c>
      <c r="Q307" s="167" t="s">
        <v>15</v>
      </c>
      <c r="R307" s="41">
        <v>4</v>
      </c>
      <c r="S307" s="43">
        <f>VLOOKUP(Q307,단가표!$B$2:$C$75,2,0)</f>
        <v>6000</v>
      </c>
      <c r="T307" s="166">
        <v>24000</v>
      </c>
      <c r="U307" s="195" t="s">
        <v>57</v>
      </c>
      <c r="V307" s="50" t="s">
        <v>1182</v>
      </c>
      <c r="W307" s="194" t="s">
        <v>977</v>
      </c>
      <c r="X307" s="186">
        <v>44370</v>
      </c>
      <c r="Y307" s="48"/>
      <c r="Z307" s="48"/>
      <c r="AA307" s="48" t="s">
        <v>191</v>
      </c>
      <c r="AB307" s="48"/>
      <c r="AC307" s="48"/>
    </row>
    <row r="308" spans="1:29" ht="20.100000000000001" customHeight="1">
      <c r="A308" s="58" t="s">
        <v>2705</v>
      </c>
      <c r="B308" s="95" t="s">
        <v>51</v>
      </c>
      <c r="C308" s="56" t="s">
        <v>175</v>
      </c>
      <c r="D308" s="48" t="s">
        <v>457</v>
      </c>
      <c r="E308" s="48" t="s">
        <v>46</v>
      </c>
      <c r="F308" s="48" t="s">
        <v>458</v>
      </c>
      <c r="G308" s="48" t="s">
        <v>86</v>
      </c>
      <c r="H308" s="48">
        <v>7</v>
      </c>
      <c r="I308" s="48" t="s">
        <v>730</v>
      </c>
      <c r="J308" s="68">
        <v>45596</v>
      </c>
      <c r="K308" s="44">
        <v>45597</v>
      </c>
      <c r="L308" s="40" t="s">
        <v>6</v>
      </c>
      <c r="M308" s="127">
        <v>4</v>
      </c>
      <c r="N308" s="137">
        <f>VLOOKUP(L308,단가표!$B$2:$C$75,2,0)</f>
        <v>55000</v>
      </c>
      <c r="O308" s="42">
        <f>SUM(M308*N308)</f>
        <v>220000</v>
      </c>
      <c r="P308" s="138">
        <v>200000</v>
      </c>
      <c r="Q308" s="167" t="s">
        <v>26</v>
      </c>
      <c r="R308" s="41"/>
      <c r="S308" s="43">
        <f>VLOOKUP(Q308,단가표!$B$2:$C$75,2,0)</f>
        <v>0</v>
      </c>
      <c r="T308" s="166"/>
      <c r="U308" s="195" t="s">
        <v>57</v>
      </c>
      <c r="V308" s="48" t="s">
        <v>1183</v>
      </c>
      <c r="W308" s="194" t="s">
        <v>1184</v>
      </c>
      <c r="X308" s="186">
        <v>45265</v>
      </c>
      <c r="Y308" s="48" t="s">
        <v>4</v>
      </c>
      <c r="Z308" s="48"/>
      <c r="AA308" s="48" t="s">
        <v>473</v>
      </c>
      <c r="AB308" s="48"/>
      <c r="AC308" s="50"/>
    </row>
    <row r="309" spans="1:29" ht="20.100000000000001" customHeight="1">
      <c r="A309" s="36" t="s">
        <v>2705</v>
      </c>
      <c r="B309" s="95" t="s">
        <v>51</v>
      </c>
      <c r="C309" s="48" t="s">
        <v>41</v>
      </c>
      <c r="D309" s="40" t="s">
        <v>401</v>
      </c>
      <c r="E309" s="48" t="s">
        <v>48</v>
      </c>
      <c r="F309" s="48" t="s">
        <v>361</v>
      </c>
      <c r="G309" s="48" t="s">
        <v>86</v>
      </c>
      <c r="H309" s="48">
        <v>6</v>
      </c>
      <c r="I309" s="48" t="s">
        <v>87</v>
      </c>
      <c r="J309" s="49">
        <v>45596</v>
      </c>
      <c r="K309" s="62">
        <v>45597</v>
      </c>
      <c r="L309" s="40" t="s">
        <v>4</v>
      </c>
      <c r="M309" s="127">
        <v>4</v>
      </c>
      <c r="N309" s="137">
        <f>VLOOKUP(L309,단가표!$B$2:$C$75,2,0)</f>
        <v>60000</v>
      </c>
      <c r="O309" s="42">
        <f>SUM(M309*N309)</f>
        <v>240000</v>
      </c>
      <c r="P309" s="138">
        <v>240000</v>
      </c>
      <c r="Q309" s="167" t="s">
        <v>26</v>
      </c>
      <c r="R309" s="41"/>
      <c r="S309" s="43">
        <v>0</v>
      </c>
      <c r="T309" s="168"/>
      <c r="U309" s="195" t="s">
        <v>57</v>
      </c>
      <c r="V309" s="50" t="s">
        <v>1185</v>
      </c>
      <c r="W309" s="194" t="s">
        <v>231</v>
      </c>
      <c r="X309" s="186">
        <v>44974</v>
      </c>
      <c r="Y309" s="55" t="s">
        <v>4</v>
      </c>
      <c r="Z309" s="48"/>
      <c r="AA309" s="48" t="s">
        <v>362</v>
      </c>
      <c r="AB309" s="48"/>
      <c r="AC309" s="48"/>
    </row>
    <row r="310" spans="1:29" ht="20.100000000000001" customHeight="1">
      <c r="A310" s="36" t="s">
        <v>2705</v>
      </c>
      <c r="B310" s="95" t="s">
        <v>51</v>
      </c>
      <c r="C310" s="37" t="s">
        <v>41</v>
      </c>
      <c r="D310" s="48" t="s">
        <v>123</v>
      </c>
      <c r="E310" s="48" t="s">
        <v>47</v>
      </c>
      <c r="F310" s="48" t="s">
        <v>124</v>
      </c>
      <c r="G310" s="48" t="s">
        <v>86</v>
      </c>
      <c r="H310" s="48">
        <v>8</v>
      </c>
      <c r="I310" s="48" t="s">
        <v>1186</v>
      </c>
      <c r="J310" s="49">
        <v>45596</v>
      </c>
      <c r="K310" s="62">
        <v>45597</v>
      </c>
      <c r="L310" s="40" t="s">
        <v>7</v>
      </c>
      <c r="M310" s="127">
        <v>8</v>
      </c>
      <c r="N310" s="137">
        <f>VLOOKUP(L310,[2]단가표!$B$2:$C$75,2,0)</f>
        <v>53750</v>
      </c>
      <c r="O310" s="42">
        <f>SUM(M310*N310)</f>
        <v>430000</v>
      </c>
      <c r="P310" s="138">
        <v>430000</v>
      </c>
      <c r="Q310" s="167" t="s">
        <v>106</v>
      </c>
      <c r="R310" s="41">
        <v>7</v>
      </c>
      <c r="S310" s="43">
        <f>VLOOKUP(Q310,단가표!$B$2:$C$75,2,0)</f>
        <v>5500</v>
      </c>
      <c r="T310" s="166">
        <v>38500</v>
      </c>
      <c r="U310" s="195" t="s">
        <v>57</v>
      </c>
      <c r="V310" s="50" t="s">
        <v>1187</v>
      </c>
      <c r="W310" s="194" t="s">
        <v>1188</v>
      </c>
      <c r="X310" s="186">
        <v>44147</v>
      </c>
      <c r="Y310" s="55" t="s">
        <v>6</v>
      </c>
      <c r="Z310" s="48"/>
      <c r="AA310" s="48" t="s">
        <v>125</v>
      </c>
      <c r="AB310" s="48"/>
      <c r="AC310" s="48" t="s">
        <v>55</v>
      </c>
    </row>
    <row r="311" spans="1:29" ht="20.100000000000001" customHeight="1">
      <c r="A311" s="36" t="s">
        <v>2705</v>
      </c>
      <c r="B311" s="95" t="s">
        <v>51</v>
      </c>
      <c r="C311" s="48" t="s">
        <v>2435</v>
      </c>
      <c r="D311" s="40" t="s">
        <v>95</v>
      </c>
      <c r="E311" s="48" t="s">
        <v>48</v>
      </c>
      <c r="F311" s="48" t="s">
        <v>96</v>
      </c>
      <c r="G311" s="48" t="s">
        <v>86</v>
      </c>
      <c r="H311" s="48">
        <v>9</v>
      </c>
      <c r="I311" s="48" t="s">
        <v>707</v>
      </c>
      <c r="J311" s="49">
        <v>45597</v>
      </c>
      <c r="K311" s="66">
        <v>45566</v>
      </c>
      <c r="L311" s="40" t="s">
        <v>2713</v>
      </c>
      <c r="M311" s="127">
        <v>2</v>
      </c>
      <c r="N311" s="137">
        <f>VLOOKUP(L311,단가표!$B$2:$C$75,2,0)</f>
        <v>30000</v>
      </c>
      <c r="O311" s="42">
        <f>SUM(M311*N311)</f>
        <v>60000</v>
      </c>
      <c r="P311" s="138">
        <v>60000</v>
      </c>
      <c r="Q311" s="165" t="s">
        <v>26</v>
      </c>
      <c r="R311" s="41"/>
      <c r="S311" s="42">
        <f>VLOOKUP(Q311,단가표!$B$2:$C$75,2,0)</f>
        <v>0</v>
      </c>
      <c r="T311" s="166"/>
      <c r="U311" s="195" t="s">
        <v>57</v>
      </c>
      <c r="V311" s="50" t="s">
        <v>1202</v>
      </c>
      <c r="W311" s="194" t="s">
        <v>1203</v>
      </c>
      <c r="X311" s="186">
        <v>43407</v>
      </c>
      <c r="Y311" s="55" t="s">
        <v>4</v>
      </c>
      <c r="Z311" s="48"/>
      <c r="AA311" s="48" t="s">
        <v>97</v>
      </c>
      <c r="AB311" s="48"/>
      <c r="AC311" s="50" t="s">
        <v>53</v>
      </c>
    </row>
    <row r="312" spans="1:29" ht="20.100000000000001" customHeight="1">
      <c r="A312" s="58" t="s">
        <v>2705</v>
      </c>
      <c r="B312" s="95" t="s">
        <v>51</v>
      </c>
      <c r="C312" s="48" t="s">
        <v>2435</v>
      </c>
      <c r="D312" s="40" t="s">
        <v>120</v>
      </c>
      <c r="E312" s="48" t="s">
        <v>48</v>
      </c>
      <c r="F312" s="48" t="s">
        <v>121</v>
      </c>
      <c r="G312" s="48" t="s">
        <v>86</v>
      </c>
      <c r="H312" s="48">
        <v>9</v>
      </c>
      <c r="I312" s="48" t="s">
        <v>100</v>
      </c>
      <c r="J312" s="49">
        <v>45597</v>
      </c>
      <c r="K312" s="66">
        <v>45566</v>
      </c>
      <c r="L312" s="40" t="s">
        <v>2713</v>
      </c>
      <c r="M312" s="127">
        <v>1</v>
      </c>
      <c r="N312" s="137">
        <f>VLOOKUP(L312,단가표!$B$2:$C$75,2,0)</f>
        <v>30000</v>
      </c>
      <c r="O312" s="42">
        <f>SUM(M312*N312)</f>
        <v>30000</v>
      </c>
      <c r="P312" s="138">
        <v>30000</v>
      </c>
      <c r="Q312" s="167" t="s">
        <v>26</v>
      </c>
      <c r="R312" s="41"/>
      <c r="S312" s="43">
        <f>VLOOKUP(Q312,단가표!$B$2:$C$75,2,0)</f>
        <v>0</v>
      </c>
      <c r="T312" s="166"/>
      <c r="U312" s="195" t="s">
        <v>57</v>
      </c>
      <c r="V312" s="40" t="s">
        <v>1205</v>
      </c>
      <c r="W312" s="194" t="s">
        <v>1714</v>
      </c>
      <c r="X312" s="186"/>
      <c r="Y312" s="48" t="s">
        <v>6</v>
      </c>
      <c r="Z312" s="48"/>
      <c r="AA312" s="67" t="s">
        <v>122</v>
      </c>
      <c r="AB312" s="67"/>
      <c r="AC312" s="48" t="s">
        <v>61</v>
      </c>
    </row>
    <row r="313" spans="1:29" ht="20.100000000000001" customHeight="1">
      <c r="A313" s="58" t="s">
        <v>2705</v>
      </c>
      <c r="B313" s="95" t="s">
        <v>51</v>
      </c>
      <c r="C313" s="48" t="s">
        <v>41</v>
      </c>
      <c r="D313" s="40" t="s">
        <v>120</v>
      </c>
      <c r="E313" s="48" t="s">
        <v>48</v>
      </c>
      <c r="F313" s="48" t="s">
        <v>121</v>
      </c>
      <c r="G313" s="48" t="s">
        <v>86</v>
      </c>
      <c r="H313" s="48">
        <v>9</v>
      </c>
      <c r="I313" s="48" t="s">
        <v>568</v>
      </c>
      <c r="J313" s="49">
        <v>45597</v>
      </c>
      <c r="K313" s="66">
        <v>45566</v>
      </c>
      <c r="L313" s="40" t="s">
        <v>4</v>
      </c>
      <c r="M313" s="127">
        <v>3</v>
      </c>
      <c r="N313" s="137">
        <f>VLOOKUP(L313,단가표!$B$2:$C$75,2,0)</f>
        <v>60000</v>
      </c>
      <c r="O313" s="42">
        <f>SUM(M313*N313)</f>
        <v>180000</v>
      </c>
      <c r="P313" s="138">
        <v>180000</v>
      </c>
      <c r="Q313" s="167" t="s">
        <v>26</v>
      </c>
      <c r="R313" s="41"/>
      <c r="S313" s="43">
        <f>VLOOKUP(Q313,단가표!$B$2:$C$75,2,0)</f>
        <v>0</v>
      </c>
      <c r="T313" s="166"/>
      <c r="U313" s="195" t="s">
        <v>57</v>
      </c>
      <c r="V313" s="40" t="s">
        <v>1205</v>
      </c>
      <c r="W313" s="194" t="s">
        <v>1715</v>
      </c>
      <c r="X313" s="186"/>
      <c r="Y313" s="48" t="s">
        <v>6</v>
      </c>
      <c r="Z313" s="48"/>
      <c r="AA313" s="67" t="s">
        <v>122</v>
      </c>
      <c r="AB313" s="67"/>
      <c r="AC313" s="48" t="s">
        <v>61</v>
      </c>
    </row>
    <row r="314" spans="1:29" ht="20.100000000000001" customHeight="1">
      <c r="A314" s="58" t="s">
        <v>2705</v>
      </c>
      <c r="B314" s="95" t="s">
        <v>50</v>
      </c>
      <c r="C314" s="85" t="s">
        <v>40</v>
      </c>
      <c r="D314" s="48" t="s">
        <v>190</v>
      </c>
      <c r="E314" s="48" t="s">
        <v>45</v>
      </c>
      <c r="F314" s="48" t="s">
        <v>189</v>
      </c>
      <c r="G314" s="48" t="s">
        <v>89</v>
      </c>
      <c r="H314" s="48">
        <v>8</v>
      </c>
      <c r="I314" s="48" t="s">
        <v>144</v>
      </c>
      <c r="J314" s="49">
        <v>45597</v>
      </c>
      <c r="K314" s="66">
        <v>45597</v>
      </c>
      <c r="L314" s="40" t="s">
        <v>4</v>
      </c>
      <c r="M314" s="127">
        <v>4</v>
      </c>
      <c r="N314" s="137">
        <f>VLOOKUP(L314,단가표!$B$2:$C$75,2,0)</f>
        <v>60000</v>
      </c>
      <c r="O314" s="42">
        <f>SUM(M314*N314)</f>
        <v>240000</v>
      </c>
      <c r="P314" s="139">
        <v>-240000</v>
      </c>
      <c r="Q314" s="167" t="s">
        <v>15</v>
      </c>
      <c r="R314" s="41">
        <v>4</v>
      </c>
      <c r="S314" s="43">
        <f>VLOOKUP(Q314,단가표!$B$2:$C$75,2,0)</f>
        <v>6000</v>
      </c>
      <c r="T314" s="169">
        <v>-24000</v>
      </c>
      <c r="U314" s="195" t="s">
        <v>59</v>
      </c>
      <c r="V314" s="50" t="s">
        <v>765</v>
      </c>
      <c r="W314" s="208" t="s">
        <v>2154</v>
      </c>
      <c r="X314" s="186">
        <v>44370</v>
      </c>
      <c r="Y314" s="48"/>
      <c r="Z314" s="48"/>
      <c r="AA314" s="48" t="s">
        <v>191</v>
      </c>
      <c r="AB314" s="48"/>
      <c r="AC314" s="48"/>
    </row>
    <row r="315" spans="1:29" ht="20.100000000000001" customHeight="1">
      <c r="A315" s="36" t="s">
        <v>2706</v>
      </c>
      <c r="B315" s="95" t="s">
        <v>50</v>
      </c>
      <c r="C315" s="59" t="s">
        <v>41</v>
      </c>
      <c r="D315" s="40" t="s">
        <v>314</v>
      </c>
      <c r="E315" s="48" t="s">
        <v>45</v>
      </c>
      <c r="F315" s="48" t="s">
        <v>315</v>
      </c>
      <c r="G315" s="48" t="s">
        <v>89</v>
      </c>
      <c r="H315" s="40">
        <v>6</v>
      </c>
      <c r="I315" s="48" t="s">
        <v>596</v>
      </c>
      <c r="J315" s="49">
        <v>45597</v>
      </c>
      <c r="K315" s="66">
        <v>45597</v>
      </c>
      <c r="L315" s="40" t="s">
        <v>4</v>
      </c>
      <c r="M315" s="127">
        <v>4</v>
      </c>
      <c r="N315" s="137">
        <f>VLOOKUP(L315,단가표!$B$2:$C$75,2,0)</f>
        <v>60000</v>
      </c>
      <c r="O315" s="42">
        <f>SUM(M315*N315)</f>
        <v>240000</v>
      </c>
      <c r="P315" s="140">
        <v>240000</v>
      </c>
      <c r="Q315" s="167" t="s">
        <v>26</v>
      </c>
      <c r="R315" s="41"/>
      <c r="S315" s="43">
        <f>VLOOKUP(Q315,단가표!$B$2:$C$75,2,0)</f>
        <v>0</v>
      </c>
      <c r="T315" s="166"/>
      <c r="U315" s="195" t="s">
        <v>57</v>
      </c>
      <c r="V315" s="41" t="s">
        <v>1198</v>
      </c>
      <c r="W315" s="194" t="s">
        <v>231</v>
      </c>
      <c r="X315" s="188">
        <v>44884</v>
      </c>
      <c r="Y315" s="48" t="s">
        <v>4</v>
      </c>
      <c r="Z315" s="48"/>
      <c r="AA315" s="48" t="s">
        <v>319</v>
      </c>
      <c r="AB315" s="48"/>
      <c r="AC315" s="48" t="s">
        <v>61</v>
      </c>
    </row>
    <row r="316" spans="1:29" ht="20.100000000000001" customHeight="1">
      <c r="A316" s="36" t="s">
        <v>2705</v>
      </c>
      <c r="B316" s="95" t="s">
        <v>51</v>
      </c>
      <c r="C316" s="59" t="s">
        <v>41</v>
      </c>
      <c r="D316" s="37" t="s">
        <v>342</v>
      </c>
      <c r="E316" s="48" t="s">
        <v>48</v>
      </c>
      <c r="F316" s="48" t="s">
        <v>343</v>
      </c>
      <c r="G316" s="48" t="s">
        <v>86</v>
      </c>
      <c r="H316" s="48">
        <v>8</v>
      </c>
      <c r="I316" s="48" t="s">
        <v>180</v>
      </c>
      <c r="J316" s="49">
        <v>45597</v>
      </c>
      <c r="K316" s="66">
        <v>45597</v>
      </c>
      <c r="L316" s="40" t="s">
        <v>6</v>
      </c>
      <c r="M316" s="127">
        <v>8</v>
      </c>
      <c r="N316" s="137">
        <f>VLOOKUP(L316,단가표!$B$2:$C$75,2,0)</f>
        <v>55000</v>
      </c>
      <c r="O316" s="42">
        <f>SUM(M316*N316)</f>
        <v>440000</v>
      </c>
      <c r="P316" s="138">
        <v>440000</v>
      </c>
      <c r="Q316" s="167" t="s">
        <v>26</v>
      </c>
      <c r="R316" s="41"/>
      <c r="S316" s="43">
        <v>0</v>
      </c>
      <c r="T316" s="166"/>
      <c r="U316" s="195" t="s">
        <v>57</v>
      </c>
      <c r="V316" s="50" t="s">
        <v>1199</v>
      </c>
      <c r="W316" s="194" t="s">
        <v>230</v>
      </c>
      <c r="X316" s="186">
        <v>44939</v>
      </c>
      <c r="Y316" s="48" t="s">
        <v>6</v>
      </c>
      <c r="Z316" s="48"/>
      <c r="AA316" s="48" t="s">
        <v>344</v>
      </c>
      <c r="AB316" s="48"/>
      <c r="AC316" s="40"/>
    </row>
    <row r="317" spans="1:29" ht="20.100000000000001" customHeight="1">
      <c r="A317" s="58" t="s">
        <v>2705</v>
      </c>
      <c r="B317" s="95" t="s">
        <v>51</v>
      </c>
      <c r="C317" s="59" t="s">
        <v>41</v>
      </c>
      <c r="D317" s="48" t="s">
        <v>481</v>
      </c>
      <c r="E317" s="48" t="s">
        <v>48</v>
      </c>
      <c r="F317" s="48" t="s">
        <v>482</v>
      </c>
      <c r="G317" s="48" t="s">
        <v>86</v>
      </c>
      <c r="H317" s="48">
        <v>8</v>
      </c>
      <c r="I317" s="50" t="s">
        <v>90</v>
      </c>
      <c r="J317" s="49">
        <v>45597</v>
      </c>
      <c r="K317" s="62">
        <v>45597</v>
      </c>
      <c r="L317" s="40" t="s">
        <v>4</v>
      </c>
      <c r="M317" s="127">
        <v>4</v>
      </c>
      <c r="N317" s="137">
        <f>VLOOKUP(L317,단가표!$B$2:$C$75,2,0)</f>
        <v>60000</v>
      </c>
      <c r="O317" s="42">
        <f>SUM(M317*N317)</f>
        <v>240000</v>
      </c>
      <c r="P317" s="138">
        <v>240000</v>
      </c>
      <c r="Q317" s="165" t="s">
        <v>26</v>
      </c>
      <c r="R317" s="41"/>
      <c r="S317" s="42">
        <f>VLOOKUP(Q317,단가표!$B$2:$C$75,2,0)</f>
        <v>0</v>
      </c>
      <c r="T317" s="166"/>
      <c r="U317" s="195" t="s">
        <v>57</v>
      </c>
      <c r="V317" s="50" t="s">
        <v>1200</v>
      </c>
      <c r="W317" s="196" t="s">
        <v>231</v>
      </c>
      <c r="X317" s="186">
        <v>45296</v>
      </c>
      <c r="Y317" s="55" t="s">
        <v>4</v>
      </c>
      <c r="Z317" s="48"/>
      <c r="AA317" s="48" t="s">
        <v>504</v>
      </c>
      <c r="AB317" s="48"/>
      <c r="AC317" s="48"/>
    </row>
    <row r="318" spans="1:29" ht="20.100000000000001" customHeight="1">
      <c r="A318" s="36" t="s">
        <v>2705</v>
      </c>
      <c r="B318" s="95" t="s">
        <v>51</v>
      </c>
      <c r="C318" s="61" t="s">
        <v>41</v>
      </c>
      <c r="D318" s="48" t="s">
        <v>623</v>
      </c>
      <c r="E318" s="48" t="s">
        <v>193</v>
      </c>
      <c r="F318" s="48" t="s">
        <v>624</v>
      </c>
      <c r="G318" s="48" t="s">
        <v>86</v>
      </c>
      <c r="H318" s="48">
        <v>6</v>
      </c>
      <c r="I318" s="48" t="s">
        <v>135</v>
      </c>
      <c r="J318" s="49">
        <v>45597</v>
      </c>
      <c r="K318" s="66">
        <v>45597</v>
      </c>
      <c r="L318" s="40" t="s">
        <v>6</v>
      </c>
      <c r="M318" s="127">
        <v>8</v>
      </c>
      <c r="N318" s="137">
        <f>VLOOKUP(L318,단가표!$B$2:$C$75,2,0)</f>
        <v>55000</v>
      </c>
      <c r="O318" s="42">
        <f>SUM(M318*N318)</f>
        <v>440000</v>
      </c>
      <c r="P318" s="138">
        <v>440000</v>
      </c>
      <c r="Q318" s="165" t="s">
        <v>26</v>
      </c>
      <c r="R318" s="41"/>
      <c r="S318" s="43">
        <f>VLOOKUP(Q318,단가표!$B$2:$C$75,2,0)</f>
        <v>0</v>
      </c>
      <c r="T318" s="166"/>
      <c r="U318" s="195" t="s">
        <v>57</v>
      </c>
      <c r="V318" s="48" t="s">
        <v>1201</v>
      </c>
      <c r="W318" s="194" t="s">
        <v>230</v>
      </c>
      <c r="X318" s="186"/>
      <c r="Y318" s="48"/>
      <c r="Z318" s="48"/>
      <c r="AA318" s="48"/>
      <c r="AB318" s="48"/>
      <c r="AC318" s="50"/>
    </row>
    <row r="319" spans="1:29" ht="20.100000000000001" customHeight="1">
      <c r="A319" s="36" t="s">
        <v>2705</v>
      </c>
      <c r="B319" s="95" t="s">
        <v>51</v>
      </c>
      <c r="C319" s="48" t="s">
        <v>41</v>
      </c>
      <c r="D319" s="40" t="s">
        <v>95</v>
      </c>
      <c r="E319" s="48" t="s">
        <v>48</v>
      </c>
      <c r="F319" s="48" t="s">
        <v>96</v>
      </c>
      <c r="G319" s="48" t="s">
        <v>86</v>
      </c>
      <c r="H319" s="48">
        <v>9</v>
      </c>
      <c r="I319" s="48" t="s">
        <v>94</v>
      </c>
      <c r="J319" s="49">
        <v>45597</v>
      </c>
      <c r="K319" s="66">
        <v>45597</v>
      </c>
      <c r="L319" s="40" t="s">
        <v>4</v>
      </c>
      <c r="M319" s="127">
        <v>4</v>
      </c>
      <c r="N319" s="137">
        <f>VLOOKUP(L319,단가표!$B$2:$C$75,2,0)</f>
        <v>60000</v>
      </c>
      <c r="O319" s="42">
        <f>SUM(M319*N319)</f>
        <v>240000</v>
      </c>
      <c r="P319" s="138">
        <v>240000</v>
      </c>
      <c r="Q319" s="165" t="s">
        <v>26</v>
      </c>
      <c r="R319" s="41"/>
      <c r="S319" s="42">
        <f>VLOOKUP(Q319,단가표!$B$2:$C$75,2,0)</f>
        <v>0</v>
      </c>
      <c r="T319" s="166"/>
      <c r="U319" s="195" t="s">
        <v>57</v>
      </c>
      <c r="V319" s="50" t="s">
        <v>1202</v>
      </c>
      <c r="W319" s="194" t="s">
        <v>231</v>
      </c>
      <c r="X319" s="186">
        <v>43407</v>
      </c>
      <c r="Y319" s="55" t="s">
        <v>4</v>
      </c>
      <c r="Z319" s="48"/>
      <c r="AA319" s="48" t="s">
        <v>97</v>
      </c>
      <c r="AB319" s="48"/>
      <c r="AC319" s="50" t="s">
        <v>53</v>
      </c>
    </row>
    <row r="320" spans="1:29" ht="20.100000000000001" customHeight="1">
      <c r="A320" s="36" t="s">
        <v>2705</v>
      </c>
      <c r="B320" s="95" t="s">
        <v>50</v>
      </c>
      <c r="C320" s="56" t="s">
        <v>41</v>
      </c>
      <c r="D320" s="37" t="s">
        <v>571</v>
      </c>
      <c r="E320" s="48" t="s">
        <v>45</v>
      </c>
      <c r="F320" s="48" t="s">
        <v>572</v>
      </c>
      <c r="G320" s="48" t="s">
        <v>89</v>
      </c>
      <c r="H320" s="48">
        <v>8</v>
      </c>
      <c r="I320" s="48" t="s">
        <v>90</v>
      </c>
      <c r="J320" s="68">
        <v>45597</v>
      </c>
      <c r="K320" s="66">
        <v>45597</v>
      </c>
      <c r="L320" s="40" t="s">
        <v>4</v>
      </c>
      <c r="M320" s="127">
        <v>4</v>
      </c>
      <c r="N320" s="137">
        <f>VLOOKUP(L320,단가표!$B$2:$C$75,2,0)</f>
        <v>60000</v>
      </c>
      <c r="O320" s="42">
        <f>SUM(M320*N320)</f>
        <v>240000</v>
      </c>
      <c r="P320" s="138">
        <v>240000</v>
      </c>
      <c r="Q320" s="167" t="s">
        <v>26</v>
      </c>
      <c r="R320" s="41"/>
      <c r="S320" s="43">
        <f>VLOOKUP(Q320,단가표!$B$2:$C$75,2,0)</f>
        <v>0</v>
      </c>
      <c r="T320" s="166"/>
      <c r="U320" s="195" t="s">
        <v>57</v>
      </c>
      <c r="V320" s="48" t="s">
        <v>1204</v>
      </c>
      <c r="W320" s="194" t="s">
        <v>231</v>
      </c>
      <c r="X320" s="186">
        <v>45339</v>
      </c>
      <c r="Y320" s="48" t="s">
        <v>4</v>
      </c>
      <c r="Z320" s="48"/>
      <c r="AA320" s="48" t="s">
        <v>586</v>
      </c>
      <c r="AB320" s="48"/>
      <c r="AC320" s="50"/>
    </row>
    <row r="321" spans="1:29" ht="20.100000000000001" customHeight="1">
      <c r="A321" s="58" t="s">
        <v>2705</v>
      </c>
      <c r="B321" s="95" t="s">
        <v>51</v>
      </c>
      <c r="C321" s="48" t="s">
        <v>2435</v>
      </c>
      <c r="D321" s="40" t="s">
        <v>120</v>
      </c>
      <c r="E321" s="48" t="s">
        <v>48</v>
      </c>
      <c r="F321" s="48" t="s">
        <v>121</v>
      </c>
      <c r="G321" s="48" t="s">
        <v>86</v>
      </c>
      <c r="H321" s="48">
        <v>9</v>
      </c>
      <c r="I321" s="48" t="s">
        <v>100</v>
      </c>
      <c r="J321" s="49">
        <v>45597</v>
      </c>
      <c r="K321" s="66">
        <v>45597</v>
      </c>
      <c r="L321" s="40" t="s">
        <v>2713</v>
      </c>
      <c r="M321" s="127">
        <v>3</v>
      </c>
      <c r="N321" s="137">
        <f>VLOOKUP(L321,단가표!$B$2:$C$75,2,0)</f>
        <v>30000</v>
      </c>
      <c r="O321" s="42">
        <f>SUM(M321*N321)</f>
        <v>90000</v>
      </c>
      <c r="P321" s="138">
        <v>90000</v>
      </c>
      <c r="Q321" s="167" t="s">
        <v>26</v>
      </c>
      <c r="R321" s="41"/>
      <c r="S321" s="43">
        <f>VLOOKUP(Q321,단가표!$B$2:$C$75,2,0)</f>
        <v>0</v>
      </c>
      <c r="T321" s="166"/>
      <c r="U321" s="195" t="s">
        <v>57</v>
      </c>
      <c r="V321" s="40" t="s">
        <v>1205</v>
      </c>
      <c r="W321" s="194" t="s">
        <v>1578</v>
      </c>
      <c r="X321" s="186"/>
      <c r="Y321" s="48" t="s">
        <v>6</v>
      </c>
      <c r="Z321" s="48"/>
      <c r="AA321" s="67" t="s">
        <v>122</v>
      </c>
      <c r="AB321" s="67"/>
      <c r="AC321" s="48" t="s">
        <v>61</v>
      </c>
    </row>
    <row r="322" spans="1:29" ht="20.100000000000001" customHeight="1">
      <c r="A322" s="58" t="s">
        <v>2705</v>
      </c>
      <c r="B322" s="95" t="s">
        <v>51</v>
      </c>
      <c r="C322" s="48" t="s">
        <v>41</v>
      </c>
      <c r="D322" s="40" t="s">
        <v>120</v>
      </c>
      <c r="E322" s="48" t="s">
        <v>48</v>
      </c>
      <c r="F322" s="48" t="s">
        <v>121</v>
      </c>
      <c r="G322" s="48" t="s">
        <v>86</v>
      </c>
      <c r="H322" s="48">
        <v>9</v>
      </c>
      <c r="I322" s="48" t="s">
        <v>568</v>
      </c>
      <c r="J322" s="49">
        <v>45597</v>
      </c>
      <c r="K322" s="66">
        <v>45597</v>
      </c>
      <c r="L322" s="40" t="s">
        <v>4</v>
      </c>
      <c r="M322" s="127">
        <v>1</v>
      </c>
      <c r="N322" s="137">
        <f>VLOOKUP(L322,단가표!$B$2:$C$75,2,0)</f>
        <v>60000</v>
      </c>
      <c r="O322" s="42">
        <f>SUM(M322*N322)</f>
        <v>60000</v>
      </c>
      <c r="P322" s="138">
        <v>60000</v>
      </c>
      <c r="Q322" s="167" t="s">
        <v>26</v>
      </c>
      <c r="R322" s="41"/>
      <c r="S322" s="43">
        <f>VLOOKUP(Q322,단가표!$B$2:$C$75,2,0)</f>
        <v>0</v>
      </c>
      <c r="T322" s="166"/>
      <c r="U322" s="195" t="s">
        <v>57</v>
      </c>
      <c r="V322" s="40" t="s">
        <v>1205</v>
      </c>
      <c r="W322" s="194" t="s">
        <v>1645</v>
      </c>
      <c r="X322" s="186"/>
      <c r="Y322" s="48" t="s">
        <v>6</v>
      </c>
      <c r="Z322" s="48"/>
      <c r="AA322" s="67" t="s">
        <v>122</v>
      </c>
      <c r="AB322" s="67"/>
      <c r="AC322" s="48" t="s">
        <v>61</v>
      </c>
    </row>
    <row r="323" spans="1:29" ht="20.100000000000001" customHeight="1">
      <c r="A323" s="58" t="s">
        <v>2705</v>
      </c>
      <c r="B323" s="95" t="s">
        <v>50</v>
      </c>
      <c r="C323" s="59" t="s">
        <v>41</v>
      </c>
      <c r="D323" s="48" t="s">
        <v>566</v>
      </c>
      <c r="E323" s="48" t="s">
        <v>45</v>
      </c>
      <c r="F323" s="48" t="s">
        <v>567</v>
      </c>
      <c r="G323" s="48" t="s">
        <v>89</v>
      </c>
      <c r="H323" s="48">
        <v>8</v>
      </c>
      <c r="I323" s="50" t="s">
        <v>90</v>
      </c>
      <c r="J323" s="49">
        <v>45597</v>
      </c>
      <c r="K323" s="66">
        <v>45597</v>
      </c>
      <c r="L323" s="40" t="s">
        <v>4</v>
      </c>
      <c r="M323" s="127">
        <v>4</v>
      </c>
      <c r="N323" s="137">
        <f>VLOOKUP(L323,단가표!$B$2:$C$75,2,0)</f>
        <v>60000</v>
      </c>
      <c r="O323" s="42">
        <f>SUM(M323*N323)</f>
        <v>240000</v>
      </c>
      <c r="P323" s="138">
        <v>240000</v>
      </c>
      <c r="Q323" s="167" t="s">
        <v>26</v>
      </c>
      <c r="R323" s="41"/>
      <c r="S323" s="43">
        <f>VLOOKUP(Q323,단가표!$B$2:$C$75,2,0)</f>
        <v>0</v>
      </c>
      <c r="T323" s="166"/>
      <c r="U323" s="195" t="s">
        <v>57</v>
      </c>
      <c r="V323" s="50" t="s">
        <v>1206</v>
      </c>
      <c r="W323" s="194" t="s">
        <v>231</v>
      </c>
      <c r="X323" s="186">
        <v>45339</v>
      </c>
      <c r="Y323" s="48" t="s">
        <v>4</v>
      </c>
      <c r="Z323" s="48"/>
      <c r="AA323" s="48" t="s">
        <v>587</v>
      </c>
      <c r="AB323" s="48"/>
      <c r="AC323" s="48"/>
    </row>
    <row r="324" spans="1:29" ht="20.100000000000001" customHeight="1">
      <c r="A324" s="58" t="s">
        <v>2705</v>
      </c>
      <c r="B324" s="95" t="s">
        <v>50</v>
      </c>
      <c r="C324" s="56" t="s">
        <v>41</v>
      </c>
      <c r="D324" s="48" t="s">
        <v>553</v>
      </c>
      <c r="E324" s="48" t="s">
        <v>731</v>
      </c>
      <c r="F324" s="48" t="s">
        <v>554</v>
      </c>
      <c r="G324" s="48" t="s">
        <v>86</v>
      </c>
      <c r="H324" s="48">
        <v>9</v>
      </c>
      <c r="I324" s="48" t="s">
        <v>87</v>
      </c>
      <c r="J324" s="49">
        <v>45597</v>
      </c>
      <c r="K324" s="66">
        <v>45597</v>
      </c>
      <c r="L324" s="40" t="s">
        <v>4</v>
      </c>
      <c r="M324" s="127">
        <v>4</v>
      </c>
      <c r="N324" s="137">
        <f>VLOOKUP(L324,단가표!$B$2:$C$75,2,0)</f>
        <v>60000</v>
      </c>
      <c r="O324" s="42">
        <f>SUM(M324*N324)</f>
        <v>240000</v>
      </c>
      <c r="P324" s="138">
        <v>240000</v>
      </c>
      <c r="Q324" s="167" t="s">
        <v>15</v>
      </c>
      <c r="R324" s="41">
        <v>4</v>
      </c>
      <c r="S324" s="43">
        <f>VLOOKUP(Q324,단가표!$B$2:$C$75,2,0)</f>
        <v>6000</v>
      </c>
      <c r="T324" s="166">
        <v>24000</v>
      </c>
      <c r="U324" s="195" t="s">
        <v>57</v>
      </c>
      <c r="V324" s="48" t="s">
        <v>1207</v>
      </c>
      <c r="W324" s="202" t="s">
        <v>1208</v>
      </c>
      <c r="X324" s="186">
        <v>45356</v>
      </c>
      <c r="Y324" s="48" t="s">
        <v>4</v>
      </c>
      <c r="Z324" s="48" t="s">
        <v>613</v>
      </c>
      <c r="AA324" s="48" t="s">
        <v>614</v>
      </c>
      <c r="AB324" s="48" t="s">
        <v>615</v>
      </c>
      <c r="AC324" s="50"/>
    </row>
    <row r="325" spans="1:29" ht="20.100000000000001" customHeight="1">
      <c r="A325" s="58" t="s">
        <v>2705</v>
      </c>
      <c r="B325" s="95" t="s">
        <v>50</v>
      </c>
      <c r="C325" s="59" t="s">
        <v>41</v>
      </c>
      <c r="D325" s="48" t="s">
        <v>608</v>
      </c>
      <c r="E325" s="48" t="s">
        <v>731</v>
      </c>
      <c r="F325" s="48" t="s">
        <v>616</v>
      </c>
      <c r="G325" s="48" t="s">
        <v>89</v>
      </c>
      <c r="H325" s="48">
        <v>7</v>
      </c>
      <c r="I325" s="48" t="s">
        <v>119</v>
      </c>
      <c r="J325" s="49">
        <v>45597</v>
      </c>
      <c r="K325" s="66">
        <v>45597</v>
      </c>
      <c r="L325" s="40" t="s">
        <v>4</v>
      </c>
      <c r="M325" s="127">
        <v>4</v>
      </c>
      <c r="N325" s="137">
        <f>VLOOKUP(L325,단가표!$B$2:$C$75,2,0)</f>
        <v>60000</v>
      </c>
      <c r="O325" s="42">
        <f>SUM(M325*N325)</f>
        <v>240000</v>
      </c>
      <c r="P325" s="140">
        <v>230000</v>
      </c>
      <c r="Q325" s="165" t="s">
        <v>15</v>
      </c>
      <c r="R325" s="41">
        <v>4</v>
      </c>
      <c r="S325" s="43">
        <f>VLOOKUP(Q325,단가표!$B$2:$C$75,2,0)</f>
        <v>6000</v>
      </c>
      <c r="T325" s="166">
        <v>24000</v>
      </c>
      <c r="U325" s="195" t="s">
        <v>57</v>
      </c>
      <c r="V325" s="50" t="s">
        <v>1209</v>
      </c>
      <c r="W325" s="194" t="s">
        <v>1210</v>
      </c>
      <c r="X325" s="186">
        <v>45357</v>
      </c>
      <c r="Y325" s="55" t="s">
        <v>4</v>
      </c>
      <c r="Z325" s="48" t="s">
        <v>618</v>
      </c>
      <c r="AA325" s="48" t="s">
        <v>617</v>
      </c>
      <c r="AB325" s="48" t="s">
        <v>1211</v>
      </c>
      <c r="AC325" s="48" t="s">
        <v>1211</v>
      </c>
    </row>
    <row r="326" spans="1:29" ht="20.100000000000001" customHeight="1">
      <c r="A326" s="58" t="s">
        <v>2705</v>
      </c>
      <c r="B326" s="95" t="s">
        <v>51</v>
      </c>
      <c r="C326" s="48" t="s">
        <v>2435</v>
      </c>
      <c r="D326" s="48" t="s">
        <v>224</v>
      </c>
      <c r="E326" s="48" t="s">
        <v>193</v>
      </c>
      <c r="F326" s="48" t="s">
        <v>322</v>
      </c>
      <c r="G326" s="48" t="s">
        <v>86</v>
      </c>
      <c r="H326" s="48">
        <v>6</v>
      </c>
      <c r="I326" s="50" t="s">
        <v>17</v>
      </c>
      <c r="J326" s="49">
        <v>45597</v>
      </c>
      <c r="K326" s="44">
        <v>45597</v>
      </c>
      <c r="L326" s="40" t="s">
        <v>2713</v>
      </c>
      <c r="M326" s="127">
        <v>11</v>
      </c>
      <c r="N326" s="137">
        <f>VLOOKUP(L326,단가표!$B$2:$C$75,2,0)</f>
        <v>30000</v>
      </c>
      <c r="O326" s="42">
        <f>SUM(M326*N326)</f>
        <v>330000</v>
      </c>
      <c r="P326" s="138">
        <v>330000</v>
      </c>
      <c r="Q326" s="165" t="s">
        <v>26</v>
      </c>
      <c r="R326" s="41"/>
      <c r="S326" s="42">
        <f>VLOOKUP(Q326,단가표!$B$2:$C$75,2,0)</f>
        <v>0</v>
      </c>
      <c r="T326" s="166"/>
      <c r="U326" s="195" t="s">
        <v>57</v>
      </c>
      <c r="V326" s="50" t="s">
        <v>1212</v>
      </c>
      <c r="W326" s="196" t="s">
        <v>1213</v>
      </c>
      <c r="X326" s="186">
        <v>44561</v>
      </c>
      <c r="Y326" s="55" t="s">
        <v>4</v>
      </c>
      <c r="Z326" s="48"/>
      <c r="AA326" s="48" t="s">
        <v>229</v>
      </c>
      <c r="AB326" s="48"/>
      <c r="AC326" s="48"/>
    </row>
    <row r="327" spans="1:29" ht="20.100000000000001" customHeight="1">
      <c r="A327" s="58" t="s">
        <v>2705</v>
      </c>
      <c r="B327" s="95" t="s">
        <v>51</v>
      </c>
      <c r="C327" s="59" t="s">
        <v>41</v>
      </c>
      <c r="D327" s="48" t="s">
        <v>224</v>
      </c>
      <c r="E327" s="48" t="s">
        <v>193</v>
      </c>
      <c r="F327" s="48" t="s">
        <v>322</v>
      </c>
      <c r="G327" s="48" t="s">
        <v>86</v>
      </c>
      <c r="H327" s="48">
        <v>6</v>
      </c>
      <c r="I327" s="50" t="s">
        <v>91</v>
      </c>
      <c r="J327" s="49">
        <v>45597</v>
      </c>
      <c r="K327" s="44">
        <v>45597</v>
      </c>
      <c r="L327" s="40" t="s">
        <v>6</v>
      </c>
      <c r="M327" s="127">
        <v>8</v>
      </c>
      <c r="N327" s="137">
        <f>VLOOKUP(L327,단가표!$B$2:$C$75,2,0)</f>
        <v>55000</v>
      </c>
      <c r="O327" s="42">
        <f>SUM(M327*N327)</f>
        <v>440000</v>
      </c>
      <c r="P327" s="138">
        <v>440000</v>
      </c>
      <c r="Q327" s="165" t="s">
        <v>26</v>
      </c>
      <c r="R327" s="41"/>
      <c r="S327" s="42">
        <f>VLOOKUP(Q327,단가표!$B$2:$C$75,2,0)</f>
        <v>0</v>
      </c>
      <c r="T327" s="166"/>
      <c r="U327" s="195" t="s">
        <v>57</v>
      </c>
      <c r="V327" s="50" t="s">
        <v>1212</v>
      </c>
      <c r="W327" s="196" t="s">
        <v>230</v>
      </c>
      <c r="X327" s="186">
        <v>44561</v>
      </c>
      <c r="Y327" s="55" t="s">
        <v>4</v>
      </c>
      <c r="Z327" s="48"/>
      <c r="AA327" s="48" t="s">
        <v>229</v>
      </c>
      <c r="AB327" s="48"/>
      <c r="AC327" s="48"/>
    </row>
    <row r="328" spans="1:29" ht="20.100000000000001" customHeight="1">
      <c r="A328" s="58" t="s">
        <v>2705</v>
      </c>
      <c r="B328" s="95" t="s">
        <v>51</v>
      </c>
      <c r="C328" s="59" t="s">
        <v>41</v>
      </c>
      <c r="D328" s="48" t="s">
        <v>224</v>
      </c>
      <c r="E328" s="48" t="s">
        <v>193</v>
      </c>
      <c r="F328" s="48" t="s">
        <v>322</v>
      </c>
      <c r="G328" s="48" t="s">
        <v>86</v>
      </c>
      <c r="H328" s="48">
        <v>6</v>
      </c>
      <c r="I328" s="50" t="s">
        <v>406</v>
      </c>
      <c r="J328" s="49">
        <v>45597</v>
      </c>
      <c r="K328" s="44">
        <v>45597</v>
      </c>
      <c r="L328" s="40" t="s">
        <v>165</v>
      </c>
      <c r="M328" s="127">
        <v>1</v>
      </c>
      <c r="N328" s="137">
        <f>VLOOKUP(L328,단가표!$B$2:$C$75,2,0)</f>
        <v>500000</v>
      </c>
      <c r="O328" s="42">
        <f>SUM(M328*N328)</f>
        <v>500000</v>
      </c>
      <c r="P328" s="138">
        <v>500000</v>
      </c>
      <c r="Q328" s="165" t="s">
        <v>26</v>
      </c>
      <c r="R328" s="41"/>
      <c r="S328" s="42">
        <f>VLOOKUP(Q328,단가표!$B$2:$C$75,2,0)</f>
        <v>0</v>
      </c>
      <c r="T328" s="166"/>
      <c r="U328" s="195" t="s">
        <v>57</v>
      </c>
      <c r="V328" s="50" t="s">
        <v>1212</v>
      </c>
      <c r="W328" s="196" t="s">
        <v>1214</v>
      </c>
      <c r="X328" s="186">
        <v>44561</v>
      </c>
      <c r="Y328" s="55" t="s">
        <v>4</v>
      </c>
      <c r="Z328" s="48"/>
      <c r="AA328" s="48" t="s">
        <v>229</v>
      </c>
      <c r="AB328" s="48"/>
      <c r="AC328" s="48"/>
    </row>
    <row r="329" spans="1:29" ht="20.100000000000001" customHeight="1">
      <c r="A329" s="36" t="s">
        <v>2705</v>
      </c>
      <c r="B329" s="95" t="s">
        <v>51</v>
      </c>
      <c r="C329" s="37" t="s">
        <v>41</v>
      </c>
      <c r="D329" s="40" t="s">
        <v>662</v>
      </c>
      <c r="E329" s="48" t="s">
        <v>193</v>
      </c>
      <c r="F329" s="48" t="s">
        <v>663</v>
      </c>
      <c r="G329" s="48" t="s">
        <v>89</v>
      </c>
      <c r="H329" s="48">
        <v>6</v>
      </c>
      <c r="I329" s="48" t="s">
        <v>100</v>
      </c>
      <c r="J329" s="68">
        <v>45597</v>
      </c>
      <c r="K329" s="66">
        <v>45597</v>
      </c>
      <c r="L329" s="41" t="s">
        <v>5</v>
      </c>
      <c r="M329" s="127">
        <v>4</v>
      </c>
      <c r="N329" s="137">
        <f>VLOOKUP(L329,단가표!$B$2:$C$75,2,0)</f>
        <v>57500</v>
      </c>
      <c r="O329" s="42">
        <f>SUM(M329*N329)</f>
        <v>230000</v>
      </c>
      <c r="P329" s="140">
        <v>230000</v>
      </c>
      <c r="Q329" s="167" t="s">
        <v>26</v>
      </c>
      <c r="R329" s="41"/>
      <c r="S329" s="43">
        <f>VLOOKUP(Q329,단가표!$B$2:$C$75,2,0)</f>
        <v>0</v>
      </c>
      <c r="T329" s="166"/>
      <c r="U329" s="204" t="s">
        <v>57</v>
      </c>
      <c r="V329" s="50" t="s">
        <v>1215</v>
      </c>
      <c r="W329" s="205" t="s">
        <v>1216</v>
      </c>
      <c r="X329" s="186">
        <v>45457</v>
      </c>
      <c r="Y329" s="48"/>
      <c r="Z329" s="48"/>
      <c r="AA329" s="60"/>
      <c r="AB329" s="60"/>
      <c r="AC329" s="40"/>
    </row>
    <row r="330" spans="1:29" ht="20.100000000000001" customHeight="1">
      <c r="A330" s="36" t="s">
        <v>2705</v>
      </c>
      <c r="B330" s="95" t="s">
        <v>51</v>
      </c>
      <c r="C330" s="59" t="s">
        <v>41</v>
      </c>
      <c r="D330" s="37" t="s">
        <v>108</v>
      </c>
      <c r="E330" s="37" t="s">
        <v>48</v>
      </c>
      <c r="F330" s="37" t="s">
        <v>109</v>
      </c>
      <c r="G330" s="37" t="s">
        <v>86</v>
      </c>
      <c r="H330" s="37">
        <v>8</v>
      </c>
      <c r="I330" s="37" t="s">
        <v>1217</v>
      </c>
      <c r="J330" s="49">
        <v>45597</v>
      </c>
      <c r="K330" s="66">
        <v>45597</v>
      </c>
      <c r="L330" s="38" t="s">
        <v>4</v>
      </c>
      <c r="M330" s="128">
        <v>4</v>
      </c>
      <c r="N330" s="137">
        <f>VLOOKUP(L330,단가표!$B$2:$C$75,2,0)</f>
        <v>60000</v>
      </c>
      <c r="O330" s="42">
        <f>SUM(M330*N330)</f>
        <v>240000</v>
      </c>
      <c r="P330" s="138">
        <v>240000</v>
      </c>
      <c r="Q330" s="165" t="s">
        <v>26</v>
      </c>
      <c r="R330" s="53"/>
      <c r="S330" s="43">
        <f>VLOOKUP(Q330,단가표!$B$2:$C$75,2,0)</f>
        <v>0</v>
      </c>
      <c r="T330" s="168"/>
      <c r="U330" s="200" t="s">
        <v>57</v>
      </c>
      <c r="V330" s="45" t="s">
        <v>1218</v>
      </c>
      <c r="W330" s="199" t="s">
        <v>231</v>
      </c>
      <c r="X330" s="187">
        <v>43946</v>
      </c>
      <c r="Y330" s="46" t="s">
        <v>6</v>
      </c>
      <c r="Z330" s="37"/>
      <c r="AA330" s="37" t="s">
        <v>110</v>
      </c>
      <c r="AB330" s="37"/>
      <c r="AC330" s="38"/>
    </row>
    <row r="331" spans="1:29" ht="20.100000000000001" customHeight="1">
      <c r="A331" s="36" t="s">
        <v>2705</v>
      </c>
      <c r="B331" s="95" t="s">
        <v>51</v>
      </c>
      <c r="C331" s="48" t="s">
        <v>2435</v>
      </c>
      <c r="D331" s="37" t="s">
        <v>108</v>
      </c>
      <c r="E331" s="37" t="s">
        <v>48</v>
      </c>
      <c r="F331" s="37" t="s">
        <v>109</v>
      </c>
      <c r="G331" s="37" t="s">
        <v>86</v>
      </c>
      <c r="H331" s="37">
        <v>8</v>
      </c>
      <c r="I331" s="37" t="s">
        <v>1217</v>
      </c>
      <c r="J331" s="68">
        <v>45597</v>
      </c>
      <c r="K331" s="66">
        <v>45597</v>
      </c>
      <c r="L331" s="40" t="s">
        <v>2713</v>
      </c>
      <c r="M331" s="128">
        <v>8</v>
      </c>
      <c r="N331" s="137">
        <f>VLOOKUP(L331,단가표!$B$2:$C$75,2,0)</f>
        <v>30000</v>
      </c>
      <c r="O331" s="42">
        <f>SUM(M331*N331)</f>
        <v>240000</v>
      </c>
      <c r="P331" s="138">
        <v>240000</v>
      </c>
      <c r="Q331" s="165" t="s">
        <v>26</v>
      </c>
      <c r="R331" s="53"/>
      <c r="S331" s="43">
        <f>VLOOKUP(Q331,단가표!$B$2:$C$75,2,0)</f>
        <v>0</v>
      </c>
      <c r="T331" s="168"/>
      <c r="U331" s="200" t="s">
        <v>57</v>
      </c>
      <c r="V331" s="45" t="s">
        <v>1218</v>
      </c>
      <c r="W331" s="199" t="s">
        <v>1219</v>
      </c>
      <c r="X331" s="187">
        <v>43946</v>
      </c>
      <c r="Y331" s="46" t="s">
        <v>6</v>
      </c>
      <c r="Z331" s="37"/>
      <c r="AA331" s="37" t="s">
        <v>110</v>
      </c>
      <c r="AB331" s="37"/>
      <c r="AC331" s="38"/>
    </row>
    <row r="332" spans="1:29" ht="20.100000000000001" customHeight="1">
      <c r="A332" s="36" t="s">
        <v>2705</v>
      </c>
      <c r="B332" s="95" t="s">
        <v>50</v>
      </c>
      <c r="C332" s="37" t="s">
        <v>28</v>
      </c>
      <c r="D332" s="37" t="s">
        <v>636</v>
      </c>
      <c r="E332" s="37" t="s">
        <v>44</v>
      </c>
      <c r="F332" s="37" t="s">
        <v>1220</v>
      </c>
      <c r="G332" s="37" t="s">
        <v>86</v>
      </c>
      <c r="H332" s="37">
        <v>9</v>
      </c>
      <c r="I332" s="37" t="s">
        <v>92</v>
      </c>
      <c r="J332" s="68">
        <v>45597</v>
      </c>
      <c r="K332" s="66">
        <v>45597</v>
      </c>
      <c r="L332" s="38" t="s">
        <v>28</v>
      </c>
      <c r="M332" s="128">
        <v>1</v>
      </c>
      <c r="N332" s="137">
        <f>VLOOKUP(L332,단가표!$B$2:$C$75,2,0)</f>
        <v>70000</v>
      </c>
      <c r="O332" s="42">
        <f>SUM(M332*N332)</f>
        <v>70000</v>
      </c>
      <c r="P332" s="138">
        <v>70000</v>
      </c>
      <c r="Q332" s="165" t="s">
        <v>26</v>
      </c>
      <c r="R332" s="53"/>
      <c r="S332" s="43">
        <f>VLOOKUP(Q332,단가표!$B$2:$C$75,2,0)</f>
        <v>0</v>
      </c>
      <c r="T332" s="168"/>
      <c r="U332" s="200" t="s">
        <v>59</v>
      </c>
      <c r="V332" s="45" t="s">
        <v>765</v>
      </c>
      <c r="W332" s="199" t="s">
        <v>1221</v>
      </c>
      <c r="X332" s="187"/>
      <c r="Y332" s="46"/>
      <c r="Z332" s="37"/>
      <c r="AA332" s="37"/>
      <c r="AB332" s="37"/>
      <c r="AC332" s="38"/>
    </row>
    <row r="333" spans="1:29" ht="20.100000000000001" customHeight="1">
      <c r="A333" s="58" t="s">
        <v>2705</v>
      </c>
      <c r="B333" s="95" t="s">
        <v>50</v>
      </c>
      <c r="C333" s="85" t="s">
        <v>40</v>
      </c>
      <c r="D333" s="48" t="s">
        <v>190</v>
      </c>
      <c r="E333" s="48" t="s">
        <v>45</v>
      </c>
      <c r="F333" s="48" t="s">
        <v>189</v>
      </c>
      <c r="G333" s="48" t="s">
        <v>89</v>
      </c>
      <c r="H333" s="48">
        <v>8</v>
      </c>
      <c r="I333" s="48" t="s">
        <v>144</v>
      </c>
      <c r="J333" s="49">
        <v>45597</v>
      </c>
      <c r="K333" s="66">
        <v>45627</v>
      </c>
      <c r="L333" s="40" t="s">
        <v>4</v>
      </c>
      <c r="M333" s="127">
        <v>4</v>
      </c>
      <c r="N333" s="137">
        <f>VLOOKUP(L333,단가표!$B$2:$C$75,2,0)</f>
        <v>60000</v>
      </c>
      <c r="O333" s="42">
        <f>SUM(M333*N333)</f>
        <v>240000</v>
      </c>
      <c r="P333" s="139">
        <v>-236000</v>
      </c>
      <c r="Q333" s="167" t="s">
        <v>15</v>
      </c>
      <c r="R333" s="41"/>
      <c r="S333" s="43">
        <f>VLOOKUP(Q333,단가표!$B$2:$C$75,2,0)</f>
        <v>6000</v>
      </c>
      <c r="T333" s="166"/>
      <c r="U333" s="195" t="s">
        <v>59</v>
      </c>
      <c r="V333" s="50" t="s">
        <v>765</v>
      </c>
      <c r="W333" s="208" t="s">
        <v>2155</v>
      </c>
      <c r="X333" s="186">
        <v>44370</v>
      </c>
      <c r="Y333" s="48"/>
      <c r="Z333" s="48"/>
      <c r="AA333" s="48" t="s">
        <v>191</v>
      </c>
      <c r="AB333" s="48"/>
      <c r="AC333" s="48"/>
    </row>
    <row r="334" spans="1:29" ht="20.100000000000001" customHeight="1">
      <c r="A334" s="36" t="s">
        <v>2705</v>
      </c>
      <c r="B334" s="95" t="s">
        <v>50</v>
      </c>
      <c r="C334" s="59" t="s">
        <v>41</v>
      </c>
      <c r="D334" s="40" t="s">
        <v>287</v>
      </c>
      <c r="E334" s="48" t="s">
        <v>731</v>
      </c>
      <c r="F334" s="48" t="s">
        <v>288</v>
      </c>
      <c r="G334" s="48" t="s">
        <v>89</v>
      </c>
      <c r="H334" s="48">
        <v>9</v>
      </c>
      <c r="I334" s="48" t="s">
        <v>91</v>
      </c>
      <c r="J334" s="49">
        <v>45598</v>
      </c>
      <c r="K334" s="66">
        <v>45566</v>
      </c>
      <c r="L334" s="40" t="s">
        <v>4</v>
      </c>
      <c r="M334" s="127">
        <v>1</v>
      </c>
      <c r="N334" s="137">
        <f>VLOOKUP(L334,단가표!$B$2:$C$75,2,0)</f>
        <v>60000</v>
      </c>
      <c r="O334" s="42">
        <f>SUM(M334*N334)</f>
        <v>60000</v>
      </c>
      <c r="P334" s="138">
        <v>60000</v>
      </c>
      <c r="Q334" s="167" t="s">
        <v>26</v>
      </c>
      <c r="R334" s="41"/>
      <c r="S334" s="43">
        <f>VLOOKUP(Q334,단가표!$B$2:$C$75,2,0)</f>
        <v>0</v>
      </c>
      <c r="T334" s="166"/>
      <c r="U334" s="209" t="s">
        <v>58</v>
      </c>
      <c r="V334" s="41" t="s">
        <v>765</v>
      </c>
      <c r="W334" s="194" t="s">
        <v>1229</v>
      </c>
      <c r="X334" s="188"/>
      <c r="Y334" s="48"/>
      <c r="Z334" s="48"/>
      <c r="AA334" s="48"/>
      <c r="AB334" s="48"/>
      <c r="AC334" s="40" t="s">
        <v>52</v>
      </c>
    </row>
    <row r="335" spans="1:29" ht="20.100000000000001" customHeight="1">
      <c r="A335" s="36" t="s">
        <v>2705</v>
      </c>
      <c r="B335" s="95" t="s">
        <v>51</v>
      </c>
      <c r="C335" s="38" t="s">
        <v>41</v>
      </c>
      <c r="D335" s="48" t="s">
        <v>434</v>
      </c>
      <c r="E335" s="48" t="s">
        <v>47</v>
      </c>
      <c r="F335" s="40" t="s">
        <v>488</v>
      </c>
      <c r="G335" s="48" t="s">
        <v>86</v>
      </c>
      <c r="H335" s="48">
        <v>7</v>
      </c>
      <c r="I335" s="48" t="s">
        <v>838</v>
      </c>
      <c r="J335" s="49">
        <v>45598</v>
      </c>
      <c r="K335" s="90">
        <v>45566</v>
      </c>
      <c r="L335" s="40" t="s">
        <v>6</v>
      </c>
      <c r="M335" s="127">
        <v>1</v>
      </c>
      <c r="N335" s="137">
        <f>VLOOKUP(L335,단가표!$B$2:$C$75,2,0)</f>
        <v>55000</v>
      </c>
      <c r="O335" s="42">
        <f>SUM(M335*N335)</f>
        <v>55000</v>
      </c>
      <c r="P335" s="138">
        <v>55000</v>
      </c>
      <c r="Q335" s="167" t="s">
        <v>26</v>
      </c>
      <c r="R335" s="53"/>
      <c r="S335" s="43">
        <f>VLOOKUP(Q335,단가표!$B$2:$C$75,2,0)</f>
        <v>0</v>
      </c>
      <c r="T335" s="168"/>
      <c r="U335" s="195" t="s">
        <v>57</v>
      </c>
      <c r="V335" s="50" t="s">
        <v>1232</v>
      </c>
      <c r="W335" s="196" t="s">
        <v>1229</v>
      </c>
      <c r="X335" s="186">
        <v>45278</v>
      </c>
      <c r="Y335" s="55" t="s">
        <v>4</v>
      </c>
      <c r="Z335" s="48" t="s">
        <v>489</v>
      </c>
      <c r="AA335" s="48" t="s">
        <v>490</v>
      </c>
      <c r="AB335" s="48"/>
      <c r="AC335" s="48"/>
    </row>
    <row r="336" spans="1:29" ht="20.100000000000001" customHeight="1">
      <c r="A336" s="36" t="s">
        <v>2705</v>
      </c>
      <c r="B336" s="95" t="s">
        <v>51</v>
      </c>
      <c r="C336" s="56" t="s">
        <v>41</v>
      </c>
      <c r="D336" s="48" t="s">
        <v>741</v>
      </c>
      <c r="E336" s="48" t="s">
        <v>193</v>
      </c>
      <c r="F336" s="48" t="s">
        <v>742</v>
      </c>
      <c r="G336" s="48" t="s">
        <v>86</v>
      </c>
      <c r="H336" s="48">
        <v>8</v>
      </c>
      <c r="I336" s="48" t="s">
        <v>98</v>
      </c>
      <c r="J336" s="49">
        <v>45598</v>
      </c>
      <c r="K336" s="62">
        <v>45597</v>
      </c>
      <c r="L336" s="40" t="s">
        <v>4</v>
      </c>
      <c r="M336" s="127">
        <v>4</v>
      </c>
      <c r="N336" s="137">
        <f>VLOOKUP(L336,단가표!$B$2:$C$75,2,0)</f>
        <v>60000</v>
      </c>
      <c r="O336" s="42">
        <f>SUM(M336*N336)</f>
        <v>240000</v>
      </c>
      <c r="P336" s="138">
        <v>240000</v>
      </c>
      <c r="Q336" s="167" t="s">
        <v>26</v>
      </c>
      <c r="R336" s="41"/>
      <c r="S336" s="43">
        <f>VLOOKUP(Q336,단가표!$B$2:$C$75,2,0)</f>
        <v>0</v>
      </c>
      <c r="T336" s="166"/>
      <c r="U336" s="193" t="s">
        <v>57</v>
      </c>
      <c r="V336" s="50" t="s">
        <v>1222</v>
      </c>
      <c r="W336" s="194" t="s">
        <v>231</v>
      </c>
      <c r="X336" s="186">
        <v>45528</v>
      </c>
      <c r="Y336" s="55" t="s">
        <v>4</v>
      </c>
      <c r="Z336" s="48"/>
      <c r="AA336" s="48"/>
      <c r="AB336" s="48"/>
      <c r="AC336" s="40"/>
    </row>
    <row r="337" spans="1:29" ht="20.100000000000001" customHeight="1">
      <c r="A337" s="36" t="s">
        <v>2705</v>
      </c>
      <c r="B337" s="95" t="s">
        <v>51</v>
      </c>
      <c r="C337" s="59" t="s">
        <v>41</v>
      </c>
      <c r="D337" s="57" t="s">
        <v>639</v>
      </c>
      <c r="E337" s="48" t="s">
        <v>47</v>
      </c>
      <c r="F337" s="48" t="s">
        <v>640</v>
      </c>
      <c r="G337" s="48" t="s">
        <v>86</v>
      </c>
      <c r="H337" s="48">
        <v>7</v>
      </c>
      <c r="I337" s="50" t="s">
        <v>91</v>
      </c>
      <c r="J337" s="49">
        <v>45598</v>
      </c>
      <c r="K337" s="62">
        <v>45597</v>
      </c>
      <c r="L337" s="40" t="s">
        <v>234</v>
      </c>
      <c r="M337" s="127">
        <v>3</v>
      </c>
      <c r="N337" s="137">
        <f>VLOOKUP(L337,단가표!$B$2:$C$75,2,0)</f>
        <v>70000</v>
      </c>
      <c r="O337" s="42">
        <f>SUM(M337*N337)</f>
        <v>210000</v>
      </c>
      <c r="P337" s="138">
        <v>210000</v>
      </c>
      <c r="Q337" s="167" t="s">
        <v>15</v>
      </c>
      <c r="R337" s="41">
        <v>6</v>
      </c>
      <c r="S337" s="42">
        <f>VLOOKUP(Q337,단가표!$B$2:$C$75,2,0)</f>
        <v>6000</v>
      </c>
      <c r="T337" s="166">
        <v>36000</v>
      </c>
      <c r="U337" s="193" t="s">
        <v>57</v>
      </c>
      <c r="V337" s="50" t="s">
        <v>1223</v>
      </c>
      <c r="W337" s="194" t="s">
        <v>1224</v>
      </c>
      <c r="X337" s="186">
        <v>45460</v>
      </c>
      <c r="Y337" s="55" t="s">
        <v>4</v>
      </c>
      <c r="Z337" s="48"/>
      <c r="AA337" s="48"/>
      <c r="AB337" s="48"/>
      <c r="AC337" s="48"/>
    </row>
    <row r="338" spans="1:29" ht="20.100000000000001" customHeight="1">
      <c r="A338" s="36" t="s">
        <v>2705</v>
      </c>
      <c r="B338" s="95" t="s">
        <v>51</v>
      </c>
      <c r="C338" s="59" t="s">
        <v>41</v>
      </c>
      <c r="D338" s="57" t="s">
        <v>638</v>
      </c>
      <c r="E338" s="48" t="s">
        <v>47</v>
      </c>
      <c r="F338" s="48" t="s">
        <v>640</v>
      </c>
      <c r="G338" s="48" t="s">
        <v>86</v>
      </c>
      <c r="H338" s="48">
        <v>10</v>
      </c>
      <c r="I338" s="50" t="s">
        <v>91</v>
      </c>
      <c r="J338" s="49">
        <v>45598</v>
      </c>
      <c r="K338" s="62">
        <v>45597</v>
      </c>
      <c r="L338" s="40" t="s">
        <v>234</v>
      </c>
      <c r="M338" s="127">
        <v>3</v>
      </c>
      <c r="N338" s="137">
        <f>VLOOKUP(L338,단가표!$B$2:$C$75,2,0)</f>
        <v>70000</v>
      </c>
      <c r="O338" s="42">
        <f>SUM(M338*N338)</f>
        <v>210000</v>
      </c>
      <c r="P338" s="138">
        <v>210000</v>
      </c>
      <c r="Q338" s="167" t="s">
        <v>15</v>
      </c>
      <c r="R338" s="41">
        <v>6</v>
      </c>
      <c r="S338" s="42">
        <f>VLOOKUP(Q338,단가표!$B$2:$C$75,2,0)</f>
        <v>6000</v>
      </c>
      <c r="T338" s="166">
        <v>36000</v>
      </c>
      <c r="U338" s="193" t="s">
        <v>57</v>
      </c>
      <c r="V338" s="50" t="s">
        <v>1223</v>
      </c>
      <c r="W338" s="194" t="s">
        <v>1224</v>
      </c>
      <c r="X338" s="186">
        <v>45460</v>
      </c>
      <c r="Y338" s="55" t="s">
        <v>4</v>
      </c>
      <c r="Z338" s="48"/>
      <c r="AA338" s="48"/>
      <c r="AB338" s="48"/>
      <c r="AC338" s="48"/>
    </row>
    <row r="339" spans="1:29" ht="20.100000000000001" customHeight="1">
      <c r="A339" s="36" t="s">
        <v>2705</v>
      </c>
      <c r="B339" s="95" t="s">
        <v>51</v>
      </c>
      <c r="C339" s="56" t="s">
        <v>41</v>
      </c>
      <c r="D339" s="57" t="s">
        <v>546</v>
      </c>
      <c r="E339" s="48" t="s">
        <v>193</v>
      </c>
      <c r="F339" s="48" t="s">
        <v>548</v>
      </c>
      <c r="G339" s="48" t="s">
        <v>86</v>
      </c>
      <c r="H339" s="48">
        <v>8</v>
      </c>
      <c r="I339" s="48" t="s">
        <v>102</v>
      </c>
      <c r="J339" s="49">
        <v>45598</v>
      </c>
      <c r="K339" s="44">
        <v>45597</v>
      </c>
      <c r="L339" s="40" t="s">
        <v>5</v>
      </c>
      <c r="M339" s="127">
        <v>4</v>
      </c>
      <c r="N339" s="137">
        <f>VLOOKUP(L339,단가표!$B$2:$C$75,2,0)</f>
        <v>57500</v>
      </c>
      <c r="O339" s="42">
        <f>SUM(M339*N339)</f>
        <v>230000</v>
      </c>
      <c r="P339" s="138">
        <v>230000</v>
      </c>
      <c r="Q339" s="165" t="s">
        <v>26</v>
      </c>
      <c r="R339" s="41"/>
      <c r="S339" s="43">
        <f>VLOOKUP(Q339,단가표!$B$2:$C$75,2,0)</f>
        <v>0</v>
      </c>
      <c r="T339" s="166"/>
      <c r="U339" s="195" t="s">
        <v>57</v>
      </c>
      <c r="V339" s="50" t="s">
        <v>1225</v>
      </c>
      <c r="W339" s="194" t="s">
        <v>1226</v>
      </c>
      <c r="X339" s="186">
        <v>45318</v>
      </c>
      <c r="Y339" s="55" t="s">
        <v>4</v>
      </c>
      <c r="Z339" s="48"/>
      <c r="AA339" s="48" t="s">
        <v>565</v>
      </c>
      <c r="AB339" s="48"/>
      <c r="AC339" s="40"/>
    </row>
    <row r="340" spans="1:29" ht="20.100000000000001" customHeight="1">
      <c r="A340" s="36" t="s">
        <v>2705</v>
      </c>
      <c r="B340" s="95" t="s">
        <v>51</v>
      </c>
      <c r="C340" s="56" t="s">
        <v>41</v>
      </c>
      <c r="D340" s="57" t="s">
        <v>451</v>
      </c>
      <c r="E340" s="48" t="s">
        <v>193</v>
      </c>
      <c r="F340" s="48" t="s">
        <v>548</v>
      </c>
      <c r="G340" s="48" t="s">
        <v>86</v>
      </c>
      <c r="H340" s="48">
        <v>7</v>
      </c>
      <c r="I340" s="48" t="s">
        <v>102</v>
      </c>
      <c r="J340" s="49">
        <v>45598</v>
      </c>
      <c r="K340" s="44">
        <v>45597</v>
      </c>
      <c r="L340" s="40" t="s">
        <v>5</v>
      </c>
      <c r="M340" s="127">
        <v>4</v>
      </c>
      <c r="N340" s="137">
        <f>VLOOKUP(L340,단가표!$B$2:$C$75,2,0)</f>
        <v>57500</v>
      </c>
      <c r="O340" s="42">
        <f>SUM(M340*N340)</f>
        <v>230000</v>
      </c>
      <c r="P340" s="138">
        <v>230000</v>
      </c>
      <c r="Q340" s="165" t="s">
        <v>26</v>
      </c>
      <c r="R340" s="41"/>
      <c r="S340" s="43">
        <f>VLOOKUP(Q340,단가표!$B$2:$C$75,2,0)</f>
        <v>0</v>
      </c>
      <c r="T340" s="166"/>
      <c r="U340" s="195" t="s">
        <v>57</v>
      </c>
      <c r="V340" s="50" t="s">
        <v>1225</v>
      </c>
      <c r="W340" s="194" t="s">
        <v>1226</v>
      </c>
      <c r="X340" s="186">
        <v>45318</v>
      </c>
      <c r="Y340" s="55" t="s">
        <v>4</v>
      </c>
      <c r="Z340" s="48"/>
      <c r="AA340" s="48" t="s">
        <v>565</v>
      </c>
      <c r="AB340" s="48"/>
      <c r="AC340" s="40"/>
    </row>
    <row r="341" spans="1:29" ht="20.100000000000001" customHeight="1">
      <c r="A341" s="36" t="s">
        <v>2705</v>
      </c>
      <c r="B341" s="95" t="s">
        <v>51</v>
      </c>
      <c r="C341" s="59" t="s">
        <v>41</v>
      </c>
      <c r="D341" s="48" t="s">
        <v>642</v>
      </c>
      <c r="E341" s="48" t="s">
        <v>577</v>
      </c>
      <c r="F341" s="48" t="s">
        <v>644</v>
      </c>
      <c r="G341" s="48" t="s">
        <v>86</v>
      </c>
      <c r="H341" s="48">
        <v>8</v>
      </c>
      <c r="I341" s="48" t="s">
        <v>91</v>
      </c>
      <c r="J341" s="49">
        <v>45598</v>
      </c>
      <c r="K341" s="62">
        <v>45597</v>
      </c>
      <c r="L341" s="40" t="s">
        <v>4</v>
      </c>
      <c r="M341" s="127">
        <v>4</v>
      </c>
      <c r="N341" s="137">
        <f>VLOOKUP(L341,단가표!$B$2:$C$75,2,0)</f>
        <v>60000</v>
      </c>
      <c r="O341" s="42">
        <f>SUM(M341*N341)</f>
        <v>240000</v>
      </c>
      <c r="P341" s="138">
        <v>240000</v>
      </c>
      <c r="Q341" s="165" t="s">
        <v>26</v>
      </c>
      <c r="R341" s="41"/>
      <c r="S341" s="43">
        <f>VLOOKUP(Q341,단가표!$B$2:$C$75,2,0)</f>
        <v>0</v>
      </c>
      <c r="T341" s="166"/>
      <c r="U341" s="193" t="s">
        <v>57</v>
      </c>
      <c r="V341" s="50" t="s">
        <v>1227</v>
      </c>
      <c r="W341" s="194" t="s">
        <v>231</v>
      </c>
      <c r="X341" s="186">
        <v>45402</v>
      </c>
      <c r="Y341" s="55" t="s">
        <v>4</v>
      </c>
      <c r="Z341" s="48"/>
      <c r="AA341" s="48" t="s">
        <v>655</v>
      </c>
      <c r="AB341" s="48"/>
      <c r="AC341" s="40"/>
    </row>
    <row r="342" spans="1:29" ht="20.100000000000001" customHeight="1">
      <c r="A342" s="36" t="s">
        <v>2705</v>
      </c>
      <c r="B342" s="95" t="s">
        <v>51</v>
      </c>
      <c r="C342" s="37" t="s">
        <v>41</v>
      </c>
      <c r="D342" s="48" t="s">
        <v>169</v>
      </c>
      <c r="E342" s="48" t="s">
        <v>47</v>
      </c>
      <c r="F342" s="48" t="s">
        <v>171</v>
      </c>
      <c r="G342" s="48" t="s">
        <v>86</v>
      </c>
      <c r="H342" s="48">
        <v>10</v>
      </c>
      <c r="I342" s="48" t="s">
        <v>92</v>
      </c>
      <c r="J342" s="49">
        <v>45598</v>
      </c>
      <c r="K342" s="66">
        <v>45597</v>
      </c>
      <c r="L342" s="40" t="s">
        <v>6</v>
      </c>
      <c r="M342" s="127">
        <v>7</v>
      </c>
      <c r="N342" s="137">
        <f>VLOOKUP(L342,단가표!$B$2:$C$75,2,0)</f>
        <v>55000</v>
      </c>
      <c r="O342" s="42">
        <f>SUM(M342*N342)</f>
        <v>385000</v>
      </c>
      <c r="P342" s="138">
        <v>385000</v>
      </c>
      <c r="Q342" s="167" t="s">
        <v>26</v>
      </c>
      <c r="R342" s="41"/>
      <c r="S342" s="43">
        <f>VLOOKUP(Q342,단가표!$B$2:$C$75,2,0)</f>
        <v>0</v>
      </c>
      <c r="T342" s="166"/>
      <c r="U342" s="201" t="s">
        <v>57</v>
      </c>
      <c r="V342" s="67" t="s">
        <v>1228</v>
      </c>
      <c r="W342" s="194" t="s">
        <v>1044</v>
      </c>
      <c r="X342" s="186">
        <v>44275</v>
      </c>
      <c r="Y342" s="48" t="s">
        <v>4</v>
      </c>
      <c r="Z342" s="48"/>
      <c r="AA342" s="48" t="s">
        <v>170</v>
      </c>
      <c r="AB342" s="48"/>
      <c r="AC342" s="50" t="s">
        <v>134</v>
      </c>
    </row>
    <row r="343" spans="1:29" ht="20.100000000000001" customHeight="1">
      <c r="A343" s="36" t="s">
        <v>2705</v>
      </c>
      <c r="B343" s="95" t="s">
        <v>50</v>
      </c>
      <c r="C343" s="59" t="s">
        <v>41</v>
      </c>
      <c r="D343" s="40" t="s">
        <v>287</v>
      </c>
      <c r="E343" s="48" t="s">
        <v>731</v>
      </c>
      <c r="F343" s="48" t="s">
        <v>288</v>
      </c>
      <c r="G343" s="48" t="s">
        <v>89</v>
      </c>
      <c r="H343" s="48">
        <v>9</v>
      </c>
      <c r="I343" s="48" t="s">
        <v>91</v>
      </c>
      <c r="J343" s="49">
        <v>45598</v>
      </c>
      <c r="K343" s="66">
        <v>45597</v>
      </c>
      <c r="L343" s="40" t="s">
        <v>4</v>
      </c>
      <c r="M343" s="127">
        <v>4</v>
      </c>
      <c r="N343" s="137">
        <f>VLOOKUP(L343,단가표!$B$2:$C$75,2,0)</f>
        <v>60000</v>
      </c>
      <c r="O343" s="42">
        <f>SUM(M343*N343)</f>
        <v>240000</v>
      </c>
      <c r="P343" s="138">
        <v>240000</v>
      </c>
      <c r="Q343" s="167" t="s">
        <v>26</v>
      </c>
      <c r="R343" s="41"/>
      <c r="S343" s="43">
        <f>VLOOKUP(Q343,단가표!$B$2:$C$75,2,0)</f>
        <v>0</v>
      </c>
      <c r="T343" s="166"/>
      <c r="U343" s="209" t="s">
        <v>58</v>
      </c>
      <c r="V343" s="41" t="s">
        <v>765</v>
      </c>
      <c r="W343" s="194" t="s">
        <v>231</v>
      </c>
      <c r="X343" s="188"/>
      <c r="Y343" s="48"/>
      <c r="Z343" s="48"/>
      <c r="AA343" s="48"/>
      <c r="AB343" s="48"/>
      <c r="AC343" s="40" t="s">
        <v>52</v>
      </c>
    </row>
    <row r="344" spans="1:29" ht="20.100000000000001" customHeight="1">
      <c r="A344" s="36" t="s">
        <v>2705</v>
      </c>
      <c r="B344" s="95" t="s">
        <v>51</v>
      </c>
      <c r="C344" s="56" t="s">
        <v>41</v>
      </c>
      <c r="D344" s="48" t="s">
        <v>327</v>
      </c>
      <c r="E344" s="48" t="s">
        <v>46</v>
      </c>
      <c r="F344" s="48" t="s">
        <v>245</v>
      </c>
      <c r="G344" s="48" t="s">
        <v>86</v>
      </c>
      <c r="H344" s="48">
        <v>6</v>
      </c>
      <c r="I344" s="50" t="s">
        <v>1582</v>
      </c>
      <c r="J344" s="49">
        <v>45598</v>
      </c>
      <c r="K344" s="66">
        <v>45597</v>
      </c>
      <c r="L344" s="40" t="s">
        <v>10</v>
      </c>
      <c r="M344" s="127">
        <v>16</v>
      </c>
      <c r="N344" s="137">
        <f>VLOOKUP(L344,단가표!$B$2:$C$75,2,0)</f>
        <v>47500</v>
      </c>
      <c r="O344" s="42">
        <f>SUM(M344*N344)</f>
        <v>760000</v>
      </c>
      <c r="P344" s="138">
        <v>760000</v>
      </c>
      <c r="Q344" s="167" t="s">
        <v>26</v>
      </c>
      <c r="R344" s="41"/>
      <c r="S344" s="43">
        <f>VLOOKUP(Q344,단가표!$B$2:$C$75,2,0)</f>
        <v>0</v>
      </c>
      <c r="T344" s="166"/>
      <c r="U344" s="195" t="s">
        <v>57</v>
      </c>
      <c r="V344" s="50" t="s">
        <v>1230</v>
      </c>
      <c r="W344" s="196" t="s">
        <v>459</v>
      </c>
      <c r="X344" s="186">
        <v>44915</v>
      </c>
      <c r="Y344" s="55" t="s">
        <v>4</v>
      </c>
      <c r="Z344" s="48"/>
      <c r="AA344" s="48" t="s">
        <v>328</v>
      </c>
      <c r="AB344" s="48"/>
      <c r="AC344" s="48"/>
    </row>
    <row r="345" spans="1:29" ht="20.100000000000001" customHeight="1">
      <c r="A345" s="36" t="s">
        <v>2705</v>
      </c>
      <c r="B345" s="95" t="s">
        <v>51</v>
      </c>
      <c r="C345" s="59" t="s">
        <v>41</v>
      </c>
      <c r="D345" s="48" t="s">
        <v>304</v>
      </c>
      <c r="E345" s="48" t="s">
        <v>47</v>
      </c>
      <c r="F345" s="48" t="s">
        <v>305</v>
      </c>
      <c r="G345" s="48" t="s">
        <v>86</v>
      </c>
      <c r="H345" s="48">
        <v>8</v>
      </c>
      <c r="I345" s="48" t="s">
        <v>113</v>
      </c>
      <c r="J345" s="49">
        <v>45598</v>
      </c>
      <c r="K345" s="62">
        <v>45597</v>
      </c>
      <c r="L345" s="41" t="s">
        <v>238</v>
      </c>
      <c r="M345" s="127">
        <v>3</v>
      </c>
      <c r="N345" s="137">
        <f>VLOOKUP(L345,단가표!$B$2:$C$75,2,0)</f>
        <v>60000</v>
      </c>
      <c r="O345" s="42">
        <f>SUM(M345*N345)</f>
        <v>180000</v>
      </c>
      <c r="P345" s="138">
        <v>180000</v>
      </c>
      <c r="Q345" s="167" t="s">
        <v>26</v>
      </c>
      <c r="R345" s="41"/>
      <c r="S345" s="43">
        <f>VLOOKUP(Q345,단가표!$B$2:$C$75,2,0)</f>
        <v>0</v>
      </c>
      <c r="T345" s="166"/>
      <c r="U345" s="193" t="s">
        <v>57</v>
      </c>
      <c r="V345" s="50" t="s">
        <v>1231</v>
      </c>
      <c r="W345" s="194" t="s">
        <v>987</v>
      </c>
      <c r="X345" s="186">
        <v>44856</v>
      </c>
      <c r="Y345" s="55" t="s">
        <v>4</v>
      </c>
      <c r="Z345" s="48"/>
      <c r="AA345" s="48" t="s">
        <v>306</v>
      </c>
      <c r="AB345" s="48"/>
      <c r="AC345" s="40"/>
    </row>
    <row r="346" spans="1:29" ht="20.100000000000001" customHeight="1">
      <c r="A346" s="36" t="s">
        <v>2705</v>
      </c>
      <c r="B346" s="95" t="s">
        <v>51</v>
      </c>
      <c r="C346" s="38" t="s">
        <v>41</v>
      </c>
      <c r="D346" s="48" t="s">
        <v>434</v>
      </c>
      <c r="E346" s="48" t="s">
        <v>47</v>
      </c>
      <c r="F346" s="40" t="s">
        <v>488</v>
      </c>
      <c r="G346" s="48" t="s">
        <v>86</v>
      </c>
      <c r="H346" s="48">
        <v>7</v>
      </c>
      <c r="I346" s="48" t="s">
        <v>838</v>
      </c>
      <c r="J346" s="49">
        <v>45598</v>
      </c>
      <c r="K346" s="90">
        <v>45597</v>
      </c>
      <c r="L346" s="40" t="s">
        <v>6</v>
      </c>
      <c r="M346" s="127">
        <v>8</v>
      </c>
      <c r="N346" s="137">
        <f>VLOOKUP(L346,단가표!$B$2:$C$75,2,0)</f>
        <v>55000</v>
      </c>
      <c r="O346" s="42">
        <f>SUM(M346*N346)</f>
        <v>440000</v>
      </c>
      <c r="P346" s="138">
        <v>440000</v>
      </c>
      <c r="Q346" s="167" t="s">
        <v>26</v>
      </c>
      <c r="R346" s="53"/>
      <c r="S346" s="43">
        <f>VLOOKUP(Q346,단가표!$B$2:$C$75,2,0)</f>
        <v>0</v>
      </c>
      <c r="T346" s="168"/>
      <c r="U346" s="195" t="s">
        <v>57</v>
      </c>
      <c r="V346" s="50" t="s">
        <v>1232</v>
      </c>
      <c r="W346" s="196" t="s">
        <v>230</v>
      </c>
      <c r="X346" s="186">
        <v>45278</v>
      </c>
      <c r="Y346" s="55" t="s">
        <v>4</v>
      </c>
      <c r="Z346" s="48" t="s">
        <v>489</v>
      </c>
      <c r="AA346" s="48" t="s">
        <v>490</v>
      </c>
      <c r="AB346" s="48"/>
      <c r="AC346" s="48"/>
    </row>
    <row r="347" spans="1:29" ht="20.100000000000001" customHeight="1">
      <c r="A347" s="36" t="s">
        <v>2705</v>
      </c>
      <c r="B347" s="95" t="s">
        <v>50</v>
      </c>
      <c r="C347" s="37" t="s">
        <v>41</v>
      </c>
      <c r="D347" s="40" t="s">
        <v>650</v>
      </c>
      <c r="E347" s="48" t="s">
        <v>44</v>
      </c>
      <c r="F347" s="48" t="s">
        <v>651</v>
      </c>
      <c r="G347" s="48" t="s">
        <v>89</v>
      </c>
      <c r="H347" s="48">
        <v>10</v>
      </c>
      <c r="I347" s="48" t="s">
        <v>93</v>
      </c>
      <c r="J347" s="49">
        <v>45598</v>
      </c>
      <c r="K347" s="44">
        <v>45597</v>
      </c>
      <c r="L347" s="40" t="s">
        <v>4</v>
      </c>
      <c r="M347" s="128">
        <v>4</v>
      </c>
      <c r="N347" s="137">
        <f>VLOOKUP(L347,단가표!$B$2:$C$75,2,0)</f>
        <v>60000</v>
      </c>
      <c r="O347" s="91">
        <f>SUM(M347*N347)</f>
        <v>240000</v>
      </c>
      <c r="P347" s="141">
        <v>240000</v>
      </c>
      <c r="Q347" s="167" t="s">
        <v>26</v>
      </c>
      <c r="R347" s="53"/>
      <c r="S347" s="43">
        <f>VLOOKUP(Q347,단가표!$B$2:$C$75,2,0)</f>
        <v>0</v>
      </c>
      <c r="T347" s="168"/>
      <c r="U347" s="195" t="s">
        <v>57</v>
      </c>
      <c r="V347" s="45" t="s">
        <v>1233</v>
      </c>
      <c r="W347" s="194" t="s">
        <v>231</v>
      </c>
      <c r="X347" s="186">
        <v>45402</v>
      </c>
      <c r="Y347" s="55" t="s">
        <v>4</v>
      </c>
      <c r="Z347" s="48"/>
      <c r="AA347" s="48" t="s">
        <v>654</v>
      </c>
      <c r="AB347" s="48"/>
      <c r="AC347" s="48"/>
    </row>
    <row r="348" spans="1:29" ht="20.100000000000001" customHeight="1">
      <c r="A348" s="36" t="s">
        <v>2705</v>
      </c>
      <c r="B348" s="95" t="s">
        <v>50</v>
      </c>
      <c r="C348" s="59" t="s">
        <v>41</v>
      </c>
      <c r="D348" s="40" t="s">
        <v>323</v>
      </c>
      <c r="E348" s="48" t="s">
        <v>731</v>
      </c>
      <c r="F348" s="48" t="s">
        <v>324</v>
      </c>
      <c r="G348" s="48" t="s">
        <v>89</v>
      </c>
      <c r="H348" s="40">
        <v>7</v>
      </c>
      <c r="I348" s="48" t="s">
        <v>93</v>
      </c>
      <c r="J348" s="49">
        <v>45598</v>
      </c>
      <c r="K348" s="44">
        <v>45597</v>
      </c>
      <c r="L348" s="40" t="s">
        <v>4</v>
      </c>
      <c r="M348" s="127">
        <v>4</v>
      </c>
      <c r="N348" s="137">
        <f>VLOOKUP(L348,단가표!$B$2:$C$75,2,0)</f>
        <v>60000</v>
      </c>
      <c r="O348" s="42">
        <f>SUM(M348*N348)</f>
        <v>240000</v>
      </c>
      <c r="P348" s="140">
        <v>240000</v>
      </c>
      <c r="Q348" s="167" t="s">
        <v>26</v>
      </c>
      <c r="R348" s="41"/>
      <c r="S348" s="43">
        <f>VLOOKUP(Q348,단가표!$B$2:$C$75,2,0)</f>
        <v>0</v>
      </c>
      <c r="T348" s="166"/>
      <c r="U348" s="195" t="s">
        <v>57</v>
      </c>
      <c r="V348" s="41" t="s">
        <v>1234</v>
      </c>
      <c r="W348" s="194" t="s">
        <v>231</v>
      </c>
      <c r="X348" s="188">
        <v>44933</v>
      </c>
      <c r="Y348" s="48" t="s">
        <v>4</v>
      </c>
      <c r="Z348" s="48"/>
      <c r="AA348" s="48" t="s">
        <v>336</v>
      </c>
      <c r="AB348" s="48"/>
      <c r="AC348" s="48" t="s">
        <v>61</v>
      </c>
    </row>
    <row r="349" spans="1:29" ht="20.100000000000001" customHeight="1">
      <c r="A349" s="36" t="s">
        <v>2705</v>
      </c>
      <c r="B349" s="95" t="s">
        <v>51</v>
      </c>
      <c r="C349" s="56" t="s">
        <v>41</v>
      </c>
      <c r="D349" s="48" t="s">
        <v>669</v>
      </c>
      <c r="E349" s="48" t="s">
        <v>46</v>
      </c>
      <c r="F349" s="40" t="s">
        <v>670</v>
      </c>
      <c r="G349" s="48" t="s">
        <v>86</v>
      </c>
      <c r="H349" s="48">
        <v>7</v>
      </c>
      <c r="I349" s="48" t="s">
        <v>92</v>
      </c>
      <c r="J349" s="68">
        <v>45598</v>
      </c>
      <c r="K349" s="87">
        <v>45597</v>
      </c>
      <c r="L349" s="40" t="s">
        <v>4</v>
      </c>
      <c r="M349" s="127">
        <v>4</v>
      </c>
      <c r="N349" s="137">
        <f>VLOOKUP(L349,단가표!$B$2:$C$75,2,0)</f>
        <v>60000</v>
      </c>
      <c r="O349" s="42">
        <f>SUM(M349*N349)</f>
        <v>240000</v>
      </c>
      <c r="P349" s="138">
        <v>240000</v>
      </c>
      <c r="Q349" s="167" t="s">
        <v>26</v>
      </c>
      <c r="R349" s="41"/>
      <c r="S349" s="43">
        <f>VLOOKUP(Q349,단가표!$B$2:$C$75,2,0)</f>
        <v>0</v>
      </c>
      <c r="T349" s="166"/>
      <c r="U349" s="195" t="s">
        <v>57</v>
      </c>
      <c r="V349" s="50" t="s">
        <v>1235</v>
      </c>
      <c r="W349" s="194" t="s">
        <v>231</v>
      </c>
      <c r="X349" s="186">
        <v>45444</v>
      </c>
      <c r="Y349" s="55" t="s">
        <v>4</v>
      </c>
      <c r="Z349" s="48"/>
      <c r="AA349" s="48" t="s">
        <v>455</v>
      </c>
      <c r="AB349" s="48"/>
      <c r="AC349" s="48"/>
    </row>
    <row r="350" spans="1:29" ht="20.100000000000001" customHeight="1">
      <c r="A350" s="36" t="s">
        <v>2705</v>
      </c>
      <c r="B350" s="95" t="s">
        <v>51</v>
      </c>
      <c r="C350" s="37" t="s">
        <v>41</v>
      </c>
      <c r="D350" s="38" t="s">
        <v>241</v>
      </c>
      <c r="E350" s="37" t="s">
        <v>47</v>
      </c>
      <c r="F350" s="37" t="s">
        <v>242</v>
      </c>
      <c r="G350" s="37" t="s">
        <v>86</v>
      </c>
      <c r="H350" s="37">
        <v>6</v>
      </c>
      <c r="I350" s="37" t="s">
        <v>1236</v>
      </c>
      <c r="J350" s="39">
        <v>45598</v>
      </c>
      <c r="K350" s="44">
        <v>45597</v>
      </c>
      <c r="L350" s="38" t="s">
        <v>6</v>
      </c>
      <c r="M350" s="127">
        <v>4</v>
      </c>
      <c r="N350" s="137">
        <f>VLOOKUP(L350,단가표!$B$2:$C$75,2,0)</f>
        <v>55000</v>
      </c>
      <c r="O350" s="42">
        <f>SUM(M350*N350)</f>
        <v>220000</v>
      </c>
      <c r="P350" s="141">
        <v>440000</v>
      </c>
      <c r="Q350" s="167" t="s">
        <v>26</v>
      </c>
      <c r="R350" s="53"/>
      <c r="S350" s="43">
        <v>0</v>
      </c>
      <c r="T350" s="168"/>
      <c r="U350" s="200" t="s">
        <v>57</v>
      </c>
      <c r="V350" s="37" t="s">
        <v>1237</v>
      </c>
      <c r="W350" s="199" t="s">
        <v>230</v>
      </c>
      <c r="X350" s="187">
        <v>44586</v>
      </c>
      <c r="Y350" s="46" t="s">
        <v>4</v>
      </c>
      <c r="Z350" s="37"/>
      <c r="AA350" s="37" t="s">
        <v>240</v>
      </c>
      <c r="AB350" s="37"/>
      <c r="AC350" s="37"/>
    </row>
    <row r="351" spans="1:29" ht="20.100000000000001" customHeight="1">
      <c r="A351" s="36" t="s">
        <v>2705</v>
      </c>
      <c r="B351" s="95" t="s">
        <v>50</v>
      </c>
      <c r="C351" s="56" t="s">
        <v>41</v>
      </c>
      <c r="D351" s="48" t="s">
        <v>477</v>
      </c>
      <c r="E351" s="48" t="s">
        <v>44</v>
      </c>
      <c r="F351" s="48" t="s">
        <v>585</v>
      </c>
      <c r="G351" s="48" t="s">
        <v>89</v>
      </c>
      <c r="H351" s="48">
        <v>8</v>
      </c>
      <c r="I351" s="50" t="s">
        <v>114</v>
      </c>
      <c r="J351" s="68">
        <v>45598</v>
      </c>
      <c r="K351" s="82">
        <v>45597</v>
      </c>
      <c r="L351" s="40" t="s">
        <v>4</v>
      </c>
      <c r="M351" s="127">
        <v>4</v>
      </c>
      <c r="N351" s="137">
        <f>VLOOKUP(L351,단가표!$B$2:$C$75,2,0)</f>
        <v>60000</v>
      </c>
      <c r="O351" s="42">
        <f>SUM(M351*N351)</f>
        <v>240000</v>
      </c>
      <c r="P351" s="138">
        <v>240000</v>
      </c>
      <c r="Q351" s="167" t="s">
        <v>26</v>
      </c>
      <c r="R351" s="41"/>
      <c r="S351" s="43">
        <f>VLOOKUP(Q351,단가표!$B$2:$C$75,2,0)</f>
        <v>0</v>
      </c>
      <c r="T351" s="166"/>
      <c r="U351" s="195" t="s">
        <v>57</v>
      </c>
      <c r="V351" s="50" t="s">
        <v>1238</v>
      </c>
      <c r="W351" s="194" t="s">
        <v>231</v>
      </c>
      <c r="X351" s="186">
        <v>45269</v>
      </c>
      <c r="Y351" s="48" t="s">
        <v>4</v>
      </c>
      <c r="Z351" s="48"/>
      <c r="AA351" s="48" t="s">
        <v>478</v>
      </c>
      <c r="AB351" s="48"/>
      <c r="AC351" s="48"/>
    </row>
    <row r="352" spans="1:29" ht="20.100000000000001" customHeight="1">
      <c r="A352" s="36" t="s">
        <v>2705</v>
      </c>
      <c r="B352" s="95" t="s">
        <v>50</v>
      </c>
      <c r="C352" s="61" t="s">
        <v>41</v>
      </c>
      <c r="D352" s="37" t="s">
        <v>743</v>
      </c>
      <c r="E352" s="48" t="s">
        <v>731</v>
      </c>
      <c r="F352" s="48" t="s">
        <v>740</v>
      </c>
      <c r="G352" s="48" t="s">
        <v>89</v>
      </c>
      <c r="H352" s="48">
        <v>6</v>
      </c>
      <c r="I352" s="48" t="s">
        <v>114</v>
      </c>
      <c r="J352" s="49">
        <v>45598</v>
      </c>
      <c r="K352" s="44">
        <v>45597</v>
      </c>
      <c r="L352" s="40" t="s">
        <v>4</v>
      </c>
      <c r="M352" s="127">
        <v>4</v>
      </c>
      <c r="N352" s="137">
        <f>VLOOKUP(L352,단가표!$B$2:$C$75,2,0)</f>
        <v>60000</v>
      </c>
      <c r="O352" s="42">
        <f>SUM(M352*N352)</f>
        <v>240000</v>
      </c>
      <c r="P352" s="138">
        <v>240000</v>
      </c>
      <c r="Q352" s="167" t="s">
        <v>26</v>
      </c>
      <c r="R352" s="41"/>
      <c r="S352" s="43">
        <f>VLOOKUP(Q352,단가표!$B$2:$C$75,2,0)</f>
        <v>0</v>
      </c>
      <c r="T352" s="166"/>
      <c r="U352" s="200" t="s">
        <v>57</v>
      </c>
      <c r="V352" s="50" t="s">
        <v>1239</v>
      </c>
      <c r="W352" s="194" t="s">
        <v>231</v>
      </c>
      <c r="X352" s="186">
        <v>45521</v>
      </c>
      <c r="Y352" s="48" t="s">
        <v>4</v>
      </c>
      <c r="Z352" s="48"/>
      <c r="AA352" s="48"/>
      <c r="AB352" s="48"/>
      <c r="AC352" s="50"/>
    </row>
    <row r="353" spans="1:29" ht="20.100000000000001" customHeight="1">
      <c r="A353" s="36" t="s">
        <v>2705</v>
      </c>
      <c r="B353" s="95" t="s">
        <v>51</v>
      </c>
      <c r="C353" s="59" t="s">
        <v>41</v>
      </c>
      <c r="D353" s="48" t="s">
        <v>581</v>
      </c>
      <c r="E353" s="48" t="s">
        <v>46</v>
      </c>
      <c r="F353" s="48" t="s">
        <v>582</v>
      </c>
      <c r="G353" s="48" t="s">
        <v>86</v>
      </c>
      <c r="H353" s="48">
        <v>11</v>
      </c>
      <c r="I353" s="50" t="s">
        <v>857</v>
      </c>
      <c r="J353" s="49">
        <v>45598</v>
      </c>
      <c r="K353" s="44">
        <v>45597</v>
      </c>
      <c r="L353" s="40" t="s">
        <v>6</v>
      </c>
      <c r="M353" s="127">
        <v>8</v>
      </c>
      <c r="N353" s="137">
        <f>VLOOKUP(L353,단가표!$B$2:$C$75,2,0)</f>
        <v>55000</v>
      </c>
      <c r="O353" s="42">
        <f>SUM(M353*N353)</f>
        <v>440000</v>
      </c>
      <c r="P353" s="138">
        <v>440000</v>
      </c>
      <c r="Q353" s="167" t="s">
        <v>26</v>
      </c>
      <c r="R353" s="41"/>
      <c r="S353" s="43">
        <f>VLOOKUP(Q353,단가표!$B$2:$C$75,2,0)</f>
        <v>0</v>
      </c>
      <c r="T353" s="166"/>
      <c r="U353" s="195" t="s">
        <v>58</v>
      </c>
      <c r="V353" s="48" t="s">
        <v>765</v>
      </c>
      <c r="W353" s="194" t="s">
        <v>230</v>
      </c>
      <c r="X353" s="186">
        <v>45336</v>
      </c>
      <c r="Y353" s="55" t="s">
        <v>4</v>
      </c>
      <c r="Z353" s="48"/>
      <c r="AA353" s="48" t="s">
        <v>583</v>
      </c>
      <c r="AB353" s="48"/>
      <c r="AC353" s="48"/>
    </row>
    <row r="354" spans="1:29" ht="20.100000000000001" customHeight="1">
      <c r="A354" s="36" t="s">
        <v>2705</v>
      </c>
      <c r="B354" s="95" t="s">
        <v>51</v>
      </c>
      <c r="C354" s="37" t="s">
        <v>41</v>
      </c>
      <c r="D354" s="48" t="s">
        <v>576</v>
      </c>
      <c r="E354" s="48" t="s">
        <v>46</v>
      </c>
      <c r="F354" s="48" t="s">
        <v>578</v>
      </c>
      <c r="G354" s="48" t="s">
        <v>86</v>
      </c>
      <c r="H354" s="48">
        <v>10</v>
      </c>
      <c r="I354" s="48" t="s">
        <v>114</v>
      </c>
      <c r="J354" s="49">
        <v>45598</v>
      </c>
      <c r="K354" s="66">
        <v>45597</v>
      </c>
      <c r="L354" s="40" t="s">
        <v>4</v>
      </c>
      <c r="M354" s="127">
        <v>3</v>
      </c>
      <c r="N354" s="137">
        <f>VLOOKUP(L354,단가표!$B$2:$C$75,2,0)</f>
        <v>60000</v>
      </c>
      <c r="O354" s="42">
        <f>SUM(M354*N354)</f>
        <v>180000</v>
      </c>
      <c r="P354" s="138">
        <v>180000</v>
      </c>
      <c r="Q354" s="167" t="s">
        <v>26</v>
      </c>
      <c r="R354" s="41"/>
      <c r="S354" s="43">
        <f>VLOOKUP(Q354,단가표!$B$2:$C$75,2,0)</f>
        <v>0</v>
      </c>
      <c r="T354" s="166"/>
      <c r="U354" s="195" t="s">
        <v>57</v>
      </c>
      <c r="V354" s="48" t="s">
        <v>1240</v>
      </c>
      <c r="W354" s="199" t="s">
        <v>987</v>
      </c>
      <c r="X354" s="186">
        <v>45367</v>
      </c>
      <c r="Y354" s="48" t="s">
        <v>4</v>
      </c>
      <c r="Z354" s="48" t="s">
        <v>625</v>
      </c>
      <c r="AA354" s="48"/>
      <c r="AB354" s="48"/>
      <c r="AC354" s="50"/>
    </row>
    <row r="355" spans="1:29" ht="20.100000000000001" customHeight="1">
      <c r="A355" s="36" t="s">
        <v>2705</v>
      </c>
      <c r="B355" s="95" t="s">
        <v>50</v>
      </c>
      <c r="C355" s="37" t="s">
        <v>39</v>
      </c>
      <c r="D355" s="48" t="s">
        <v>636</v>
      </c>
      <c r="E355" s="48" t="s">
        <v>44</v>
      </c>
      <c r="F355" s="48" t="s">
        <v>1220</v>
      </c>
      <c r="G355" s="48" t="s">
        <v>86</v>
      </c>
      <c r="H355" s="48">
        <v>9</v>
      </c>
      <c r="I355" s="48" t="s">
        <v>92</v>
      </c>
      <c r="J355" s="49">
        <v>45598</v>
      </c>
      <c r="K355" s="66">
        <v>45597</v>
      </c>
      <c r="L355" s="40" t="s">
        <v>4</v>
      </c>
      <c r="M355" s="127">
        <v>3</v>
      </c>
      <c r="N355" s="137">
        <f>VLOOKUP(L355,단가표!$B$2:$C$75,2,0)</f>
        <v>60000</v>
      </c>
      <c r="O355" s="42">
        <f>SUM(M355*N355)</f>
        <v>180000</v>
      </c>
      <c r="P355" s="138">
        <v>170000</v>
      </c>
      <c r="Q355" s="167" t="s">
        <v>14</v>
      </c>
      <c r="R355" s="41">
        <v>1</v>
      </c>
      <c r="S355" s="43">
        <f>VLOOKUP(Q355,단가표!$B$2:$C$75,2,0)</f>
        <v>30000</v>
      </c>
      <c r="T355" s="166">
        <v>30000</v>
      </c>
      <c r="U355" s="195" t="s">
        <v>57</v>
      </c>
      <c r="V355" s="48" t="s">
        <v>1241</v>
      </c>
      <c r="W355" s="199" t="s">
        <v>1242</v>
      </c>
      <c r="X355" s="186">
        <v>45598</v>
      </c>
      <c r="Y355" s="48" t="s">
        <v>4</v>
      </c>
      <c r="Z355" s="48" t="s">
        <v>1243</v>
      </c>
      <c r="AA355" s="48" t="s">
        <v>1244</v>
      </c>
      <c r="AB355" s="48"/>
      <c r="AC355" s="50"/>
    </row>
    <row r="356" spans="1:29" ht="20.100000000000001" customHeight="1">
      <c r="A356" s="36" t="s">
        <v>2705</v>
      </c>
      <c r="B356" s="95" t="s">
        <v>51</v>
      </c>
      <c r="C356" s="37" t="s">
        <v>41</v>
      </c>
      <c r="D356" s="48" t="s">
        <v>746</v>
      </c>
      <c r="E356" s="48" t="s">
        <v>47</v>
      </c>
      <c r="F356" s="48" t="s">
        <v>747</v>
      </c>
      <c r="G356" s="48" t="s">
        <v>86</v>
      </c>
      <c r="H356" s="48">
        <v>10</v>
      </c>
      <c r="I356" s="48" t="s">
        <v>637</v>
      </c>
      <c r="J356" s="49">
        <v>45598</v>
      </c>
      <c r="K356" s="44">
        <v>45597</v>
      </c>
      <c r="L356" s="40" t="s">
        <v>6</v>
      </c>
      <c r="M356" s="127">
        <v>8</v>
      </c>
      <c r="N356" s="137">
        <f>VLOOKUP(L356,단가표!$B$2:$C$75,2,0)</f>
        <v>55000</v>
      </c>
      <c r="O356" s="42">
        <f>SUM(M356*N356)</f>
        <v>440000</v>
      </c>
      <c r="P356" s="138">
        <v>440000</v>
      </c>
      <c r="Q356" s="165" t="s">
        <v>26</v>
      </c>
      <c r="R356" s="41"/>
      <c r="S356" s="43">
        <f>VLOOKUP(Q356,단가표!$B$2:$C$75,2,0)</f>
        <v>0</v>
      </c>
      <c r="T356" s="166"/>
      <c r="U356" s="193" t="s">
        <v>59</v>
      </c>
      <c r="V356" s="50" t="s">
        <v>765</v>
      </c>
      <c r="W356" s="196" t="s">
        <v>230</v>
      </c>
      <c r="X356" s="186">
        <v>45522</v>
      </c>
      <c r="Y356" s="55" t="s">
        <v>6</v>
      </c>
      <c r="Z356" s="48"/>
      <c r="AA356" s="48"/>
      <c r="AB356" s="48"/>
      <c r="AC356" s="48"/>
    </row>
    <row r="357" spans="1:29" ht="20.100000000000001" customHeight="1">
      <c r="A357" s="36" t="s">
        <v>2707</v>
      </c>
      <c r="B357" s="36" t="s">
        <v>536</v>
      </c>
      <c r="C357" s="37" t="s">
        <v>536</v>
      </c>
      <c r="D357" s="38" t="s">
        <v>891</v>
      </c>
      <c r="E357" s="48" t="s">
        <v>536</v>
      </c>
      <c r="F357" s="37"/>
      <c r="G357" s="37"/>
      <c r="H357" s="37"/>
      <c r="I357" s="37"/>
      <c r="J357" s="39">
        <v>45598</v>
      </c>
      <c r="K357" s="44">
        <v>45597</v>
      </c>
      <c r="L357" s="38" t="s">
        <v>31</v>
      </c>
      <c r="M357" s="128">
        <v>1</v>
      </c>
      <c r="N357" s="137">
        <f>VLOOKUP(L357,단가표!$B$2:$C$75,2,0)</f>
        <v>0</v>
      </c>
      <c r="O357" s="42">
        <f>SUM(M357*N357)</f>
        <v>0</v>
      </c>
      <c r="P357" s="141">
        <v>50000</v>
      </c>
      <c r="Q357" s="165" t="s">
        <v>26</v>
      </c>
      <c r="R357" s="41"/>
      <c r="S357" s="43">
        <f>VLOOKUP(Q357,단가표!$B$2:$C$75,2,0)</f>
        <v>0</v>
      </c>
      <c r="T357" s="166"/>
      <c r="U357" s="200" t="s">
        <v>59</v>
      </c>
      <c r="V357" s="37" t="s">
        <v>765</v>
      </c>
      <c r="W357" s="199" t="s">
        <v>1271</v>
      </c>
      <c r="X357" s="187"/>
      <c r="Y357" s="46"/>
      <c r="Z357" s="37"/>
      <c r="AA357" s="37"/>
      <c r="AB357" s="37"/>
      <c r="AC357" s="37"/>
    </row>
    <row r="358" spans="1:29" ht="20.100000000000001" customHeight="1">
      <c r="A358" s="36" t="s">
        <v>2707</v>
      </c>
      <c r="B358" s="36" t="s">
        <v>536</v>
      </c>
      <c r="C358" s="37" t="s">
        <v>536</v>
      </c>
      <c r="D358" s="48" t="s">
        <v>1030</v>
      </c>
      <c r="E358" s="48" t="s">
        <v>536</v>
      </c>
      <c r="F358" s="48"/>
      <c r="G358" s="48"/>
      <c r="H358" s="48"/>
      <c r="I358" s="48" t="s">
        <v>536</v>
      </c>
      <c r="J358" s="49">
        <v>45599</v>
      </c>
      <c r="K358" s="44">
        <v>45597</v>
      </c>
      <c r="L358" s="40" t="s">
        <v>31</v>
      </c>
      <c r="M358" s="127">
        <v>1</v>
      </c>
      <c r="N358" s="137">
        <f>VLOOKUP(L358,단가표!$B$2:$C$75,2,0)</f>
        <v>0</v>
      </c>
      <c r="O358" s="42">
        <f>SUM(M358*N358)</f>
        <v>0</v>
      </c>
      <c r="P358" s="138">
        <v>10000</v>
      </c>
      <c r="Q358" s="165" t="s">
        <v>26</v>
      </c>
      <c r="R358" s="41"/>
      <c r="S358" s="43">
        <f>VLOOKUP(Q358,단가표!$B$2:$C$75,2,0)</f>
        <v>0</v>
      </c>
      <c r="T358" s="166"/>
      <c r="U358" s="193" t="s">
        <v>57</v>
      </c>
      <c r="V358" s="50" t="s">
        <v>1245</v>
      </c>
      <c r="W358" s="196" t="s">
        <v>1246</v>
      </c>
      <c r="X358" s="186"/>
      <c r="Y358" s="55"/>
      <c r="Z358" s="48"/>
      <c r="AA358" s="48"/>
      <c r="AB358" s="48"/>
      <c r="AC358" s="48"/>
    </row>
    <row r="359" spans="1:29" ht="20.100000000000001" customHeight="1">
      <c r="A359" s="36" t="s">
        <v>2707</v>
      </c>
      <c r="B359" s="36" t="s">
        <v>536</v>
      </c>
      <c r="C359" s="37" t="s">
        <v>536</v>
      </c>
      <c r="D359" s="48" t="s">
        <v>1247</v>
      </c>
      <c r="E359" s="48" t="s">
        <v>536</v>
      </c>
      <c r="F359" s="48"/>
      <c r="G359" s="48"/>
      <c r="H359" s="48"/>
      <c r="I359" s="48" t="s">
        <v>536</v>
      </c>
      <c r="J359" s="49">
        <v>45599</v>
      </c>
      <c r="K359" s="44">
        <v>45597</v>
      </c>
      <c r="L359" s="40" t="s">
        <v>31</v>
      </c>
      <c r="M359" s="127">
        <v>1</v>
      </c>
      <c r="N359" s="137">
        <f>VLOOKUP(L359,단가표!$B$2:$C$75,2,0)</f>
        <v>0</v>
      </c>
      <c r="O359" s="42">
        <f>SUM(M359*N359)</f>
        <v>0</v>
      </c>
      <c r="P359" s="138">
        <v>10000</v>
      </c>
      <c r="Q359" s="165" t="s">
        <v>26</v>
      </c>
      <c r="R359" s="41"/>
      <c r="S359" s="43">
        <f>VLOOKUP(Q359,단가표!$B$2:$C$75,2,0)</f>
        <v>0</v>
      </c>
      <c r="T359" s="166"/>
      <c r="U359" s="193" t="s">
        <v>57</v>
      </c>
      <c r="V359" s="50" t="s">
        <v>1248</v>
      </c>
      <c r="W359" s="196" t="s">
        <v>1246</v>
      </c>
      <c r="X359" s="186"/>
      <c r="Y359" s="55"/>
      <c r="Z359" s="48"/>
      <c r="AA359" s="48"/>
      <c r="AB359" s="48"/>
      <c r="AC359" s="48"/>
    </row>
    <row r="360" spans="1:29" ht="20.100000000000001" customHeight="1">
      <c r="A360" s="36" t="s">
        <v>2707</v>
      </c>
      <c r="B360" s="36" t="s">
        <v>536</v>
      </c>
      <c r="C360" s="37" t="s">
        <v>536</v>
      </c>
      <c r="D360" s="48" t="s">
        <v>330</v>
      </c>
      <c r="E360" s="48" t="s">
        <v>536</v>
      </c>
      <c r="F360" s="48"/>
      <c r="G360" s="48"/>
      <c r="H360" s="48"/>
      <c r="I360" s="48" t="s">
        <v>536</v>
      </c>
      <c r="J360" s="49">
        <v>45599</v>
      </c>
      <c r="K360" s="44">
        <v>45597</v>
      </c>
      <c r="L360" s="40" t="s">
        <v>31</v>
      </c>
      <c r="M360" s="127">
        <v>1</v>
      </c>
      <c r="N360" s="137">
        <f>VLOOKUP(L360,단가표!$B$2:$C$75,2,0)</f>
        <v>0</v>
      </c>
      <c r="O360" s="42">
        <f>SUM(M360*N360)</f>
        <v>0</v>
      </c>
      <c r="P360" s="138">
        <v>5000</v>
      </c>
      <c r="Q360" s="165" t="s">
        <v>26</v>
      </c>
      <c r="R360" s="41"/>
      <c r="S360" s="43">
        <f>VLOOKUP(Q360,단가표!$B$2:$C$75,2,0)</f>
        <v>0</v>
      </c>
      <c r="T360" s="166"/>
      <c r="U360" s="193" t="s">
        <v>57</v>
      </c>
      <c r="V360" s="50" t="s">
        <v>1249</v>
      </c>
      <c r="W360" s="196" t="s">
        <v>1246</v>
      </c>
      <c r="X360" s="186"/>
      <c r="Y360" s="55"/>
      <c r="Z360" s="48"/>
      <c r="AA360" s="48"/>
      <c r="AB360" s="48"/>
      <c r="AC360" s="48"/>
    </row>
    <row r="361" spans="1:29" ht="20.100000000000001" customHeight="1">
      <c r="A361" s="36" t="s">
        <v>2707</v>
      </c>
      <c r="B361" s="36" t="s">
        <v>536</v>
      </c>
      <c r="C361" s="37" t="s">
        <v>536</v>
      </c>
      <c r="D361" s="48" t="s">
        <v>203</v>
      </c>
      <c r="E361" s="48" t="s">
        <v>536</v>
      </c>
      <c r="F361" s="48"/>
      <c r="G361" s="48"/>
      <c r="H361" s="48"/>
      <c r="I361" s="48" t="s">
        <v>536</v>
      </c>
      <c r="J361" s="49">
        <v>45599</v>
      </c>
      <c r="K361" s="44">
        <v>45597</v>
      </c>
      <c r="L361" s="40" t="s">
        <v>31</v>
      </c>
      <c r="M361" s="127">
        <v>1</v>
      </c>
      <c r="N361" s="137">
        <f>VLOOKUP(L361,단가표!$B$2:$C$75,2,0)</f>
        <v>0</v>
      </c>
      <c r="O361" s="42">
        <f>SUM(M361*N361)</f>
        <v>0</v>
      </c>
      <c r="P361" s="138">
        <v>5000</v>
      </c>
      <c r="Q361" s="165" t="s">
        <v>26</v>
      </c>
      <c r="R361" s="41"/>
      <c r="S361" s="43">
        <f>VLOOKUP(Q361,단가표!$B$2:$C$75,2,0)</f>
        <v>0</v>
      </c>
      <c r="T361" s="166"/>
      <c r="U361" s="193" t="s">
        <v>57</v>
      </c>
      <c r="V361" s="50" t="s">
        <v>1250</v>
      </c>
      <c r="W361" s="196" t="s">
        <v>1246</v>
      </c>
      <c r="X361" s="186"/>
      <c r="Y361" s="55"/>
      <c r="Z361" s="48"/>
      <c r="AA361" s="48"/>
      <c r="AB361" s="48"/>
      <c r="AC361" s="48"/>
    </row>
    <row r="362" spans="1:29" ht="20.100000000000001" customHeight="1">
      <c r="A362" s="36" t="s">
        <v>2707</v>
      </c>
      <c r="B362" s="36" t="s">
        <v>536</v>
      </c>
      <c r="C362" s="37" t="s">
        <v>536</v>
      </c>
      <c r="D362" s="48" t="s">
        <v>866</v>
      </c>
      <c r="E362" s="48" t="s">
        <v>536</v>
      </c>
      <c r="F362" s="48"/>
      <c r="G362" s="48"/>
      <c r="H362" s="48"/>
      <c r="I362" s="48" t="s">
        <v>536</v>
      </c>
      <c r="J362" s="49">
        <v>45599</v>
      </c>
      <c r="K362" s="44">
        <v>45597</v>
      </c>
      <c r="L362" s="40" t="s">
        <v>31</v>
      </c>
      <c r="M362" s="127">
        <v>2</v>
      </c>
      <c r="N362" s="137">
        <f>VLOOKUP(L362,단가표!$B$2:$C$75,2,0)</f>
        <v>0</v>
      </c>
      <c r="O362" s="42">
        <f>SUM(M362*N362)</f>
        <v>0</v>
      </c>
      <c r="P362" s="138">
        <v>20000</v>
      </c>
      <c r="Q362" s="165" t="s">
        <v>26</v>
      </c>
      <c r="R362" s="41"/>
      <c r="S362" s="43">
        <f>VLOOKUP(Q362,단가표!$B$2:$C$75,2,0)</f>
        <v>0</v>
      </c>
      <c r="T362" s="166"/>
      <c r="U362" s="193" t="s">
        <v>58</v>
      </c>
      <c r="V362" s="50" t="s">
        <v>765</v>
      </c>
      <c r="W362" s="196" t="s">
        <v>1251</v>
      </c>
      <c r="X362" s="186"/>
      <c r="Y362" s="55"/>
      <c r="Z362" s="48"/>
      <c r="AA362" s="48"/>
      <c r="AB362" s="48"/>
      <c r="AC362" s="48"/>
    </row>
    <row r="363" spans="1:29" ht="20.100000000000001" customHeight="1">
      <c r="A363" s="36" t="s">
        <v>2707</v>
      </c>
      <c r="B363" s="36" t="s">
        <v>536</v>
      </c>
      <c r="C363" s="37" t="s">
        <v>536</v>
      </c>
      <c r="D363" s="48" t="s">
        <v>1252</v>
      </c>
      <c r="E363" s="48" t="s">
        <v>536</v>
      </c>
      <c r="F363" s="48"/>
      <c r="G363" s="48"/>
      <c r="H363" s="48"/>
      <c r="I363" s="48" t="s">
        <v>536</v>
      </c>
      <c r="J363" s="49">
        <v>45599</v>
      </c>
      <c r="K363" s="44">
        <v>45597</v>
      </c>
      <c r="L363" s="40" t="s">
        <v>31</v>
      </c>
      <c r="M363" s="127">
        <v>1</v>
      </c>
      <c r="N363" s="137">
        <f>VLOOKUP(L363,단가표!$B$2:$C$75,2,0)</f>
        <v>0</v>
      </c>
      <c r="O363" s="42">
        <f>SUM(M363*N363)</f>
        <v>0</v>
      </c>
      <c r="P363" s="138">
        <v>10000</v>
      </c>
      <c r="Q363" s="165" t="s">
        <v>26</v>
      </c>
      <c r="R363" s="41"/>
      <c r="S363" s="43">
        <f>VLOOKUP(Q363,단가표!$B$2:$C$75,2,0)</f>
        <v>0</v>
      </c>
      <c r="T363" s="166"/>
      <c r="U363" s="193" t="s">
        <v>57</v>
      </c>
      <c r="V363" s="50" t="s">
        <v>1253</v>
      </c>
      <c r="W363" s="196" t="s">
        <v>1246</v>
      </c>
      <c r="X363" s="186"/>
      <c r="Y363" s="55"/>
      <c r="Z363" s="48"/>
      <c r="AA363" s="48"/>
      <c r="AB363" s="48"/>
      <c r="AC363" s="48"/>
    </row>
    <row r="364" spans="1:29" ht="20.100000000000001" customHeight="1">
      <c r="A364" s="36" t="s">
        <v>2707</v>
      </c>
      <c r="B364" s="36" t="s">
        <v>536</v>
      </c>
      <c r="C364" s="37" t="s">
        <v>536</v>
      </c>
      <c r="D364" s="48" t="s">
        <v>1254</v>
      </c>
      <c r="E364" s="48" t="s">
        <v>536</v>
      </c>
      <c r="F364" s="48"/>
      <c r="G364" s="48"/>
      <c r="H364" s="48"/>
      <c r="I364" s="48" t="s">
        <v>536</v>
      </c>
      <c r="J364" s="49">
        <v>45599</v>
      </c>
      <c r="K364" s="44">
        <v>45597</v>
      </c>
      <c r="L364" s="40" t="s">
        <v>31</v>
      </c>
      <c r="M364" s="127">
        <v>1</v>
      </c>
      <c r="N364" s="137">
        <f>VLOOKUP(L364,단가표!$B$2:$C$75,2,0)</f>
        <v>0</v>
      </c>
      <c r="O364" s="42">
        <f>SUM(M364*N364)</f>
        <v>0</v>
      </c>
      <c r="P364" s="138">
        <v>5000</v>
      </c>
      <c r="Q364" s="165" t="s">
        <v>26</v>
      </c>
      <c r="R364" s="41"/>
      <c r="S364" s="43">
        <f>VLOOKUP(Q364,단가표!$B$2:$C$75,2,0)</f>
        <v>0</v>
      </c>
      <c r="T364" s="166"/>
      <c r="U364" s="193" t="s">
        <v>57</v>
      </c>
      <c r="V364" s="50" t="s">
        <v>1255</v>
      </c>
      <c r="W364" s="196" t="s">
        <v>1246</v>
      </c>
      <c r="X364" s="186"/>
      <c r="Y364" s="55"/>
      <c r="Z364" s="48"/>
      <c r="AA364" s="48"/>
      <c r="AB364" s="48"/>
      <c r="AC364" s="48"/>
    </row>
    <row r="365" spans="1:29" ht="20.100000000000001" customHeight="1">
      <c r="A365" s="36" t="s">
        <v>2707</v>
      </c>
      <c r="B365" s="36" t="s">
        <v>536</v>
      </c>
      <c r="C365" s="37" t="s">
        <v>536</v>
      </c>
      <c r="D365" s="48" t="s">
        <v>1252</v>
      </c>
      <c r="E365" s="48" t="s">
        <v>536</v>
      </c>
      <c r="F365" s="48"/>
      <c r="G365" s="48"/>
      <c r="H365" s="48"/>
      <c r="I365" s="48" t="s">
        <v>536</v>
      </c>
      <c r="J365" s="49">
        <v>45599</v>
      </c>
      <c r="K365" s="44">
        <v>45597</v>
      </c>
      <c r="L365" s="40" t="s">
        <v>31</v>
      </c>
      <c r="M365" s="127">
        <v>1</v>
      </c>
      <c r="N365" s="137">
        <f>VLOOKUP(L365,단가표!$B$2:$C$75,2,0)</f>
        <v>0</v>
      </c>
      <c r="O365" s="42">
        <f>SUM(M365*N365)</f>
        <v>0</v>
      </c>
      <c r="P365" s="138">
        <v>10000</v>
      </c>
      <c r="Q365" s="165" t="s">
        <v>26</v>
      </c>
      <c r="R365" s="41"/>
      <c r="S365" s="43">
        <f>VLOOKUP(Q365,단가표!$B$2:$C$75,2,0)</f>
        <v>0</v>
      </c>
      <c r="T365" s="166"/>
      <c r="U365" s="193" t="s">
        <v>57</v>
      </c>
      <c r="V365" s="50" t="s">
        <v>1257</v>
      </c>
      <c r="W365" s="196" t="s">
        <v>1256</v>
      </c>
      <c r="X365" s="186"/>
      <c r="Y365" s="55"/>
      <c r="Z365" s="48"/>
      <c r="AA365" s="48"/>
      <c r="AB365" s="48"/>
      <c r="AC365" s="48"/>
    </row>
    <row r="366" spans="1:29" ht="20.100000000000001" customHeight="1">
      <c r="A366" s="36" t="s">
        <v>2707</v>
      </c>
      <c r="B366" s="36" t="s">
        <v>536</v>
      </c>
      <c r="C366" s="37" t="s">
        <v>536</v>
      </c>
      <c r="D366" s="48" t="s">
        <v>656</v>
      </c>
      <c r="E366" s="48" t="s">
        <v>536</v>
      </c>
      <c r="F366" s="48"/>
      <c r="G366" s="48"/>
      <c r="H366" s="48"/>
      <c r="I366" s="48" t="s">
        <v>536</v>
      </c>
      <c r="J366" s="49">
        <v>45599</v>
      </c>
      <c r="K366" s="44">
        <v>45597</v>
      </c>
      <c r="L366" s="40" t="s">
        <v>31</v>
      </c>
      <c r="M366" s="127">
        <v>2</v>
      </c>
      <c r="N366" s="137">
        <f>VLOOKUP(L366,단가표!$B$2:$C$75,2,0)</f>
        <v>0</v>
      </c>
      <c r="O366" s="42">
        <f>SUM(M366*N366)</f>
        <v>0</v>
      </c>
      <c r="P366" s="138">
        <v>10000</v>
      </c>
      <c r="Q366" s="165" t="s">
        <v>26</v>
      </c>
      <c r="R366" s="41"/>
      <c r="S366" s="43">
        <f>VLOOKUP(Q366,단가표!$B$2:$C$75,2,0)</f>
        <v>0</v>
      </c>
      <c r="T366" s="166"/>
      <c r="U366" s="193" t="s">
        <v>57</v>
      </c>
      <c r="V366" s="50" t="s">
        <v>1258</v>
      </c>
      <c r="W366" s="196" t="s">
        <v>1256</v>
      </c>
      <c r="X366" s="186"/>
      <c r="Y366" s="55"/>
      <c r="Z366" s="48"/>
      <c r="AA366" s="48"/>
      <c r="AB366" s="48"/>
      <c r="AC366" s="48"/>
    </row>
    <row r="367" spans="1:29" ht="20.100000000000001" customHeight="1">
      <c r="A367" s="36" t="s">
        <v>2707</v>
      </c>
      <c r="B367" s="36" t="s">
        <v>536</v>
      </c>
      <c r="C367" s="37" t="s">
        <v>536</v>
      </c>
      <c r="D367" s="48" t="s">
        <v>1259</v>
      </c>
      <c r="E367" s="48" t="s">
        <v>536</v>
      </c>
      <c r="F367" s="48"/>
      <c r="G367" s="48"/>
      <c r="H367" s="48"/>
      <c r="I367" s="48" t="s">
        <v>536</v>
      </c>
      <c r="J367" s="49">
        <v>45599</v>
      </c>
      <c r="K367" s="44">
        <v>45597</v>
      </c>
      <c r="L367" s="40" t="s">
        <v>31</v>
      </c>
      <c r="M367" s="127">
        <v>2</v>
      </c>
      <c r="N367" s="137">
        <f>VLOOKUP(L367,단가표!$B$2:$C$75,2,0)</f>
        <v>0</v>
      </c>
      <c r="O367" s="42">
        <f>SUM(M367*N367)</f>
        <v>0</v>
      </c>
      <c r="P367" s="138">
        <v>20000</v>
      </c>
      <c r="Q367" s="165" t="s">
        <v>26</v>
      </c>
      <c r="R367" s="41"/>
      <c r="S367" s="43">
        <f>VLOOKUP(Q367,단가표!$B$2:$C$75,2,0)</f>
        <v>0</v>
      </c>
      <c r="T367" s="166"/>
      <c r="U367" s="193" t="s">
        <v>57</v>
      </c>
      <c r="V367" s="50" t="s">
        <v>1260</v>
      </c>
      <c r="W367" s="196" t="s">
        <v>1256</v>
      </c>
      <c r="X367" s="186"/>
      <c r="Y367" s="55"/>
      <c r="Z367" s="48"/>
      <c r="AA367" s="48"/>
      <c r="AB367" s="48"/>
      <c r="AC367" s="48"/>
    </row>
    <row r="368" spans="1:29" ht="20.100000000000001" customHeight="1">
      <c r="A368" s="36" t="s">
        <v>2707</v>
      </c>
      <c r="B368" s="36" t="s">
        <v>536</v>
      </c>
      <c r="C368" s="37" t="s">
        <v>536</v>
      </c>
      <c r="D368" s="48" t="s">
        <v>588</v>
      </c>
      <c r="E368" s="48" t="s">
        <v>536</v>
      </c>
      <c r="F368" s="48"/>
      <c r="G368" s="48"/>
      <c r="H368" s="48"/>
      <c r="I368" s="48" t="s">
        <v>536</v>
      </c>
      <c r="J368" s="49">
        <v>45599</v>
      </c>
      <c r="K368" s="44">
        <v>45597</v>
      </c>
      <c r="L368" s="40" t="s">
        <v>31</v>
      </c>
      <c r="M368" s="127">
        <v>1</v>
      </c>
      <c r="N368" s="137">
        <f>VLOOKUP(L368,단가표!$B$2:$C$75,2,0)</f>
        <v>0</v>
      </c>
      <c r="O368" s="42">
        <f>SUM(M368*N368)</f>
        <v>0</v>
      </c>
      <c r="P368" s="138">
        <v>5000</v>
      </c>
      <c r="Q368" s="165" t="s">
        <v>26</v>
      </c>
      <c r="R368" s="41"/>
      <c r="S368" s="43">
        <f>VLOOKUP(Q368,단가표!$B$2:$C$75,2,0)</f>
        <v>0</v>
      </c>
      <c r="T368" s="166"/>
      <c r="U368" s="193" t="s">
        <v>57</v>
      </c>
      <c r="V368" s="50" t="s">
        <v>1261</v>
      </c>
      <c r="W368" s="196" t="s">
        <v>1256</v>
      </c>
      <c r="X368" s="186"/>
      <c r="Y368" s="55"/>
      <c r="Z368" s="48"/>
      <c r="AA368" s="48"/>
      <c r="AB368" s="48"/>
      <c r="AC368" s="48"/>
    </row>
    <row r="369" spans="1:29" ht="20.100000000000001" customHeight="1">
      <c r="A369" s="36" t="s">
        <v>2707</v>
      </c>
      <c r="B369" s="36" t="s">
        <v>536</v>
      </c>
      <c r="C369" s="37" t="s">
        <v>536</v>
      </c>
      <c r="D369" s="48" t="s">
        <v>576</v>
      </c>
      <c r="E369" s="48" t="s">
        <v>536</v>
      </c>
      <c r="F369" s="48"/>
      <c r="G369" s="48"/>
      <c r="H369" s="48"/>
      <c r="I369" s="48" t="s">
        <v>536</v>
      </c>
      <c r="J369" s="49">
        <v>45599</v>
      </c>
      <c r="K369" s="44">
        <v>45597</v>
      </c>
      <c r="L369" s="40" t="s">
        <v>31</v>
      </c>
      <c r="M369" s="127">
        <v>1</v>
      </c>
      <c r="N369" s="137">
        <f>VLOOKUP(L369,단가표!$B$2:$C$75,2,0)</f>
        <v>0</v>
      </c>
      <c r="O369" s="42">
        <f>SUM(M369*N369)</f>
        <v>0</v>
      </c>
      <c r="P369" s="138">
        <v>5000</v>
      </c>
      <c r="Q369" s="165" t="s">
        <v>26</v>
      </c>
      <c r="R369" s="41"/>
      <c r="S369" s="43">
        <f>VLOOKUP(Q369,단가표!$B$2:$C$75,2,0)</f>
        <v>0</v>
      </c>
      <c r="T369" s="166"/>
      <c r="U369" s="193" t="s">
        <v>59</v>
      </c>
      <c r="V369" s="50" t="s">
        <v>765</v>
      </c>
      <c r="W369" s="196" t="s">
        <v>1256</v>
      </c>
      <c r="X369" s="186"/>
      <c r="Y369" s="55"/>
      <c r="Z369" s="48"/>
      <c r="AA369" s="48"/>
      <c r="AB369" s="48"/>
      <c r="AC369" s="48"/>
    </row>
    <row r="370" spans="1:29" ht="20.100000000000001" customHeight="1">
      <c r="A370" s="36" t="s">
        <v>2705</v>
      </c>
      <c r="B370" s="95" t="s">
        <v>51</v>
      </c>
      <c r="C370" s="48" t="s">
        <v>41</v>
      </c>
      <c r="D370" s="40" t="s">
        <v>127</v>
      </c>
      <c r="E370" s="48" t="s">
        <v>48</v>
      </c>
      <c r="F370" s="48" t="s">
        <v>153</v>
      </c>
      <c r="G370" s="48" t="s">
        <v>86</v>
      </c>
      <c r="H370" s="48">
        <v>8</v>
      </c>
      <c r="I370" s="48" t="s">
        <v>88</v>
      </c>
      <c r="J370" s="49">
        <v>45600</v>
      </c>
      <c r="K370" s="62">
        <v>45597</v>
      </c>
      <c r="L370" s="40" t="s">
        <v>4</v>
      </c>
      <c r="M370" s="127">
        <v>4</v>
      </c>
      <c r="N370" s="137">
        <f>VLOOKUP(L370,단가표!$B$2:$C$75,2,0)</f>
        <v>60000</v>
      </c>
      <c r="O370" s="42">
        <f>SUM(M370*N370)</f>
        <v>240000</v>
      </c>
      <c r="P370" s="138">
        <v>240000</v>
      </c>
      <c r="Q370" s="167" t="s">
        <v>26</v>
      </c>
      <c r="R370" s="75"/>
      <c r="S370" s="43">
        <f>VLOOKUP(Q370,단가표!$B$2:$C$75,2,0)</f>
        <v>0</v>
      </c>
      <c r="T370" s="166"/>
      <c r="U370" s="195" t="s">
        <v>57</v>
      </c>
      <c r="V370" s="48" t="s">
        <v>1265</v>
      </c>
      <c r="W370" s="194" t="s">
        <v>231</v>
      </c>
      <c r="X370" s="186"/>
      <c r="Y370" s="48" t="s">
        <v>4</v>
      </c>
      <c r="Z370" s="48"/>
      <c r="AA370" s="67" t="s">
        <v>128</v>
      </c>
      <c r="AB370" s="67"/>
      <c r="AC370" s="40" t="s">
        <v>129</v>
      </c>
    </row>
    <row r="371" spans="1:29" ht="20.100000000000001" customHeight="1">
      <c r="A371" s="36" t="s">
        <v>2705</v>
      </c>
      <c r="B371" s="95" t="s">
        <v>50</v>
      </c>
      <c r="C371" s="37" t="s">
        <v>41</v>
      </c>
      <c r="D371" s="40" t="s">
        <v>299</v>
      </c>
      <c r="E371" s="48" t="s">
        <v>45</v>
      </c>
      <c r="F371" s="48" t="s">
        <v>300</v>
      </c>
      <c r="G371" s="48" t="s">
        <v>89</v>
      </c>
      <c r="H371" s="48">
        <v>8</v>
      </c>
      <c r="I371" s="48" t="s">
        <v>113</v>
      </c>
      <c r="J371" s="49">
        <v>45600</v>
      </c>
      <c r="K371" s="62">
        <v>45597</v>
      </c>
      <c r="L371" s="40" t="s">
        <v>4</v>
      </c>
      <c r="M371" s="127">
        <v>4</v>
      </c>
      <c r="N371" s="137">
        <f>VLOOKUP(L371,단가표!$B$2:$C$75,2,0)</f>
        <v>60000</v>
      </c>
      <c r="O371" s="42">
        <f>SUM(M371*N371)</f>
        <v>240000</v>
      </c>
      <c r="P371" s="140">
        <v>240000</v>
      </c>
      <c r="Q371" s="167" t="s">
        <v>26</v>
      </c>
      <c r="R371" s="53"/>
      <c r="S371" s="43">
        <f>VLOOKUP(Q371,단가표!$B$2:$C$75,2,0)</f>
        <v>0</v>
      </c>
      <c r="T371" s="168"/>
      <c r="U371" s="195" t="s">
        <v>57</v>
      </c>
      <c r="V371" s="67" t="s">
        <v>1266</v>
      </c>
      <c r="W371" s="194" t="s">
        <v>231</v>
      </c>
      <c r="X371" s="186">
        <v>44831</v>
      </c>
      <c r="Y371" s="48" t="s">
        <v>4</v>
      </c>
      <c r="Z371" s="48"/>
      <c r="AA371" s="67" t="s">
        <v>301</v>
      </c>
      <c r="AB371" s="67"/>
      <c r="AC371" s="48"/>
    </row>
    <row r="372" spans="1:29" ht="20.100000000000001" customHeight="1">
      <c r="A372" s="36" t="s">
        <v>2705</v>
      </c>
      <c r="B372" s="95" t="s">
        <v>51</v>
      </c>
      <c r="C372" s="59" t="s">
        <v>41</v>
      </c>
      <c r="D372" s="48" t="s">
        <v>404</v>
      </c>
      <c r="E372" s="48" t="s">
        <v>193</v>
      </c>
      <c r="F372" s="48" t="s">
        <v>405</v>
      </c>
      <c r="G372" s="48" t="s">
        <v>86</v>
      </c>
      <c r="H372" s="48">
        <v>8</v>
      </c>
      <c r="I372" s="50" t="s">
        <v>113</v>
      </c>
      <c r="J372" s="49">
        <v>45600</v>
      </c>
      <c r="K372" s="62">
        <v>45597</v>
      </c>
      <c r="L372" s="40" t="s">
        <v>4</v>
      </c>
      <c r="M372" s="127">
        <v>4</v>
      </c>
      <c r="N372" s="137">
        <f>VLOOKUP(L372,단가표!$B$2:$C$75,2,0)</f>
        <v>60000</v>
      </c>
      <c r="O372" s="42">
        <f>SUM(M372*N372)</f>
        <v>240000</v>
      </c>
      <c r="P372" s="138">
        <v>240000</v>
      </c>
      <c r="Q372" s="167" t="s">
        <v>26</v>
      </c>
      <c r="R372" s="41"/>
      <c r="S372" s="42">
        <f>VLOOKUP(Q372,단가표!$B$2:$C$75,2,0)</f>
        <v>0</v>
      </c>
      <c r="T372" s="166"/>
      <c r="U372" s="193" t="s">
        <v>57</v>
      </c>
      <c r="V372" s="48" t="s">
        <v>1267</v>
      </c>
      <c r="W372" s="194" t="s">
        <v>231</v>
      </c>
      <c r="X372" s="186">
        <v>45091</v>
      </c>
      <c r="Y372" s="55" t="s">
        <v>4</v>
      </c>
      <c r="Z372" s="48"/>
      <c r="AA372" s="48" t="s">
        <v>345</v>
      </c>
      <c r="AB372" s="48"/>
      <c r="AC372" s="48"/>
    </row>
    <row r="373" spans="1:29" ht="20.100000000000001" customHeight="1">
      <c r="A373" s="58" t="s">
        <v>2705</v>
      </c>
      <c r="B373" s="95" t="s">
        <v>50</v>
      </c>
      <c r="C373" s="61" t="s">
        <v>41</v>
      </c>
      <c r="D373" s="48" t="s">
        <v>451</v>
      </c>
      <c r="E373" s="48" t="s">
        <v>45</v>
      </c>
      <c r="F373" s="48" t="s">
        <v>452</v>
      </c>
      <c r="G373" s="48" t="s">
        <v>89</v>
      </c>
      <c r="H373" s="48">
        <v>8</v>
      </c>
      <c r="I373" s="50" t="s">
        <v>450</v>
      </c>
      <c r="J373" s="49">
        <v>45600</v>
      </c>
      <c r="K373" s="62">
        <v>45597</v>
      </c>
      <c r="L373" s="40" t="s">
        <v>8</v>
      </c>
      <c r="M373" s="127">
        <v>12</v>
      </c>
      <c r="N373" s="137">
        <f>VLOOKUP(L373,단가표!$B$2:$C$75,2,0)</f>
        <v>50000</v>
      </c>
      <c r="O373" s="42">
        <f>SUM(M373*N373)</f>
        <v>600000</v>
      </c>
      <c r="P373" s="138">
        <v>600000</v>
      </c>
      <c r="Q373" s="167" t="s">
        <v>26</v>
      </c>
      <c r="R373" s="41"/>
      <c r="S373" s="43">
        <f>VLOOKUP(Q373,단가표!$B$2:$C$75,2,0)</f>
        <v>0</v>
      </c>
      <c r="T373" s="166"/>
      <c r="U373" s="195" t="s">
        <v>57</v>
      </c>
      <c r="V373" s="48" t="s">
        <v>1268</v>
      </c>
      <c r="W373" s="194" t="s">
        <v>459</v>
      </c>
      <c r="X373" s="186">
        <v>45196</v>
      </c>
      <c r="Y373" s="48" t="s">
        <v>10</v>
      </c>
      <c r="Z373" s="48"/>
      <c r="AA373" s="48"/>
      <c r="AB373" s="48"/>
      <c r="AC373" s="50"/>
    </row>
    <row r="374" spans="1:29" ht="20.100000000000001" customHeight="1">
      <c r="A374" s="36" t="s">
        <v>2705</v>
      </c>
      <c r="B374" s="95" t="s">
        <v>51</v>
      </c>
      <c r="C374" s="48" t="s">
        <v>2435</v>
      </c>
      <c r="D374" s="48" t="s">
        <v>705</v>
      </c>
      <c r="E374" s="48" t="s">
        <v>48</v>
      </c>
      <c r="F374" s="48" t="s">
        <v>706</v>
      </c>
      <c r="G374" s="48" t="s">
        <v>86</v>
      </c>
      <c r="H374" s="48">
        <v>9</v>
      </c>
      <c r="I374" s="48" t="s">
        <v>707</v>
      </c>
      <c r="J374" s="49">
        <v>45600</v>
      </c>
      <c r="K374" s="62">
        <v>45597</v>
      </c>
      <c r="L374" s="40" t="s">
        <v>2713</v>
      </c>
      <c r="M374" s="127">
        <v>4</v>
      </c>
      <c r="N374" s="137">
        <f>VLOOKUP(L374,단가표!$B$2:$C$75,2,0)</f>
        <v>30000</v>
      </c>
      <c r="O374" s="42">
        <f>SUM(M374*N374)</f>
        <v>120000</v>
      </c>
      <c r="P374" s="138">
        <v>120000</v>
      </c>
      <c r="Q374" s="165" t="s">
        <v>26</v>
      </c>
      <c r="R374" s="41"/>
      <c r="S374" s="43">
        <f>VLOOKUP(Q374,단가표!$B$2:$C$75,2,0)</f>
        <v>0</v>
      </c>
      <c r="T374" s="166"/>
      <c r="U374" s="193" t="s">
        <v>57</v>
      </c>
      <c r="V374" s="50" t="s">
        <v>1269</v>
      </c>
      <c r="W374" s="194" t="s">
        <v>1270</v>
      </c>
      <c r="X374" s="186"/>
      <c r="Y374" s="55"/>
      <c r="Z374" s="48"/>
      <c r="AA374" s="48"/>
      <c r="AB374" s="48"/>
      <c r="AC374" s="40"/>
    </row>
    <row r="375" spans="1:29" ht="20.100000000000001" customHeight="1">
      <c r="A375" s="106" t="s">
        <v>2702</v>
      </c>
      <c r="B375" s="106"/>
      <c r="C375" s="37" t="s">
        <v>84</v>
      </c>
      <c r="D375" s="107" t="s">
        <v>1262</v>
      </c>
      <c r="E375" s="48">
        <f>[5]!표1[[#This Row],[품목]]</f>
        <v>0</v>
      </c>
      <c r="F375" s="48" t="s">
        <v>161</v>
      </c>
      <c r="G375" s="48"/>
      <c r="H375" s="48"/>
      <c r="I375" s="48" t="s">
        <v>162</v>
      </c>
      <c r="J375" s="49">
        <v>45600</v>
      </c>
      <c r="K375" s="66">
        <v>45597</v>
      </c>
      <c r="L375" s="108" t="s">
        <v>647</v>
      </c>
      <c r="M375" s="128">
        <v>4</v>
      </c>
      <c r="N375" s="137">
        <f>VLOOKUP(L375,단가표!$B$2:$C$75,2,0)</f>
        <v>130000</v>
      </c>
      <c r="O375" s="42">
        <f>SUM(M375*N375)</f>
        <v>520000</v>
      </c>
      <c r="P375" s="142">
        <v>594000</v>
      </c>
      <c r="Q375" s="167" t="s">
        <v>26</v>
      </c>
      <c r="R375" s="75"/>
      <c r="S375" s="43">
        <f>VLOOKUP(Q375,단가표!$B$2:$C$75,2,0)</f>
        <v>0</v>
      </c>
      <c r="T375" s="166"/>
      <c r="U375" s="195" t="s">
        <v>57</v>
      </c>
      <c r="V375" s="48" t="s">
        <v>1263</v>
      </c>
      <c r="W375" s="203" t="s">
        <v>1264</v>
      </c>
      <c r="X375" s="158"/>
      <c r="Y375" s="55"/>
      <c r="Z375" s="48"/>
      <c r="AA375" s="48"/>
      <c r="AB375" s="48"/>
      <c r="AC375" s="48"/>
    </row>
    <row r="376" spans="1:29" ht="20.100000000000001" customHeight="1">
      <c r="A376" s="58" t="s">
        <v>2705</v>
      </c>
      <c r="B376" s="95" t="s">
        <v>51</v>
      </c>
      <c r="C376" s="56" t="s">
        <v>41</v>
      </c>
      <c r="D376" s="48" t="s">
        <v>589</v>
      </c>
      <c r="E376" s="48" t="s">
        <v>193</v>
      </c>
      <c r="F376" s="48" t="s">
        <v>590</v>
      </c>
      <c r="G376" s="48" t="s">
        <v>86</v>
      </c>
      <c r="H376" s="48">
        <v>9</v>
      </c>
      <c r="I376" s="48" t="s">
        <v>854</v>
      </c>
      <c r="J376" s="49">
        <v>45601</v>
      </c>
      <c r="K376" s="66">
        <v>45597</v>
      </c>
      <c r="L376" s="40" t="s">
        <v>8</v>
      </c>
      <c r="M376" s="127">
        <v>12</v>
      </c>
      <c r="N376" s="137">
        <f>VLOOKUP(L376,단가표!$B$2:$C$75,2,0)</f>
        <v>50000</v>
      </c>
      <c r="O376" s="42">
        <f>SUM(M376*N376)</f>
        <v>600000</v>
      </c>
      <c r="P376" s="138">
        <v>600000</v>
      </c>
      <c r="Q376" s="167" t="s">
        <v>26</v>
      </c>
      <c r="R376" s="41"/>
      <c r="S376" s="43">
        <f>VLOOKUP(Q376,단가표!$B$2:$C$75,2,0)</f>
        <v>0</v>
      </c>
      <c r="T376" s="166"/>
      <c r="U376" s="195" t="s">
        <v>57</v>
      </c>
      <c r="V376" s="48" t="s">
        <v>1274</v>
      </c>
      <c r="W376" s="202" t="s">
        <v>459</v>
      </c>
      <c r="X376" s="186">
        <v>45356</v>
      </c>
      <c r="Y376" s="48" t="s">
        <v>4</v>
      </c>
      <c r="Z376" s="48" t="s">
        <v>612</v>
      </c>
      <c r="AA376" s="48" t="s">
        <v>61</v>
      </c>
      <c r="AB376" s="48"/>
      <c r="AC376" s="50"/>
    </row>
    <row r="377" spans="1:29" ht="20.100000000000001" customHeight="1">
      <c r="A377" s="36" t="s">
        <v>2710</v>
      </c>
      <c r="B377" s="95" t="s">
        <v>50</v>
      </c>
      <c r="C377" s="59" t="s">
        <v>28</v>
      </c>
      <c r="D377" s="48" t="s">
        <v>1275</v>
      </c>
      <c r="E377" s="48" t="s">
        <v>44</v>
      </c>
      <c r="F377" s="48" t="s">
        <v>1276</v>
      </c>
      <c r="G377" s="48" t="s">
        <v>89</v>
      </c>
      <c r="H377" s="48">
        <v>5</v>
      </c>
      <c r="I377" s="48" t="s">
        <v>103</v>
      </c>
      <c r="J377" s="49">
        <v>45601</v>
      </c>
      <c r="K377" s="62">
        <v>45597</v>
      </c>
      <c r="L377" s="40" t="s">
        <v>28</v>
      </c>
      <c r="M377" s="127">
        <v>1</v>
      </c>
      <c r="N377" s="137">
        <f>VLOOKUP(L377,단가표!$B$2:$C$75,2,0)</f>
        <v>70000</v>
      </c>
      <c r="O377" s="42">
        <f>SUM(M377*N377)</f>
        <v>70000</v>
      </c>
      <c r="P377" s="138">
        <v>70000</v>
      </c>
      <c r="Q377" s="165" t="s">
        <v>26</v>
      </c>
      <c r="R377" s="41"/>
      <c r="S377" s="42">
        <f>VLOOKUP(Q377,단가표!$B$2:$C$75,2,0)</f>
        <v>0</v>
      </c>
      <c r="T377" s="166"/>
      <c r="U377" s="195" t="s">
        <v>59</v>
      </c>
      <c r="V377" s="50" t="s">
        <v>765</v>
      </c>
      <c r="W377" s="197" t="s">
        <v>1277</v>
      </c>
      <c r="X377" s="186"/>
      <c r="Y377" s="48"/>
      <c r="Z377" s="48"/>
      <c r="AA377" s="48"/>
      <c r="AB377" s="48"/>
      <c r="AC377" s="40"/>
    </row>
    <row r="378" spans="1:29" ht="20.100000000000001" customHeight="1">
      <c r="A378" s="36" t="s">
        <v>2710</v>
      </c>
      <c r="B378" s="95" t="s">
        <v>51</v>
      </c>
      <c r="C378" s="59" t="s">
        <v>28</v>
      </c>
      <c r="D378" s="48" t="s">
        <v>1278</v>
      </c>
      <c r="E378" s="48" t="s">
        <v>47</v>
      </c>
      <c r="F378" s="48" t="s">
        <v>1279</v>
      </c>
      <c r="G378" s="48" t="s">
        <v>86</v>
      </c>
      <c r="H378" s="48">
        <v>8</v>
      </c>
      <c r="I378" s="48" t="s">
        <v>137</v>
      </c>
      <c r="J378" s="49">
        <v>45601</v>
      </c>
      <c r="K378" s="62">
        <v>45597</v>
      </c>
      <c r="L378" s="40" t="s">
        <v>28</v>
      </c>
      <c r="M378" s="127">
        <v>1</v>
      </c>
      <c r="N378" s="137">
        <f>VLOOKUP(L378,단가표!$B$2:$C$75,2,0)</f>
        <v>70000</v>
      </c>
      <c r="O378" s="42">
        <f>SUM(M378*N378)</f>
        <v>70000</v>
      </c>
      <c r="P378" s="138">
        <v>70000</v>
      </c>
      <c r="Q378" s="165" t="s">
        <v>26</v>
      </c>
      <c r="R378" s="41"/>
      <c r="S378" s="42">
        <f>VLOOKUP(Q378,단가표!$B$2:$C$75,2,0)</f>
        <v>0</v>
      </c>
      <c r="T378" s="166"/>
      <c r="U378" s="195" t="s">
        <v>59</v>
      </c>
      <c r="V378" s="50" t="s">
        <v>765</v>
      </c>
      <c r="W378" s="197" t="s">
        <v>1280</v>
      </c>
      <c r="X378" s="186"/>
      <c r="Y378" s="48"/>
      <c r="Z378" s="48"/>
      <c r="AA378" s="48"/>
      <c r="AB378" s="48"/>
      <c r="AC378" s="40"/>
    </row>
    <row r="379" spans="1:29" ht="20.100000000000001" customHeight="1">
      <c r="A379" s="36" t="s">
        <v>2710</v>
      </c>
      <c r="B379" s="95" t="s">
        <v>51</v>
      </c>
      <c r="C379" s="59" t="s">
        <v>39</v>
      </c>
      <c r="D379" s="48" t="s">
        <v>1278</v>
      </c>
      <c r="E379" s="48" t="s">
        <v>47</v>
      </c>
      <c r="F379" s="48" t="s">
        <v>1279</v>
      </c>
      <c r="G379" s="48" t="s">
        <v>86</v>
      </c>
      <c r="H379" s="48">
        <v>8</v>
      </c>
      <c r="I379" s="48" t="s">
        <v>137</v>
      </c>
      <c r="J379" s="49">
        <v>45601</v>
      </c>
      <c r="K379" s="62">
        <v>45597</v>
      </c>
      <c r="L379" s="40" t="s">
        <v>4</v>
      </c>
      <c r="M379" s="127">
        <v>3</v>
      </c>
      <c r="N379" s="137">
        <f>VLOOKUP(L379,단가표!$B$2:$C$75,2,0)</f>
        <v>60000</v>
      </c>
      <c r="O379" s="42">
        <f>SUM(M379*N379)</f>
        <v>180000</v>
      </c>
      <c r="P379" s="138">
        <v>170000</v>
      </c>
      <c r="Q379" s="165" t="s">
        <v>14</v>
      </c>
      <c r="R379" s="41">
        <v>1</v>
      </c>
      <c r="S379" s="42">
        <f>VLOOKUP(Q379,단가표!$B$2:$C$75,2,0)</f>
        <v>30000</v>
      </c>
      <c r="T379" s="166">
        <v>30000</v>
      </c>
      <c r="U379" s="195" t="s">
        <v>57</v>
      </c>
      <c r="V379" s="50" t="s">
        <v>1281</v>
      </c>
      <c r="W379" s="197" t="s">
        <v>1242</v>
      </c>
      <c r="X379" s="186">
        <v>45601</v>
      </c>
      <c r="Y379" s="48" t="s">
        <v>4</v>
      </c>
      <c r="Z379" s="48"/>
      <c r="AA379" s="48" t="s">
        <v>1282</v>
      </c>
      <c r="AB379" s="48"/>
      <c r="AC379" s="40"/>
    </row>
    <row r="380" spans="1:29" ht="20.100000000000001" customHeight="1">
      <c r="A380" s="36" t="s">
        <v>2695</v>
      </c>
      <c r="B380" s="59" t="s">
        <v>2709</v>
      </c>
      <c r="C380" s="59"/>
      <c r="D380" s="48" t="s">
        <v>374</v>
      </c>
      <c r="E380" s="48" t="s">
        <v>47</v>
      </c>
      <c r="F380" s="48" t="s">
        <v>375</v>
      </c>
      <c r="G380" s="48" t="s">
        <v>86</v>
      </c>
      <c r="H380" s="48">
        <v>10</v>
      </c>
      <c r="I380" s="48" t="s">
        <v>104</v>
      </c>
      <c r="J380" s="49">
        <v>45601</v>
      </c>
      <c r="K380" s="62">
        <v>45597</v>
      </c>
      <c r="L380" s="40" t="s">
        <v>38</v>
      </c>
      <c r="M380" s="127">
        <v>1</v>
      </c>
      <c r="N380" s="137">
        <f>VLOOKUP(L380,단가표!$B$2:$C$75,2,0)</f>
        <v>70000</v>
      </c>
      <c r="O380" s="42">
        <f>SUM(M380*N380)</f>
        <v>70000</v>
      </c>
      <c r="P380" s="138">
        <v>70000</v>
      </c>
      <c r="Q380" s="165" t="s">
        <v>26</v>
      </c>
      <c r="R380" s="41"/>
      <c r="S380" s="42">
        <f>VLOOKUP(Q380,단가표!$B$2:$C$75,2,0)</f>
        <v>0</v>
      </c>
      <c r="T380" s="166"/>
      <c r="U380" s="195" t="s">
        <v>59</v>
      </c>
      <c r="V380" s="50" t="s">
        <v>765</v>
      </c>
      <c r="W380" s="197" t="s">
        <v>775</v>
      </c>
      <c r="X380" s="186">
        <v>44974</v>
      </c>
      <c r="Y380" s="48" t="s">
        <v>4</v>
      </c>
      <c r="Z380" s="48"/>
      <c r="AA380" s="48" t="s">
        <v>363</v>
      </c>
      <c r="AB380" s="48"/>
      <c r="AC380" s="40"/>
    </row>
    <row r="381" spans="1:29" ht="20.100000000000001" customHeight="1">
      <c r="A381" s="36" t="s">
        <v>2710</v>
      </c>
      <c r="B381" s="95" t="s">
        <v>51</v>
      </c>
      <c r="C381" s="37" t="s">
        <v>41</v>
      </c>
      <c r="D381" s="40" t="s">
        <v>380</v>
      </c>
      <c r="E381" s="48" t="s">
        <v>47</v>
      </c>
      <c r="F381" s="48" t="s">
        <v>381</v>
      </c>
      <c r="G381" s="48" t="s">
        <v>86</v>
      </c>
      <c r="H381" s="48">
        <v>7</v>
      </c>
      <c r="I381" s="48" t="s">
        <v>734</v>
      </c>
      <c r="J381" s="49">
        <v>45602</v>
      </c>
      <c r="K381" s="63">
        <v>45597</v>
      </c>
      <c r="L381" s="40" t="s">
        <v>6</v>
      </c>
      <c r="M381" s="127">
        <v>6</v>
      </c>
      <c r="N381" s="137">
        <f>VLOOKUP(L381,단가표!$B$2:$C$75,2,0)</f>
        <v>55000</v>
      </c>
      <c r="O381" s="42">
        <f>SUM(M381*N381)</f>
        <v>330000</v>
      </c>
      <c r="P381" s="138">
        <v>330000</v>
      </c>
      <c r="Q381" s="167" t="s">
        <v>26</v>
      </c>
      <c r="R381" s="41"/>
      <c r="S381" s="43">
        <f>VLOOKUP(Q381,단가표!$B$2:$C$75,2,0)</f>
        <v>0</v>
      </c>
      <c r="T381" s="166"/>
      <c r="U381" s="195" t="s">
        <v>57</v>
      </c>
      <c r="V381" s="50" t="s">
        <v>1284</v>
      </c>
      <c r="W381" s="194" t="s">
        <v>1117</v>
      </c>
      <c r="X381" s="186">
        <v>45021</v>
      </c>
      <c r="Y381" s="55" t="s">
        <v>4</v>
      </c>
      <c r="Z381" s="48"/>
      <c r="AA381" s="48" t="s">
        <v>382</v>
      </c>
      <c r="AB381" s="48"/>
      <c r="AC381" s="48" t="s">
        <v>61</v>
      </c>
    </row>
    <row r="382" spans="1:29" ht="20.100000000000001" customHeight="1">
      <c r="A382" s="36" t="s">
        <v>2710</v>
      </c>
      <c r="B382" s="95" t="s">
        <v>51</v>
      </c>
      <c r="C382" s="59" t="s">
        <v>41</v>
      </c>
      <c r="D382" s="48" t="s">
        <v>374</v>
      </c>
      <c r="E382" s="48" t="s">
        <v>47</v>
      </c>
      <c r="F382" s="48" t="s">
        <v>375</v>
      </c>
      <c r="G382" s="48" t="s">
        <v>86</v>
      </c>
      <c r="H382" s="48">
        <v>10</v>
      </c>
      <c r="I382" s="48" t="s">
        <v>104</v>
      </c>
      <c r="J382" s="49">
        <v>45602</v>
      </c>
      <c r="K382" s="62">
        <v>45597</v>
      </c>
      <c r="L382" s="40" t="s">
        <v>8</v>
      </c>
      <c r="M382" s="127">
        <v>3</v>
      </c>
      <c r="N382" s="137">
        <f>VLOOKUP(L382,단가표!$B$2:$C$75,2,0)</f>
        <v>50000</v>
      </c>
      <c r="O382" s="42">
        <f>SUM(M382*N382)</f>
        <v>150000</v>
      </c>
      <c r="P382" s="138">
        <v>160000</v>
      </c>
      <c r="Q382" s="165" t="s">
        <v>26</v>
      </c>
      <c r="R382" s="41"/>
      <c r="S382" s="42">
        <f>VLOOKUP(Q382,단가표!$B$2:$C$75,2,0)</f>
        <v>0</v>
      </c>
      <c r="T382" s="166"/>
      <c r="U382" s="195" t="s">
        <v>57</v>
      </c>
      <c r="V382" s="50" t="s">
        <v>1286</v>
      </c>
      <c r="W382" s="197" t="s">
        <v>1287</v>
      </c>
      <c r="X382" s="186">
        <v>44974</v>
      </c>
      <c r="Y382" s="48" t="s">
        <v>4</v>
      </c>
      <c r="Z382" s="48"/>
      <c r="AA382" s="48" t="s">
        <v>363</v>
      </c>
      <c r="AB382" s="48"/>
      <c r="AC382" s="40"/>
    </row>
    <row r="383" spans="1:29" ht="20.100000000000001" customHeight="1">
      <c r="A383" s="36" t="s">
        <v>2710</v>
      </c>
      <c r="B383" s="95" t="s">
        <v>51</v>
      </c>
      <c r="C383" s="48" t="s">
        <v>2435</v>
      </c>
      <c r="D383" s="48" t="s">
        <v>285</v>
      </c>
      <c r="E383" s="48" t="s">
        <v>193</v>
      </c>
      <c r="F383" s="48" t="s">
        <v>286</v>
      </c>
      <c r="G383" s="48" t="s">
        <v>86</v>
      </c>
      <c r="H383" s="48">
        <v>7</v>
      </c>
      <c r="I383" s="48" t="s">
        <v>689</v>
      </c>
      <c r="J383" s="49">
        <v>45603</v>
      </c>
      <c r="K383" s="62">
        <v>45597</v>
      </c>
      <c r="L383" s="40" t="s">
        <v>2713</v>
      </c>
      <c r="M383" s="127">
        <v>2</v>
      </c>
      <c r="N383" s="137">
        <f>VLOOKUP(L383,단가표!$B$2:$C$75,2,0)</f>
        <v>30000</v>
      </c>
      <c r="O383" s="42">
        <f>SUM(M383*N383)</f>
        <v>60000</v>
      </c>
      <c r="P383" s="138">
        <v>60000</v>
      </c>
      <c r="Q383" s="165" t="s">
        <v>26</v>
      </c>
      <c r="R383" s="41"/>
      <c r="S383" s="43">
        <f>VLOOKUP(Q383,단가표!$B$2:$C$75,2,0)</f>
        <v>0</v>
      </c>
      <c r="T383" s="166"/>
      <c r="U383" s="193" t="s">
        <v>57</v>
      </c>
      <c r="V383" s="50" t="s">
        <v>1289</v>
      </c>
      <c r="W383" s="194" t="s">
        <v>1288</v>
      </c>
      <c r="X383" s="186">
        <v>44771</v>
      </c>
      <c r="Y383" s="55" t="s">
        <v>4</v>
      </c>
      <c r="Z383" s="48"/>
      <c r="AA383" s="48"/>
      <c r="AB383" s="48"/>
      <c r="AC383" s="40"/>
    </row>
    <row r="384" spans="1:29" ht="20.100000000000001" customHeight="1">
      <c r="A384" s="36" t="s">
        <v>2710</v>
      </c>
      <c r="B384" s="95" t="s">
        <v>51</v>
      </c>
      <c r="C384" s="48" t="s">
        <v>2435</v>
      </c>
      <c r="D384" s="48" t="s">
        <v>198</v>
      </c>
      <c r="E384" s="48" t="s">
        <v>193</v>
      </c>
      <c r="F384" s="48" t="s">
        <v>200</v>
      </c>
      <c r="G384" s="48" t="s">
        <v>86</v>
      </c>
      <c r="H384" s="48">
        <v>7</v>
      </c>
      <c r="I384" s="48" t="s">
        <v>141</v>
      </c>
      <c r="J384" s="49">
        <v>45603</v>
      </c>
      <c r="K384" s="90">
        <v>45597</v>
      </c>
      <c r="L384" s="40" t="s">
        <v>2713</v>
      </c>
      <c r="M384" s="127">
        <v>4</v>
      </c>
      <c r="N384" s="137">
        <f>VLOOKUP(L384,단가표!$B$2:$C$75,2,0)</f>
        <v>30000</v>
      </c>
      <c r="O384" s="42">
        <f>SUM(M384*N384)</f>
        <v>120000</v>
      </c>
      <c r="P384" s="138">
        <v>120000</v>
      </c>
      <c r="Q384" s="167" t="s">
        <v>26</v>
      </c>
      <c r="R384" s="42"/>
      <c r="S384" s="43">
        <f>VLOOKUP(Q384,단가표!$B$2:$C$75,2,0)</f>
        <v>0</v>
      </c>
      <c r="T384" s="166"/>
      <c r="U384" s="195" t="s">
        <v>57</v>
      </c>
      <c r="V384" s="48" t="s">
        <v>1290</v>
      </c>
      <c r="W384" s="194" t="s">
        <v>1270</v>
      </c>
      <c r="X384" s="186">
        <v>44415</v>
      </c>
      <c r="Y384" s="48" t="s">
        <v>4</v>
      </c>
      <c r="Z384" s="48"/>
      <c r="AA384" s="48" t="s">
        <v>199</v>
      </c>
      <c r="AB384" s="48"/>
      <c r="AC384" s="40" t="s">
        <v>60</v>
      </c>
    </row>
    <row r="385" spans="1:29" ht="20.100000000000001" customHeight="1">
      <c r="A385" s="36" t="s">
        <v>2710</v>
      </c>
      <c r="B385" s="95" t="s">
        <v>51</v>
      </c>
      <c r="C385" s="37" t="s">
        <v>41</v>
      </c>
      <c r="D385" s="40" t="s">
        <v>371</v>
      </c>
      <c r="E385" s="48" t="s">
        <v>193</v>
      </c>
      <c r="F385" s="48" t="s">
        <v>372</v>
      </c>
      <c r="G385" s="48" t="s">
        <v>86</v>
      </c>
      <c r="H385" s="48">
        <v>5</v>
      </c>
      <c r="I385" s="48" t="s">
        <v>107</v>
      </c>
      <c r="J385" s="68">
        <v>45603</v>
      </c>
      <c r="K385" s="66">
        <v>45597</v>
      </c>
      <c r="L385" s="41" t="s">
        <v>4</v>
      </c>
      <c r="M385" s="127">
        <v>4</v>
      </c>
      <c r="N385" s="137">
        <f>VLOOKUP(L385,단가표!$B$2:$C$75,2,0)</f>
        <v>60000</v>
      </c>
      <c r="O385" s="42">
        <f>SUM(M385*N385)</f>
        <v>240000</v>
      </c>
      <c r="P385" s="140">
        <v>240000</v>
      </c>
      <c r="Q385" s="167" t="s">
        <v>26</v>
      </c>
      <c r="R385" s="41"/>
      <c r="S385" s="43">
        <f>VLOOKUP(Q385,단가표!$B$2:$C$75,2,0)</f>
        <v>0</v>
      </c>
      <c r="T385" s="166"/>
      <c r="U385" s="204" t="s">
        <v>57</v>
      </c>
      <c r="V385" s="50" t="s">
        <v>1292</v>
      </c>
      <c r="W385" s="194" t="s">
        <v>231</v>
      </c>
      <c r="X385" s="186">
        <v>44998</v>
      </c>
      <c r="Y385" s="48" t="s">
        <v>4</v>
      </c>
      <c r="Z385" s="48"/>
      <c r="AA385" s="60" t="s">
        <v>373</v>
      </c>
      <c r="AB385" s="60"/>
      <c r="AC385" s="40"/>
    </row>
    <row r="386" spans="1:29" ht="20.100000000000001" customHeight="1">
      <c r="A386" s="36" t="s">
        <v>2710</v>
      </c>
      <c r="B386" s="95" t="s">
        <v>51</v>
      </c>
      <c r="C386" s="48" t="s">
        <v>2435</v>
      </c>
      <c r="D386" s="40" t="s">
        <v>401</v>
      </c>
      <c r="E386" s="48" t="s">
        <v>48</v>
      </c>
      <c r="F386" s="48" t="s">
        <v>361</v>
      </c>
      <c r="G386" s="48" t="s">
        <v>86</v>
      </c>
      <c r="H386" s="48">
        <v>6</v>
      </c>
      <c r="I386" s="48" t="s">
        <v>87</v>
      </c>
      <c r="J386" s="49">
        <v>45603</v>
      </c>
      <c r="K386" s="62">
        <v>45597</v>
      </c>
      <c r="L386" s="40" t="s">
        <v>2713</v>
      </c>
      <c r="M386" s="127">
        <v>4</v>
      </c>
      <c r="N386" s="137">
        <f>VLOOKUP(L386,단가표!$B$2:$C$75,2,0)</f>
        <v>30000</v>
      </c>
      <c r="O386" s="42">
        <f>SUM(M386*N386)</f>
        <v>120000</v>
      </c>
      <c r="P386" s="138">
        <v>120000</v>
      </c>
      <c r="Q386" s="167" t="s">
        <v>26</v>
      </c>
      <c r="R386" s="41"/>
      <c r="S386" s="43">
        <v>0</v>
      </c>
      <c r="T386" s="168"/>
      <c r="U386" s="195" t="s">
        <v>57</v>
      </c>
      <c r="V386" s="50" t="s">
        <v>1291</v>
      </c>
      <c r="W386" s="194" t="s">
        <v>1270</v>
      </c>
      <c r="X386" s="186">
        <v>44974</v>
      </c>
      <c r="Y386" s="55" t="s">
        <v>4</v>
      </c>
      <c r="Z386" s="48"/>
      <c r="AA386" s="48" t="s">
        <v>362</v>
      </c>
      <c r="AB386" s="48"/>
      <c r="AC386" s="48"/>
    </row>
    <row r="387" spans="1:29" ht="20.100000000000001" customHeight="1">
      <c r="A387" s="36" t="s">
        <v>2710</v>
      </c>
      <c r="B387" s="95" t="s">
        <v>51</v>
      </c>
      <c r="C387" s="61" t="s">
        <v>41</v>
      </c>
      <c r="D387" s="48" t="s">
        <v>648</v>
      </c>
      <c r="E387" s="48" t="s">
        <v>48</v>
      </c>
      <c r="F387" s="48" t="s">
        <v>649</v>
      </c>
      <c r="G387" s="48" t="s">
        <v>86</v>
      </c>
      <c r="H387" s="48">
        <v>10</v>
      </c>
      <c r="I387" s="48" t="s">
        <v>87</v>
      </c>
      <c r="J387" s="49">
        <v>45603</v>
      </c>
      <c r="K387" s="44">
        <v>45597</v>
      </c>
      <c r="L387" s="40" t="s">
        <v>4</v>
      </c>
      <c r="M387" s="127">
        <v>4</v>
      </c>
      <c r="N387" s="137">
        <f>VLOOKUP(L387,단가표!$B$2:$C$75,2,0)</f>
        <v>60000</v>
      </c>
      <c r="O387" s="42">
        <f>SUM(M387*N387)</f>
        <v>240000</v>
      </c>
      <c r="P387" s="138">
        <v>240000</v>
      </c>
      <c r="Q387" s="167" t="s">
        <v>26</v>
      </c>
      <c r="R387" s="41"/>
      <c r="S387" s="43">
        <f>VLOOKUP(Q387,단가표!$B$2:$C$75,2,0)</f>
        <v>0</v>
      </c>
      <c r="T387" s="138"/>
      <c r="U387" s="195" t="s">
        <v>59</v>
      </c>
      <c r="V387" s="50" t="s">
        <v>1295</v>
      </c>
      <c r="W387" s="194" t="s">
        <v>786</v>
      </c>
      <c r="X387" s="186">
        <v>45134</v>
      </c>
      <c r="Y387" s="48" t="s">
        <v>4</v>
      </c>
      <c r="Z387" s="48"/>
      <c r="AA387" s="48" t="s">
        <v>419</v>
      </c>
      <c r="AB387" s="48"/>
      <c r="AC387" s="40"/>
    </row>
    <row r="388" spans="1:29" ht="20.100000000000001" customHeight="1">
      <c r="A388" s="36" t="s">
        <v>2710</v>
      </c>
      <c r="B388" s="95" t="s">
        <v>51</v>
      </c>
      <c r="C388" s="48" t="s">
        <v>2435</v>
      </c>
      <c r="D388" s="48" t="s">
        <v>648</v>
      </c>
      <c r="E388" s="48" t="s">
        <v>48</v>
      </c>
      <c r="F388" s="48" t="s">
        <v>649</v>
      </c>
      <c r="G388" s="48" t="s">
        <v>86</v>
      </c>
      <c r="H388" s="48">
        <v>10</v>
      </c>
      <c r="I388" s="48" t="s">
        <v>1294</v>
      </c>
      <c r="J388" s="49">
        <v>45603</v>
      </c>
      <c r="K388" s="44">
        <v>45597</v>
      </c>
      <c r="L388" s="40" t="s">
        <v>2713</v>
      </c>
      <c r="M388" s="127">
        <v>4</v>
      </c>
      <c r="N388" s="137">
        <f>VLOOKUP(L388,단가표!$B$2:$C$75,2,0)</f>
        <v>30000</v>
      </c>
      <c r="O388" s="42">
        <f>SUM(M388*N388)</f>
        <v>120000</v>
      </c>
      <c r="P388" s="138">
        <v>120000</v>
      </c>
      <c r="Q388" s="167" t="s">
        <v>15</v>
      </c>
      <c r="R388" s="41">
        <v>4</v>
      </c>
      <c r="S388" s="43">
        <f>VLOOKUP(Q388,단가표!$B$2:$C$75,2,0)</f>
        <v>6000</v>
      </c>
      <c r="T388" s="138">
        <v>24000</v>
      </c>
      <c r="U388" s="195" t="s">
        <v>59</v>
      </c>
      <c r="V388" s="50" t="s">
        <v>1295</v>
      </c>
      <c r="W388" s="194" t="s">
        <v>1270</v>
      </c>
      <c r="X388" s="186">
        <v>45134</v>
      </c>
      <c r="Y388" s="48" t="s">
        <v>4</v>
      </c>
      <c r="Z388" s="48"/>
      <c r="AA388" s="48" t="s">
        <v>419</v>
      </c>
      <c r="AB388" s="48"/>
      <c r="AC388" s="40"/>
    </row>
    <row r="389" spans="1:29" ht="20.100000000000001" customHeight="1">
      <c r="A389" s="36" t="s">
        <v>2710</v>
      </c>
      <c r="B389" s="95" t="s">
        <v>50</v>
      </c>
      <c r="C389" s="37" t="s">
        <v>41</v>
      </c>
      <c r="D389" s="48" t="s">
        <v>307</v>
      </c>
      <c r="E389" s="48" t="s">
        <v>45</v>
      </c>
      <c r="F389" s="40" t="s">
        <v>308</v>
      </c>
      <c r="G389" s="48" t="s">
        <v>89</v>
      </c>
      <c r="H389" s="48">
        <v>7</v>
      </c>
      <c r="I389" s="48" t="s">
        <v>474</v>
      </c>
      <c r="J389" s="49">
        <v>45603</v>
      </c>
      <c r="K389" s="44">
        <v>45597</v>
      </c>
      <c r="L389" s="40" t="s">
        <v>5</v>
      </c>
      <c r="M389" s="127">
        <v>3</v>
      </c>
      <c r="N389" s="137">
        <f>VLOOKUP(L389,단가표!$B$2:$C$75,2,0)</f>
        <v>57500</v>
      </c>
      <c r="O389" s="42">
        <f>SUM(M389*N389)</f>
        <v>172500</v>
      </c>
      <c r="P389" s="138">
        <v>144000</v>
      </c>
      <c r="Q389" s="167" t="s">
        <v>26</v>
      </c>
      <c r="R389" s="41"/>
      <c r="S389" s="43">
        <f>VLOOKUP(Q389,단가표!$B$2:$C$75,2,0)</f>
        <v>0</v>
      </c>
      <c r="T389" s="166"/>
      <c r="U389" s="195" t="s">
        <v>57</v>
      </c>
      <c r="V389" s="50" t="s">
        <v>1285</v>
      </c>
      <c r="W389" s="196" t="s">
        <v>2306</v>
      </c>
      <c r="X389" s="186">
        <v>44860</v>
      </c>
      <c r="Y389" s="55" t="s">
        <v>6</v>
      </c>
      <c r="Z389" s="48"/>
      <c r="AA389" s="48" t="s">
        <v>309</v>
      </c>
      <c r="AB389" s="48"/>
      <c r="AC389" s="48"/>
    </row>
    <row r="390" spans="1:29" ht="20.100000000000001" customHeight="1">
      <c r="A390" s="36" t="s">
        <v>2710</v>
      </c>
      <c r="B390" s="95" t="s">
        <v>50</v>
      </c>
      <c r="C390" s="56" t="s">
        <v>499</v>
      </c>
      <c r="D390" s="56" t="s">
        <v>435</v>
      </c>
      <c r="E390" s="48" t="s">
        <v>731</v>
      </c>
      <c r="F390" s="48" t="s">
        <v>436</v>
      </c>
      <c r="G390" s="48" t="s">
        <v>89</v>
      </c>
      <c r="H390" s="48">
        <v>10</v>
      </c>
      <c r="I390" s="50" t="s">
        <v>104</v>
      </c>
      <c r="J390" s="49">
        <v>45603</v>
      </c>
      <c r="K390" s="44">
        <v>45597</v>
      </c>
      <c r="L390" s="40" t="s">
        <v>4</v>
      </c>
      <c r="M390" s="127">
        <v>4</v>
      </c>
      <c r="N390" s="137">
        <f>VLOOKUP(L390,단가표!$B$2:$C$75,2,0)</f>
        <v>60000</v>
      </c>
      <c r="O390" s="42">
        <f>SUM(M390*N390)</f>
        <v>240000</v>
      </c>
      <c r="P390" s="138">
        <v>240000</v>
      </c>
      <c r="Q390" s="167" t="s">
        <v>26</v>
      </c>
      <c r="R390" s="41"/>
      <c r="S390" s="43">
        <f>VLOOKUP(Q390,단가표!$B$2:$C$75,2,0)</f>
        <v>0</v>
      </c>
      <c r="T390" s="166"/>
      <c r="U390" s="195" t="s">
        <v>57</v>
      </c>
      <c r="V390" s="50" t="s">
        <v>1293</v>
      </c>
      <c r="W390" s="196" t="s">
        <v>231</v>
      </c>
      <c r="X390" s="186">
        <v>45167</v>
      </c>
      <c r="Y390" s="55" t="s">
        <v>4</v>
      </c>
      <c r="Z390" s="48"/>
      <c r="AA390" s="48" t="s">
        <v>437</v>
      </c>
      <c r="AB390" s="48"/>
      <c r="AC390" s="48"/>
    </row>
    <row r="391" spans="1:29" ht="20.100000000000001" customHeight="1">
      <c r="A391" s="36" t="s">
        <v>2710</v>
      </c>
      <c r="B391" s="95" t="s">
        <v>51</v>
      </c>
      <c r="C391" s="59" t="s">
        <v>41</v>
      </c>
      <c r="D391" s="48" t="s">
        <v>705</v>
      </c>
      <c r="E391" s="48" t="s">
        <v>48</v>
      </c>
      <c r="F391" s="48" t="s">
        <v>706</v>
      </c>
      <c r="G391" s="48" t="s">
        <v>86</v>
      </c>
      <c r="H391" s="48">
        <v>9</v>
      </c>
      <c r="I391" s="48" t="s">
        <v>90</v>
      </c>
      <c r="J391" s="49">
        <v>45604</v>
      </c>
      <c r="K391" s="62">
        <v>45597</v>
      </c>
      <c r="L391" s="40" t="s">
        <v>4</v>
      </c>
      <c r="M391" s="127">
        <v>4</v>
      </c>
      <c r="N391" s="137">
        <f>VLOOKUP(L391,단가표!$B$2:$C$75,2,0)</f>
        <v>60000</v>
      </c>
      <c r="O391" s="42">
        <f>SUM(M391*N391)</f>
        <v>240000</v>
      </c>
      <c r="P391" s="138">
        <v>240000</v>
      </c>
      <c r="Q391" s="165" t="s">
        <v>26</v>
      </c>
      <c r="R391" s="41"/>
      <c r="S391" s="43">
        <f>VLOOKUP(Q391,단가표!$B$2:$C$75,2,0)</f>
        <v>0</v>
      </c>
      <c r="T391" s="166"/>
      <c r="U391" s="193" t="s">
        <v>57</v>
      </c>
      <c r="V391" s="50" t="s">
        <v>1299</v>
      </c>
      <c r="W391" s="194" t="s">
        <v>231</v>
      </c>
      <c r="X391" s="186"/>
      <c r="Y391" s="55"/>
      <c r="Z391" s="48"/>
      <c r="AA391" s="48"/>
      <c r="AB391" s="48"/>
      <c r="AC391" s="40"/>
    </row>
    <row r="392" spans="1:29" ht="20.100000000000001" customHeight="1">
      <c r="A392" s="36" t="s">
        <v>2710</v>
      </c>
      <c r="B392" s="95" t="s">
        <v>51</v>
      </c>
      <c r="C392" s="48" t="s">
        <v>2435</v>
      </c>
      <c r="D392" s="37" t="s">
        <v>411</v>
      </c>
      <c r="E392" s="48" t="s">
        <v>193</v>
      </c>
      <c r="F392" s="48" t="s">
        <v>412</v>
      </c>
      <c r="G392" s="48" t="s">
        <v>86</v>
      </c>
      <c r="H392" s="48">
        <v>8</v>
      </c>
      <c r="I392" s="48" t="s">
        <v>98</v>
      </c>
      <c r="J392" s="49">
        <v>45604</v>
      </c>
      <c r="K392" s="66">
        <v>45597</v>
      </c>
      <c r="L392" s="40" t="s">
        <v>2713</v>
      </c>
      <c r="M392" s="127">
        <v>1</v>
      </c>
      <c r="N392" s="137">
        <f>VLOOKUP(L392,단가표!$B$2:$C$75,2,0)</f>
        <v>30000</v>
      </c>
      <c r="O392" s="42">
        <f>SUM(M392*N392)</f>
        <v>30000</v>
      </c>
      <c r="P392" s="138">
        <v>30000</v>
      </c>
      <c r="Q392" s="167" t="s">
        <v>26</v>
      </c>
      <c r="R392" s="41"/>
      <c r="S392" s="43">
        <f>VLOOKUP(Q392,단가표!$B$2:$C$75,2,0)</f>
        <v>0</v>
      </c>
      <c r="T392" s="166"/>
      <c r="U392" s="195" t="s">
        <v>57</v>
      </c>
      <c r="V392" s="48" t="s">
        <v>1300</v>
      </c>
      <c r="W392" s="194" t="s">
        <v>313</v>
      </c>
      <c r="X392" s="186">
        <v>45122</v>
      </c>
      <c r="Y392" s="55" t="s">
        <v>4</v>
      </c>
      <c r="Z392" s="48"/>
      <c r="AA392" s="48" t="s">
        <v>413</v>
      </c>
      <c r="AB392" s="48"/>
      <c r="AC392" s="48"/>
    </row>
    <row r="393" spans="1:29" ht="20.100000000000001" customHeight="1">
      <c r="A393" s="106" t="s">
        <v>2702</v>
      </c>
      <c r="B393" s="106"/>
      <c r="C393" s="37" t="s">
        <v>84</v>
      </c>
      <c r="D393" s="92" t="s">
        <v>402</v>
      </c>
      <c r="E393" s="48">
        <f>[5]!표1[[#This Row],[품목]]</f>
        <v>0</v>
      </c>
      <c r="F393" s="48" t="s">
        <v>496</v>
      </c>
      <c r="G393" s="48"/>
      <c r="H393" s="48"/>
      <c r="I393" s="48" t="s">
        <v>232</v>
      </c>
      <c r="J393" s="49">
        <v>45604</v>
      </c>
      <c r="K393" s="44">
        <v>45597</v>
      </c>
      <c r="L393" s="40" t="s">
        <v>647</v>
      </c>
      <c r="M393" s="127">
        <v>21</v>
      </c>
      <c r="N393" s="137">
        <f>VLOOKUP(L393,단가표!$B$2:$C$75,2,0)</f>
        <v>130000</v>
      </c>
      <c r="O393" s="43">
        <f>SUM(M393*N393)</f>
        <v>2730000</v>
      </c>
      <c r="P393" s="138">
        <v>520000</v>
      </c>
      <c r="Q393" s="167" t="s">
        <v>26</v>
      </c>
      <c r="R393" s="41"/>
      <c r="S393" s="43">
        <v>0</v>
      </c>
      <c r="T393" s="168"/>
      <c r="U393" s="195" t="s">
        <v>57</v>
      </c>
      <c r="V393" s="50" t="s">
        <v>1296</v>
      </c>
      <c r="W393" s="197" t="s">
        <v>1297</v>
      </c>
      <c r="X393" s="188"/>
      <c r="Y393" s="55"/>
      <c r="Z393" s="48"/>
      <c r="AA393" s="48"/>
      <c r="AB393" s="48"/>
      <c r="AC393" s="40"/>
    </row>
    <row r="394" spans="1:29" ht="20.100000000000001" customHeight="1">
      <c r="A394" s="106" t="s">
        <v>2702</v>
      </c>
      <c r="B394" s="106"/>
      <c r="C394" s="37" t="s">
        <v>84</v>
      </c>
      <c r="D394" s="92" t="s">
        <v>402</v>
      </c>
      <c r="E394" s="48">
        <f>[5]!표1[[#This Row],[품목]]</f>
        <v>0</v>
      </c>
      <c r="F394" s="48" t="s">
        <v>496</v>
      </c>
      <c r="G394" s="48"/>
      <c r="H394" s="48"/>
      <c r="I394" s="48" t="s">
        <v>232</v>
      </c>
      <c r="J394" s="49">
        <v>45604</v>
      </c>
      <c r="K394" s="44">
        <v>45597</v>
      </c>
      <c r="L394" s="40" t="s">
        <v>647</v>
      </c>
      <c r="M394" s="127">
        <v>4</v>
      </c>
      <c r="N394" s="137">
        <f>VLOOKUP(L394,단가표!$B$2:$C$75,2,0)</f>
        <v>130000</v>
      </c>
      <c r="O394" s="43">
        <f>SUM(M394*N394)</f>
        <v>520000</v>
      </c>
      <c r="P394" s="138">
        <v>1130000</v>
      </c>
      <c r="Q394" s="167" t="s">
        <v>26</v>
      </c>
      <c r="R394" s="41"/>
      <c r="S394" s="43">
        <v>0</v>
      </c>
      <c r="T394" s="168"/>
      <c r="U394" s="195" t="s">
        <v>57</v>
      </c>
      <c r="V394" s="50" t="s">
        <v>1298</v>
      </c>
      <c r="W394" s="197" t="s">
        <v>1297</v>
      </c>
      <c r="X394" s="188"/>
      <c r="Y394" s="55"/>
      <c r="Z394" s="48"/>
      <c r="AA394" s="48"/>
      <c r="AB394" s="48"/>
      <c r="AC394" s="40"/>
    </row>
    <row r="395" spans="1:29" ht="20.100000000000001" customHeight="1">
      <c r="A395" s="36" t="s">
        <v>2710</v>
      </c>
      <c r="B395" s="95" t="s">
        <v>50</v>
      </c>
      <c r="C395" s="48" t="s">
        <v>41</v>
      </c>
      <c r="D395" s="37" t="s">
        <v>132</v>
      </c>
      <c r="E395" s="48" t="s">
        <v>44</v>
      </c>
      <c r="F395" s="48" t="s">
        <v>130</v>
      </c>
      <c r="G395" s="48" t="s">
        <v>86</v>
      </c>
      <c r="H395" s="48">
        <v>9</v>
      </c>
      <c r="I395" s="48" t="s">
        <v>93</v>
      </c>
      <c r="J395" s="49">
        <v>45605</v>
      </c>
      <c r="K395" s="62">
        <v>45536</v>
      </c>
      <c r="L395" s="40" t="s">
        <v>5</v>
      </c>
      <c r="M395" s="127">
        <v>4</v>
      </c>
      <c r="N395" s="137">
        <f>VLOOKUP(L395,단가표!$B$2:$C$75,2,0)</f>
        <v>57500</v>
      </c>
      <c r="O395" s="42">
        <f>SUM(M395*N395)</f>
        <v>230000</v>
      </c>
      <c r="P395" s="140">
        <v>230000</v>
      </c>
      <c r="Q395" s="167" t="s">
        <v>16</v>
      </c>
      <c r="R395" s="41">
        <v>4</v>
      </c>
      <c r="S395" s="43">
        <f>VLOOKUP(Q395,단가표!$B$2:$C$75,2,0)</f>
        <v>3000</v>
      </c>
      <c r="T395" s="166">
        <v>12000</v>
      </c>
      <c r="U395" s="195" t="s">
        <v>57</v>
      </c>
      <c r="V395" s="50" t="s">
        <v>1309</v>
      </c>
      <c r="W395" s="194" t="s">
        <v>1312</v>
      </c>
      <c r="X395" s="186">
        <v>43417</v>
      </c>
      <c r="Y395" s="48" t="s">
        <v>4</v>
      </c>
      <c r="Z395" s="48" t="s">
        <v>133</v>
      </c>
      <c r="AA395" s="48" t="s">
        <v>131</v>
      </c>
      <c r="AB395" s="48"/>
      <c r="AC395" s="40" t="s">
        <v>54</v>
      </c>
    </row>
    <row r="396" spans="1:29" ht="20.100000000000001" customHeight="1">
      <c r="A396" s="36" t="s">
        <v>2710</v>
      </c>
      <c r="B396" s="95" t="s">
        <v>50</v>
      </c>
      <c r="C396" s="48" t="s">
        <v>41</v>
      </c>
      <c r="D396" s="37" t="s">
        <v>132</v>
      </c>
      <c r="E396" s="48" t="s">
        <v>44</v>
      </c>
      <c r="F396" s="48" t="s">
        <v>130</v>
      </c>
      <c r="G396" s="48" t="s">
        <v>86</v>
      </c>
      <c r="H396" s="48">
        <v>9</v>
      </c>
      <c r="I396" s="48" t="s">
        <v>93</v>
      </c>
      <c r="J396" s="49">
        <v>45605</v>
      </c>
      <c r="K396" s="62">
        <v>45566</v>
      </c>
      <c r="L396" s="40" t="s">
        <v>4</v>
      </c>
      <c r="M396" s="127">
        <v>3</v>
      </c>
      <c r="N396" s="137">
        <f>VLOOKUP(L396,단가표!$B$2:$C$75,2,0)</f>
        <v>60000</v>
      </c>
      <c r="O396" s="42">
        <f>SUM(M396*N396)</f>
        <v>180000</v>
      </c>
      <c r="P396" s="140">
        <v>180000</v>
      </c>
      <c r="Q396" s="167" t="s">
        <v>16</v>
      </c>
      <c r="R396" s="41">
        <v>3</v>
      </c>
      <c r="S396" s="43">
        <f>VLOOKUP(Q396,단가표!$B$2:$C$75,2,0)</f>
        <v>3000</v>
      </c>
      <c r="T396" s="166">
        <v>9000</v>
      </c>
      <c r="U396" s="195" t="s">
        <v>57</v>
      </c>
      <c r="V396" s="50" t="s">
        <v>1309</v>
      </c>
      <c r="W396" s="194" t="s">
        <v>1311</v>
      </c>
      <c r="X396" s="186">
        <v>43417</v>
      </c>
      <c r="Y396" s="48" t="s">
        <v>4</v>
      </c>
      <c r="Z396" s="48" t="s">
        <v>133</v>
      </c>
      <c r="AA396" s="48" t="s">
        <v>131</v>
      </c>
      <c r="AB396" s="48"/>
      <c r="AC396" s="40" t="s">
        <v>54</v>
      </c>
    </row>
    <row r="397" spans="1:29" ht="20.100000000000001" customHeight="1">
      <c r="A397" s="36" t="s">
        <v>2710</v>
      </c>
      <c r="B397" s="95" t="s">
        <v>50</v>
      </c>
      <c r="C397" s="37" t="s">
        <v>39</v>
      </c>
      <c r="D397" s="37" t="s">
        <v>1301</v>
      </c>
      <c r="E397" s="48" t="s">
        <v>44</v>
      </c>
      <c r="F397" s="48" t="s">
        <v>1302</v>
      </c>
      <c r="G397" s="48" t="s">
        <v>86</v>
      </c>
      <c r="H397" s="48">
        <v>8</v>
      </c>
      <c r="I397" s="48" t="s">
        <v>102</v>
      </c>
      <c r="J397" s="49">
        <v>45605</v>
      </c>
      <c r="K397" s="66">
        <v>45597</v>
      </c>
      <c r="L397" s="40" t="s">
        <v>4</v>
      </c>
      <c r="M397" s="127">
        <v>3</v>
      </c>
      <c r="N397" s="137">
        <f>VLOOKUP(L397,단가표!$B$2:$C$75,2,0)</f>
        <v>60000</v>
      </c>
      <c r="O397" s="42">
        <f>SUM(M397*N397)</f>
        <v>180000</v>
      </c>
      <c r="P397" s="138">
        <v>180000</v>
      </c>
      <c r="Q397" s="167" t="s">
        <v>14</v>
      </c>
      <c r="R397" s="41">
        <v>1</v>
      </c>
      <c r="S397" s="43">
        <f>VLOOKUP(Q397,단가표!$B$2:$C$75,2,0)</f>
        <v>30000</v>
      </c>
      <c r="T397" s="166">
        <v>30000</v>
      </c>
      <c r="U397" s="195" t="s">
        <v>57</v>
      </c>
      <c r="V397" s="48" t="s">
        <v>1303</v>
      </c>
      <c r="W397" s="194" t="s">
        <v>1304</v>
      </c>
      <c r="X397" s="186"/>
      <c r="Y397" s="55"/>
      <c r="Z397" s="48"/>
      <c r="AA397" s="48"/>
      <c r="AB397" s="48"/>
      <c r="AC397" s="48"/>
    </row>
    <row r="398" spans="1:29" ht="20.100000000000001" customHeight="1">
      <c r="A398" s="36" t="s">
        <v>2710</v>
      </c>
      <c r="B398" s="95" t="s">
        <v>50</v>
      </c>
      <c r="C398" s="59" t="s">
        <v>41</v>
      </c>
      <c r="D398" s="38" t="s">
        <v>330</v>
      </c>
      <c r="E398" s="48" t="s">
        <v>731</v>
      </c>
      <c r="F398" s="48" t="s">
        <v>335</v>
      </c>
      <c r="G398" s="48" t="s">
        <v>89</v>
      </c>
      <c r="H398" s="40">
        <v>8</v>
      </c>
      <c r="I398" s="48" t="s">
        <v>93</v>
      </c>
      <c r="J398" s="49">
        <v>45605</v>
      </c>
      <c r="K398" s="62">
        <v>45597</v>
      </c>
      <c r="L398" s="40" t="s">
        <v>4</v>
      </c>
      <c r="M398" s="127">
        <v>3</v>
      </c>
      <c r="N398" s="137">
        <f>VLOOKUP(L398,단가표!$B$2:$C$75,2,0)</f>
        <v>60000</v>
      </c>
      <c r="O398" s="42">
        <f>SUM(M398*N398)</f>
        <v>180000</v>
      </c>
      <c r="P398" s="140">
        <v>180000</v>
      </c>
      <c r="Q398" s="167" t="s">
        <v>15</v>
      </c>
      <c r="R398" s="41">
        <v>3</v>
      </c>
      <c r="S398" s="43">
        <f>VLOOKUP(Q398,단가표!$B$2:$C$75,2,0)</f>
        <v>6000</v>
      </c>
      <c r="T398" s="168">
        <v>18000</v>
      </c>
      <c r="U398" s="195" t="s">
        <v>57</v>
      </c>
      <c r="V398" s="41" t="s">
        <v>1305</v>
      </c>
      <c r="W398" s="194" t="s">
        <v>1313</v>
      </c>
      <c r="X398" s="188">
        <v>44933</v>
      </c>
      <c r="Y398" s="48" t="s">
        <v>4</v>
      </c>
      <c r="Z398" s="48"/>
      <c r="AA398" s="48" t="s">
        <v>240</v>
      </c>
      <c r="AB398" s="48"/>
      <c r="AC398" s="48" t="s">
        <v>61</v>
      </c>
    </row>
    <row r="399" spans="1:29" ht="20.100000000000001" customHeight="1">
      <c r="A399" s="36" t="s">
        <v>2710</v>
      </c>
      <c r="B399" s="95" t="s">
        <v>51</v>
      </c>
      <c r="C399" s="83" t="s">
        <v>41</v>
      </c>
      <c r="D399" s="38" t="s">
        <v>695</v>
      </c>
      <c r="E399" s="37" t="s">
        <v>577</v>
      </c>
      <c r="F399" s="84" t="s">
        <v>696</v>
      </c>
      <c r="G399" s="37" t="s">
        <v>86</v>
      </c>
      <c r="H399" s="37">
        <v>10</v>
      </c>
      <c r="I399" s="37" t="s">
        <v>101</v>
      </c>
      <c r="J399" s="49">
        <v>45605</v>
      </c>
      <c r="K399" s="66">
        <v>45597</v>
      </c>
      <c r="L399" s="40" t="s">
        <v>4</v>
      </c>
      <c r="M399" s="127">
        <v>4</v>
      </c>
      <c r="N399" s="137">
        <f>VLOOKUP(L399,단가표!$B$2:$C$75,2,0)</f>
        <v>60000</v>
      </c>
      <c r="O399" s="42">
        <f>SUM(M399*N399)</f>
        <v>240000</v>
      </c>
      <c r="P399" s="138">
        <v>240000</v>
      </c>
      <c r="Q399" s="167" t="s">
        <v>26</v>
      </c>
      <c r="R399" s="41"/>
      <c r="S399" s="43">
        <f>VLOOKUP(Q399,단가표!$B$2:$C$75,2,0)</f>
        <v>0</v>
      </c>
      <c r="T399" s="166"/>
      <c r="U399" s="200" t="s">
        <v>57</v>
      </c>
      <c r="V399" s="45" t="s">
        <v>1306</v>
      </c>
      <c r="W399" s="202" t="s">
        <v>231</v>
      </c>
      <c r="X399" s="187">
        <v>45497</v>
      </c>
      <c r="Y399" s="46" t="s">
        <v>4</v>
      </c>
      <c r="Z399" s="37"/>
      <c r="AA399" s="37"/>
      <c r="AB399" s="37"/>
      <c r="AC399" s="38"/>
    </row>
    <row r="400" spans="1:29" ht="20.100000000000001" customHeight="1">
      <c r="A400" s="36" t="s">
        <v>2710</v>
      </c>
      <c r="B400" s="95" t="s">
        <v>51</v>
      </c>
      <c r="C400" s="59" t="s">
        <v>41</v>
      </c>
      <c r="D400" s="57" t="s">
        <v>686</v>
      </c>
      <c r="E400" s="48" t="s">
        <v>46</v>
      </c>
      <c r="F400" s="48" t="s">
        <v>688</v>
      </c>
      <c r="G400" s="48" t="s">
        <v>86</v>
      </c>
      <c r="H400" s="48">
        <v>11</v>
      </c>
      <c r="I400" s="48" t="s">
        <v>93</v>
      </c>
      <c r="J400" s="49">
        <v>45605</v>
      </c>
      <c r="K400" s="66">
        <v>45597</v>
      </c>
      <c r="L400" s="40" t="s">
        <v>5</v>
      </c>
      <c r="M400" s="127">
        <v>4</v>
      </c>
      <c r="N400" s="137">
        <f>VLOOKUP(L400,단가표!$B$2:$C$75,2,0)</f>
        <v>57500</v>
      </c>
      <c r="O400" s="42">
        <f>SUM(M400*N400)</f>
        <v>230000</v>
      </c>
      <c r="P400" s="138">
        <v>230000</v>
      </c>
      <c r="Q400" s="167" t="s">
        <v>15</v>
      </c>
      <c r="R400" s="41">
        <v>4</v>
      </c>
      <c r="S400" s="43">
        <f>VLOOKUP(Q400,단가표!$B$2:$C$75,2,0)</f>
        <v>6000</v>
      </c>
      <c r="T400" s="166">
        <v>24000</v>
      </c>
      <c r="U400" s="195" t="s">
        <v>57</v>
      </c>
      <c r="V400" s="48" t="s">
        <v>1307</v>
      </c>
      <c r="W400" s="194" t="s">
        <v>1308</v>
      </c>
      <c r="X400" s="186">
        <v>45464</v>
      </c>
      <c r="Y400" s="55" t="s">
        <v>4</v>
      </c>
      <c r="Z400" s="48"/>
      <c r="AA400" s="48"/>
      <c r="AB400" s="48"/>
      <c r="AC400" s="48"/>
    </row>
    <row r="401" spans="1:29" ht="20.100000000000001" customHeight="1">
      <c r="A401" s="36" t="s">
        <v>2710</v>
      </c>
      <c r="B401" s="95" t="s">
        <v>51</v>
      </c>
      <c r="C401" s="83" t="s">
        <v>41</v>
      </c>
      <c r="D401" s="57" t="s">
        <v>687</v>
      </c>
      <c r="E401" s="48" t="s">
        <v>46</v>
      </c>
      <c r="F401" s="48" t="s">
        <v>688</v>
      </c>
      <c r="G401" s="48" t="s">
        <v>86</v>
      </c>
      <c r="H401" s="48">
        <v>11</v>
      </c>
      <c r="I401" s="48" t="s">
        <v>93</v>
      </c>
      <c r="J401" s="49">
        <v>45605</v>
      </c>
      <c r="K401" s="66">
        <v>45597</v>
      </c>
      <c r="L401" s="40" t="s">
        <v>5</v>
      </c>
      <c r="M401" s="127">
        <v>4</v>
      </c>
      <c r="N401" s="137">
        <f>VLOOKUP(L401,단가표!$B$2:$C$75,2,0)</f>
        <v>57500</v>
      </c>
      <c r="O401" s="42">
        <f>SUM(M401*N401)</f>
        <v>230000</v>
      </c>
      <c r="P401" s="138">
        <v>230000</v>
      </c>
      <c r="Q401" s="167" t="s">
        <v>15</v>
      </c>
      <c r="R401" s="41">
        <v>4</v>
      </c>
      <c r="S401" s="43">
        <f>VLOOKUP(Q401,단가표!$B$2:$C$75,2,0)</f>
        <v>6000</v>
      </c>
      <c r="T401" s="166">
        <v>24000</v>
      </c>
      <c r="U401" s="195" t="s">
        <v>57</v>
      </c>
      <c r="V401" s="48" t="s">
        <v>1307</v>
      </c>
      <c r="W401" s="194" t="s">
        <v>1308</v>
      </c>
      <c r="X401" s="186">
        <v>45464</v>
      </c>
      <c r="Y401" s="55" t="s">
        <v>4</v>
      </c>
      <c r="Z401" s="48"/>
      <c r="AA401" s="48"/>
      <c r="AB401" s="48"/>
      <c r="AC401" s="48"/>
    </row>
    <row r="402" spans="1:29" ht="20.100000000000001" customHeight="1">
      <c r="A402" s="36" t="s">
        <v>2710</v>
      </c>
      <c r="B402" s="95" t="s">
        <v>50</v>
      </c>
      <c r="C402" s="48" t="s">
        <v>41</v>
      </c>
      <c r="D402" s="37" t="s">
        <v>132</v>
      </c>
      <c r="E402" s="48" t="s">
        <v>44</v>
      </c>
      <c r="F402" s="48" t="s">
        <v>130</v>
      </c>
      <c r="G402" s="48" t="s">
        <v>86</v>
      </c>
      <c r="H402" s="48">
        <v>9</v>
      </c>
      <c r="I402" s="48" t="s">
        <v>93</v>
      </c>
      <c r="J402" s="49">
        <v>45605</v>
      </c>
      <c r="K402" s="62">
        <v>45597</v>
      </c>
      <c r="L402" s="40" t="s">
        <v>4</v>
      </c>
      <c r="M402" s="127">
        <v>3</v>
      </c>
      <c r="N402" s="137">
        <f>VLOOKUP(L402,단가표!$B$2:$C$75,2,0)</f>
        <v>60000</v>
      </c>
      <c r="O402" s="42">
        <f>SUM(M402*N402)</f>
        <v>180000</v>
      </c>
      <c r="P402" s="140">
        <v>180000</v>
      </c>
      <c r="Q402" s="167" t="s">
        <v>16</v>
      </c>
      <c r="R402" s="41">
        <v>3</v>
      </c>
      <c r="S402" s="43">
        <f>VLOOKUP(Q402,단가표!$B$2:$C$75,2,0)</f>
        <v>3000</v>
      </c>
      <c r="T402" s="166">
        <v>9000</v>
      </c>
      <c r="U402" s="195" t="s">
        <v>57</v>
      </c>
      <c r="V402" s="50" t="s">
        <v>1309</v>
      </c>
      <c r="W402" s="194" t="s">
        <v>1310</v>
      </c>
      <c r="X402" s="186">
        <v>43417</v>
      </c>
      <c r="Y402" s="48" t="s">
        <v>4</v>
      </c>
      <c r="Z402" s="48" t="s">
        <v>133</v>
      </c>
      <c r="AA402" s="48" t="s">
        <v>131</v>
      </c>
      <c r="AB402" s="48"/>
      <c r="AC402" s="40" t="s">
        <v>54</v>
      </c>
    </row>
    <row r="403" spans="1:29" ht="20.100000000000001" customHeight="1">
      <c r="A403" s="36" t="s">
        <v>2695</v>
      </c>
      <c r="B403" s="59" t="s">
        <v>2709</v>
      </c>
      <c r="C403" s="59"/>
      <c r="D403" s="48" t="s">
        <v>203</v>
      </c>
      <c r="E403" s="48" t="s">
        <v>46</v>
      </c>
      <c r="F403" s="40" t="s">
        <v>204</v>
      </c>
      <c r="G403" s="48" t="s">
        <v>86</v>
      </c>
      <c r="H403" s="48">
        <v>10</v>
      </c>
      <c r="I403" s="48" t="s">
        <v>135</v>
      </c>
      <c r="J403" s="68">
        <v>45605</v>
      </c>
      <c r="K403" s="63">
        <v>45597</v>
      </c>
      <c r="L403" s="40" t="s">
        <v>38</v>
      </c>
      <c r="M403" s="127">
        <v>1</v>
      </c>
      <c r="N403" s="137">
        <f>VLOOKUP(L403,단가표!$B$2:$C$75,2,0)</f>
        <v>70000</v>
      </c>
      <c r="O403" s="42">
        <f>SUM(M403*N403)</f>
        <v>70000</v>
      </c>
      <c r="P403" s="138">
        <v>70000</v>
      </c>
      <c r="Q403" s="167" t="s">
        <v>26</v>
      </c>
      <c r="R403" s="75"/>
      <c r="S403" s="43">
        <f>VLOOKUP(Q403,단가표!$B$2:$C$75,2,0)</f>
        <v>0</v>
      </c>
      <c r="T403" s="166"/>
      <c r="U403" s="195" t="s">
        <v>59</v>
      </c>
      <c r="V403" s="50" t="s">
        <v>765</v>
      </c>
      <c r="W403" s="194" t="s">
        <v>775</v>
      </c>
      <c r="X403" s="186">
        <v>44569</v>
      </c>
      <c r="Y403" s="55" t="s">
        <v>4</v>
      </c>
      <c r="Z403" s="48"/>
      <c r="AA403" s="48"/>
      <c r="AB403" s="48"/>
      <c r="AC403" s="48"/>
    </row>
    <row r="404" spans="1:29" ht="20.100000000000001" customHeight="1">
      <c r="A404" s="36" t="s">
        <v>2695</v>
      </c>
      <c r="B404" s="109" t="s">
        <v>2709</v>
      </c>
      <c r="C404" s="59" t="s">
        <v>2709</v>
      </c>
      <c r="D404" s="48" t="s">
        <v>481</v>
      </c>
      <c r="E404" s="48" t="s">
        <v>48</v>
      </c>
      <c r="F404" s="40"/>
      <c r="G404" s="48"/>
      <c r="H404" s="48"/>
      <c r="I404" s="48"/>
      <c r="J404" s="68">
        <v>45605</v>
      </c>
      <c r="K404" s="63">
        <v>45597</v>
      </c>
      <c r="L404" s="40" t="s">
        <v>38</v>
      </c>
      <c r="M404" s="127">
        <v>1</v>
      </c>
      <c r="N404" s="137">
        <f>VLOOKUP(L404,단가표!$B$2:$C$75,2,0)</f>
        <v>70000</v>
      </c>
      <c r="O404" s="42">
        <f>SUM(M404*N404)</f>
        <v>70000</v>
      </c>
      <c r="P404" s="138">
        <v>70000</v>
      </c>
      <c r="Q404" s="167" t="s">
        <v>26</v>
      </c>
      <c r="R404" s="75"/>
      <c r="S404" s="43">
        <f>VLOOKUP(Q404,단가표!$B$2:$C$75,2,0)</f>
        <v>0</v>
      </c>
      <c r="T404" s="166"/>
      <c r="U404" s="195" t="s">
        <v>59</v>
      </c>
      <c r="V404" s="50" t="s">
        <v>765</v>
      </c>
      <c r="W404" s="194" t="s">
        <v>775</v>
      </c>
      <c r="X404" s="186"/>
      <c r="Y404" s="55"/>
      <c r="Z404" s="48"/>
      <c r="AA404" s="48"/>
      <c r="AB404" s="48"/>
      <c r="AC404" s="48"/>
    </row>
    <row r="405" spans="1:29" ht="20.100000000000001" customHeight="1">
      <c r="A405" s="58" t="s">
        <v>2695</v>
      </c>
      <c r="B405" s="59" t="s">
        <v>2709</v>
      </c>
      <c r="C405" s="59"/>
      <c r="D405" s="48" t="s">
        <v>648</v>
      </c>
      <c r="E405" s="48" t="s">
        <v>48</v>
      </c>
      <c r="F405" s="48" t="s">
        <v>649</v>
      </c>
      <c r="G405" s="48" t="s">
        <v>86</v>
      </c>
      <c r="H405" s="48">
        <v>10</v>
      </c>
      <c r="I405" s="48" t="s">
        <v>87</v>
      </c>
      <c r="J405" s="49">
        <v>45605</v>
      </c>
      <c r="K405" s="63">
        <v>45597</v>
      </c>
      <c r="L405" s="40" t="s">
        <v>38</v>
      </c>
      <c r="M405" s="127">
        <v>1</v>
      </c>
      <c r="N405" s="137">
        <f>VLOOKUP(L405,단가표!$B$2:$C$75,2,0)</f>
        <v>70000</v>
      </c>
      <c r="O405" s="42">
        <f>SUM(M405*N405)</f>
        <v>70000</v>
      </c>
      <c r="P405" s="138">
        <v>70000</v>
      </c>
      <c r="Q405" s="167" t="s">
        <v>26</v>
      </c>
      <c r="R405" s="41"/>
      <c r="S405" s="43">
        <f>VLOOKUP(Q405,단가표!$B$2:$C$75,2,0)</f>
        <v>0</v>
      </c>
      <c r="T405" s="138"/>
      <c r="U405" s="195" t="s">
        <v>59</v>
      </c>
      <c r="V405" s="50" t="s">
        <v>765</v>
      </c>
      <c r="W405" s="194" t="s">
        <v>775</v>
      </c>
      <c r="X405" s="186">
        <v>45134</v>
      </c>
      <c r="Y405" s="48" t="s">
        <v>4</v>
      </c>
      <c r="Z405" s="48"/>
      <c r="AA405" s="48" t="s">
        <v>419</v>
      </c>
      <c r="AB405" s="48"/>
      <c r="AC405" s="40"/>
    </row>
    <row r="406" spans="1:29" ht="20.100000000000001" customHeight="1">
      <c r="A406" s="36" t="s">
        <v>2695</v>
      </c>
      <c r="B406" s="109" t="s">
        <v>2709</v>
      </c>
      <c r="C406" s="59" t="s">
        <v>2709</v>
      </c>
      <c r="D406" s="48" t="s">
        <v>360</v>
      </c>
      <c r="E406" s="48" t="s">
        <v>46</v>
      </c>
      <c r="F406" s="40"/>
      <c r="G406" s="48"/>
      <c r="H406" s="48"/>
      <c r="I406" s="48"/>
      <c r="J406" s="68">
        <v>45605</v>
      </c>
      <c r="K406" s="63">
        <v>45597</v>
      </c>
      <c r="L406" s="40" t="s">
        <v>38</v>
      </c>
      <c r="M406" s="127">
        <v>1</v>
      </c>
      <c r="N406" s="137">
        <f>VLOOKUP(L406,단가표!$B$2:$C$75,2,0)</f>
        <v>70000</v>
      </c>
      <c r="O406" s="42">
        <f>SUM(M406*N406)</f>
        <v>70000</v>
      </c>
      <c r="P406" s="138">
        <v>70000</v>
      </c>
      <c r="Q406" s="167" t="s">
        <v>26</v>
      </c>
      <c r="R406" s="75"/>
      <c r="S406" s="43">
        <f>VLOOKUP(Q406,단가표!$B$2:$C$75,2,0)</f>
        <v>0</v>
      </c>
      <c r="T406" s="166"/>
      <c r="U406" s="195" t="s">
        <v>59</v>
      </c>
      <c r="V406" s="50" t="s">
        <v>765</v>
      </c>
      <c r="W406" s="194" t="s">
        <v>775</v>
      </c>
      <c r="X406" s="186"/>
      <c r="Y406" s="55"/>
      <c r="Z406" s="48"/>
      <c r="AA406" s="48"/>
      <c r="AB406" s="48"/>
      <c r="AC406" s="48"/>
    </row>
    <row r="407" spans="1:29" ht="20.100000000000001" customHeight="1">
      <c r="A407" s="36" t="s">
        <v>2695</v>
      </c>
      <c r="B407" s="59" t="s">
        <v>2709</v>
      </c>
      <c r="C407" s="59"/>
      <c r="D407" s="48" t="s">
        <v>327</v>
      </c>
      <c r="E407" s="48" t="s">
        <v>46</v>
      </c>
      <c r="F407" s="48" t="s">
        <v>245</v>
      </c>
      <c r="G407" s="48" t="s">
        <v>86</v>
      </c>
      <c r="H407" s="48">
        <v>6</v>
      </c>
      <c r="I407" s="50" t="s">
        <v>754</v>
      </c>
      <c r="J407" s="49">
        <v>45605</v>
      </c>
      <c r="K407" s="63">
        <v>45597</v>
      </c>
      <c r="L407" s="40" t="s">
        <v>38</v>
      </c>
      <c r="M407" s="127">
        <v>1</v>
      </c>
      <c r="N407" s="137">
        <f>VLOOKUP(L407,단가표!$B$2:$C$75,2,0)</f>
        <v>70000</v>
      </c>
      <c r="O407" s="42">
        <f>SUM(M407*N407)</f>
        <v>70000</v>
      </c>
      <c r="P407" s="138">
        <v>70000</v>
      </c>
      <c r="Q407" s="167" t="s">
        <v>26</v>
      </c>
      <c r="R407" s="41"/>
      <c r="S407" s="43">
        <f>VLOOKUP(Q407,단가표!$B$2:$C$75,2,0)</f>
        <v>0</v>
      </c>
      <c r="T407" s="166"/>
      <c r="U407" s="195" t="s">
        <v>59</v>
      </c>
      <c r="V407" s="50" t="s">
        <v>765</v>
      </c>
      <c r="W407" s="194" t="s">
        <v>775</v>
      </c>
      <c r="X407" s="186">
        <v>44915</v>
      </c>
      <c r="Y407" s="55" t="s">
        <v>4</v>
      </c>
      <c r="Z407" s="48"/>
      <c r="AA407" s="48" t="s">
        <v>328</v>
      </c>
      <c r="AB407" s="48"/>
      <c r="AC407" s="48"/>
    </row>
    <row r="408" spans="1:29" ht="20.100000000000001" customHeight="1">
      <c r="A408" s="36" t="s">
        <v>2695</v>
      </c>
      <c r="B408" s="59" t="s">
        <v>2709</v>
      </c>
      <c r="C408" s="59"/>
      <c r="D408" s="40" t="s">
        <v>401</v>
      </c>
      <c r="E408" s="48" t="s">
        <v>48</v>
      </c>
      <c r="F408" s="48" t="s">
        <v>361</v>
      </c>
      <c r="G408" s="48" t="s">
        <v>86</v>
      </c>
      <c r="H408" s="48">
        <v>6</v>
      </c>
      <c r="I408" s="48" t="s">
        <v>87</v>
      </c>
      <c r="J408" s="49">
        <v>45606</v>
      </c>
      <c r="K408" s="62">
        <v>45597</v>
      </c>
      <c r="L408" s="40" t="s">
        <v>38</v>
      </c>
      <c r="M408" s="127">
        <v>1</v>
      </c>
      <c r="N408" s="137">
        <f>VLOOKUP(L408,단가표!$B$2:$C$75,2,0)</f>
        <v>70000</v>
      </c>
      <c r="O408" s="42">
        <f>SUM(M408*N408)</f>
        <v>70000</v>
      </c>
      <c r="P408" s="138">
        <v>70000</v>
      </c>
      <c r="Q408" s="167" t="s">
        <v>26</v>
      </c>
      <c r="R408" s="41"/>
      <c r="S408" s="43">
        <v>0</v>
      </c>
      <c r="T408" s="168"/>
      <c r="U408" s="195" t="s">
        <v>59</v>
      </c>
      <c r="V408" s="50" t="s">
        <v>765</v>
      </c>
      <c r="W408" s="194" t="s">
        <v>775</v>
      </c>
      <c r="X408" s="186">
        <v>44974</v>
      </c>
      <c r="Y408" s="55" t="s">
        <v>4</v>
      </c>
      <c r="Z408" s="48"/>
      <c r="AA408" s="48" t="s">
        <v>362</v>
      </c>
      <c r="AB408" s="48"/>
      <c r="AC408" s="48"/>
    </row>
    <row r="409" spans="1:29" ht="20.100000000000001" customHeight="1">
      <c r="A409" s="36" t="s">
        <v>2707</v>
      </c>
      <c r="B409" s="36" t="s">
        <v>536</v>
      </c>
      <c r="C409" s="37" t="s">
        <v>536</v>
      </c>
      <c r="D409" s="48" t="s">
        <v>1314</v>
      </c>
      <c r="E409" s="48" t="s">
        <v>536</v>
      </c>
      <c r="F409" s="48"/>
      <c r="G409" s="48"/>
      <c r="H409" s="48"/>
      <c r="I409" s="48" t="s">
        <v>536</v>
      </c>
      <c r="J409" s="49">
        <v>45606</v>
      </c>
      <c r="K409" s="62">
        <v>45597</v>
      </c>
      <c r="L409" s="40" t="s">
        <v>31</v>
      </c>
      <c r="M409" s="127">
        <v>3</v>
      </c>
      <c r="N409" s="137">
        <f>VLOOKUP(L409,단가표!$B$2:$C$75,2,0)</f>
        <v>0</v>
      </c>
      <c r="O409" s="42">
        <f>SUM(M409*N409)</f>
        <v>0</v>
      </c>
      <c r="P409" s="138">
        <v>30000</v>
      </c>
      <c r="Q409" s="165" t="s">
        <v>26</v>
      </c>
      <c r="R409" s="41"/>
      <c r="S409" s="43">
        <f>VLOOKUP(Q409,단가표!$B$2:$C$75,2,0)</f>
        <v>0</v>
      </c>
      <c r="T409" s="166"/>
      <c r="U409" s="195" t="s">
        <v>59</v>
      </c>
      <c r="V409" s="50" t="s">
        <v>765</v>
      </c>
      <c r="W409" s="196" t="s">
        <v>1315</v>
      </c>
      <c r="X409" s="186"/>
      <c r="Y409" s="55"/>
      <c r="Z409" s="48"/>
      <c r="AA409" s="48"/>
      <c r="AB409" s="48"/>
      <c r="AC409" s="48"/>
    </row>
    <row r="410" spans="1:29" ht="20.100000000000001" customHeight="1">
      <c r="A410" s="36" t="s">
        <v>2707</v>
      </c>
      <c r="B410" s="36" t="s">
        <v>536</v>
      </c>
      <c r="C410" s="37" t="s">
        <v>536</v>
      </c>
      <c r="D410" s="48" t="s">
        <v>1316</v>
      </c>
      <c r="E410" s="48" t="s">
        <v>536</v>
      </c>
      <c r="F410" s="48"/>
      <c r="G410" s="48"/>
      <c r="H410" s="48"/>
      <c r="I410" s="48" t="s">
        <v>536</v>
      </c>
      <c r="J410" s="49">
        <v>45606</v>
      </c>
      <c r="K410" s="62">
        <v>45597</v>
      </c>
      <c r="L410" s="40" t="s">
        <v>31</v>
      </c>
      <c r="M410" s="127">
        <v>2</v>
      </c>
      <c r="N410" s="137">
        <f>VLOOKUP(L410,단가표!$B$2:$C$75,2,0)</f>
        <v>0</v>
      </c>
      <c r="O410" s="42">
        <f>SUM(M410*N410)</f>
        <v>0</v>
      </c>
      <c r="P410" s="138">
        <v>20000</v>
      </c>
      <c r="Q410" s="165" t="s">
        <v>26</v>
      </c>
      <c r="R410" s="41"/>
      <c r="S410" s="43">
        <f>VLOOKUP(Q410,단가표!$B$2:$C$75,2,0)</f>
        <v>0</v>
      </c>
      <c r="T410" s="166"/>
      <c r="U410" s="195" t="s">
        <v>59</v>
      </c>
      <c r="V410" s="50" t="s">
        <v>765</v>
      </c>
      <c r="W410" s="196" t="s">
        <v>1317</v>
      </c>
      <c r="X410" s="186"/>
      <c r="Y410" s="55"/>
      <c r="Z410" s="48"/>
      <c r="AA410" s="48"/>
      <c r="AB410" s="48"/>
      <c r="AC410" s="48"/>
    </row>
    <row r="411" spans="1:29" ht="20.100000000000001" customHeight="1">
      <c r="A411" s="36" t="s">
        <v>2707</v>
      </c>
      <c r="B411" s="36" t="s">
        <v>536</v>
      </c>
      <c r="C411" s="37" t="s">
        <v>536</v>
      </c>
      <c r="D411" s="48" t="s">
        <v>723</v>
      </c>
      <c r="E411" s="48" t="s">
        <v>536</v>
      </c>
      <c r="F411" s="48"/>
      <c r="G411" s="48"/>
      <c r="H411" s="48"/>
      <c r="I411" s="48" t="s">
        <v>536</v>
      </c>
      <c r="J411" s="49">
        <v>45606</v>
      </c>
      <c r="K411" s="62">
        <v>45597</v>
      </c>
      <c r="L411" s="40" t="s">
        <v>31</v>
      </c>
      <c r="M411" s="127">
        <v>1</v>
      </c>
      <c r="N411" s="137">
        <f>VLOOKUP(L411,단가표!$B$2:$C$75,2,0)</f>
        <v>0</v>
      </c>
      <c r="O411" s="42">
        <f>SUM(M411*N411)</f>
        <v>0</v>
      </c>
      <c r="P411" s="138">
        <v>10000</v>
      </c>
      <c r="Q411" s="165" t="s">
        <v>26</v>
      </c>
      <c r="R411" s="41"/>
      <c r="S411" s="43">
        <f>VLOOKUP(Q411,단가표!$B$2:$C$75,2,0)</f>
        <v>0</v>
      </c>
      <c r="T411" s="166"/>
      <c r="U411" s="195" t="s">
        <v>57</v>
      </c>
      <c r="V411" s="50" t="s">
        <v>1318</v>
      </c>
      <c r="W411" s="196" t="s">
        <v>1319</v>
      </c>
      <c r="X411" s="186"/>
      <c r="Y411" s="55"/>
      <c r="Z411" s="48"/>
      <c r="AA411" s="48"/>
      <c r="AB411" s="48"/>
      <c r="AC411" s="48"/>
    </row>
    <row r="412" spans="1:29" ht="20.100000000000001" customHeight="1">
      <c r="A412" s="36" t="s">
        <v>2707</v>
      </c>
      <c r="B412" s="36" t="s">
        <v>536</v>
      </c>
      <c r="C412" s="37" t="s">
        <v>536</v>
      </c>
      <c r="D412" s="48" t="s">
        <v>1320</v>
      </c>
      <c r="E412" s="48" t="s">
        <v>536</v>
      </c>
      <c r="F412" s="48"/>
      <c r="G412" s="48"/>
      <c r="H412" s="48"/>
      <c r="I412" s="48" t="s">
        <v>536</v>
      </c>
      <c r="J412" s="49">
        <v>45606</v>
      </c>
      <c r="K412" s="62">
        <v>45597</v>
      </c>
      <c r="L412" s="40" t="s">
        <v>31</v>
      </c>
      <c r="M412" s="127">
        <v>1</v>
      </c>
      <c r="N412" s="137">
        <f>VLOOKUP(L412,단가표!$B$2:$C$75,2,0)</f>
        <v>0</v>
      </c>
      <c r="O412" s="42">
        <f>SUM(M412*N412)</f>
        <v>0</v>
      </c>
      <c r="P412" s="138">
        <v>10000</v>
      </c>
      <c r="Q412" s="165" t="s">
        <v>26</v>
      </c>
      <c r="R412" s="41"/>
      <c r="S412" s="43">
        <f>VLOOKUP(Q412,단가표!$B$2:$C$75,2,0)</f>
        <v>0</v>
      </c>
      <c r="T412" s="166"/>
      <c r="U412" s="195" t="s">
        <v>57</v>
      </c>
      <c r="V412" s="50" t="s">
        <v>1321</v>
      </c>
      <c r="W412" s="196" t="s">
        <v>1319</v>
      </c>
      <c r="X412" s="186"/>
      <c r="Y412" s="55"/>
      <c r="Z412" s="48"/>
      <c r="AA412" s="48"/>
      <c r="AB412" s="48"/>
      <c r="AC412" s="48"/>
    </row>
    <row r="413" spans="1:29" ht="20.100000000000001" customHeight="1">
      <c r="A413" s="36" t="s">
        <v>2707</v>
      </c>
      <c r="B413" s="36" t="s">
        <v>536</v>
      </c>
      <c r="C413" s="37" t="s">
        <v>536</v>
      </c>
      <c r="D413" s="48" t="s">
        <v>1322</v>
      </c>
      <c r="E413" s="48" t="s">
        <v>536</v>
      </c>
      <c r="F413" s="48"/>
      <c r="G413" s="48"/>
      <c r="H413" s="48"/>
      <c r="I413" s="48" t="s">
        <v>536</v>
      </c>
      <c r="J413" s="49">
        <v>45606</v>
      </c>
      <c r="K413" s="62">
        <v>45597</v>
      </c>
      <c r="L413" s="40" t="s">
        <v>31</v>
      </c>
      <c r="M413" s="127">
        <v>3</v>
      </c>
      <c r="N413" s="137">
        <f>VLOOKUP(L413,단가표!$B$2:$C$75,2,0)</f>
        <v>0</v>
      </c>
      <c r="O413" s="42">
        <f>SUM(M413*N413)</f>
        <v>0</v>
      </c>
      <c r="P413" s="138">
        <v>20000</v>
      </c>
      <c r="Q413" s="165" t="s">
        <v>26</v>
      </c>
      <c r="R413" s="41"/>
      <c r="S413" s="43">
        <f>VLOOKUP(Q413,단가표!$B$2:$C$75,2,0)</f>
        <v>0</v>
      </c>
      <c r="T413" s="166"/>
      <c r="U413" s="195" t="s">
        <v>58</v>
      </c>
      <c r="V413" s="50" t="s">
        <v>765</v>
      </c>
      <c r="W413" s="196" t="s">
        <v>1319</v>
      </c>
      <c r="X413" s="186"/>
      <c r="Y413" s="55"/>
      <c r="Z413" s="48"/>
      <c r="AA413" s="48"/>
      <c r="AB413" s="48"/>
      <c r="AC413" s="48"/>
    </row>
    <row r="414" spans="1:29" ht="20.100000000000001" customHeight="1">
      <c r="A414" s="36" t="s">
        <v>2707</v>
      </c>
      <c r="B414" s="36" t="s">
        <v>536</v>
      </c>
      <c r="C414" s="37" t="s">
        <v>536</v>
      </c>
      <c r="D414" s="48" t="s">
        <v>671</v>
      </c>
      <c r="E414" s="48" t="s">
        <v>536</v>
      </c>
      <c r="F414" s="48"/>
      <c r="G414" s="48"/>
      <c r="H414" s="48"/>
      <c r="I414" s="48" t="s">
        <v>536</v>
      </c>
      <c r="J414" s="49">
        <v>45606</v>
      </c>
      <c r="K414" s="62">
        <v>45597</v>
      </c>
      <c r="L414" s="40" t="s">
        <v>31</v>
      </c>
      <c r="M414" s="127">
        <v>1</v>
      </c>
      <c r="N414" s="137">
        <f>VLOOKUP(L414,단가표!$B$2:$C$75,2,0)</f>
        <v>0</v>
      </c>
      <c r="O414" s="42">
        <f>SUM(M414*N414)</f>
        <v>0</v>
      </c>
      <c r="P414" s="138">
        <v>10000</v>
      </c>
      <c r="Q414" s="165" t="s">
        <v>26</v>
      </c>
      <c r="R414" s="41"/>
      <c r="S414" s="43">
        <f>VLOOKUP(Q414,단가표!$B$2:$C$75,2,0)</f>
        <v>0</v>
      </c>
      <c r="T414" s="166"/>
      <c r="U414" s="195" t="s">
        <v>57</v>
      </c>
      <c r="V414" s="50" t="s">
        <v>1323</v>
      </c>
      <c r="W414" s="196" t="s">
        <v>1319</v>
      </c>
      <c r="X414" s="186"/>
      <c r="Y414" s="55"/>
      <c r="Z414" s="48"/>
      <c r="AA414" s="48"/>
      <c r="AB414" s="48"/>
      <c r="AC414" s="48"/>
    </row>
    <row r="415" spans="1:29" ht="20.100000000000001" customHeight="1">
      <c r="A415" s="36" t="s">
        <v>2707</v>
      </c>
      <c r="B415" s="36" t="s">
        <v>536</v>
      </c>
      <c r="C415" s="37" t="s">
        <v>536</v>
      </c>
      <c r="D415" s="48" t="s">
        <v>1334</v>
      </c>
      <c r="E415" s="48" t="s">
        <v>536</v>
      </c>
      <c r="F415" s="48"/>
      <c r="G415" s="48"/>
      <c r="H415" s="48"/>
      <c r="I415" s="48" t="s">
        <v>536</v>
      </c>
      <c r="J415" s="49">
        <v>45606</v>
      </c>
      <c r="K415" s="62">
        <v>45597</v>
      </c>
      <c r="L415" s="40" t="s">
        <v>31</v>
      </c>
      <c r="M415" s="127">
        <v>1</v>
      </c>
      <c r="N415" s="137">
        <f>VLOOKUP(L415,단가표!$B$2:$C$75,2,0)</f>
        <v>0</v>
      </c>
      <c r="O415" s="42">
        <f>SUM(M415*N415)</f>
        <v>0</v>
      </c>
      <c r="P415" s="138">
        <v>5000</v>
      </c>
      <c r="Q415" s="165" t="s">
        <v>26</v>
      </c>
      <c r="R415" s="41"/>
      <c r="S415" s="43">
        <f>VLOOKUP(Q415,단가표!$B$2:$C$75,2,0)</f>
        <v>0</v>
      </c>
      <c r="T415" s="166"/>
      <c r="U415" s="195" t="s">
        <v>58</v>
      </c>
      <c r="V415" s="50" t="s">
        <v>765</v>
      </c>
      <c r="W415" s="196" t="s">
        <v>1319</v>
      </c>
      <c r="X415" s="186"/>
      <c r="Y415" s="55"/>
      <c r="Z415" s="48"/>
      <c r="AA415" s="48"/>
      <c r="AB415" s="48"/>
      <c r="AC415" s="48"/>
    </row>
    <row r="416" spans="1:29" ht="20.100000000000001" customHeight="1">
      <c r="A416" s="36" t="s">
        <v>2707</v>
      </c>
      <c r="B416" s="36" t="s">
        <v>536</v>
      </c>
      <c r="C416" s="37" t="s">
        <v>536</v>
      </c>
      <c r="D416" s="48" t="s">
        <v>1324</v>
      </c>
      <c r="E416" s="48" t="s">
        <v>536</v>
      </c>
      <c r="F416" s="48"/>
      <c r="G416" s="48"/>
      <c r="H416" s="48"/>
      <c r="I416" s="48" t="s">
        <v>536</v>
      </c>
      <c r="J416" s="49">
        <v>45606</v>
      </c>
      <c r="K416" s="62">
        <v>45597</v>
      </c>
      <c r="L416" s="40" t="s">
        <v>31</v>
      </c>
      <c r="M416" s="127">
        <v>1</v>
      </c>
      <c r="N416" s="137">
        <f>VLOOKUP(L416,단가표!$B$2:$C$75,2,0)</f>
        <v>0</v>
      </c>
      <c r="O416" s="42">
        <f>SUM(M416*N416)</f>
        <v>0</v>
      </c>
      <c r="P416" s="138">
        <v>10000</v>
      </c>
      <c r="Q416" s="165" t="s">
        <v>26</v>
      </c>
      <c r="R416" s="41"/>
      <c r="S416" s="43">
        <f>VLOOKUP(Q416,단가표!$B$2:$C$75,2,0)</f>
        <v>0</v>
      </c>
      <c r="T416" s="166"/>
      <c r="U416" s="195" t="s">
        <v>57</v>
      </c>
      <c r="V416" s="50" t="s">
        <v>1325</v>
      </c>
      <c r="W416" s="196" t="s">
        <v>1319</v>
      </c>
      <c r="X416" s="186"/>
      <c r="Y416" s="55"/>
      <c r="Z416" s="48"/>
      <c r="AA416" s="48"/>
      <c r="AB416" s="48"/>
      <c r="AC416" s="48"/>
    </row>
    <row r="417" spans="1:29" ht="20.100000000000001" customHeight="1">
      <c r="A417" s="36" t="s">
        <v>2707</v>
      </c>
      <c r="B417" s="36" t="s">
        <v>536</v>
      </c>
      <c r="C417" s="37" t="s">
        <v>536</v>
      </c>
      <c r="D417" s="48" t="s">
        <v>738</v>
      </c>
      <c r="E417" s="48" t="s">
        <v>536</v>
      </c>
      <c r="F417" s="48"/>
      <c r="G417" s="48"/>
      <c r="H417" s="48"/>
      <c r="I417" s="48" t="s">
        <v>536</v>
      </c>
      <c r="J417" s="49">
        <v>45606</v>
      </c>
      <c r="K417" s="62">
        <v>45597</v>
      </c>
      <c r="L417" s="40" t="s">
        <v>31</v>
      </c>
      <c r="M417" s="127">
        <v>1</v>
      </c>
      <c r="N417" s="137">
        <f>VLOOKUP(L417,단가표!$B$2:$C$75,2,0)</f>
        <v>0</v>
      </c>
      <c r="O417" s="42">
        <f>SUM(M417*N417)</f>
        <v>0</v>
      </c>
      <c r="P417" s="138">
        <v>10000</v>
      </c>
      <c r="Q417" s="165" t="s">
        <v>26</v>
      </c>
      <c r="R417" s="41"/>
      <c r="S417" s="43">
        <f>VLOOKUP(Q417,단가표!$B$2:$C$75,2,0)</f>
        <v>0</v>
      </c>
      <c r="T417" s="166"/>
      <c r="U417" s="195" t="s">
        <v>57</v>
      </c>
      <c r="V417" s="50" t="s">
        <v>1326</v>
      </c>
      <c r="W417" s="196" t="s">
        <v>1317</v>
      </c>
      <c r="X417" s="186"/>
      <c r="Y417" s="55"/>
      <c r="Z417" s="48"/>
      <c r="AA417" s="48"/>
      <c r="AB417" s="48"/>
      <c r="AC417" s="48"/>
    </row>
    <row r="418" spans="1:29" ht="20.100000000000001" customHeight="1">
      <c r="A418" s="36" t="s">
        <v>2707</v>
      </c>
      <c r="B418" s="36" t="s">
        <v>536</v>
      </c>
      <c r="C418" s="37" t="s">
        <v>536</v>
      </c>
      <c r="D418" s="48" t="s">
        <v>671</v>
      </c>
      <c r="E418" s="48" t="s">
        <v>536</v>
      </c>
      <c r="F418" s="48"/>
      <c r="G418" s="48"/>
      <c r="H418" s="48"/>
      <c r="I418" s="48" t="s">
        <v>536</v>
      </c>
      <c r="J418" s="49">
        <v>45606</v>
      </c>
      <c r="K418" s="62">
        <v>45597</v>
      </c>
      <c r="L418" s="40" t="s">
        <v>31</v>
      </c>
      <c r="M418" s="127">
        <v>1</v>
      </c>
      <c r="N418" s="137">
        <f>VLOOKUP(L418,단가표!$B$2:$C$75,2,0)</f>
        <v>0</v>
      </c>
      <c r="O418" s="42">
        <f>SUM(M418*N418)</f>
        <v>0</v>
      </c>
      <c r="P418" s="138">
        <v>10000</v>
      </c>
      <c r="Q418" s="165" t="s">
        <v>26</v>
      </c>
      <c r="R418" s="41"/>
      <c r="S418" s="43">
        <f>VLOOKUP(Q418,단가표!$B$2:$C$75,2,0)</f>
        <v>0</v>
      </c>
      <c r="T418" s="166"/>
      <c r="U418" s="195" t="s">
        <v>57</v>
      </c>
      <c r="V418" s="50" t="s">
        <v>1327</v>
      </c>
      <c r="W418" s="196" t="s">
        <v>1317</v>
      </c>
      <c r="X418" s="186"/>
      <c r="Y418" s="55"/>
      <c r="Z418" s="48"/>
      <c r="AA418" s="48"/>
      <c r="AB418" s="48"/>
      <c r="AC418" s="48"/>
    </row>
    <row r="419" spans="1:29" ht="20.100000000000001" customHeight="1">
      <c r="A419" s="36" t="s">
        <v>2707</v>
      </c>
      <c r="B419" s="36" t="s">
        <v>536</v>
      </c>
      <c r="C419" s="37" t="s">
        <v>536</v>
      </c>
      <c r="D419" s="48" t="s">
        <v>723</v>
      </c>
      <c r="E419" s="48" t="s">
        <v>536</v>
      </c>
      <c r="F419" s="48"/>
      <c r="G419" s="48"/>
      <c r="H419" s="48"/>
      <c r="I419" s="48" t="s">
        <v>536</v>
      </c>
      <c r="J419" s="49">
        <v>45606</v>
      </c>
      <c r="K419" s="62">
        <v>45597</v>
      </c>
      <c r="L419" s="40" t="s">
        <v>31</v>
      </c>
      <c r="M419" s="127">
        <v>1</v>
      </c>
      <c r="N419" s="137">
        <f>VLOOKUP(L419,단가표!$B$2:$C$75,2,0)</f>
        <v>0</v>
      </c>
      <c r="O419" s="42">
        <f>SUM(M419*N419)</f>
        <v>0</v>
      </c>
      <c r="P419" s="138">
        <v>10000</v>
      </c>
      <c r="Q419" s="165" t="s">
        <v>26</v>
      </c>
      <c r="R419" s="41"/>
      <c r="S419" s="43">
        <f>VLOOKUP(Q419,단가표!$B$2:$C$75,2,0)</f>
        <v>0</v>
      </c>
      <c r="T419" s="166"/>
      <c r="U419" s="195" t="s">
        <v>57</v>
      </c>
      <c r="V419" s="50" t="s">
        <v>1328</v>
      </c>
      <c r="W419" s="196" t="s">
        <v>1317</v>
      </c>
      <c r="X419" s="186"/>
      <c r="Y419" s="55"/>
      <c r="Z419" s="48"/>
      <c r="AA419" s="48"/>
      <c r="AB419" s="48"/>
      <c r="AC419" s="48"/>
    </row>
    <row r="420" spans="1:29" ht="20.100000000000001" customHeight="1">
      <c r="A420" s="36" t="s">
        <v>2707</v>
      </c>
      <c r="B420" s="36" t="s">
        <v>536</v>
      </c>
      <c r="C420" s="37" t="s">
        <v>536</v>
      </c>
      <c r="D420" s="48" t="s">
        <v>1329</v>
      </c>
      <c r="E420" s="48" t="s">
        <v>536</v>
      </c>
      <c r="F420" s="48"/>
      <c r="G420" s="48"/>
      <c r="H420" s="48"/>
      <c r="I420" s="48" t="s">
        <v>536</v>
      </c>
      <c r="J420" s="49">
        <v>45606</v>
      </c>
      <c r="K420" s="62">
        <v>45597</v>
      </c>
      <c r="L420" s="40" t="s">
        <v>31</v>
      </c>
      <c r="M420" s="127">
        <v>2</v>
      </c>
      <c r="N420" s="137">
        <f>VLOOKUP(L420,단가표!$B$2:$C$75,2,0)</f>
        <v>0</v>
      </c>
      <c r="O420" s="42">
        <f>SUM(M420*N420)</f>
        <v>0</v>
      </c>
      <c r="P420" s="138">
        <v>15000</v>
      </c>
      <c r="Q420" s="165" t="s">
        <v>26</v>
      </c>
      <c r="R420" s="41"/>
      <c r="S420" s="43">
        <f>VLOOKUP(Q420,단가표!$B$2:$C$75,2,0)</f>
        <v>0</v>
      </c>
      <c r="T420" s="166"/>
      <c r="U420" s="195" t="s">
        <v>57</v>
      </c>
      <c r="V420" s="50" t="s">
        <v>1330</v>
      </c>
      <c r="W420" s="196" t="s">
        <v>1317</v>
      </c>
      <c r="X420" s="186"/>
      <c r="Y420" s="55"/>
      <c r="Z420" s="48"/>
      <c r="AA420" s="48"/>
      <c r="AB420" s="48"/>
      <c r="AC420" s="48"/>
    </row>
    <row r="421" spans="1:29" ht="20.100000000000001" customHeight="1">
      <c r="A421" s="36" t="s">
        <v>2707</v>
      </c>
      <c r="B421" s="36" t="s">
        <v>536</v>
      </c>
      <c r="C421" s="37" t="s">
        <v>536</v>
      </c>
      <c r="D421" s="48" t="s">
        <v>555</v>
      </c>
      <c r="E421" s="48" t="s">
        <v>536</v>
      </c>
      <c r="F421" s="48"/>
      <c r="G421" s="48"/>
      <c r="H421" s="48"/>
      <c r="I421" s="48" t="s">
        <v>536</v>
      </c>
      <c r="J421" s="49">
        <v>45606</v>
      </c>
      <c r="K421" s="62">
        <v>45597</v>
      </c>
      <c r="L421" s="40" t="s">
        <v>31</v>
      </c>
      <c r="M421" s="127">
        <v>1</v>
      </c>
      <c r="N421" s="137">
        <f>VLOOKUP(L421,단가표!$B$2:$C$75,2,0)</f>
        <v>0</v>
      </c>
      <c r="O421" s="42">
        <f>SUM(M421*N421)</f>
        <v>0</v>
      </c>
      <c r="P421" s="138">
        <v>5000</v>
      </c>
      <c r="Q421" s="165" t="s">
        <v>26</v>
      </c>
      <c r="R421" s="41"/>
      <c r="S421" s="43">
        <f>VLOOKUP(Q421,단가표!$B$2:$C$75,2,0)</f>
        <v>0</v>
      </c>
      <c r="T421" s="166"/>
      <c r="U421" s="195" t="s">
        <v>57</v>
      </c>
      <c r="V421" s="50" t="s">
        <v>1331</v>
      </c>
      <c r="W421" s="196" t="s">
        <v>1317</v>
      </c>
      <c r="X421" s="186"/>
      <c r="Y421" s="55"/>
      <c r="Z421" s="48"/>
      <c r="AA421" s="48"/>
      <c r="AB421" s="48"/>
      <c r="AC421" s="48"/>
    </row>
    <row r="422" spans="1:29" ht="20.100000000000001" customHeight="1">
      <c r="A422" s="36" t="s">
        <v>2707</v>
      </c>
      <c r="B422" s="36" t="s">
        <v>536</v>
      </c>
      <c r="C422" s="37" t="s">
        <v>536</v>
      </c>
      <c r="D422" s="48" t="s">
        <v>555</v>
      </c>
      <c r="E422" s="48" t="s">
        <v>536</v>
      </c>
      <c r="F422" s="48"/>
      <c r="G422" s="48"/>
      <c r="H422" s="48"/>
      <c r="I422" s="48" t="s">
        <v>536</v>
      </c>
      <c r="J422" s="49">
        <v>45606</v>
      </c>
      <c r="K422" s="62">
        <v>45597</v>
      </c>
      <c r="L422" s="40" t="s">
        <v>31</v>
      </c>
      <c r="M422" s="127">
        <v>1</v>
      </c>
      <c r="N422" s="137">
        <f>VLOOKUP(L422,단가표!$B$2:$C$75,2,0)</f>
        <v>0</v>
      </c>
      <c r="O422" s="42">
        <f>SUM(M422*N422)</f>
        <v>0</v>
      </c>
      <c r="P422" s="138">
        <v>50000</v>
      </c>
      <c r="Q422" s="165" t="s">
        <v>26</v>
      </c>
      <c r="R422" s="41"/>
      <c r="S422" s="43">
        <f>VLOOKUP(Q422,단가표!$B$2:$C$75,2,0)</f>
        <v>0</v>
      </c>
      <c r="T422" s="166"/>
      <c r="U422" s="195" t="s">
        <v>57</v>
      </c>
      <c r="V422" s="50" t="s">
        <v>1332</v>
      </c>
      <c r="W422" s="196" t="s">
        <v>1333</v>
      </c>
      <c r="X422" s="186"/>
      <c r="Y422" s="55"/>
      <c r="Z422" s="48"/>
      <c r="AA422" s="48"/>
      <c r="AB422" s="48"/>
      <c r="AC422" s="48"/>
    </row>
    <row r="423" spans="1:29" ht="20.100000000000001" customHeight="1">
      <c r="A423" s="36" t="s">
        <v>2710</v>
      </c>
      <c r="B423" s="95" t="s">
        <v>51</v>
      </c>
      <c r="C423" s="59" t="s">
        <v>41</v>
      </c>
      <c r="D423" s="57" t="s">
        <v>622</v>
      </c>
      <c r="E423" s="48" t="s">
        <v>193</v>
      </c>
      <c r="F423" s="48" t="s">
        <v>680</v>
      </c>
      <c r="G423" s="48" t="s">
        <v>86</v>
      </c>
      <c r="H423" s="48">
        <v>9</v>
      </c>
      <c r="I423" s="50" t="s">
        <v>1335</v>
      </c>
      <c r="J423" s="49">
        <v>45607</v>
      </c>
      <c r="K423" s="66">
        <v>45597</v>
      </c>
      <c r="L423" s="40" t="s">
        <v>7</v>
      </c>
      <c r="M423" s="127">
        <v>8</v>
      </c>
      <c r="N423" s="137">
        <f>VLOOKUP(L423,단가표!$B$2:$C$75,2,0)</f>
        <v>53750</v>
      </c>
      <c r="O423" s="42">
        <f>SUM(M423*N423)</f>
        <v>430000</v>
      </c>
      <c r="P423" s="140">
        <v>430000</v>
      </c>
      <c r="Q423" s="167" t="s">
        <v>26</v>
      </c>
      <c r="R423" s="41"/>
      <c r="S423" s="42">
        <f>VLOOKUP(Q423,단가표!$B$2:$C$75,2,0)</f>
        <v>0</v>
      </c>
      <c r="T423" s="166"/>
      <c r="U423" s="195" t="s">
        <v>57</v>
      </c>
      <c r="V423" s="48" t="s">
        <v>1336</v>
      </c>
      <c r="W423" s="194" t="s">
        <v>1337</v>
      </c>
      <c r="X423" s="186">
        <v>45447</v>
      </c>
      <c r="Y423" s="55" t="s">
        <v>4</v>
      </c>
      <c r="Z423" s="48"/>
      <c r="AA423" s="48" t="s">
        <v>681</v>
      </c>
      <c r="AB423" s="48"/>
      <c r="AC423" s="48"/>
    </row>
    <row r="424" spans="1:29" ht="20.100000000000001" customHeight="1">
      <c r="A424" s="36" t="s">
        <v>2710</v>
      </c>
      <c r="B424" s="95" t="s">
        <v>51</v>
      </c>
      <c r="C424" s="59" t="s">
        <v>41</v>
      </c>
      <c r="D424" s="57" t="s">
        <v>679</v>
      </c>
      <c r="E424" s="48" t="s">
        <v>193</v>
      </c>
      <c r="F424" s="48" t="s">
        <v>680</v>
      </c>
      <c r="G424" s="48" t="s">
        <v>86</v>
      </c>
      <c r="H424" s="48">
        <v>6</v>
      </c>
      <c r="I424" s="50" t="s">
        <v>1335</v>
      </c>
      <c r="J424" s="49">
        <v>45607</v>
      </c>
      <c r="K424" s="66">
        <v>45597</v>
      </c>
      <c r="L424" s="40" t="s">
        <v>7</v>
      </c>
      <c r="M424" s="127">
        <v>8</v>
      </c>
      <c r="N424" s="137">
        <f>VLOOKUP(L424,단가표!$B$2:$C$75,2,0)</f>
        <v>53750</v>
      </c>
      <c r="O424" s="42">
        <f>SUM(M424*N424)</f>
        <v>430000</v>
      </c>
      <c r="P424" s="140">
        <v>430000</v>
      </c>
      <c r="Q424" s="167" t="s">
        <v>26</v>
      </c>
      <c r="R424" s="41"/>
      <c r="S424" s="42">
        <f>VLOOKUP(Q424,단가표!$B$2:$C$75,2,0)</f>
        <v>0</v>
      </c>
      <c r="T424" s="166"/>
      <c r="U424" s="195" t="s">
        <v>57</v>
      </c>
      <c r="V424" s="48" t="s">
        <v>1336</v>
      </c>
      <c r="W424" s="194" t="s">
        <v>1337</v>
      </c>
      <c r="X424" s="186">
        <v>45447</v>
      </c>
      <c r="Y424" s="55" t="s">
        <v>4</v>
      </c>
      <c r="Z424" s="48"/>
      <c r="AA424" s="48" t="s">
        <v>681</v>
      </c>
      <c r="AB424" s="48"/>
      <c r="AC424" s="48"/>
    </row>
    <row r="425" spans="1:29" ht="20.100000000000001" customHeight="1">
      <c r="A425" s="36" t="s">
        <v>2710</v>
      </c>
      <c r="B425" s="95" t="s">
        <v>51</v>
      </c>
      <c r="C425" s="59" t="s">
        <v>28</v>
      </c>
      <c r="D425" s="57" t="s">
        <v>1338</v>
      </c>
      <c r="E425" s="48" t="s">
        <v>47</v>
      </c>
      <c r="F425" s="48" t="s">
        <v>1339</v>
      </c>
      <c r="G425" s="48" t="s">
        <v>86</v>
      </c>
      <c r="H425" s="48">
        <v>8</v>
      </c>
      <c r="I425" s="50" t="s">
        <v>94</v>
      </c>
      <c r="J425" s="49">
        <v>45607</v>
      </c>
      <c r="K425" s="66">
        <v>45597</v>
      </c>
      <c r="L425" s="40" t="s">
        <v>28</v>
      </c>
      <c r="M425" s="127">
        <v>1</v>
      </c>
      <c r="N425" s="137">
        <f>VLOOKUP(L425,단가표!$B$2:$C$75,2,0)</f>
        <v>70000</v>
      </c>
      <c r="O425" s="42">
        <f>SUM(M425*N425)</f>
        <v>70000</v>
      </c>
      <c r="P425" s="140">
        <v>80000</v>
      </c>
      <c r="Q425" s="167" t="s">
        <v>26</v>
      </c>
      <c r="R425" s="41"/>
      <c r="S425" s="42">
        <f>VLOOKUP(Q425,단가표!$B$2:$C$75,2,0)</f>
        <v>0</v>
      </c>
      <c r="T425" s="166"/>
      <c r="U425" s="195" t="s">
        <v>59</v>
      </c>
      <c r="V425" s="48" t="s">
        <v>765</v>
      </c>
      <c r="W425" s="194" t="s">
        <v>1340</v>
      </c>
      <c r="X425" s="186"/>
      <c r="Y425" s="55"/>
      <c r="Z425" s="48"/>
      <c r="AA425" s="48"/>
      <c r="AB425" s="48"/>
      <c r="AC425" s="48"/>
    </row>
    <row r="426" spans="1:29" ht="20.100000000000001" customHeight="1">
      <c r="A426" s="36" t="s">
        <v>2710</v>
      </c>
      <c r="B426" s="95" t="s">
        <v>51</v>
      </c>
      <c r="C426" s="59" t="s">
        <v>28</v>
      </c>
      <c r="D426" s="57" t="s">
        <v>1341</v>
      </c>
      <c r="E426" s="48" t="s">
        <v>193</v>
      </c>
      <c r="F426" s="48" t="s">
        <v>1342</v>
      </c>
      <c r="G426" s="48" t="s">
        <v>86</v>
      </c>
      <c r="H426" s="48">
        <v>6</v>
      </c>
      <c r="I426" s="50" t="s">
        <v>474</v>
      </c>
      <c r="J426" s="49">
        <v>45607</v>
      </c>
      <c r="K426" s="66">
        <v>45597</v>
      </c>
      <c r="L426" s="40" t="s">
        <v>28</v>
      </c>
      <c r="M426" s="127">
        <v>1</v>
      </c>
      <c r="N426" s="137">
        <f>VLOOKUP(L426,단가표!$B$2:$C$75,2,0)</f>
        <v>70000</v>
      </c>
      <c r="O426" s="42">
        <f>SUM(M426*N426)</f>
        <v>70000</v>
      </c>
      <c r="P426" s="140">
        <v>70000</v>
      </c>
      <c r="Q426" s="167" t="s">
        <v>26</v>
      </c>
      <c r="R426" s="41"/>
      <c r="S426" s="42">
        <f>VLOOKUP(Q426,단가표!$B$2:$C$75,2,0)</f>
        <v>0</v>
      </c>
      <c r="T426" s="166"/>
      <c r="U426" s="195" t="s">
        <v>59</v>
      </c>
      <c r="V426" s="48" t="s">
        <v>765</v>
      </c>
      <c r="W426" s="194" t="s">
        <v>1343</v>
      </c>
      <c r="X426" s="186"/>
      <c r="Y426" s="55"/>
      <c r="Z426" s="48"/>
      <c r="AA426" s="48"/>
      <c r="AB426" s="48"/>
      <c r="AC426" s="48"/>
    </row>
    <row r="427" spans="1:29" ht="20.100000000000001" customHeight="1">
      <c r="A427" s="36" t="s">
        <v>2710</v>
      </c>
      <c r="B427" s="95" t="s">
        <v>51</v>
      </c>
      <c r="C427" s="69" t="s">
        <v>40</v>
      </c>
      <c r="D427" s="37" t="s">
        <v>282</v>
      </c>
      <c r="E427" s="48" t="s">
        <v>48</v>
      </c>
      <c r="F427" s="48" t="s">
        <v>243</v>
      </c>
      <c r="G427" s="48" t="s">
        <v>86</v>
      </c>
      <c r="H427" s="48">
        <v>8</v>
      </c>
      <c r="I427" s="48" t="s">
        <v>1350</v>
      </c>
      <c r="J427" s="49">
        <v>45608</v>
      </c>
      <c r="K427" s="66">
        <v>45566</v>
      </c>
      <c r="L427" s="40" t="s">
        <v>8</v>
      </c>
      <c r="M427" s="127">
        <v>11</v>
      </c>
      <c r="N427" s="137">
        <f>VLOOKUP(L427,단가표!$B$2:$C$75,2,0)</f>
        <v>50000</v>
      </c>
      <c r="O427" s="42">
        <f>SUM(M427*N427)</f>
        <v>550000</v>
      </c>
      <c r="P427" s="139">
        <v>-550000</v>
      </c>
      <c r="Q427" s="167" t="s">
        <v>26</v>
      </c>
      <c r="R427" s="41"/>
      <c r="S427" s="43">
        <f>VLOOKUP(Q427,단가표!$B$2:$C$75,2,0)</f>
        <v>0</v>
      </c>
      <c r="T427" s="166"/>
      <c r="U427" s="195" t="s">
        <v>57</v>
      </c>
      <c r="V427" s="48" t="s">
        <v>1344</v>
      </c>
      <c r="W427" s="198" t="s">
        <v>1345</v>
      </c>
      <c r="X427" s="186"/>
      <c r="Y427" s="55"/>
      <c r="Z427" s="48"/>
      <c r="AA427" s="60"/>
      <c r="AB427" s="60"/>
      <c r="AC427" s="48"/>
    </row>
    <row r="428" spans="1:29" ht="20.100000000000001" customHeight="1">
      <c r="A428" s="36" t="s">
        <v>2710</v>
      </c>
      <c r="B428" s="95" t="s">
        <v>51</v>
      </c>
      <c r="C428" s="61" t="s">
        <v>41</v>
      </c>
      <c r="D428" s="37" t="s">
        <v>282</v>
      </c>
      <c r="E428" s="48" t="s">
        <v>48</v>
      </c>
      <c r="F428" s="48" t="s">
        <v>243</v>
      </c>
      <c r="G428" s="48" t="s">
        <v>86</v>
      </c>
      <c r="H428" s="48">
        <v>8</v>
      </c>
      <c r="I428" s="48" t="s">
        <v>1350</v>
      </c>
      <c r="J428" s="49">
        <v>45608</v>
      </c>
      <c r="K428" s="66">
        <v>45566</v>
      </c>
      <c r="L428" s="40" t="s">
        <v>8</v>
      </c>
      <c r="M428" s="127">
        <v>11</v>
      </c>
      <c r="N428" s="137">
        <f>VLOOKUP(L428,단가표!$B$2:$C$75,2,0)</f>
        <v>50000</v>
      </c>
      <c r="O428" s="42">
        <f>SUM(M428*N428)</f>
        <v>550000</v>
      </c>
      <c r="P428" s="138">
        <v>550000</v>
      </c>
      <c r="Q428" s="167" t="s">
        <v>26</v>
      </c>
      <c r="R428" s="41"/>
      <c r="S428" s="43">
        <f>VLOOKUP(Q428,단가표!$B$2:$C$75,2,0)</f>
        <v>0</v>
      </c>
      <c r="T428" s="166"/>
      <c r="U428" s="195" t="s">
        <v>57</v>
      </c>
      <c r="V428" s="48" t="s">
        <v>1348</v>
      </c>
      <c r="W428" s="198" t="s">
        <v>1347</v>
      </c>
      <c r="X428" s="186"/>
      <c r="Y428" s="55"/>
      <c r="Z428" s="48"/>
      <c r="AA428" s="60"/>
      <c r="AB428" s="60"/>
      <c r="AC428" s="48"/>
    </row>
    <row r="429" spans="1:29" ht="20.100000000000001" customHeight="1">
      <c r="A429" s="36" t="s">
        <v>2710</v>
      </c>
      <c r="B429" s="95" t="s">
        <v>51</v>
      </c>
      <c r="C429" s="69" t="s">
        <v>40</v>
      </c>
      <c r="D429" s="37" t="s">
        <v>282</v>
      </c>
      <c r="E429" s="48" t="s">
        <v>48</v>
      </c>
      <c r="F429" s="48" t="s">
        <v>243</v>
      </c>
      <c r="G429" s="48" t="s">
        <v>86</v>
      </c>
      <c r="H429" s="48">
        <v>8</v>
      </c>
      <c r="I429" s="48" t="s">
        <v>1350</v>
      </c>
      <c r="J429" s="49">
        <v>45608</v>
      </c>
      <c r="K429" s="66">
        <v>45597</v>
      </c>
      <c r="L429" s="40" t="s">
        <v>8</v>
      </c>
      <c r="M429" s="127">
        <v>12</v>
      </c>
      <c r="N429" s="137">
        <f>VLOOKUP(L429,단가표!$B$2:$C$75,2,0)</f>
        <v>50000</v>
      </c>
      <c r="O429" s="42">
        <f>SUM(M429*N429)</f>
        <v>600000</v>
      </c>
      <c r="P429" s="139">
        <v>-600000</v>
      </c>
      <c r="Q429" s="167" t="s">
        <v>26</v>
      </c>
      <c r="R429" s="41"/>
      <c r="S429" s="43">
        <f>VLOOKUP(Q429,단가표!$B$2:$C$75,2,0)</f>
        <v>0</v>
      </c>
      <c r="T429" s="166"/>
      <c r="U429" s="195" t="s">
        <v>57</v>
      </c>
      <c r="V429" s="48" t="s">
        <v>1344</v>
      </c>
      <c r="W429" s="198" t="s">
        <v>1346</v>
      </c>
      <c r="X429" s="186"/>
      <c r="Y429" s="55"/>
      <c r="Z429" s="48"/>
      <c r="AA429" s="60"/>
      <c r="AB429" s="60"/>
      <c r="AC429" s="48"/>
    </row>
    <row r="430" spans="1:29" ht="20.100000000000001" customHeight="1">
      <c r="A430" s="36" t="s">
        <v>2710</v>
      </c>
      <c r="B430" s="95" t="s">
        <v>51</v>
      </c>
      <c r="C430" s="61" t="s">
        <v>41</v>
      </c>
      <c r="D430" s="37" t="s">
        <v>282</v>
      </c>
      <c r="E430" s="48" t="s">
        <v>48</v>
      </c>
      <c r="F430" s="48" t="s">
        <v>243</v>
      </c>
      <c r="G430" s="48" t="s">
        <v>86</v>
      </c>
      <c r="H430" s="48">
        <v>8</v>
      </c>
      <c r="I430" s="48" t="s">
        <v>1350</v>
      </c>
      <c r="J430" s="49">
        <v>45608</v>
      </c>
      <c r="K430" s="66">
        <v>45597</v>
      </c>
      <c r="L430" s="40" t="s">
        <v>4</v>
      </c>
      <c r="M430" s="127">
        <v>6</v>
      </c>
      <c r="N430" s="137">
        <f>VLOOKUP(L430,단가표!$B$2:$C$75,2,0)</f>
        <v>60000</v>
      </c>
      <c r="O430" s="42">
        <f>SUM(M430*N430)</f>
        <v>360000</v>
      </c>
      <c r="P430" s="138">
        <v>360000</v>
      </c>
      <c r="Q430" s="167" t="s">
        <v>26</v>
      </c>
      <c r="R430" s="41"/>
      <c r="S430" s="43">
        <f>VLOOKUP(Q430,단가표!$B$2:$C$75,2,0)</f>
        <v>0</v>
      </c>
      <c r="T430" s="166"/>
      <c r="U430" s="195" t="s">
        <v>57</v>
      </c>
      <c r="V430" s="48" t="s">
        <v>1348</v>
      </c>
      <c r="W430" s="198" t="s">
        <v>1349</v>
      </c>
      <c r="X430" s="186"/>
      <c r="Y430" s="55"/>
      <c r="Z430" s="48"/>
      <c r="AA430" s="60"/>
      <c r="AB430" s="60"/>
      <c r="AC430" s="48"/>
    </row>
    <row r="431" spans="1:29" ht="20.100000000000001" customHeight="1">
      <c r="A431" s="36" t="s">
        <v>2710</v>
      </c>
      <c r="B431" s="95" t="s">
        <v>51</v>
      </c>
      <c r="C431" s="48" t="s">
        <v>2435</v>
      </c>
      <c r="D431" s="37" t="s">
        <v>282</v>
      </c>
      <c r="E431" s="48" t="s">
        <v>48</v>
      </c>
      <c r="F431" s="48" t="s">
        <v>243</v>
      </c>
      <c r="G431" s="48" t="s">
        <v>86</v>
      </c>
      <c r="H431" s="48">
        <v>8</v>
      </c>
      <c r="I431" s="48" t="s">
        <v>1350</v>
      </c>
      <c r="J431" s="49">
        <v>45608</v>
      </c>
      <c r="K431" s="66">
        <v>45597</v>
      </c>
      <c r="L431" s="40" t="s">
        <v>2713</v>
      </c>
      <c r="M431" s="127">
        <v>4</v>
      </c>
      <c r="N431" s="137">
        <f>VLOOKUP(L431,단가표!$B$2:$C$75,2,0)</f>
        <v>30000</v>
      </c>
      <c r="O431" s="42">
        <f>SUM(M431*N431)</f>
        <v>120000</v>
      </c>
      <c r="P431" s="138">
        <v>120000</v>
      </c>
      <c r="Q431" s="167" t="s">
        <v>26</v>
      </c>
      <c r="R431" s="41"/>
      <c r="S431" s="43">
        <f>VLOOKUP(Q431,단가표!$B$2:$C$75,2,0)</f>
        <v>0</v>
      </c>
      <c r="T431" s="166"/>
      <c r="U431" s="195" t="s">
        <v>57</v>
      </c>
      <c r="V431" s="48" t="s">
        <v>1348</v>
      </c>
      <c r="W431" s="198" t="s">
        <v>1270</v>
      </c>
      <c r="X431" s="186"/>
      <c r="Y431" s="55"/>
      <c r="Z431" s="48"/>
      <c r="AA431" s="60"/>
      <c r="AB431" s="60"/>
      <c r="AC431" s="48"/>
    </row>
    <row r="432" spans="1:29" ht="20.100000000000001" customHeight="1">
      <c r="A432" s="36" t="s">
        <v>2695</v>
      </c>
      <c r="B432" s="59" t="s">
        <v>2709</v>
      </c>
      <c r="C432" s="59"/>
      <c r="D432" s="37" t="s">
        <v>369</v>
      </c>
      <c r="E432" s="48" t="s">
        <v>46</v>
      </c>
      <c r="F432" s="40" t="s">
        <v>370</v>
      </c>
      <c r="G432" s="48" t="s">
        <v>86</v>
      </c>
      <c r="H432" s="48">
        <v>7</v>
      </c>
      <c r="I432" s="48" t="s">
        <v>205</v>
      </c>
      <c r="J432" s="49">
        <v>45608</v>
      </c>
      <c r="K432" s="62">
        <v>45597</v>
      </c>
      <c r="L432" s="40" t="s">
        <v>38</v>
      </c>
      <c r="M432" s="127">
        <v>1</v>
      </c>
      <c r="N432" s="137">
        <f>VLOOKUP(L432,단가표!$B$2:$C$75,2,0)</f>
        <v>70000</v>
      </c>
      <c r="O432" s="42">
        <f>SUM(M432*N432)</f>
        <v>70000</v>
      </c>
      <c r="P432" s="138">
        <v>70000</v>
      </c>
      <c r="Q432" s="167" t="s">
        <v>26</v>
      </c>
      <c r="R432" s="41"/>
      <c r="S432" s="43">
        <f>VLOOKUP(Q432,단가표!$B$2:$C$75,2,0)</f>
        <v>0</v>
      </c>
      <c r="T432" s="166"/>
      <c r="U432" s="195" t="s">
        <v>59</v>
      </c>
      <c r="V432" s="50" t="s">
        <v>765</v>
      </c>
      <c r="W432" s="194" t="s">
        <v>775</v>
      </c>
      <c r="X432" s="186">
        <v>45020</v>
      </c>
      <c r="Y432" s="55" t="s">
        <v>4</v>
      </c>
      <c r="Z432" s="48"/>
      <c r="AA432" s="48"/>
      <c r="AB432" s="48"/>
      <c r="AC432" s="48"/>
    </row>
    <row r="433" spans="1:29" ht="20.100000000000001" customHeight="1">
      <c r="A433" s="108" t="s">
        <v>2695</v>
      </c>
      <c r="B433" s="106" t="s">
        <v>320</v>
      </c>
      <c r="C433" s="37" t="s">
        <v>320</v>
      </c>
      <c r="D433" s="107" t="s">
        <v>900</v>
      </c>
      <c r="E433" s="48">
        <f>[5]!표1[[#This Row],[이름]]</f>
        <v>0</v>
      </c>
      <c r="F433" s="48" t="s">
        <v>161</v>
      </c>
      <c r="G433" s="48"/>
      <c r="H433" s="48"/>
      <c r="I433" s="48" t="s">
        <v>162</v>
      </c>
      <c r="J433" s="49">
        <v>45608</v>
      </c>
      <c r="K433" s="66">
        <v>45627</v>
      </c>
      <c r="L433" s="108" t="s">
        <v>1351</v>
      </c>
      <c r="M433" s="128">
        <v>1</v>
      </c>
      <c r="N433" s="137">
        <f>VLOOKUP(L433,단가표!$B$2:$C$75,2,0)</f>
        <v>500000</v>
      </c>
      <c r="O433" s="42">
        <f>SUM(M433*N433)</f>
        <v>500000</v>
      </c>
      <c r="P433" s="142">
        <v>550000</v>
      </c>
      <c r="Q433" s="167" t="s">
        <v>26</v>
      </c>
      <c r="R433" s="75"/>
      <c r="S433" s="43">
        <f>VLOOKUP(Q433,단가표!$B$2:$C$75,2,0)</f>
        <v>0</v>
      </c>
      <c r="T433" s="166"/>
      <c r="U433" s="195" t="s">
        <v>59</v>
      </c>
      <c r="V433" s="48" t="s">
        <v>765</v>
      </c>
      <c r="W433" s="203" t="s">
        <v>1352</v>
      </c>
      <c r="X433" s="158"/>
      <c r="Y433" s="55"/>
      <c r="Z433" s="48"/>
      <c r="AA433" s="48"/>
      <c r="AB433" s="48"/>
      <c r="AC433" s="48"/>
    </row>
    <row r="434" spans="1:29" ht="20.100000000000001" customHeight="1">
      <c r="A434" s="36" t="s">
        <v>2710</v>
      </c>
      <c r="B434" s="95" t="s">
        <v>51</v>
      </c>
      <c r="C434" s="59" t="s">
        <v>175</v>
      </c>
      <c r="D434" s="48" t="s">
        <v>483</v>
      </c>
      <c r="E434" s="48" t="s">
        <v>46</v>
      </c>
      <c r="F434" s="48" t="s">
        <v>531</v>
      </c>
      <c r="G434" s="48" t="s">
        <v>86</v>
      </c>
      <c r="H434" s="48">
        <v>6</v>
      </c>
      <c r="I434" s="50" t="s">
        <v>104</v>
      </c>
      <c r="J434" s="49">
        <v>45609</v>
      </c>
      <c r="K434" s="66">
        <v>45597</v>
      </c>
      <c r="L434" s="40" t="s">
        <v>4</v>
      </c>
      <c r="M434" s="127">
        <v>2</v>
      </c>
      <c r="N434" s="137">
        <f>VLOOKUP(L434,단가표!$B$2:$C$75,2,0)</f>
        <v>60000</v>
      </c>
      <c r="O434" s="42">
        <f>SUM(M434*N434)</f>
        <v>120000</v>
      </c>
      <c r="P434" s="138">
        <v>120000</v>
      </c>
      <c r="Q434" s="167" t="s">
        <v>26</v>
      </c>
      <c r="R434" s="41"/>
      <c r="S434" s="43">
        <f>VLOOKUP(Q434,단가표!$B$2:$C$75,2,0)</f>
        <v>0</v>
      </c>
      <c r="T434" s="166"/>
      <c r="U434" s="195" t="s">
        <v>57</v>
      </c>
      <c r="V434" s="48" t="s">
        <v>1356</v>
      </c>
      <c r="W434" s="194" t="s">
        <v>1357</v>
      </c>
      <c r="X434" s="186">
        <v>45301</v>
      </c>
      <c r="Y434" s="55" t="s">
        <v>4</v>
      </c>
      <c r="Z434" s="48"/>
      <c r="AA434" s="48" t="s">
        <v>532</v>
      </c>
      <c r="AB434" s="48"/>
      <c r="AC434" s="48"/>
    </row>
    <row r="435" spans="1:29" ht="20.100000000000001" customHeight="1">
      <c r="A435" s="36" t="s">
        <v>2710</v>
      </c>
      <c r="B435" s="95" t="s">
        <v>50</v>
      </c>
      <c r="C435" s="59" t="s">
        <v>2435</v>
      </c>
      <c r="D435" s="57" t="s">
        <v>216</v>
      </c>
      <c r="E435" s="48" t="s">
        <v>45</v>
      </c>
      <c r="F435" s="48" t="s">
        <v>217</v>
      </c>
      <c r="G435" s="48" t="s">
        <v>89</v>
      </c>
      <c r="H435" s="48">
        <v>5</v>
      </c>
      <c r="I435" s="48" t="s">
        <v>403</v>
      </c>
      <c r="J435" s="49">
        <v>45609</v>
      </c>
      <c r="K435" s="66">
        <v>45597</v>
      </c>
      <c r="L435" s="40" t="s">
        <v>2435</v>
      </c>
      <c r="M435" s="127">
        <v>1</v>
      </c>
      <c r="N435" s="137">
        <f>VLOOKUP(L435,단가표!$B$2:$C$75,2,0)</f>
        <v>30000</v>
      </c>
      <c r="O435" s="42">
        <f>SUM(M435*N435)</f>
        <v>30000</v>
      </c>
      <c r="P435" s="138">
        <v>30000</v>
      </c>
      <c r="Q435" s="167" t="s">
        <v>26</v>
      </c>
      <c r="R435" s="41"/>
      <c r="S435" s="43">
        <v>0</v>
      </c>
      <c r="T435" s="166"/>
      <c r="U435" s="195" t="s">
        <v>57</v>
      </c>
      <c r="V435" s="50" t="s">
        <v>1358</v>
      </c>
      <c r="W435" s="194" t="s">
        <v>1359</v>
      </c>
      <c r="X435" s="186">
        <v>44538</v>
      </c>
      <c r="Y435" s="48" t="s">
        <v>4</v>
      </c>
      <c r="Z435" s="48"/>
      <c r="AA435" s="48" t="s">
        <v>218</v>
      </c>
      <c r="AB435" s="48"/>
      <c r="AC435" s="48"/>
    </row>
    <row r="436" spans="1:29" ht="20.100000000000001" customHeight="1">
      <c r="A436" s="36" t="s">
        <v>2710</v>
      </c>
      <c r="B436" s="95" t="s">
        <v>50</v>
      </c>
      <c r="C436" s="59" t="s">
        <v>2435</v>
      </c>
      <c r="D436" s="57" t="s">
        <v>219</v>
      </c>
      <c r="E436" s="48" t="s">
        <v>45</v>
      </c>
      <c r="F436" s="48" t="s">
        <v>217</v>
      </c>
      <c r="G436" s="48" t="s">
        <v>89</v>
      </c>
      <c r="H436" s="48">
        <v>7</v>
      </c>
      <c r="I436" s="48" t="s">
        <v>403</v>
      </c>
      <c r="J436" s="49">
        <v>45609</v>
      </c>
      <c r="K436" s="66">
        <v>45597</v>
      </c>
      <c r="L436" s="40" t="s">
        <v>2435</v>
      </c>
      <c r="M436" s="127">
        <v>1</v>
      </c>
      <c r="N436" s="137">
        <f>VLOOKUP(L436,단가표!$B$2:$C$75,2,0)</f>
        <v>30000</v>
      </c>
      <c r="O436" s="42">
        <f>SUM(M436*N436)</f>
        <v>30000</v>
      </c>
      <c r="P436" s="138">
        <v>30000</v>
      </c>
      <c r="Q436" s="167" t="s">
        <v>26</v>
      </c>
      <c r="R436" s="41"/>
      <c r="S436" s="43">
        <v>0</v>
      </c>
      <c r="T436" s="166"/>
      <c r="U436" s="195" t="s">
        <v>57</v>
      </c>
      <c r="V436" s="50" t="s">
        <v>1358</v>
      </c>
      <c r="W436" s="194" t="s">
        <v>1359</v>
      </c>
      <c r="X436" s="186">
        <v>44538</v>
      </c>
      <c r="Y436" s="48" t="s">
        <v>4</v>
      </c>
      <c r="Z436" s="48"/>
      <c r="AA436" s="48" t="s">
        <v>218</v>
      </c>
      <c r="AB436" s="48"/>
      <c r="AC436" s="48"/>
    </row>
    <row r="437" spans="1:29" ht="20.100000000000001" customHeight="1">
      <c r="A437" s="106" t="s">
        <v>2702</v>
      </c>
      <c r="B437" s="106"/>
      <c r="C437" s="37" t="s">
        <v>84</v>
      </c>
      <c r="D437" s="107" t="s">
        <v>424</v>
      </c>
      <c r="E437" s="48">
        <f>[5]!표1[[#This Row],[품목]]</f>
        <v>0</v>
      </c>
      <c r="F437" s="48" t="s">
        <v>154</v>
      </c>
      <c r="G437" s="48"/>
      <c r="H437" s="48"/>
      <c r="I437" s="50" t="s">
        <v>202</v>
      </c>
      <c r="J437" s="49">
        <v>45609</v>
      </c>
      <c r="K437" s="44">
        <v>45597</v>
      </c>
      <c r="L437" s="108" t="s">
        <v>21</v>
      </c>
      <c r="M437" s="127">
        <v>53</v>
      </c>
      <c r="N437" s="137">
        <f>VLOOKUP(L437,단가표!$B$2:$C$75,2,0)</f>
        <v>319000</v>
      </c>
      <c r="O437" s="42">
        <f>SUM(M437*N437)</f>
        <v>16907000</v>
      </c>
      <c r="P437" s="138">
        <v>17000000</v>
      </c>
      <c r="Q437" s="167" t="s">
        <v>26</v>
      </c>
      <c r="R437" s="41"/>
      <c r="S437" s="43">
        <f>VLOOKUP(Q437,단가표!$B$2:$C$75,2,0)</f>
        <v>0</v>
      </c>
      <c r="T437" s="166"/>
      <c r="U437" s="195" t="s">
        <v>57</v>
      </c>
      <c r="V437" s="50" t="s">
        <v>1353</v>
      </c>
      <c r="W437" s="194" t="s">
        <v>1355</v>
      </c>
      <c r="X437" s="157"/>
      <c r="Y437" s="48"/>
      <c r="Z437" s="48"/>
      <c r="AA437" s="48"/>
      <c r="AB437" s="48"/>
      <c r="AC437" s="48"/>
    </row>
    <row r="438" spans="1:29" ht="20.100000000000001" customHeight="1">
      <c r="A438" s="106" t="s">
        <v>2702</v>
      </c>
      <c r="B438" s="106"/>
      <c r="C438" s="37" t="s">
        <v>84</v>
      </c>
      <c r="D438" s="107" t="s">
        <v>424</v>
      </c>
      <c r="E438" s="48">
        <f>[5]!표1[[#This Row],[품목]]</f>
        <v>0</v>
      </c>
      <c r="F438" s="48" t="s">
        <v>154</v>
      </c>
      <c r="G438" s="48"/>
      <c r="H438" s="48"/>
      <c r="I438" s="50" t="s">
        <v>202</v>
      </c>
      <c r="J438" s="49">
        <v>45609</v>
      </c>
      <c r="K438" s="44">
        <v>45597</v>
      </c>
      <c r="L438" s="108" t="s">
        <v>21</v>
      </c>
      <c r="M438" s="127">
        <v>33</v>
      </c>
      <c r="N438" s="137">
        <f>VLOOKUP(L438,단가표!$B$2:$C$75,2,0)</f>
        <v>319000</v>
      </c>
      <c r="O438" s="42">
        <f>SUM(M438*N438)</f>
        <v>10527000</v>
      </c>
      <c r="P438" s="138">
        <v>10430700</v>
      </c>
      <c r="Q438" s="167" t="s">
        <v>26</v>
      </c>
      <c r="R438" s="41"/>
      <c r="S438" s="43">
        <f>VLOOKUP(Q438,단가표!$B$2:$C$75,2,0)</f>
        <v>0</v>
      </c>
      <c r="T438" s="166"/>
      <c r="U438" s="195" t="s">
        <v>57</v>
      </c>
      <c r="V438" s="50" t="s">
        <v>1354</v>
      </c>
      <c r="W438" s="194" t="s">
        <v>1355</v>
      </c>
      <c r="X438" s="157"/>
      <c r="Y438" s="48"/>
      <c r="Z438" s="48"/>
      <c r="AA438" s="48"/>
      <c r="AB438" s="48"/>
      <c r="AC438" s="48"/>
    </row>
    <row r="439" spans="1:29" ht="20.100000000000001" customHeight="1">
      <c r="A439" s="36" t="s">
        <v>2710</v>
      </c>
      <c r="B439" s="95" t="s">
        <v>51</v>
      </c>
      <c r="C439" s="48" t="s">
        <v>2435</v>
      </c>
      <c r="D439" s="57" t="s">
        <v>183</v>
      </c>
      <c r="E439" s="48" t="s">
        <v>48</v>
      </c>
      <c r="F439" s="48" t="s">
        <v>211</v>
      </c>
      <c r="G439" s="48" t="s">
        <v>86</v>
      </c>
      <c r="H439" s="48">
        <v>6</v>
      </c>
      <c r="I439" s="48" t="s">
        <v>107</v>
      </c>
      <c r="J439" s="49">
        <v>45610</v>
      </c>
      <c r="K439" s="82">
        <v>45566</v>
      </c>
      <c r="L439" s="40" t="s">
        <v>2713</v>
      </c>
      <c r="M439" s="127">
        <v>1</v>
      </c>
      <c r="N439" s="137">
        <f>VLOOKUP(L439,단가표!$B$2:$C$75,2,0)</f>
        <v>30000</v>
      </c>
      <c r="O439" s="42">
        <f>SUM(M439*N439)</f>
        <v>30000</v>
      </c>
      <c r="P439" s="138">
        <v>30000</v>
      </c>
      <c r="Q439" s="167" t="s">
        <v>26</v>
      </c>
      <c r="R439" s="41"/>
      <c r="S439" s="43">
        <f>VLOOKUP(Q439,단가표!$B$2:$C$75,2,0)</f>
        <v>0</v>
      </c>
      <c r="T439" s="166"/>
      <c r="U439" s="195" t="s">
        <v>57</v>
      </c>
      <c r="V439" s="48" t="s">
        <v>1361</v>
      </c>
      <c r="W439" s="194" t="s">
        <v>1362</v>
      </c>
      <c r="X439" s="186">
        <v>44316</v>
      </c>
      <c r="Y439" s="48"/>
      <c r="Z439" s="48"/>
      <c r="AA439" s="48" t="s">
        <v>182</v>
      </c>
      <c r="AB439" s="48"/>
      <c r="AC439" s="50"/>
    </row>
    <row r="440" spans="1:29" ht="20.100000000000001" customHeight="1">
      <c r="A440" s="36" t="s">
        <v>2710</v>
      </c>
      <c r="B440" s="95" t="s">
        <v>51</v>
      </c>
      <c r="C440" s="48" t="s">
        <v>2435</v>
      </c>
      <c r="D440" s="48" t="s">
        <v>285</v>
      </c>
      <c r="E440" s="48" t="s">
        <v>193</v>
      </c>
      <c r="F440" s="48" t="s">
        <v>286</v>
      </c>
      <c r="G440" s="48" t="s">
        <v>86</v>
      </c>
      <c r="H440" s="48">
        <v>7</v>
      </c>
      <c r="I440" s="48" t="s">
        <v>689</v>
      </c>
      <c r="J440" s="49">
        <v>45610</v>
      </c>
      <c r="K440" s="62">
        <v>45597</v>
      </c>
      <c r="L440" s="40" t="s">
        <v>2713</v>
      </c>
      <c r="M440" s="127">
        <v>1</v>
      </c>
      <c r="N440" s="137">
        <f>VLOOKUP(L440,단가표!$B$2:$C$75,2,0)</f>
        <v>30000</v>
      </c>
      <c r="O440" s="42">
        <f>SUM(M440*N440)</f>
        <v>30000</v>
      </c>
      <c r="P440" s="138">
        <v>30000</v>
      </c>
      <c r="Q440" s="165" t="s">
        <v>26</v>
      </c>
      <c r="R440" s="41"/>
      <c r="S440" s="43">
        <f>VLOOKUP(Q440,단가표!$B$2:$C$75,2,0)</f>
        <v>0</v>
      </c>
      <c r="T440" s="166"/>
      <c r="U440" s="193" t="s">
        <v>57</v>
      </c>
      <c r="V440" s="50" t="s">
        <v>1363</v>
      </c>
      <c r="W440" s="194" t="s">
        <v>1364</v>
      </c>
      <c r="X440" s="186">
        <v>44771</v>
      </c>
      <c r="Y440" s="55" t="s">
        <v>4</v>
      </c>
      <c r="Z440" s="48"/>
      <c r="AA440" s="48"/>
      <c r="AB440" s="48"/>
      <c r="AC440" s="40"/>
    </row>
    <row r="441" spans="1:29" ht="20.100000000000001" customHeight="1">
      <c r="A441" s="36" t="s">
        <v>2710</v>
      </c>
      <c r="B441" s="95" t="s">
        <v>51</v>
      </c>
      <c r="C441" s="38" t="s">
        <v>28</v>
      </c>
      <c r="D441" s="92" t="s">
        <v>1366</v>
      </c>
      <c r="E441" s="48" t="s">
        <v>193</v>
      </c>
      <c r="F441" s="48" t="s">
        <v>1367</v>
      </c>
      <c r="G441" s="48" t="s">
        <v>86</v>
      </c>
      <c r="H441" s="40">
        <v>6</v>
      </c>
      <c r="I441" s="48" t="s">
        <v>100</v>
      </c>
      <c r="J441" s="49">
        <v>45610</v>
      </c>
      <c r="K441" s="62">
        <v>45597</v>
      </c>
      <c r="L441" s="52" t="s">
        <v>28</v>
      </c>
      <c r="M441" s="128">
        <v>1</v>
      </c>
      <c r="N441" s="137">
        <f>VLOOKUP(L441,단가표!$B$2:$C$75,2,0)</f>
        <v>70000</v>
      </c>
      <c r="O441" s="42">
        <f>SUM(M441*N441)</f>
        <v>70000</v>
      </c>
      <c r="P441" s="142">
        <v>70000</v>
      </c>
      <c r="Q441" s="167" t="s">
        <v>26</v>
      </c>
      <c r="R441" s="43"/>
      <c r="S441" s="43">
        <f>VLOOKUP(Q441,단가표!$B$2:$C$75,2,0)</f>
        <v>0</v>
      </c>
      <c r="T441" s="171"/>
      <c r="U441" s="195" t="s">
        <v>59</v>
      </c>
      <c r="V441" s="40" t="s">
        <v>765</v>
      </c>
      <c r="W441" s="203" t="s">
        <v>1368</v>
      </c>
      <c r="X441" s="158"/>
      <c r="Y441" s="48"/>
      <c r="Z441" s="48"/>
      <c r="AA441" s="48"/>
      <c r="AB441" s="48"/>
      <c r="AC441" s="48"/>
    </row>
    <row r="442" spans="1:29" ht="20.100000000000001" customHeight="1">
      <c r="A442" s="36" t="s">
        <v>2695</v>
      </c>
      <c r="B442" s="59" t="s">
        <v>2709</v>
      </c>
      <c r="C442" s="59"/>
      <c r="D442" s="38" t="s">
        <v>277</v>
      </c>
      <c r="E442" s="48" t="s">
        <v>47</v>
      </c>
      <c r="F442" s="48" t="s">
        <v>278</v>
      </c>
      <c r="G442" s="48" t="s">
        <v>86</v>
      </c>
      <c r="H442" s="48">
        <v>8</v>
      </c>
      <c r="I442" s="48" t="s">
        <v>102</v>
      </c>
      <c r="J442" s="49">
        <v>45610</v>
      </c>
      <c r="K442" s="66">
        <v>45597</v>
      </c>
      <c r="L442" s="40" t="s">
        <v>38</v>
      </c>
      <c r="M442" s="127">
        <v>1</v>
      </c>
      <c r="N442" s="137">
        <f>VLOOKUP(L442,단가표!$B$2:$C$75,2,0)</f>
        <v>70000</v>
      </c>
      <c r="O442" s="42">
        <f>SUM(M442*N442)</f>
        <v>70000</v>
      </c>
      <c r="P442" s="138">
        <v>70000</v>
      </c>
      <c r="Q442" s="167" t="s">
        <v>26</v>
      </c>
      <c r="R442" s="41"/>
      <c r="S442" s="43">
        <f>VLOOKUP(Q442,단가표!$B$2:$C$75,2,0)</f>
        <v>0</v>
      </c>
      <c r="T442" s="166"/>
      <c r="U442" s="195" t="s">
        <v>59</v>
      </c>
      <c r="V442" s="50" t="s">
        <v>765</v>
      </c>
      <c r="W442" s="194" t="s">
        <v>775</v>
      </c>
      <c r="X442" s="186">
        <v>44697</v>
      </c>
      <c r="Y442" s="55" t="s">
        <v>4</v>
      </c>
      <c r="Z442" s="48"/>
      <c r="AA442" s="48"/>
      <c r="AB442" s="48"/>
      <c r="AC442" s="48" t="s">
        <v>56</v>
      </c>
    </row>
    <row r="443" spans="1:29" ht="20.100000000000001" customHeight="1">
      <c r="A443" s="106" t="s">
        <v>2702</v>
      </c>
      <c r="B443" s="106"/>
      <c r="C443" s="37" t="s">
        <v>84</v>
      </c>
      <c r="D443" s="92" t="s">
        <v>2741</v>
      </c>
      <c r="E443" s="48">
        <f>[5]!표1[[#This Row],[품목]]</f>
        <v>0</v>
      </c>
      <c r="F443" s="48"/>
      <c r="G443" s="48"/>
      <c r="H443" s="48"/>
      <c r="I443" s="48"/>
      <c r="J443" s="49">
        <v>45610</v>
      </c>
      <c r="K443" s="44">
        <v>45597</v>
      </c>
      <c r="L443" s="40" t="s">
        <v>647</v>
      </c>
      <c r="M443" s="127">
        <v>1</v>
      </c>
      <c r="N443" s="137">
        <f>VLOOKUP(L443,단가표!$B$2:$C$75,2,0)</f>
        <v>130000</v>
      </c>
      <c r="O443" s="43">
        <f>SUM(M443*N443)</f>
        <v>130000</v>
      </c>
      <c r="P443" s="138">
        <v>165000</v>
      </c>
      <c r="Q443" s="167" t="s">
        <v>26</v>
      </c>
      <c r="R443" s="41"/>
      <c r="S443" s="43">
        <v>0</v>
      </c>
      <c r="T443" s="168"/>
      <c r="U443" s="195" t="s">
        <v>57</v>
      </c>
      <c r="V443" s="50" t="s">
        <v>1360</v>
      </c>
      <c r="W443" s="197" t="s">
        <v>1297</v>
      </c>
      <c r="X443" s="188"/>
      <c r="Y443" s="55"/>
      <c r="Z443" s="48"/>
      <c r="AA443" s="48"/>
      <c r="AB443" s="48"/>
      <c r="AC443" s="40"/>
    </row>
    <row r="444" spans="1:29" ht="20.100000000000001" customHeight="1">
      <c r="A444" s="108" t="s">
        <v>2695</v>
      </c>
      <c r="B444" s="106" t="s">
        <v>320</v>
      </c>
      <c r="C444" s="37" t="s">
        <v>320</v>
      </c>
      <c r="D444" s="107" t="s">
        <v>1365</v>
      </c>
      <c r="E444" s="48">
        <f>[5]!표1[[#This Row],[이름]]</f>
        <v>0</v>
      </c>
      <c r="F444" s="48"/>
      <c r="G444" s="48"/>
      <c r="H444" s="48"/>
      <c r="I444" s="48"/>
      <c r="J444" s="49">
        <v>45610</v>
      </c>
      <c r="K444" s="66">
        <v>45627</v>
      </c>
      <c r="L444" s="108" t="s">
        <v>1351</v>
      </c>
      <c r="M444" s="128">
        <v>1</v>
      </c>
      <c r="N444" s="137">
        <f>VLOOKUP(L444,단가표!$B$2:$C$75,2,0)</f>
        <v>500000</v>
      </c>
      <c r="O444" s="42">
        <f>SUM(M444*N444)</f>
        <v>500000</v>
      </c>
      <c r="P444" s="142">
        <v>550000</v>
      </c>
      <c r="Q444" s="167" t="s">
        <v>26</v>
      </c>
      <c r="R444" s="75"/>
      <c r="S444" s="43">
        <f>VLOOKUP(Q444,단가표!$B$2:$C$75,2,0)</f>
        <v>0</v>
      </c>
      <c r="T444" s="166"/>
      <c r="U444" s="195" t="s">
        <v>59</v>
      </c>
      <c r="V444" s="48" t="s">
        <v>1552</v>
      </c>
      <c r="W444" s="203" t="s">
        <v>1352</v>
      </c>
      <c r="X444" s="158"/>
      <c r="Y444" s="55"/>
      <c r="Z444" s="48"/>
      <c r="AA444" s="48"/>
      <c r="AB444" s="48"/>
      <c r="AC444" s="48"/>
    </row>
    <row r="445" spans="1:29" ht="20.100000000000001" customHeight="1">
      <c r="A445" s="108" t="s">
        <v>2695</v>
      </c>
      <c r="B445" s="106" t="s">
        <v>320</v>
      </c>
      <c r="C445" s="37" t="s">
        <v>320</v>
      </c>
      <c r="D445" s="92" t="s">
        <v>150</v>
      </c>
      <c r="E445" s="48">
        <f>[5]!표1[[#This Row],[이름]]</f>
        <v>0</v>
      </c>
      <c r="F445" s="48" t="s">
        <v>151</v>
      </c>
      <c r="G445" s="48"/>
      <c r="H445" s="40"/>
      <c r="I445" s="48" t="s">
        <v>152</v>
      </c>
      <c r="J445" s="49">
        <v>45610</v>
      </c>
      <c r="K445" s="62">
        <v>45627</v>
      </c>
      <c r="L445" s="108" t="s">
        <v>1351</v>
      </c>
      <c r="M445" s="128">
        <v>1</v>
      </c>
      <c r="N445" s="137">
        <f>VLOOKUP(L445,단가표!$B$2:$C$75,2,0)</f>
        <v>500000</v>
      </c>
      <c r="O445" s="42">
        <f>SUM(M445*N445)</f>
        <v>500000</v>
      </c>
      <c r="P445" s="142">
        <v>550000</v>
      </c>
      <c r="Q445" s="167" t="s">
        <v>26</v>
      </c>
      <c r="R445" s="43"/>
      <c r="S445" s="43">
        <f>VLOOKUP(Q445,단가표!$B$2:$C$75,2,0)</f>
        <v>0</v>
      </c>
      <c r="T445" s="171"/>
      <c r="U445" s="195" t="s">
        <v>59</v>
      </c>
      <c r="V445" s="40" t="s">
        <v>1554</v>
      </c>
      <c r="W445" s="203" t="s">
        <v>1352</v>
      </c>
      <c r="X445" s="158"/>
      <c r="Y445" s="48"/>
      <c r="Z445" s="48"/>
      <c r="AA445" s="48"/>
      <c r="AB445" s="48"/>
      <c r="AC445" s="48"/>
    </row>
    <row r="446" spans="1:29" ht="20.100000000000001" customHeight="1">
      <c r="A446" s="36" t="s">
        <v>2710</v>
      </c>
      <c r="B446" s="95" t="s">
        <v>50</v>
      </c>
      <c r="C446" s="59" t="s">
        <v>41</v>
      </c>
      <c r="D446" s="48" t="s">
        <v>316</v>
      </c>
      <c r="E446" s="48" t="s">
        <v>44</v>
      </c>
      <c r="F446" s="48" t="s">
        <v>317</v>
      </c>
      <c r="G446" s="48" t="s">
        <v>89</v>
      </c>
      <c r="H446" s="48">
        <v>6</v>
      </c>
      <c r="I446" s="48" t="s">
        <v>90</v>
      </c>
      <c r="J446" s="49">
        <v>45611</v>
      </c>
      <c r="K446" s="62">
        <v>45597</v>
      </c>
      <c r="L446" s="40" t="s">
        <v>5</v>
      </c>
      <c r="M446" s="127">
        <v>4</v>
      </c>
      <c r="N446" s="137">
        <f>VLOOKUP(L446,단가표!$B$2:$C$75,2,0)</f>
        <v>57500</v>
      </c>
      <c r="O446" s="42">
        <f>SUM(M446*N446)</f>
        <v>230000</v>
      </c>
      <c r="P446" s="138">
        <v>230000</v>
      </c>
      <c r="Q446" s="167" t="s">
        <v>26</v>
      </c>
      <c r="R446" s="41"/>
      <c r="S446" s="43">
        <f>VLOOKUP(Q446,단가표!$B$2:$C$75,2,0)</f>
        <v>0</v>
      </c>
      <c r="T446" s="166"/>
      <c r="U446" s="195" t="s">
        <v>57</v>
      </c>
      <c r="V446" s="50" t="s">
        <v>1376</v>
      </c>
      <c r="W446" s="194" t="s">
        <v>302</v>
      </c>
      <c r="X446" s="186">
        <v>44960</v>
      </c>
      <c r="Y446" s="48" t="s">
        <v>4</v>
      </c>
      <c r="Z446" s="48"/>
      <c r="AA446" s="48" t="s">
        <v>354</v>
      </c>
      <c r="AB446" s="48"/>
      <c r="AC446" s="48"/>
    </row>
    <row r="447" spans="1:29" ht="20.100000000000001" customHeight="1">
      <c r="A447" s="36" t="s">
        <v>2710</v>
      </c>
      <c r="B447" s="95" t="s">
        <v>51</v>
      </c>
      <c r="C447" s="48" t="s">
        <v>2435</v>
      </c>
      <c r="D447" s="37" t="s">
        <v>411</v>
      </c>
      <c r="E447" s="48" t="s">
        <v>193</v>
      </c>
      <c r="F447" s="48" t="s">
        <v>412</v>
      </c>
      <c r="G447" s="48" t="s">
        <v>86</v>
      </c>
      <c r="H447" s="48">
        <v>8</v>
      </c>
      <c r="I447" s="48" t="s">
        <v>98</v>
      </c>
      <c r="J447" s="49">
        <v>45611</v>
      </c>
      <c r="K447" s="66">
        <v>45597</v>
      </c>
      <c r="L447" s="40" t="s">
        <v>2713</v>
      </c>
      <c r="M447" s="127">
        <v>1</v>
      </c>
      <c r="N447" s="137">
        <f>VLOOKUP(L447,단가표!$B$2:$C$75,2,0)</f>
        <v>30000</v>
      </c>
      <c r="O447" s="42">
        <f>SUM(M447*N447)</f>
        <v>30000</v>
      </c>
      <c r="P447" s="138">
        <v>30000</v>
      </c>
      <c r="Q447" s="167" t="s">
        <v>26</v>
      </c>
      <c r="R447" s="41"/>
      <c r="S447" s="43">
        <f>VLOOKUP(Q447,단가표!$B$2:$C$75,2,0)</f>
        <v>0</v>
      </c>
      <c r="T447" s="166"/>
      <c r="U447" s="195" t="s">
        <v>57</v>
      </c>
      <c r="V447" s="48" t="s">
        <v>1377</v>
      </c>
      <c r="W447" s="194" t="s">
        <v>313</v>
      </c>
      <c r="X447" s="186">
        <v>45122</v>
      </c>
      <c r="Y447" s="55" t="s">
        <v>4</v>
      </c>
      <c r="Z447" s="48"/>
      <c r="AA447" s="48" t="s">
        <v>413</v>
      </c>
      <c r="AB447" s="48"/>
      <c r="AC447" s="48"/>
    </row>
    <row r="448" spans="1:29" ht="20.100000000000001" customHeight="1">
      <c r="A448" s="36" t="s">
        <v>2710</v>
      </c>
      <c r="B448" s="95" t="s">
        <v>51</v>
      </c>
      <c r="C448" s="48" t="s">
        <v>2435</v>
      </c>
      <c r="D448" s="48" t="s">
        <v>285</v>
      </c>
      <c r="E448" s="48" t="s">
        <v>193</v>
      </c>
      <c r="F448" s="48" t="s">
        <v>286</v>
      </c>
      <c r="G448" s="48" t="s">
        <v>86</v>
      </c>
      <c r="H448" s="48">
        <v>7</v>
      </c>
      <c r="I448" s="48" t="s">
        <v>689</v>
      </c>
      <c r="J448" s="49">
        <v>45611</v>
      </c>
      <c r="K448" s="44">
        <v>45597</v>
      </c>
      <c r="L448" s="40" t="s">
        <v>2713</v>
      </c>
      <c r="M448" s="127">
        <v>1</v>
      </c>
      <c r="N448" s="137">
        <f>VLOOKUP(L448,단가표!$B$2:$C$75,2,0)</f>
        <v>30000</v>
      </c>
      <c r="O448" s="42">
        <f>SUM(M448*N448)</f>
        <v>30000</v>
      </c>
      <c r="P448" s="138">
        <v>30000</v>
      </c>
      <c r="Q448" s="165" t="s">
        <v>26</v>
      </c>
      <c r="R448" s="41"/>
      <c r="S448" s="43">
        <f>VLOOKUP(Q448,단가표!$B$2:$C$75,2,0)</f>
        <v>0</v>
      </c>
      <c r="T448" s="166"/>
      <c r="U448" s="193" t="s">
        <v>57</v>
      </c>
      <c r="V448" s="50" t="s">
        <v>1378</v>
      </c>
      <c r="W448" s="194" t="s">
        <v>1364</v>
      </c>
      <c r="X448" s="186">
        <v>44771</v>
      </c>
      <c r="Y448" s="55" t="s">
        <v>4</v>
      </c>
      <c r="Z448" s="48"/>
      <c r="AA448" s="48"/>
      <c r="AB448" s="48"/>
      <c r="AC448" s="40"/>
    </row>
    <row r="449" spans="1:29" ht="20.100000000000001" customHeight="1">
      <c r="A449" s="36" t="s">
        <v>2710</v>
      </c>
      <c r="B449" s="95" t="s">
        <v>51</v>
      </c>
      <c r="C449" s="48" t="s">
        <v>2435</v>
      </c>
      <c r="D449" s="40" t="s">
        <v>95</v>
      </c>
      <c r="E449" s="48" t="s">
        <v>48</v>
      </c>
      <c r="F449" s="48" t="s">
        <v>96</v>
      </c>
      <c r="G449" s="48" t="s">
        <v>86</v>
      </c>
      <c r="H449" s="48">
        <v>9</v>
      </c>
      <c r="I449" s="48" t="s">
        <v>94</v>
      </c>
      <c r="J449" s="49">
        <v>45611</v>
      </c>
      <c r="K449" s="66">
        <v>45597</v>
      </c>
      <c r="L449" s="40" t="s">
        <v>2713</v>
      </c>
      <c r="M449" s="127">
        <v>3</v>
      </c>
      <c r="N449" s="137">
        <f>VLOOKUP(L449,단가표!$B$2:$C$75,2,0)</f>
        <v>30000</v>
      </c>
      <c r="O449" s="42">
        <f>SUM(M449*N449)</f>
        <v>90000</v>
      </c>
      <c r="P449" s="138">
        <v>90000</v>
      </c>
      <c r="Q449" s="165" t="s">
        <v>26</v>
      </c>
      <c r="R449" s="41"/>
      <c r="S449" s="42">
        <f>VLOOKUP(Q449,단가표!$B$2:$C$75,2,0)</f>
        <v>0</v>
      </c>
      <c r="T449" s="166"/>
      <c r="U449" s="195" t="s">
        <v>57</v>
      </c>
      <c r="V449" s="50" t="s">
        <v>1379</v>
      </c>
      <c r="W449" s="194" t="s">
        <v>1578</v>
      </c>
      <c r="X449" s="186">
        <v>43407</v>
      </c>
      <c r="Y449" s="55" t="s">
        <v>4</v>
      </c>
      <c r="Z449" s="48"/>
      <c r="AA449" s="48" t="s">
        <v>97</v>
      </c>
      <c r="AB449" s="48"/>
      <c r="AC449" s="50" t="s">
        <v>53</v>
      </c>
    </row>
    <row r="450" spans="1:29" ht="20.100000000000001" customHeight="1">
      <c r="A450" s="36" t="s">
        <v>2710</v>
      </c>
      <c r="B450" s="95" t="s">
        <v>51</v>
      </c>
      <c r="C450" s="48" t="s">
        <v>175</v>
      </c>
      <c r="D450" s="40" t="s">
        <v>95</v>
      </c>
      <c r="E450" s="48" t="s">
        <v>48</v>
      </c>
      <c r="F450" s="48" t="s">
        <v>96</v>
      </c>
      <c r="G450" s="48" t="s">
        <v>86</v>
      </c>
      <c r="H450" s="48">
        <v>9</v>
      </c>
      <c r="I450" s="48" t="s">
        <v>94</v>
      </c>
      <c r="J450" s="49">
        <v>45611</v>
      </c>
      <c r="K450" s="66">
        <v>45597</v>
      </c>
      <c r="L450" s="40" t="s">
        <v>4</v>
      </c>
      <c r="M450" s="127">
        <v>1</v>
      </c>
      <c r="N450" s="137">
        <f>VLOOKUP(L450,단가표!$B$2:$C$75,2,0)</f>
        <v>60000</v>
      </c>
      <c r="O450" s="42">
        <f>SUM(M450*N450)</f>
        <v>60000</v>
      </c>
      <c r="P450" s="138">
        <v>60000</v>
      </c>
      <c r="Q450" s="165" t="s">
        <v>26</v>
      </c>
      <c r="R450" s="41"/>
      <c r="S450" s="42">
        <f>VLOOKUP(Q450,단가표!$B$2:$C$75,2,0)</f>
        <v>0</v>
      </c>
      <c r="T450" s="166"/>
      <c r="U450" s="195" t="s">
        <v>57</v>
      </c>
      <c r="V450" s="50" t="s">
        <v>1380</v>
      </c>
      <c r="W450" s="194" t="s">
        <v>1381</v>
      </c>
      <c r="X450" s="186">
        <v>43407</v>
      </c>
      <c r="Y450" s="55" t="s">
        <v>4</v>
      </c>
      <c r="Z450" s="48"/>
      <c r="AA450" s="48" t="s">
        <v>97</v>
      </c>
      <c r="AB450" s="48"/>
      <c r="AC450" s="50" t="s">
        <v>53</v>
      </c>
    </row>
    <row r="451" spans="1:29" ht="20.100000000000001" customHeight="1">
      <c r="A451" s="36" t="s">
        <v>2710</v>
      </c>
      <c r="B451" s="95" t="s">
        <v>51</v>
      </c>
      <c r="C451" s="56" t="s">
        <v>41</v>
      </c>
      <c r="D451" s="76" t="s">
        <v>349</v>
      </c>
      <c r="E451" s="48" t="s">
        <v>193</v>
      </c>
      <c r="F451" s="48" t="s">
        <v>347</v>
      </c>
      <c r="G451" s="48" t="s">
        <v>86</v>
      </c>
      <c r="H451" s="48">
        <v>13</v>
      </c>
      <c r="I451" s="48" t="s">
        <v>91</v>
      </c>
      <c r="J451" s="49">
        <v>45611</v>
      </c>
      <c r="K451" s="44">
        <v>45627</v>
      </c>
      <c r="L451" s="40" t="s">
        <v>5</v>
      </c>
      <c r="M451" s="127">
        <v>4</v>
      </c>
      <c r="N451" s="137">
        <f>VLOOKUP(L451,단가표!$B$2:$C$75,2,0)</f>
        <v>57500</v>
      </c>
      <c r="O451" s="42">
        <f>SUM(M451*N451)</f>
        <v>230000</v>
      </c>
      <c r="P451" s="138">
        <v>230000</v>
      </c>
      <c r="Q451" s="165" t="s">
        <v>15</v>
      </c>
      <c r="R451" s="41">
        <v>4</v>
      </c>
      <c r="S451" s="43">
        <f>VLOOKUP(Q451,단가표!$B$2:$C$75,2,0)</f>
        <v>6000</v>
      </c>
      <c r="T451" s="166">
        <v>24000</v>
      </c>
      <c r="U451" s="195" t="s">
        <v>57</v>
      </c>
      <c r="V451" s="50" t="s">
        <v>1369</v>
      </c>
      <c r="W451" s="194" t="s">
        <v>1370</v>
      </c>
      <c r="X451" s="186">
        <v>44954</v>
      </c>
      <c r="Y451" s="48" t="s">
        <v>4</v>
      </c>
      <c r="Z451" s="48"/>
      <c r="AA451" s="67" t="s">
        <v>348</v>
      </c>
      <c r="AB451" s="67"/>
      <c r="AC451" s="48"/>
    </row>
    <row r="452" spans="1:29" ht="20.100000000000001" customHeight="1">
      <c r="A452" s="36" t="s">
        <v>2710</v>
      </c>
      <c r="B452" s="95" t="s">
        <v>51</v>
      </c>
      <c r="C452" s="56" t="s">
        <v>41</v>
      </c>
      <c r="D452" s="76" t="s">
        <v>527</v>
      </c>
      <c r="E452" s="48" t="s">
        <v>193</v>
      </c>
      <c r="F452" s="48" t="s">
        <v>347</v>
      </c>
      <c r="G452" s="48" t="s">
        <v>86</v>
      </c>
      <c r="H452" s="48">
        <v>10</v>
      </c>
      <c r="I452" s="48" t="s">
        <v>91</v>
      </c>
      <c r="J452" s="49">
        <v>45611</v>
      </c>
      <c r="K452" s="44">
        <v>45627</v>
      </c>
      <c r="L452" s="40" t="s">
        <v>5</v>
      </c>
      <c r="M452" s="127">
        <v>4</v>
      </c>
      <c r="N452" s="137">
        <f>VLOOKUP(L452,단가표!$B$2:$C$75,2,0)</f>
        <v>57500</v>
      </c>
      <c r="O452" s="42">
        <f>SUM(M452*N452)</f>
        <v>230000</v>
      </c>
      <c r="P452" s="138">
        <v>230000</v>
      </c>
      <c r="Q452" s="167" t="s">
        <v>15</v>
      </c>
      <c r="R452" s="41">
        <v>4</v>
      </c>
      <c r="S452" s="43">
        <f>VLOOKUP(Q452,단가표!$B$2:$C$75,2,0)</f>
        <v>6000</v>
      </c>
      <c r="T452" s="166">
        <v>24000</v>
      </c>
      <c r="U452" s="195" t="s">
        <v>57</v>
      </c>
      <c r="V452" s="50" t="s">
        <v>1369</v>
      </c>
      <c r="W452" s="194" t="s">
        <v>1370</v>
      </c>
      <c r="X452" s="186">
        <v>44954</v>
      </c>
      <c r="Y452" s="48" t="s">
        <v>4</v>
      </c>
      <c r="Z452" s="48"/>
      <c r="AA452" s="67" t="s">
        <v>348</v>
      </c>
      <c r="AB452" s="67"/>
      <c r="AC452" s="48"/>
    </row>
    <row r="453" spans="1:29" ht="20.100000000000001" customHeight="1">
      <c r="A453" s="36" t="s">
        <v>2710</v>
      </c>
      <c r="B453" s="95" t="s">
        <v>50</v>
      </c>
      <c r="C453" s="56" t="s">
        <v>39</v>
      </c>
      <c r="D453" s="76" t="s">
        <v>1371</v>
      </c>
      <c r="E453" s="48" t="s">
        <v>45</v>
      </c>
      <c r="F453" s="48" t="s">
        <v>1372</v>
      </c>
      <c r="G453" s="48" t="s">
        <v>86</v>
      </c>
      <c r="H453" s="48">
        <v>12</v>
      </c>
      <c r="I453" s="48" t="s">
        <v>104</v>
      </c>
      <c r="J453" s="49">
        <v>45611</v>
      </c>
      <c r="K453" s="44">
        <v>45627</v>
      </c>
      <c r="L453" s="40" t="s">
        <v>4</v>
      </c>
      <c r="M453" s="127">
        <v>4</v>
      </c>
      <c r="N453" s="137">
        <f>VLOOKUP(L453,단가표!$B$2:$C$75,2,0)</f>
        <v>60000</v>
      </c>
      <c r="O453" s="42">
        <f>SUM(M453*N453)</f>
        <v>240000</v>
      </c>
      <c r="P453" s="138">
        <v>240000</v>
      </c>
      <c r="Q453" s="167" t="s">
        <v>14</v>
      </c>
      <c r="R453" s="41">
        <v>1</v>
      </c>
      <c r="S453" s="43">
        <f>VLOOKUP(Q453,단가표!$B$2:$C$75,2,0)</f>
        <v>30000</v>
      </c>
      <c r="T453" s="166">
        <v>30000</v>
      </c>
      <c r="U453" s="195" t="s">
        <v>57</v>
      </c>
      <c r="V453" s="50" t="s">
        <v>1373</v>
      </c>
      <c r="W453" s="194" t="s">
        <v>1374</v>
      </c>
      <c r="X453" s="186"/>
      <c r="Y453" s="48"/>
      <c r="Z453" s="48"/>
      <c r="AA453" s="67"/>
      <c r="AB453" s="67"/>
      <c r="AC453" s="48"/>
    </row>
    <row r="454" spans="1:29" ht="20.100000000000001" customHeight="1">
      <c r="A454" s="36" t="s">
        <v>2710</v>
      </c>
      <c r="B454" s="95" t="s">
        <v>50</v>
      </c>
      <c r="C454" s="56" t="s">
        <v>39</v>
      </c>
      <c r="D454" s="76" t="s">
        <v>1371</v>
      </c>
      <c r="E454" s="48" t="s">
        <v>45</v>
      </c>
      <c r="F454" s="48" t="s">
        <v>1372</v>
      </c>
      <c r="G454" s="48" t="s">
        <v>86</v>
      </c>
      <c r="H454" s="48">
        <v>12</v>
      </c>
      <c r="I454" s="48" t="s">
        <v>104</v>
      </c>
      <c r="J454" s="49">
        <v>45611</v>
      </c>
      <c r="K454" s="44">
        <v>45627</v>
      </c>
      <c r="L454" s="40" t="s">
        <v>4</v>
      </c>
      <c r="M454" s="127">
        <v>0</v>
      </c>
      <c r="N454" s="137">
        <f>VLOOKUP(L454,단가표!$B$2:$C$75,2,0)</f>
        <v>60000</v>
      </c>
      <c r="O454" s="42">
        <f>SUM(M454*N454)</f>
        <v>0</v>
      </c>
      <c r="P454" s="138"/>
      <c r="Q454" s="167" t="s">
        <v>15</v>
      </c>
      <c r="R454" s="41">
        <v>4</v>
      </c>
      <c r="S454" s="43">
        <f>VLOOKUP(Q454,단가표!$B$2:$C$75,2,0)</f>
        <v>6000</v>
      </c>
      <c r="T454" s="166">
        <v>24000</v>
      </c>
      <c r="U454" s="195" t="s">
        <v>57</v>
      </c>
      <c r="V454" s="50" t="s">
        <v>1373</v>
      </c>
      <c r="W454" s="194" t="s">
        <v>1375</v>
      </c>
      <c r="X454" s="186"/>
      <c r="Y454" s="48"/>
      <c r="Z454" s="48"/>
      <c r="AA454" s="67"/>
      <c r="AB454" s="67"/>
      <c r="AC454" s="48"/>
    </row>
    <row r="455" spans="1:29" ht="20.100000000000001" customHeight="1">
      <c r="A455" s="36" t="s">
        <v>2710</v>
      </c>
      <c r="B455" s="95" t="s">
        <v>51</v>
      </c>
      <c r="C455" s="48" t="s">
        <v>41</v>
      </c>
      <c r="D455" s="40" t="s">
        <v>329</v>
      </c>
      <c r="E455" s="48" t="s">
        <v>193</v>
      </c>
      <c r="F455" s="48" t="s">
        <v>409</v>
      </c>
      <c r="G455" s="48" t="s">
        <v>86</v>
      </c>
      <c r="H455" s="48">
        <v>9</v>
      </c>
      <c r="I455" s="48" t="s">
        <v>772</v>
      </c>
      <c r="J455" s="49">
        <v>45611</v>
      </c>
      <c r="K455" s="44">
        <v>45627</v>
      </c>
      <c r="L455" s="40" t="s">
        <v>4</v>
      </c>
      <c r="M455" s="127">
        <v>4</v>
      </c>
      <c r="N455" s="137">
        <f>VLOOKUP(L455,단가표!$B$2:$C$75,2,0)</f>
        <v>60000</v>
      </c>
      <c r="O455" s="42">
        <f>SUM(M455*N455)</f>
        <v>240000</v>
      </c>
      <c r="P455" s="138">
        <v>240000</v>
      </c>
      <c r="Q455" s="167" t="s">
        <v>26</v>
      </c>
      <c r="R455" s="75"/>
      <c r="S455" s="43">
        <f>VLOOKUP(Q455,단가표!$B$2:$C$75,2,0)</f>
        <v>0</v>
      </c>
      <c r="T455" s="166"/>
      <c r="U455" s="195" t="s">
        <v>58</v>
      </c>
      <c r="V455" s="60" t="s">
        <v>765</v>
      </c>
      <c r="W455" s="198" t="s">
        <v>210</v>
      </c>
      <c r="X455" s="186">
        <v>45121</v>
      </c>
      <c r="Y455" s="48" t="s">
        <v>4</v>
      </c>
      <c r="Z455" s="48"/>
      <c r="AA455" s="67" t="s">
        <v>410</v>
      </c>
      <c r="AB455" s="67"/>
      <c r="AC455" s="40" t="s">
        <v>129</v>
      </c>
    </row>
    <row r="456" spans="1:29" ht="20.100000000000001" customHeight="1">
      <c r="A456" s="36" t="s">
        <v>2710</v>
      </c>
      <c r="B456" s="95" t="s">
        <v>51</v>
      </c>
      <c r="C456" s="37" t="s">
        <v>41</v>
      </c>
      <c r="D456" s="37" t="s">
        <v>411</v>
      </c>
      <c r="E456" s="48" t="s">
        <v>193</v>
      </c>
      <c r="F456" s="48" t="s">
        <v>412</v>
      </c>
      <c r="G456" s="48" t="s">
        <v>86</v>
      </c>
      <c r="H456" s="48">
        <v>8</v>
      </c>
      <c r="I456" s="48" t="s">
        <v>98</v>
      </c>
      <c r="J456" s="49">
        <v>45611</v>
      </c>
      <c r="K456" s="66">
        <v>45627</v>
      </c>
      <c r="L456" s="40" t="s">
        <v>4</v>
      </c>
      <c r="M456" s="127">
        <v>1</v>
      </c>
      <c r="N456" s="137">
        <f>VLOOKUP(L456,단가표!$B$2:$C$75,2,0)</f>
        <v>60000</v>
      </c>
      <c r="O456" s="42">
        <f>SUM(M456*N456)</f>
        <v>60000</v>
      </c>
      <c r="P456" s="138">
        <v>240000</v>
      </c>
      <c r="Q456" s="167" t="s">
        <v>26</v>
      </c>
      <c r="R456" s="41"/>
      <c r="S456" s="43">
        <f>VLOOKUP(Q456,단가표!$B$2:$C$75,2,0)</f>
        <v>0</v>
      </c>
      <c r="T456" s="166"/>
      <c r="U456" s="195" t="s">
        <v>57</v>
      </c>
      <c r="V456" s="48" t="s">
        <v>1377</v>
      </c>
      <c r="W456" s="194" t="s">
        <v>210</v>
      </c>
      <c r="X456" s="186">
        <v>45122</v>
      </c>
      <c r="Y456" s="55" t="s">
        <v>4</v>
      </c>
      <c r="Z456" s="48"/>
      <c r="AA456" s="48" t="s">
        <v>413</v>
      </c>
      <c r="AB456" s="48"/>
      <c r="AC456" s="48"/>
    </row>
    <row r="457" spans="1:29" ht="20.100000000000001" customHeight="1">
      <c r="A457" s="36" t="s">
        <v>2710</v>
      </c>
      <c r="B457" s="95" t="s">
        <v>51</v>
      </c>
      <c r="C457" s="48" t="s">
        <v>39</v>
      </c>
      <c r="D457" s="40" t="s">
        <v>1341</v>
      </c>
      <c r="E457" s="48" t="s">
        <v>193</v>
      </c>
      <c r="F457" s="48" t="s">
        <v>1342</v>
      </c>
      <c r="G457" s="48" t="s">
        <v>86</v>
      </c>
      <c r="H457" s="48">
        <v>6</v>
      </c>
      <c r="I457" s="48" t="s">
        <v>100</v>
      </c>
      <c r="J457" s="49">
        <v>45611</v>
      </c>
      <c r="K457" s="66">
        <v>45627</v>
      </c>
      <c r="L457" s="40" t="s">
        <v>4</v>
      </c>
      <c r="M457" s="127">
        <v>4</v>
      </c>
      <c r="N457" s="137">
        <f>VLOOKUP(L457,단가표!$B$2:$C$75,2,0)</f>
        <v>60000</v>
      </c>
      <c r="O457" s="42">
        <f>SUM(M457*N457)</f>
        <v>240000</v>
      </c>
      <c r="P457" s="138">
        <v>230000</v>
      </c>
      <c r="Q457" s="165" t="s">
        <v>14</v>
      </c>
      <c r="R457" s="41">
        <v>1</v>
      </c>
      <c r="S457" s="42">
        <f>VLOOKUP(Q457,단가표!$B$2:$C$75,2,0)</f>
        <v>30000</v>
      </c>
      <c r="T457" s="166">
        <v>30000</v>
      </c>
      <c r="U457" s="195" t="s">
        <v>57</v>
      </c>
      <c r="V457" s="50" t="s">
        <v>1382</v>
      </c>
      <c r="W457" s="194" t="s">
        <v>1383</v>
      </c>
      <c r="X457" s="186">
        <v>45611</v>
      </c>
      <c r="Y457" s="55" t="s">
        <v>4</v>
      </c>
      <c r="Z457" s="48" t="s">
        <v>1385</v>
      </c>
      <c r="AA457" s="48" t="s">
        <v>1384</v>
      </c>
      <c r="AB457" s="48"/>
      <c r="AC457" s="50"/>
    </row>
    <row r="458" spans="1:29" ht="20.100000000000001" customHeight="1">
      <c r="A458" s="36" t="s">
        <v>2710</v>
      </c>
      <c r="B458" s="95" t="s">
        <v>51</v>
      </c>
      <c r="C458" s="48" t="s">
        <v>39</v>
      </c>
      <c r="D458" s="40" t="s">
        <v>1366</v>
      </c>
      <c r="E458" s="48" t="s">
        <v>193</v>
      </c>
      <c r="F458" s="48" t="s">
        <v>1367</v>
      </c>
      <c r="G458" s="48" t="s">
        <v>86</v>
      </c>
      <c r="H458" s="48">
        <v>6</v>
      </c>
      <c r="I458" s="48" t="s">
        <v>100</v>
      </c>
      <c r="J458" s="49">
        <v>45611</v>
      </c>
      <c r="K458" s="66">
        <v>45627</v>
      </c>
      <c r="L458" s="40" t="s">
        <v>5</v>
      </c>
      <c r="M458" s="127">
        <v>4</v>
      </c>
      <c r="N458" s="137">
        <f>VLOOKUP(L458,단가표!$B$2:$C$75,2,0)</f>
        <v>57500</v>
      </c>
      <c r="O458" s="42">
        <f>SUM(M458*N458)</f>
        <v>230000</v>
      </c>
      <c r="P458" s="138">
        <v>220000</v>
      </c>
      <c r="Q458" s="165" t="s">
        <v>14</v>
      </c>
      <c r="R458" s="41">
        <v>1</v>
      </c>
      <c r="S458" s="42">
        <f>VLOOKUP(Q458,단가표!$B$2:$C$75,2,0)</f>
        <v>30000</v>
      </c>
      <c r="T458" s="166">
        <v>30000</v>
      </c>
      <c r="U458" s="195" t="s">
        <v>57</v>
      </c>
      <c r="V458" s="50" t="s">
        <v>1386</v>
      </c>
      <c r="W458" s="194" t="s">
        <v>1387</v>
      </c>
      <c r="X458" s="186"/>
      <c r="Y458" s="55"/>
      <c r="Z458" s="48"/>
      <c r="AA458" s="48"/>
      <c r="AB458" s="48"/>
      <c r="AC458" s="50"/>
    </row>
    <row r="459" spans="1:29" ht="20.100000000000001" customHeight="1">
      <c r="A459" s="36" t="s">
        <v>2710</v>
      </c>
      <c r="B459" s="95" t="s">
        <v>51</v>
      </c>
      <c r="C459" s="83" t="s">
        <v>41</v>
      </c>
      <c r="D459" s="38" t="s">
        <v>695</v>
      </c>
      <c r="E459" s="37" t="s">
        <v>577</v>
      </c>
      <c r="F459" s="84" t="s">
        <v>696</v>
      </c>
      <c r="G459" s="37" t="s">
        <v>86</v>
      </c>
      <c r="H459" s="37">
        <v>10</v>
      </c>
      <c r="I459" s="37" t="s">
        <v>101</v>
      </c>
      <c r="J459" s="49">
        <v>45611</v>
      </c>
      <c r="K459" s="66">
        <v>45627</v>
      </c>
      <c r="L459" s="40" t="s">
        <v>4</v>
      </c>
      <c r="M459" s="127">
        <v>4</v>
      </c>
      <c r="N459" s="137">
        <f>VLOOKUP(L459,단가표!$B$2:$C$75,2,0)</f>
        <v>60000</v>
      </c>
      <c r="O459" s="42">
        <f>SUM(M459*N459)</f>
        <v>240000</v>
      </c>
      <c r="P459" s="138">
        <v>240000</v>
      </c>
      <c r="Q459" s="167" t="s">
        <v>26</v>
      </c>
      <c r="R459" s="41"/>
      <c r="S459" s="43">
        <f>VLOOKUP(Q459,단가표!$B$2:$C$75,2,0)</f>
        <v>0</v>
      </c>
      <c r="T459" s="166"/>
      <c r="U459" s="200" t="s">
        <v>59</v>
      </c>
      <c r="V459" s="45" t="s">
        <v>765</v>
      </c>
      <c r="W459" s="202" t="s">
        <v>210</v>
      </c>
      <c r="X459" s="187">
        <v>45497</v>
      </c>
      <c r="Y459" s="46" t="s">
        <v>4</v>
      </c>
      <c r="Z459" s="37"/>
      <c r="AA459" s="37"/>
      <c r="AB459" s="37"/>
      <c r="AC459" s="38"/>
    </row>
    <row r="460" spans="1:29" ht="20.100000000000001" customHeight="1">
      <c r="A460" s="106" t="s">
        <v>2695</v>
      </c>
      <c r="B460" s="106" t="s">
        <v>320</v>
      </c>
      <c r="C460" s="37" t="s">
        <v>320</v>
      </c>
      <c r="D460" s="92" t="s">
        <v>43</v>
      </c>
      <c r="E460" s="48">
        <f>[5]!표1[[#This Row],[이름]]</f>
        <v>0</v>
      </c>
      <c r="F460" s="48" t="s">
        <v>148</v>
      </c>
      <c r="G460" s="48"/>
      <c r="H460" s="40"/>
      <c r="I460" s="50" t="s">
        <v>149</v>
      </c>
      <c r="J460" s="49">
        <v>45611</v>
      </c>
      <c r="K460" s="66">
        <v>45627</v>
      </c>
      <c r="L460" s="108" t="s">
        <v>1351</v>
      </c>
      <c r="M460" s="128">
        <v>1</v>
      </c>
      <c r="N460" s="137">
        <f>VLOOKUP(L460,단가표!$B$2:$C$75,2,0)</f>
        <v>500000</v>
      </c>
      <c r="O460" s="42">
        <f>SUM(M460*N460)</f>
        <v>500000</v>
      </c>
      <c r="P460" s="143">
        <v>550000</v>
      </c>
      <c r="Q460" s="167" t="s">
        <v>26</v>
      </c>
      <c r="R460" s="41"/>
      <c r="S460" s="43">
        <v>0</v>
      </c>
      <c r="T460" s="171"/>
      <c r="U460" s="200" t="s">
        <v>59</v>
      </c>
      <c r="V460" s="45" t="s">
        <v>1552</v>
      </c>
      <c r="W460" s="203" t="s">
        <v>1352</v>
      </c>
      <c r="X460" s="188"/>
      <c r="Y460" s="48"/>
      <c r="Z460" s="48"/>
      <c r="AA460" s="48"/>
      <c r="AB460" s="48"/>
      <c r="AC460" s="48"/>
    </row>
    <row r="461" spans="1:29" ht="20.100000000000001" customHeight="1">
      <c r="A461" s="106" t="s">
        <v>2695</v>
      </c>
      <c r="B461" s="106" t="s">
        <v>320</v>
      </c>
      <c r="C461" s="37" t="s">
        <v>320</v>
      </c>
      <c r="D461" s="92" t="s">
        <v>43</v>
      </c>
      <c r="E461" s="48">
        <f>[5]!표1[[#This Row],[이름]]</f>
        <v>0</v>
      </c>
      <c r="F461" s="48" t="s">
        <v>148</v>
      </c>
      <c r="G461" s="48"/>
      <c r="H461" s="40"/>
      <c r="I461" s="50" t="s">
        <v>149</v>
      </c>
      <c r="J461" s="49">
        <v>45611</v>
      </c>
      <c r="K461" s="66">
        <v>45627</v>
      </c>
      <c r="L461" s="108" t="s">
        <v>1351</v>
      </c>
      <c r="M461" s="128">
        <v>1</v>
      </c>
      <c r="N461" s="137">
        <f>VLOOKUP(L461,단가표!$B$2:$C$75,2,0)</f>
        <v>500000</v>
      </c>
      <c r="O461" s="42">
        <f>SUM(M461*N461)</f>
        <v>500000</v>
      </c>
      <c r="P461" s="143">
        <v>550000</v>
      </c>
      <c r="Q461" s="167" t="s">
        <v>26</v>
      </c>
      <c r="R461" s="41"/>
      <c r="S461" s="43">
        <v>0</v>
      </c>
      <c r="T461" s="171"/>
      <c r="U461" s="200" t="s">
        <v>59</v>
      </c>
      <c r="V461" s="45" t="s">
        <v>1552</v>
      </c>
      <c r="W461" s="203" t="s">
        <v>1352</v>
      </c>
      <c r="X461" s="188"/>
      <c r="Y461" s="48"/>
      <c r="Z461" s="48"/>
      <c r="AA461" s="48"/>
      <c r="AB461" s="48"/>
      <c r="AC461" s="48"/>
    </row>
    <row r="462" spans="1:29" ht="20.100000000000001" customHeight="1">
      <c r="A462" s="36" t="s">
        <v>2710</v>
      </c>
      <c r="B462" s="95" t="s">
        <v>51</v>
      </c>
      <c r="C462" s="56" t="s">
        <v>175</v>
      </c>
      <c r="D462" s="48" t="s">
        <v>203</v>
      </c>
      <c r="E462" s="48" t="s">
        <v>46</v>
      </c>
      <c r="F462" s="40" t="s">
        <v>204</v>
      </c>
      <c r="G462" s="48" t="s">
        <v>86</v>
      </c>
      <c r="H462" s="48">
        <v>10</v>
      </c>
      <c r="I462" s="48" t="s">
        <v>135</v>
      </c>
      <c r="J462" s="68">
        <v>45612</v>
      </c>
      <c r="K462" s="63">
        <v>45597</v>
      </c>
      <c r="L462" s="40" t="s">
        <v>6</v>
      </c>
      <c r="M462" s="127">
        <v>1</v>
      </c>
      <c r="N462" s="137">
        <f>VLOOKUP(L462,단가표!$B$2:$C$75,2,0)</f>
        <v>55000</v>
      </c>
      <c r="O462" s="42">
        <f>SUM(M462*N462)</f>
        <v>55000</v>
      </c>
      <c r="P462" s="138">
        <v>55000</v>
      </c>
      <c r="Q462" s="167" t="s">
        <v>26</v>
      </c>
      <c r="R462" s="75"/>
      <c r="S462" s="43">
        <f>VLOOKUP(Q462,단가표!$B$2:$C$75,2,0)</f>
        <v>0</v>
      </c>
      <c r="T462" s="166"/>
      <c r="U462" s="195" t="s">
        <v>57</v>
      </c>
      <c r="V462" s="50" t="s">
        <v>1391</v>
      </c>
      <c r="W462" s="194" t="s">
        <v>221</v>
      </c>
      <c r="X462" s="186">
        <v>44569</v>
      </c>
      <c r="Y462" s="55" t="s">
        <v>4</v>
      </c>
      <c r="Z462" s="48"/>
      <c r="AA462" s="48"/>
      <c r="AB462" s="48"/>
      <c r="AC462" s="48"/>
    </row>
    <row r="463" spans="1:29" ht="20.100000000000001" customHeight="1">
      <c r="A463" s="36" t="s">
        <v>2710</v>
      </c>
      <c r="B463" s="95" t="s">
        <v>50</v>
      </c>
      <c r="C463" s="61" t="s">
        <v>41</v>
      </c>
      <c r="D463" s="48" t="s">
        <v>714</v>
      </c>
      <c r="E463" s="48" t="s">
        <v>44</v>
      </c>
      <c r="F463" s="48" t="s">
        <v>709</v>
      </c>
      <c r="G463" s="48" t="s">
        <v>89</v>
      </c>
      <c r="H463" s="48">
        <v>8</v>
      </c>
      <c r="I463" s="50" t="s">
        <v>91</v>
      </c>
      <c r="J463" s="49">
        <v>45612</v>
      </c>
      <c r="K463" s="62">
        <v>45597</v>
      </c>
      <c r="L463" s="40" t="s">
        <v>4</v>
      </c>
      <c r="M463" s="127">
        <v>4</v>
      </c>
      <c r="N463" s="137">
        <f>VLOOKUP(L463,단가표!$B$2:$C$75,2,0)</f>
        <v>60000</v>
      </c>
      <c r="O463" s="42">
        <f>SUM(M463*N463)</f>
        <v>240000</v>
      </c>
      <c r="P463" s="138">
        <v>50000</v>
      </c>
      <c r="Q463" s="167" t="s">
        <v>26</v>
      </c>
      <c r="R463" s="41"/>
      <c r="S463" s="43">
        <f>VLOOKUP(Q463,단가표!$B$2:$C$75,2,0)</f>
        <v>0</v>
      </c>
      <c r="T463" s="166"/>
      <c r="U463" s="195" t="s">
        <v>57</v>
      </c>
      <c r="V463" s="48" t="s">
        <v>1392</v>
      </c>
      <c r="W463" s="194" t="s">
        <v>1579</v>
      </c>
      <c r="X463" s="186">
        <v>45493</v>
      </c>
      <c r="Y463" s="48" t="s">
        <v>4</v>
      </c>
      <c r="Z463" s="48"/>
      <c r="AA463" s="48"/>
      <c r="AB463" s="48"/>
      <c r="AC463" s="50"/>
    </row>
    <row r="464" spans="1:29" ht="20.100000000000001" customHeight="1">
      <c r="A464" s="36" t="s">
        <v>2710</v>
      </c>
      <c r="B464" s="95" t="s">
        <v>50</v>
      </c>
      <c r="C464" s="59" t="s">
        <v>41</v>
      </c>
      <c r="D464" s="48" t="s">
        <v>507</v>
      </c>
      <c r="E464" s="48" t="s">
        <v>45</v>
      </c>
      <c r="F464" s="48" t="s">
        <v>508</v>
      </c>
      <c r="G464" s="48" t="s">
        <v>89</v>
      </c>
      <c r="H464" s="48">
        <v>8</v>
      </c>
      <c r="I464" s="50" t="s">
        <v>92</v>
      </c>
      <c r="J464" s="49">
        <v>45612</v>
      </c>
      <c r="K464" s="66">
        <v>45597</v>
      </c>
      <c r="L464" s="40" t="s">
        <v>238</v>
      </c>
      <c r="M464" s="127">
        <v>4</v>
      </c>
      <c r="N464" s="137">
        <f>VLOOKUP(L464,단가표!$B$2:$C$75,2,0)</f>
        <v>60000</v>
      </c>
      <c r="O464" s="42">
        <f>SUM(M464*N464)</f>
        <v>240000</v>
      </c>
      <c r="P464" s="138">
        <v>240000</v>
      </c>
      <c r="Q464" s="167" t="s">
        <v>26</v>
      </c>
      <c r="R464" s="41"/>
      <c r="S464" s="43">
        <f>VLOOKUP(Q464,단가표!$B$2:$C$75,2,0)</f>
        <v>0</v>
      </c>
      <c r="T464" s="166"/>
      <c r="U464" s="195" t="s">
        <v>57</v>
      </c>
      <c r="V464" s="50" t="s">
        <v>1404</v>
      </c>
      <c r="W464" s="196" t="s">
        <v>2156</v>
      </c>
      <c r="X464" s="186">
        <v>45192</v>
      </c>
      <c r="Y464" s="55" t="s">
        <v>4</v>
      </c>
      <c r="Z464" s="48" t="s">
        <v>509</v>
      </c>
      <c r="AA464" s="48"/>
      <c r="AB464" s="48"/>
      <c r="AC464" s="48"/>
    </row>
    <row r="465" spans="1:29" ht="20.100000000000001" customHeight="1">
      <c r="A465" s="36" t="s">
        <v>2710</v>
      </c>
      <c r="B465" s="95" t="s">
        <v>50</v>
      </c>
      <c r="C465" s="61" t="s">
        <v>41</v>
      </c>
      <c r="D465" s="48" t="s">
        <v>918</v>
      </c>
      <c r="E465" s="48" t="s">
        <v>768</v>
      </c>
      <c r="F465" s="48" t="s">
        <v>769</v>
      </c>
      <c r="G465" s="48" t="s">
        <v>86</v>
      </c>
      <c r="H465" s="48">
        <v>11</v>
      </c>
      <c r="I465" s="48" t="s">
        <v>98</v>
      </c>
      <c r="J465" s="49">
        <v>45612</v>
      </c>
      <c r="K465" s="66">
        <v>45627</v>
      </c>
      <c r="L465" s="40" t="s">
        <v>5</v>
      </c>
      <c r="M465" s="127">
        <v>4</v>
      </c>
      <c r="N465" s="137">
        <f>VLOOKUP(L465,단가표!$B$2:$C$75,2,0)</f>
        <v>57500</v>
      </c>
      <c r="O465" s="42">
        <f>SUM(M465*N465)</f>
        <v>230000</v>
      </c>
      <c r="P465" s="138">
        <v>230000</v>
      </c>
      <c r="Q465" s="165" t="s">
        <v>26</v>
      </c>
      <c r="R465" s="41"/>
      <c r="S465" s="43">
        <f>VLOOKUP(Q465,단가표!$B$2:$C$75,2,0)</f>
        <v>0</v>
      </c>
      <c r="T465" s="166"/>
      <c r="U465" s="195" t="s">
        <v>57</v>
      </c>
      <c r="V465" s="48" t="s">
        <v>1388</v>
      </c>
      <c r="W465" s="194" t="s">
        <v>318</v>
      </c>
      <c r="X465" s="186"/>
      <c r="Y465" s="48"/>
      <c r="Z465" s="48"/>
      <c r="AA465" s="48"/>
      <c r="AB465" s="48"/>
      <c r="AC465" s="50"/>
    </row>
    <row r="466" spans="1:29" ht="20.100000000000001" customHeight="1">
      <c r="A466" s="36" t="s">
        <v>2710</v>
      </c>
      <c r="B466" s="95" t="s">
        <v>50</v>
      </c>
      <c r="C466" s="61" t="s">
        <v>41</v>
      </c>
      <c r="D466" s="37" t="s">
        <v>767</v>
      </c>
      <c r="E466" s="48" t="s">
        <v>768</v>
      </c>
      <c r="F466" s="48" t="s">
        <v>769</v>
      </c>
      <c r="G466" s="48" t="s">
        <v>86</v>
      </c>
      <c r="H466" s="48">
        <v>9</v>
      </c>
      <c r="I466" s="48" t="s">
        <v>98</v>
      </c>
      <c r="J466" s="49">
        <v>45612</v>
      </c>
      <c r="K466" s="66">
        <v>45627</v>
      </c>
      <c r="L466" s="40" t="s">
        <v>5</v>
      </c>
      <c r="M466" s="127">
        <v>4</v>
      </c>
      <c r="N466" s="137">
        <f>VLOOKUP(L466,단가표!$B$2:$C$75,2,0)</f>
        <v>57500</v>
      </c>
      <c r="O466" s="42">
        <f>SUM(M466*N466)</f>
        <v>230000</v>
      </c>
      <c r="P466" s="138">
        <v>230000</v>
      </c>
      <c r="Q466" s="165" t="s">
        <v>26</v>
      </c>
      <c r="R466" s="41"/>
      <c r="S466" s="43">
        <f>VLOOKUP(Q466,단가표!$B$2:$C$75,2,0)</f>
        <v>0</v>
      </c>
      <c r="T466" s="166"/>
      <c r="U466" s="195" t="s">
        <v>57</v>
      </c>
      <c r="V466" s="48" t="s">
        <v>1388</v>
      </c>
      <c r="W466" s="194" t="s">
        <v>318</v>
      </c>
      <c r="X466" s="186">
        <v>45549</v>
      </c>
      <c r="Y466" s="55" t="s">
        <v>4</v>
      </c>
      <c r="Z466" s="48"/>
      <c r="AA466" s="48" t="s">
        <v>771</v>
      </c>
      <c r="AB466" s="48"/>
      <c r="AC466" s="40"/>
    </row>
    <row r="467" spans="1:29" ht="20.100000000000001" customHeight="1">
      <c r="A467" s="36" t="s">
        <v>2710</v>
      </c>
      <c r="B467" s="95" t="s">
        <v>50</v>
      </c>
      <c r="C467" s="61" t="s">
        <v>41</v>
      </c>
      <c r="D467" s="37" t="s">
        <v>770</v>
      </c>
      <c r="E467" s="48" t="s">
        <v>768</v>
      </c>
      <c r="F467" s="48" t="s">
        <v>769</v>
      </c>
      <c r="G467" s="48" t="s">
        <v>86</v>
      </c>
      <c r="H467" s="48">
        <v>9</v>
      </c>
      <c r="I467" s="48" t="s">
        <v>98</v>
      </c>
      <c r="J467" s="49">
        <v>45612</v>
      </c>
      <c r="K467" s="66">
        <v>45627</v>
      </c>
      <c r="L467" s="40" t="s">
        <v>5</v>
      </c>
      <c r="M467" s="127">
        <v>4</v>
      </c>
      <c r="N467" s="137">
        <f>VLOOKUP(L467,단가표!$B$2:$C$75,2,0)</f>
        <v>57500</v>
      </c>
      <c r="O467" s="42">
        <f>SUM(M467*N467)</f>
        <v>230000</v>
      </c>
      <c r="P467" s="138">
        <v>230000</v>
      </c>
      <c r="Q467" s="165" t="s">
        <v>26</v>
      </c>
      <c r="R467" s="41"/>
      <c r="S467" s="43">
        <f>VLOOKUP(Q467,단가표!$B$2:$C$75,2,0)</f>
        <v>0</v>
      </c>
      <c r="T467" s="166"/>
      <c r="U467" s="195" t="s">
        <v>57</v>
      </c>
      <c r="V467" s="48" t="s">
        <v>1388</v>
      </c>
      <c r="W467" s="194" t="s">
        <v>318</v>
      </c>
      <c r="X467" s="186">
        <v>45549</v>
      </c>
      <c r="Y467" s="55" t="s">
        <v>4</v>
      </c>
      <c r="Z467" s="48"/>
      <c r="AA467" s="48" t="s">
        <v>771</v>
      </c>
      <c r="AB467" s="48"/>
      <c r="AC467" s="40"/>
    </row>
    <row r="468" spans="1:29" ht="20.100000000000001" customHeight="1">
      <c r="A468" s="36" t="s">
        <v>2710</v>
      </c>
      <c r="B468" s="95" t="s">
        <v>50</v>
      </c>
      <c r="C468" s="61" t="s">
        <v>41</v>
      </c>
      <c r="D468" s="37" t="s">
        <v>176</v>
      </c>
      <c r="E468" s="48" t="s">
        <v>44</v>
      </c>
      <c r="F468" s="48" t="s">
        <v>177</v>
      </c>
      <c r="G468" s="48" t="s">
        <v>89</v>
      </c>
      <c r="H468" s="48">
        <v>9</v>
      </c>
      <c r="I468" s="48" t="s">
        <v>102</v>
      </c>
      <c r="J468" s="49">
        <v>45612</v>
      </c>
      <c r="K468" s="44">
        <v>45627</v>
      </c>
      <c r="L468" s="40" t="s">
        <v>4</v>
      </c>
      <c r="M468" s="127">
        <v>3</v>
      </c>
      <c r="N468" s="137">
        <f>VLOOKUP(L468,단가표!$B$2:$C$75,2,0)</f>
        <v>60000</v>
      </c>
      <c r="O468" s="42">
        <f>SUM(M468*N468)</f>
        <v>180000</v>
      </c>
      <c r="P468" s="138">
        <v>180000</v>
      </c>
      <c r="Q468" s="167" t="s">
        <v>26</v>
      </c>
      <c r="R468" s="41"/>
      <c r="S468" s="43">
        <f>VLOOKUP(Q468,단가표!$B$2:$C$75,2,0)</f>
        <v>0</v>
      </c>
      <c r="T468" s="166"/>
      <c r="U468" s="200" t="s">
        <v>57</v>
      </c>
      <c r="V468" s="50" t="s">
        <v>1389</v>
      </c>
      <c r="W468" s="194" t="s">
        <v>1390</v>
      </c>
      <c r="X468" s="186">
        <v>44303</v>
      </c>
      <c r="Y468" s="48" t="s">
        <v>4</v>
      </c>
      <c r="Z468" s="48"/>
      <c r="AA468" s="48" t="s">
        <v>178</v>
      </c>
      <c r="AB468" s="48"/>
      <c r="AC468" s="50"/>
    </row>
    <row r="469" spans="1:29" ht="20.100000000000001" customHeight="1">
      <c r="A469" s="36" t="s">
        <v>2710</v>
      </c>
      <c r="B469" s="95" t="s">
        <v>51</v>
      </c>
      <c r="C469" s="56" t="s">
        <v>41</v>
      </c>
      <c r="D469" s="37" t="s">
        <v>502</v>
      </c>
      <c r="E469" s="48" t="s">
        <v>193</v>
      </c>
      <c r="F469" s="48" t="s">
        <v>503</v>
      </c>
      <c r="G469" s="48" t="s">
        <v>86</v>
      </c>
      <c r="H469" s="48">
        <v>7</v>
      </c>
      <c r="I469" s="48" t="s">
        <v>91</v>
      </c>
      <c r="J469" s="49">
        <v>45612</v>
      </c>
      <c r="K469" s="44">
        <v>45627</v>
      </c>
      <c r="L469" s="40" t="s">
        <v>4</v>
      </c>
      <c r="M469" s="127">
        <v>4</v>
      </c>
      <c r="N469" s="137">
        <f>VLOOKUP(L469,단가표!$B$2:$C$75,2,0)</f>
        <v>60000</v>
      </c>
      <c r="O469" s="42">
        <f>SUM(M469*N469)</f>
        <v>240000</v>
      </c>
      <c r="P469" s="138">
        <v>240000</v>
      </c>
      <c r="Q469" s="165" t="s">
        <v>26</v>
      </c>
      <c r="R469" s="41"/>
      <c r="S469" s="43">
        <f>VLOOKUP(Q469,단가표!$B$2:$C$75,2,0)</f>
        <v>0</v>
      </c>
      <c r="T469" s="166"/>
      <c r="U469" s="193" t="s">
        <v>57</v>
      </c>
      <c r="V469" s="50" t="s">
        <v>1393</v>
      </c>
      <c r="W469" s="194" t="s">
        <v>210</v>
      </c>
      <c r="X469" s="186">
        <v>45299</v>
      </c>
      <c r="Y469" s="55" t="s">
        <v>4</v>
      </c>
      <c r="Z469" s="48"/>
      <c r="AA469" s="48" t="s">
        <v>516</v>
      </c>
      <c r="AB469" s="48"/>
      <c r="AC469" s="40"/>
    </row>
    <row r="470" spans="1:29" ht="20.100000000000001" customHeight="1">
      <c r="A470" s="36" t="s">
        <v>2710</v>
      </c>
      <c r="B470" s="95" t="s">
        <v>51</v>
      </c>
      <c r="C470" s="56" t="s">
        <v>41</v>
      </c>
      <c r="D470" s="48" t="s">
        <v>398</v>
      </c>
      <c r="E470" s="48" t="s">
        <v>46</v>
      </c>
      <c r="F470" s="48" t="s">
        <v>399</v>
      </c>
      <c r="G470" s="48" t="s">
        <v>86</v>
      </c>
      <c r="H470" s="48">
        <v>9</v>
      </c>
      <c r="I470" s="50" t="s">
        <v>91</v>
      </c>
      <c r="J470" s="49">
        <v>45612</v>
      </c>
      <c r="K470" s="62">
        <v>45627</v>
      </c>
      <c r="L470" s="40" t="s">
        <v>4</v>
      </c>
      <c r="M470" s="127">
        <v>4</v>
      </c>
      <c r="N470" s="137">
        <f>VLOOKUP(L470,단가표!$B$2:$C$75,2,0)</f>
        <v>60000</v>
      </c>
      <c r="O470" s="42">
        <f>SUM(M470*N470)</f>
        <v>240000</v>
      </c>
      <c r="P470" s="138">
        <v>240000</v>
      </c>
      <c r="Q470" s="167" t="s">
        <v>26</v>
      </c>
      <c r="R470" s="41"/>
      <c r="S470" s="43">
        <f>VLOOKUP(Q470,단가표!$B$2:$C$75,2,0)</f>
        <v>0</v>
      </c>
      <c r="T470" s="166"/>
      <c r="U470" s="195" t="s">
        <v>57</v>
      </c>
      <c r="V470" s="50" t="s">
        <v>1394</v>
      </c>
      <c r="W470" s="196" t="s">
        <v>210</v>
      </c>
      <c r="X470" s="186">
        <v>45062</v>
      </c>
      <c r="Y470" s="55" t="s">
        <v>4</v>
      </c>
      <c r="Z470" s="48"/>
      <c r="AA470" s="48" t="s">
        <v>400</v>
      </c>
      <c r="AB470" s="48"/>
      <c r="AC470" s="48"/>
    </row>
    <row r="471" spans="1:29" ht="20.100000000000001" customHeight="1">
      <c r="A471" s="36" t="s">
        <v>2710</v>
      </c>
      <c r="B471" s="95" t="s">
        <v>51</v>
      </c>
      <c r="C471" s="37" t="s">
        <v>41</v>
      </c>
      <c r="D471" s="48" t="s">
        <v>547</v>
      </c>
      <c r="E471" s="48" t="s">
        <v>46</v>
      </c>
      <c r="F471" s="48" t="s">
        <v>549</v>
      </c>
      <c r="G471" s="48" t="s">
        <v>86</v>
      </c>
      <c r="H471" s="48">
        <v>7</v>
      </c>
      <c r="I471" s="48" t="s">
        <v>92</v>
      </c>
      <c r="J471" s="49">
        <v>45612</v>
      </c>
      <c r="K471" s="44">
        <v>45627</v>
      </c>
      <c r="L471" s="40" t="s">
        <v>4</v>
      </c>
      <c r="M471" s="127">
        <v>4</v>
      </c>
      <c r="N471" s="137">
        <f>VLOOKUP(L471,단가표!$B$2:$C$75,2,0)</f>
        <v>60000</v>
      </c>
      <c r="O471" s="42">
        <f>SUM(M471*N471)</f>
        <v>240000</v>
      </c>
      <c r="P471" s="138">
        <v>240000</v>
      </c>
      <c r="Q471" s="165" t="s">
        <v>26</v>
      </c>
      <c r="R471" s="41"/>
      <c r="S471" s="43">
        <f>VLOOKUP(Q471,단가표!$B$2:$C$75,2,0)</f>
        <v>0</v>
      </c>
      <c r="T471" s="166"/>
      <c r="U471" s="195" t="s">
        <v>57</v>
      </c>
      <c r="V471" s="50" t="s">
        <v>1395</v>
      </c>
      <c r="W471" s="194" t="s">
        <v>210</v>
      </c>
      <c r="X471" s="186">
        <v>45353</v>
      </c>
      <c r="Y471" s="55" t="s">
        <v>4</v>
      </c>
      <c r="Z471" s="48"/>
      <c r="AA471" s="48" t="s">
        <v>609</v>
      </c>
      <c r="AB471" s="48"/>
      <c r="AC471" s="48" t="s">
        <v>55</v>
      </c>
    </row>
    <row r="472" spans="1:29" ht="20.100000000000001" customHeight="1">
      <c r="A472" s="36" t="s">
        <v>2710</v>
      </c>
      <c r="B472" s="95" t="s">
        <v>51</v>
      </c>
      <c r="C472" s="56" t="s">
        <v>41</v>
      </c>
      <c r="D472" s="48" t="s">
        <v>718</v>
      </c>
      <c r="E472" s="48" t="s">
        <v>577</v>
      </c>
      <c r="F472" s="48" t="s">
        <v>719</v>
      </c>
      <c r="G472" s="48" t="s">
        <v>86</v>
      </c>
      <c r="H472" s="48">
        <v>8</v>
      </c>
      <c r="I472" s="48" t="s">
        <v>91</v>
      </c>
      <c r="J472" s="49">
        <v>45612</v>
      </c>
      <c r="K472" s="62">
        <v>45627</v>
      </c>
      <c r="L472" s="40" t="s">
        <v>4</v>
      </c>
      <c r="M472" s="127">
        <v>4</v>
      </c>
      <c r="N472" s="137">
        <f>VLOOKUP(L472,단가표!$B$2:$C$75,2,0)</f>
        <v>60000</v>
      </c>
      <c r="O472" s="42">
        <f>SUM(M472*N472)</f>
        <v>240000</v>
      </c>
      <c r="P472" s="138">
        <v>240000</v>
      </c>
      <c r="Q472" s="167" t="s">
        <v>26</v>
      </c>
      <c r="R472" s="41"/>
      <c r="S472" s="43">
        <f>VLOOKUP(Q472,단가표!$B$2:$C$75,2,0)</f>
        <v>0</v>
      </c>
      <c r="T472" s="166"/>
      <c r="U472" s="193" t="s">
        <v>57</v>
      </c>
      <c r="V472" s="50" t="s">
        <v>1396</v>
      </c>
      <c r="W472" s="194" t="s">
        <v>210</v>
      </c>
      <c r="X472" s="186">
        <v>45528</v>
      </c>
      <c r="Y472" s="55" t="s">
        <v>4</v>
      </c>
      <c r="Z472" s="48"/>
      <c r="AA472" s="48"/>
      <c r="AB472" s="48"/>
      <c r="AC472" s="40"/>
    </row>
    <row r="473" spans="1:29" ht="20.100000000000001" customHeight="1">
      <c r="A473" s="36" t="s">
        <v>2710</v>
      </c>
      <c r="B473" s="95" t="s">
        <v>51</v>
      </c>
      <c r="C473" s="48" t="s">
        <v>41</v>
      </c>
      <c r="D473" s="40" t="s">
        <v>222</v>
      </c>
      <c r="E473" s="48" t="s">
        <v>46</v>
      </c>
      <c r="F473" s="48" t="s">
        <v>479</v>
      </c>
      <c r="G473" s="48" t="s">
        <v>86</v>
      </c>
      <c r="H473" s="48">
        <v>8</v>
      </c>
      <c r="I473" s="48" t="s">
        <v>346</v>
      </c>
      <c r="J473" s="49">
        <v>45612</v>
      </c>
      <c r="K473" s="44">
        <v>45627</v>
      </c>
      <c r="L473" s="40" t="s">
        <v>6</v>
      </c>
      <c r="M473" s="127">
        <v>8</v>
      </c>
      <c r="N473" s="137">
        <f>VLOOKUP(L473,단가표!$B$2:$C$75,2,0)</f>
        <v>55000</v>
      </c>
      <c r="O473" s="42">
        <f>SUM(M473*N473)</f>
        <v>440000</v>
      </c>
      <c r="P473" s="138">
        <v>440000</v>
      </c>
      <c r="Q473" s="167" t="s">
        <v>26</v>
      </c>
      <c r="R473" s="41"/>
      <c r="S473" s="43">
        <f>VLOOKUP(Q473,단가표!$B$2:$C$75,2,0)</f>
        <v>0</v>
      </c>
      <c r="T473" s="166"/>
      <c r="U473" s="195" t="s">
        <v>58</v>
      </c>
      <c r="V473" s="67" t="s">
        <v>1397</v>
      </c>
      <c r="W473" s="194" t="s">
        <v>212</v>
      </c>
      <c r="X473" s="186">
        <v>45269</v>
      </c>
      <c r="Y473" s="55" t="s">
        <v>4</v>
      </c>
      <c r="Z473" s="48"/>
      <c r="AA473" s="48" t="s">
        <v>480</v>
      </c>
      <c r="AB473" s="48"/>
      <c r="AC473" s="40"/>
    </row>
    <row r="474" spans="1:29" ht="20.100000000000001" customHeight="1">
      <c r="A474" s="36" t="s">
        <v>2710</v>
      </c>
      <c r="B474" s="95" t="s">
        <v>50</v>
      </c>
      <c r="C474" s="59" t="s">
        <v>41</v>
      </c>
      <c r="D474" s="38" t="s">
        <v>228</v>
      </c>
      <c r="E474" s="56" t="s">
        <v>44</v>
      </c>
      <c r="F474" s="40" t="s">
        <v>192</v>
      </c>
      <c r="G474" s="56" t="s">
        <v>89</v>
      </c>
      <c r="H474" s="56">
        <v>7</v>
      </c>
      <c r="I474" s="56" t="s">
        <v>93</v>
      </c>
      <c r="J474" s="68">
        <v>45612</v>
      </c>
      <c r="K474" s="63">
        <v>45627</v>
      </c>
      <c r="L474" s="40" t="s">
        <v>234</v>
      </c>
      <c r="M474" s="127">
        <v>2</v>
      </c>
      <c r="N474" s="137">
        <f>VLOOKUP(L474,단가표!$B$2:$C$75,2,0)</f>
        <v>70000</v>
      </c>
      <c r="O474" s="42">
        <f>SUM(M474*N474)</f>
        <v>140000</v>
      </c>
      <c r="P474" s="138">
        <v>140000</v>
      </c>
      <c r="Q474" s="167" t="s">
        <v>26</v>
      </c>
      <c r="R474" s="41"/>
      <c r="S474" s="43">
        <f>VLOOKUP(Q474,단가표!$B$2:$C$75,2,0)</f>
        <v>0</v>
      </c>
      <c r="T474" s="166"/>
      <c r="U474" s="204" t="s">
        <v>57</v>
      </c>
      <c r="V474" s="50" t="s">
        <v>1398</v>
      </c>
      <c r="W474" s="194" t="s">
        <v>1399</v>
      </c>
      <c r="X474" s="189"/>
      <c r="Y474" s="56"/>
      <c r="Z474" s="56"/>
      <c r="AA474" s="40"/>
      <c r="AB474" s="40"/>
      <c r="AC474" s="56"/>
    </row>
    <row r="475" spans="1:29" ht="20.100000000000001" customHeight="1">
      <c r="A475" s="36" t="s">
        <v>2710</v>
      </c>
      <c r="B475" s="95" t="s">
        <v>50</v>
      </c>
      <c r="C475" s="56" t="s">
        <v>41</v>
      </c>
      <c r="D475" s="48" t="s">
        <v>744</v>
      </c>
      <c r="E475" s="48" t="s">
        <v>731</v>
      </c>
      <c r="F475" s="48" t="s">
        <v>745</v>
      </c>
      <c r="G475" s="48" t="s">
        <v>89</v>
      </c>
      <c r="H475" s="48">
        <v>10</v>
      </c>
      <c r="I475" s="48" t="s">
        <v>93</v>
      </c>
      <c r="J475" s="49">
        <v>45612</v>
      </c>
      <c r="K475" s="44">
        <v>45627</v>
      </c>
      <c r="L475" s="40" t="s">
        <v>4</v>
      </c>
      <c r="M475" s="127">
        <v>4</v>
      </c>
      <c r="N475" s="137">
        <f>VLOOKUP(L475,단가표!$B$2:$C$75,2,0)</f>
        <v>60000</v>
      </c>
      <c r="O475" s="42">
        <f>SUM(M475*N475)</f>
        <v>240000</v>
      </c>
      <c r="P475" s="138">
        <v>240000</v>
      </c>
      <c r="Q475" s="167" t="s">
        <v>26</v>
      </c>
      <c r="R475" s="41"/>
      <c r="S475" s="43">
        <f>VLOOKUP(Q475,단가표!$B$2:$C$75,2,0)</f>
        <v>0</v>
      </c>
      <c r="T475" s="166"/>
      <c r="U475" s="195" t="s">
        <v>57</v>
      </c>
      <c r="V475" s="48" t="s">
        <v>1400</v>
      </c>
      <c r="W475" s="202" t="s">
        <v>210</v>
      </c>
      <c r="X475" s="186"/>
      <c r="Y475" s="48"/>
      <c r="Z475" s="48"/>
      <c r="AA475" s="48"/>
      <c r="AB475" s="48"/>
      <c r="AC475" s="50"/>
    </row>
    <row r="476" spans="1:29" ht="20.100000000000001" customHeight="1">
      <c r="A476" s="36" t="s">
        <v>2710</v>
      </c>
      <c r="B476" s="95" t="s">
        <v>50</v>
      </c>
      <c r="C476" s="37" t="s">
        <v>41</v>
      </c>
      <c r="D476" s="48" t="s">
        <v>636</v>
      </c>
      <c r="E476" s="48" t="s">
        <v>44</v>
      </c>
      <c r="F476" s="48" t="s">
        <v>1220</v>
      </c>
      <c r="G476" s="48" t="s">
        <v>86</v>
      </c>
      <c r="H476" s="48">
        <v>9</v>
      </c>
      <c r="I476" s="48" t="s">
        <v>92</v>
      </c>
      <c r="J476" s="49">
        <v>45612</v>
      </c>
      <c r="K476" s="66">
        <v>45627</v>
      </c>
      <c r="L476" s="40" t="s">
        <v>4</v>
      </c>
      <c r="M476" s="127">
        <v>4</v>
      </c>
      <c r="N476" s="137">
        <f>VLOOKUP(L476,단가표!$B$2:$C$75,2,0)</f>
        <v>60000</v>
      </c>
      <c r="O476" s="42">
        <f>SUM(M476*N476)</f>
        <v>240000</v>
      </c>
      <c r="P476" s="138">
        <v>240000</v>
      </c>
      <c r="Q476" s="167" t="s">
        <v>26</v>
      </c>
      <c r="R476" s="41"/>
      <c r="S476" s="43">
        <f>VLOOKUP(Q476,단가표!$B$2:$C$75,2,0)</f>
        <v>0</v>
      </c>
      <c r="T476" s="166"/>
      <c r="U476" s="195" t="s">
        <v>57</v>
      </c>
      <c r="V476" s="48" t="s">
        <v>1401</v>
      </c>
      <c r="W476" s="199" t="s">
        <v>210</v>
      </c>
      <c r="X476" s="186">
        <v>45598</v>
      </c>
      <c r="Y476" s="48" t="s">
        <v>4</v>
      </c>
      <c r="Z476" s="48" t="s">
        <v>1243</v>
      </c>
      <c r="AA476" s="48" t="s">
        <v>1244</v>
      </c>
      <c r="AB476" s="48"/>
      <c r="AC476" s="50"/>
    </row>
    <row r="477" spans="1:29" ht="20.100000000000001" customHeight="1">
      <c r="A477" s="36" t="s">
        <v>2710</v>
      </c>
      <c r="B477" s="95" t="s">
        <v>51</v>
      </c>
      <c r="C477" s="56" t="s">
        <v>41</v>
      </c>
      <c r="D477" s="38" t="s">
        <v>223</v>
      </c>
      <c r="E477" s="37" t="s">
        <v>193</v>
      </c>
      <c r="F477" s="37" t="s">
        <v>249</v>
      </c>
      <c r="G477" s="37" t="s">
        <v>86</v>
      </c>
      <c r="H477" s="37">
        <v>7</v>
      </c>
      <c r="I477" s="37" t="s">
        <v>141</v>
      </c>
      <c r="J477" s="49">
        <v>45612</v>
      </c>
      <c r="K477" s="44">
        <v>45627</v>
      </c>
      <c r="L477" s="40" t="s">
        <v>6</v>
      </c>
      <c r="M477" s="127">
        <v>8</v>
      </c>
      <c r="N477" s="137">
        <f>VLOOKUP(L477,단가표!$B$2:$C$75,2,0)</f>
        <v>55000</v>
      </c>
      <c r="O477" s="42">
        <f>SUM(M477*N477)</f>
        <v>440000</v>
      </c>
      <c r="P477" s="138">
        <v>440000</v>
      </c>
      <c r="Q477" s="167" t="s">
        <v>26</v>
      </c>
      <c r="R477" s="53"/>
      <c r="S477" s="43">
        <f>VLOOKUP(Q477,단가표!$B$2:$C$75,2,0)</f>
        <v>0</v>
      </c>
      <c r="T477" s="168"/>
      <c r="U477" s="200" t="s">
        <v>57</v>
      </c>
      <c r="V477" s="45" t="s">
        <v>1402</v>
      </c>
      <c r="W477" s="199" t="s">
        <v>212</v>
      </c>
      <c r="X477" s="187">
        <v>44660</v>
      </c>
      <c r="Y477" s="46"/>
      <c r="Z477" s="37"/>
      <c r="AA477" s="37" t="s">
        <v>250</v>
      </c>
      <c r="AB477" s="37"/>
      <c r="AC477" s="37"/>
    </row>
    <row r="478" spans="1:29" ht="20.100000000000001" customHeight="1">
      <c r="A478" s="36" t="s">
        <v>2710</v>
      </c>
      <c r="B478" s="95" t="s">
        <v>51</v>
      </c>
      <c r="C478" s="56" t="s">
        <v>41</v>
      </c>
      <c r="D478" s="48" t="s">
        <v>588</v>
      </c>
      <c r="E478" s="48" t="s">
        <v>46</v>
      </c>
      <c r="F478" s="48" t="s">
        <v>578</v>
      </c>
      <c r="G478" s="48" t="s">
        <v>86</v>
      </c>
      <c r="H478" s="48">
        <v>10</v>
      </c>
      <c r="I478" s="48" t="s">
        <v>93</v>
      </c>
      <c r="J478" s="49">
        <v>45612</v>
      </c>
      <c r="K478" s="44">
        <v>45627</v>
      </c>
      <c r="L478" s="40" t="s">
        <v>4</v>
      </c>
      <c r="M478" s="127">
        <v>4</v>
      </c>
      <c r="N478" s="137">
        <f>VLOOKUP(L478,단가표!$B$2:$C$75,2,0)</f>
        <v>60000</v>
      </c>
      <c r="O478" s="42">
        <f>SUM(M478*N478)</f>
        <v>240000</v>
      </c>
      <c r="P478" s="138">
        <v>240000</v>
      </c>
      <c r="Q478" s="167" t="s">
        <v>26</v>
      </c>
      <c r="R478" s="41"/>
      <c r="S478" s="43">
        <f>VLOOKUP(Q478,단가표!$B$2:$C$75,2,0)</f>
        <v>0</v>
      </c>
      <c r="T478" s="166"/>
      <c r="U478" s="195" t="s">
        <v>57</v>
      </c>
      <c r="V478" s="48" t="s">
        <v>1403</v>
      </c>
      <c r="W478" s="202" t="s">
        <v>210</v>
      </c>
      <c r="X478" s="186">
        <v>45367</v>
      </c>
      <c r="Y478" s="48" t="s">
        <v>4</v>
      </c>
      <c r="Z478" s="48" t="s">
        <v>626</v>
      </c>
      <c r="AA478" s="48"/>
      <c r="AB478" s="48"/>
      <c r="AC478" s="50"/>
    </row>
    <row r="479" spans="1:29" ht="20.100000000000001" customHeight="1">
      <c r="A479" s="36" t="s">
        <v>2710</v>
      </c>
      <c r="B479" s="95" t="s">
        <v>50</v>
      </c>
      <c r="C479" s="56" t="s">
        <v>41</v>
      </c>
      <c r="D479" s="48" t="s">
        <v>701</v>
      </c>
      <c r="E479" s="48" t="s">
        <v>44</v>
      </c>
      <c r="F479" s="48" t="s">
        <v>702</v>
      </c>
      <c r="G479" s="48" t="s">
        <v>89</v>
      </c>
      <c r="H479" s="48">
        <v>9</v>
      </c>
      <c r="I479" s="48" t="s">
        <v>92</v>
      </c>
      <c r="J479" s="49">
        <v>45612</v>
      </c>
      <c r="K479" s="62">
        <v>45627</v>
      </c>
      <c r="L479" s="40" t="s">
        <v>4</v>
      </c>
      <c r="M479" s="127">
        <v>4</v>
      </c>
      <c r="N479" s="137">
        <f>VLOOKUP(L479,단가표!$B$2:$C$75,2,0)</f>
        <v>60000</v>
      </c>
      <c r="O479" s="42">
        <f>SUM(M479*N479)</f>
        <v>240000</v>
      </c>
      <c r="P479" s="138">
        <v>240000</v>
      </c>
      <c r="Q479" s="165" t="s">
        <v>26</v>
      </c>
      <c r="R479" s="41"/>
      <c r="S479" s="43">
        <f>VLOOKUP(Q479,단가표!$B$2:$C$75,2,0)</f>
        <v>0</v>
      </c>
      <c r="T479" s="166"/>
      <c r="U479" s="195" t="s">
        <v>58</v>
      </c>
      <c r="V479" s="50" t="s">
        <v>765</v>
      </c>
      <c r="W479" s="194" t="s">
        <v>210</v>
      </c>
      <c r="X479" s="186">
        <v>45504</v>
      </c>
      <c r="Y479" s="55" t="s">
        <v>4</v>
      </c>
      <c r="Z479" s="48"/>
      <c r="AA479" s="48"/>
      <c r="AB479" s="48"/>
      <c r="AC479" s="40"/>
    </row>
    <row r="480" spans="1:29" ht="20.100000000000001" customHeight="1">
      <c r="A480" s="36" t="s">
        <v>2707</v>
      </c>
      <c r="B480" s="36" t="s">
        <v>536</v>
      </c>
      <c r="C480" s="37" t="s">
        <v>536</v>
      </c>
      <c r="D480" s="48" t="s">
        <v>588</v>
      </c>
      <c r="E480" s="48" t="s">
        <v>536</v>
      </c>
      <c r="F480" s="48"/>
      <c r="G480" s="48"/>
      <c r="H480" s="48"/>
      <c r="I480" s="48" t="s">
        <v>536</v>
      </c>
      <c r="J480" s="49">
        <v>45613</v>
      </c>
      <c r="K480" s="44">
        <v>45597</v>
      </c>
      <c r="L480" s="40" t="s">
        <v>31</v>
      </c>
      <c r="M480" s="127">
        <v>2</v>
      </c>
      <c r="N480" s="137">
        <f>VLOOKUP(L480,단가표!$B$2:$C$75,2,0)</f>
        <v>0</v>
      </c>
      <c r="O480" s="42">
        <f>SUM(M480*N480)</f>
        <v>0</v>
      </c>
      <c r="P480" s="138">
        <v>15000</v>
      </c>
      <c r="Q480" s="165" t="s">
        <v>26</v>
      </c>
      <c r="R480" s="41"/>
      <c r="S480" s="43">
        <f>VLOOKUP(Q480,단가표!$B$2:$C$75,2,0)</f>
        <v>0</v>
      </c>
      <c r="T480" s="166"/>
      <c r="U480" s="193" t="s">
        <v>57</v>
      </c>
      <c r="V480" s="50" t="s">
        <v>1405</v>
      </c>
      <c r="W480" s="196" t="s">
        <v>1406</v>
      </c>
      <c r="X480" s="186"/>
      <c r="Y480" s="55"/>
      <c r="Z480" s="48"/>
      <c r="AA480" s="48"/>
      <c r="AB480" s="48"/>
      <c r="AC480" s="48"/>
    </row>
    <row r="481" spans="1:29" ht="20.100000000000001" customHeight="1">
      <c r="A481" s="36" t="s">
        <v>2707</v>
      </c>
      <c r="B481" s="36" t="s">
        <v>536</v>
      </c>
      <c r="C481" s="37" t="s">
        <v>536</v>
      </c>
      <c r="D481" s="48" t="s">
        <v>1407</v>
      </c>
      <c r="E481" s="48" t="s">
        <v>536</v>
      </c>
      <c r="F481" s="48"/>
      <c r="G481" s="48"/>
      <c r="H481" s="48"/>
      <c r="I481" s="48" t="s">
        <v>536</v>
      </c>
      <c r="J481" s="49">
        <v>45613</v>
      </c>
      <c r="K481" s="44">
        <v>45597</v>
      </c>
      <c r="L481" s="40" t="s">
        <v>31</v>
      </c>
      <c r="M481" s="127">
        <v>1</v>
      </c>
      <c r="N481" s="137">
        <f>VLOOKUP(L481,단가표!$B$2:$C$75,2,0)</f>
        <v>0</v>
      </c>
      <c r="O481" s="42">
        <f>SUM(M481*N481)</f>
        <v>0</v>
      </c>
      <c r="P481" s="138">
        <v>10000</v>
      </c>
      <c r="Q481" s="165" t="s">
        <v>26</v>
      </c>
      <c r="R481" s="41"/>
      <c r="S481" s="43">
        <f>VLOOKUP(Q481,단가표!$B$2:$C$75,2,0)</f>
        <v>0</v>
      </c>
      <c r="T481" s="166"/>
      <c r="U481" s="193" t="s">
        <v>57</v>
      </c>
      <c r="V481" s="50" t="s">
        <v>1408</v>
      </c>
      <c r="W481" s="196" t="s">
        <v>1406</v>
      </c>
      <c r="X481" s="186"/>
      <c r="Y481" s="55"/>
      <c r="Z481" s="48"/>
      <c r="AA481" s="48"/>
      <c r="AB481" s="48"/>
      <c r="AC481" s="48"/>
    </row>
    <row r="482" spans="1:29" ht="20.100000000000001" customHeight="1">
      <c r="A482" s="36" t="s">
        <v>2707</v>
      </c>
      <c r="B482" s="36" t="s">
        <v>536</v>
      </c>
      <c r="C482" s="37" t="s">
        <v>536</v>
      </c>
      <c r="D482" s="48" t="s">
        <v>451</v>
      </c>
      <c r="E482" s="48" t="s">
        <v>536</v>
      </c>
      <c r="F482" s="48"/>
      <c r="G482" s="48"/>
      <c r="H482" s="48"/>
      <c r="I482" s="48" t="s">
        <v>536</v>
      </c>
      <c r="J482" s="49">
        <v>45613</v>
      </c>
      <c r="K482" s="44">
        <v>45597</v>
      </c>
      <c r="L482" s="40" t="s">
        <v>31</v>
      </c>
      <c r="M482" s="127">
        <v>1</v>
      </c>
      <c r="N482" s="137">
        <f>VLOOKUP(L482,단가표!$B$2:$C$75,2,0)</f>
        <v>0</v>
      </c>
      <c r="O482" s="42">
        <f>SUM(M482*N482)</f>
        <v>0</v>
      </c>
      <c r="P482" s="138">
        <v>50000</v>
      </c>
      <c r="Q482" s="165" t="s">
        <v>26</v>
      </c>
      <c r="R482" s="41"/>
      <c r="S482" s="43">
        <f>VLOOKUP(Q482,단가표!$B$2:$C$75,2,0)</f>
        <v>0</v>
      </c>
      <c r="T482" s="166"/>
      <c r="U482" s="193" t="s">
        <v>57</v>
      </c>
      <c r="V482" s="50" t="s">
        <v>1409</v>
      </c>
      <c r="W482" s="196" t="s">
        <v>1410</v>
      </c>
      <c r="X482" s="186"/>
      <c r="Y482" s="55"/>
      <c r="Z482" s="48"/>
      <c r="AA482" s="48"/>
      <c r="AB482" s="48"/>
      <c r="AC482" s="48"/>
    </row>
    <row r="483" spans="1:29" ht="20.100000000000001" customHeight="1">
      <c r="A483" s="36" t="s">
        <v>2707</v>
      </c>
      <c r="B483" s="36" t="s">
        <v>536</v>
      </c>
      <c r="C483" s="37" t="s">
        <v>536</v>
      </c>
      <c r="D483" s="48" t="s">
        <v>451</v>
      </c>
      <c r="E483" s="48" t="s">
        <v>536</v>
      </c>
      <c r="F483" s="48"/>
      <c r="G483" s="48"/>
      <c r="H483" s="48"/>
      <c r="I483" s="48" t="s">
        <v>536</v>
      </c>
      <c r="J483" s="49">
        <v>45613</v>
      </c>
      <c r="K483" s="44">
        <v>45597</v>
      </c>
      <c r="L483" s="40" t="s">
        <v>31</v>
      </c>
      <c r="M483" s="127">
        <v>1</v>
      </c>
      <c r="N483" s="137">
        <f>VLOOKUP(L483,단가표!$B$2:$C$75,2,0)</f>
        <v>0</v>
      </c>
      <c r="O483" s="42">
        <f>SUM(M483*N483)</f>
        <v>0</v>
      </c>
      <c r="P483" s="138">
        <v>5000</v>
      </c>
      <c r="Q483" s="165" t="s">
        <v>26</v>
      </c>
      <c r="R483" s="41"/>
      <c r="S483" s="43">
        <f>VLOOKUP(Q483,단가표!$B$2:$C$75,2,0)</f>
        <v>0</v>
      </c>
      <c r="T483" s="166"/>
      <c r="U483" s="193" t="s">
        <v>57</v>
      </c>
      <c r="V483" s="50" t="s">
        <v>1409</v>
      </c>
      <c r="W483" s="196" t="s">
        <v>1415</v>
      </c>
      <c r="X483" s="186"/>
      <c r="Y483" s="55"/>
      <c r="Z483" s="48"/>
      <c r="AA483" s="48"/>
      <c r="AB483" s="48"/>
      <c r="AC483" s="48"/>
    </row>
    <row r="484" spans="1:29" ht="20.100000000000001" customHeight="1">
      <c r="A484" s="36" t="s">
        <v>2707</v>
      </c>
      <c r="B484" s="36" t="s">
        <v>536</v>
      </c>
      <c r="C484" s="37" t="s">
        <v>536</v>
      </c>
      <c r="D484" s="48" t="s">
        <v>451</v>
      </c>
      <c r="E484" s="48" t="s">
        <v>536</v>
      </c>
      <c r="F484" s="48"/>
      <c r="G484" s="48"/>
      <c r="H484" s="48"/>
      <c r="I484" s="48" t="s">
        <v>536</v>
      </c>
      <c r="J484" s="49">
        <v>45613</v>
      </c>
      <c r="K484" s="44">
        <v>45597</v>
      </c>
      <c r="L484" s="40" t="s">
        <v>31</v>
      </c>
      <c r="M484" s="127">
        <v>1</v>
      </c>
      <c r="N484" s="137">
        <f>VLOOKUP(L484,단가표!$B$2:$C$75,2,0)</f>
        <v>0</v>
      </c>
      <c r="O484" s="42">
        <f>SUM(M484*N484)</f>
        <v>0</v>
      </c>
      <c r="P484" s="138">
        <v>10000</v>
      </c>
      <c r="Q484" s="165" t="s">
        <v>26</v>
      </c>
      <c r="R484" s="41"/>
      <c r="S484" s="43">
        <f>VLOOKUP(Q484,단가표!$B$2:$C$75,2,0)</f>
        <v>0</v>
      </c>
      <c r="T484" s="166"/>
      <c r="U484" s="193" t="s">
        <v>57</v>
      </c>
      <c r="V484" s="50" t="s">
        <v>1411</v>
      </c>
      <c r="W484" s="196" t="s">
        <v>1415</v>
      </c>
      <c r="X484" s="186"/>
      <c r="Y484" s="55"/>
      <c r="Z484" s="48"/>
      <c r="AA484" s="48"/>
      <c r="AB484" s="48"/>
      <c r="AC484" s="48"/>
    </row>
    <row r="485" spans="1:29" ht="20.100000000000001" customHeight="1">
      <c r="A485" s="36" t="s">
        <v>2707</v>
      </c>
      <c r="B485" s="36" t="s">
        <v>536</v>
      </c>
      <c r="C485" s="37" t="s">
        <v>536</v>
      </c>
      <c r="D485" s="48" t="s">
        <v>401</v>
      </c>
      <c r="E485" s="48" t="s">
        <v>536</v>
      </c>
      <c r="F485" s="48"/>
      <c r="G485" s="48"/>
      <c r="H485" s="48"/>
      <c r="I485" s="48" t="s">
        <v>536</v>
      </c>
      <c r="J485" s="49">
        <v>45613</v>
      </c>
      <c r="K485" s="44">
        <v>45597</v>
      </c>
      <c r="L485" s="40" t="s">
        <v>31</v>
      </c>
      <c r="M485" s="127">
        <v>2</v>
      </c>
      <c r="N485" s="137">
        <f>VLOOKUP(L485,단가표!$B$2:$C$75,2,0)</f>
        <v>0</v>
      </c>
      <c r="O485" s="42">
        <f>SUM(M485*N485)</f>
        <v>0</v>
      </c>
      <c r="P485" s="138">
        <v>15000</v>
      </c>
      <c r="Q485" s="165" t="s">
        <v>26</v>
      </c>
      <c r="R485" s="41"/>
      <c r="S485" s="43">
        <f>VLOOKUP(Q485,단가표!$B$2:$C$75,2,0)</f>
        <v>0</v>
      </c>
      <c r="T485" s="166"/>
      <c r="U485" s="193" t="s">
        <v>57</v>
      </c>
      <c r="V485" s="50" t="s">
        <v>1412</v>
      </c>
      <c r="W485" s="196" t="s">
        <v>1415</v>
      </c>
      <c r="X485" s="186"/>
      <c r="Y485" s="55"/>
      <c r="Z485" s="48"/>
      <c r="AA485" s="48"/>
      <c r="AB485" s="48"/>
      <c r="AC485" s="48"/>
    </row>
    <row r="486" spans="1:29" ht="20.100000000000001" customHeight="1">
      <c r="A486" s="36" t="s">
        <v>2707</v>
      </c>
      <c r="B486" s="36" t="s">
        <v>536</v>
      </c>
      <c r="C486" s="37" t="s">
        <v>536</v>
      </c>
      <c r="D486" s="48" t="s">
        <v>752</v>
      </c>
      <c r="E486" s="48" t="s">
        <v>536</v>
      </c>
      <c r="F486" s="48"/>
      <c r="G486" s="48"/>
      <c r="H486" s="48"/>
      <c r="I486" s="48" t="s">
        <v>536</v>
      </c>
      <c r="J486" s="49">
        <v>45613</v>
      </c>
      <c r="K486" s="44">
        <v>45597</v>
      </c>
      <c r="L486" s="40" t="s">
        <v>31</v>
      </c>
      <c r="M486" s="127">
        <v>1</v>
      </c>
      <c r="N486" s="137">
        <f>VLOOKUP(L486,단가표!$B$2:$C$75,2,0)</f>
        <v>0</v>
      </c>
      <c r="O486" s="42">
        <f>SUM(M486*N486)</f>
        <v>0</v>
      </c>
      <c r="P486" s="138">
        <v>5000</v>
      </c>
      <c r="Q486" s="165" t="s">
        <v>26</v>
      </c>
      <c r="R486" s="41"/>
      <c r="S486" s="43">
        <f>VLOOKUP(Q486,단가표!$B$2:$C$75,2,0)</f>
        <v>0</v>
      </c>
      <c r="T486" s="166"/>
      <c r="U486" s="193" t="s">
        <v>57</v>
      </c>
      <c r="V486" s="50" t="s">
        <v>1413</v>
      </c>
      <c r="W486" s="196" t="s">
        <v>1415</v>
      </c>
      <c r="X486" s="186"/>
      <c r="Y486" s="55"/>
      <c r="Z486" s="48"/>
      <c r="AA486" s="48"/>
      <c r="AB486" s="48"/>
      <c r="AC486" s="48"/>
    </row>
    <row r="487" spans="1:29" ht="20.100000000000001" customHeight="1">
      <c r="A487" s="36" t="s">
        <v>2707</v>
      </c>
      <c r="B487" s="36" t="s">
        <v>536</v>
      </c>
      <c r="C487" s="37" t="s">
        <v>536</v>
      </c>
      <c r="D487" s="48" t="s">
        <v>1049</v>
      </c>
      <c r="E487" s="48" t="s">
        <v>536</v>
      </c>
      <c r="F487" s="48"/>
      <c r="G487" s="48"/>
      <c r="H487" s="48"/>
      <c r="I487" s="48" t="s">
        <v>536</v>
      </c>
      <c r="J487" s="49">
        <v>45613</v>
      </c>
      <c r="K487" s="44">
        <v>45597</v>
      </c>
      <c r="L487" s="40" t="s">
        <v>31</v>
      </c>
      <c r="M487" s="127">
        <v>2</v>
      </c>
      <c r="N487" s="137">
        <f>VLOOKUP(L487,단가표!$B$2:$C$75,2,0)</f>
        <v>0</v>
      </c>
      <c r="O487" s="42">
        <f>SUM(M487*N487)</f>
        <v>0</v>
      </c>
      <c r="P487" s="138">
        <v>15000</v>
      </c>
      <c r="Q487" s="165" t="s">
        <v>26</v>
      </c>
      <c r="R487" s="41"/>
      <c r="S487" s="43">
        <f>VLOOKUP(Q487,단가표!$B$2:$C$75,2,0)</f>
        <v>0</v>
      </c>
      <c r="T487" s="166"/>
      <c r="U487" s="193" t="s">
        <v>57</v>
      </c>
      <c r="V487" s="50" t="s">
        <v>1414</v>
      </c>
      <c r="W487" s="196" t="s">
        <v>1415</v>
      </c>
      <c r="X487" s="186"/>
      <c r="Y487" s="55"/>
      <c r="Z487" s="48"/>
      <c r="AA487" s="48"/>
      <c r="AB487" s="48"/>
      <c r="AC487" s="48"/>
    </row>
    <row r="488" spans="1:29" ht="20.100000000000001" customHeight="1">
      <c r="A488" s="36" t="s">
        <v>2707</v>
      </c>
      <c r="B488" s="36" t="s">
        <v>536</v>
      </c>
      <c r="C488" s="37" t="s">
        <v>536</v>
      </c>
      <c r="D488" s="48" t="s">
        <v>1416</v>
      </c>
      <c r="E488" s="48" t="s">
        <v>536</v>
      </c>
      <c r="F488" s="48"/>
      <c r="G488" s="48"/>
      <c r="H488" s="48"/>
      <c r="I488" s="48" t="s">
        <v>536</v>
      </c>
      <c r="J488" s="49">
        <v>45613</v>
      </c>
      <c r="K488" s="44">
        <v>45597</v>
      </c>
      <c r="L488" s="40" t="s">
        <v>31</v>
      </c>
      <c r="M488" s="127">
        <v>3</v>
      </c>
      <c r="N488" s="137">
        <f>VLOOKUP(L488,단가표!$B$2:$C$75,2,0)</f>
        <v>0</v>
      </c>
      <c r="O488" s="42">
        <f>SUM(M488*N488)</f>
        <v>0</v>
      </c>
      <c r="P488" s="138">
        <v>30000</v>
      </c>
      <c r="Q488" s="165" t="s">
        <v>26</v>
      </c>
      <c r="R488" s="41"/>
      <c r="S488" s="43">
        <f>VLOOKUP(Q488,단가표!$B$2:$C$75,2,0)</f>
        <v>0</v>
      </c>
      <c r="T488" s="166"/>
      <c r="U488" s="193" t="s">
        <v>59</v>
      </c>
      <c r="V488" s="50" t="s">
        <v>765</v>
      </c>
      <c r="W488" s="196" t="s">
        <v>1415</v>
      </c>
      <c r="X488" s="186"/>
      <c r="Y488" s="55"/>
      <c r="Z488" s="48"/>
      <c r="AA488" s="48"/>
      <c r="AB488" s="48"/>
      <c r="AC488" s="48"/>
    </row>
    <row r="489" spans="1:29" ht="20.100000000000001" customHeight="1">
      <c r="A489" s="36" t="s">
        <v>2707</v>
      </c>
      <c r="B489" s="36" t="s">
        <v>536</v>
      </c>
      <c r="C489" s="37" t="s">
        <v>536</v>
      </c>
      <c r="D489" s="48" t="s">
        <v>1407</v>
      </c>
      <c r="E489" s="48" t="s">
        <v>536</v>
      </c>
      <c r="F489" s="48"/>
      <c r="G489" s="48"/>
      <c r="H489" s="48"/>
      <c r="I489" s="48" t="s">
        <v>536</v>
      </c>
      <c r="J489" s="49">
        <v>45613</v>
      </c>
      <c r="K489" s="44">
        <v>45597</v>
      </c>
      <c r="L489" s="40" t="s">
        <v>31</v>
      </c>
      <c r="M489" s="127">
        <v>2</v>
      </c>
      <c r="N489" s="137">
        <f>VLOOKUP(L489,단가표!$B$2:$C$75,2,0)</f>
        <v>0</v>
      </c>
      <c r="O489" s="42">
        <f>SUM(M489*N489)</f>
        <v>0</v>
      </c>
      <c r="P489" s="138">
        <v>20000</v>
      </c>
      <c r="Q489" s="165" t="s">
        <v>26</v>
      </c>
      <c r="R489" s="41"/>
      <c r="S489" s="43">
        <f>VLOOKUP(Q489,단가표!$B$2:$C$75,2,0)</f>
        <v>0</v>
      </c>
      <c r="T489" s="166"/>
      <c r="U489" s="193" t="s">
        <v>59</v>
      </c>
      <c r="V489" s="50" t="s">
        <v>765</v>
      </c>
      <c r="W489" s="196" t="s">
        <v>1415</v>
      </c>
      <c r="X489" s="186"/>
      <c r="Y489" s="55"/>
      <c r="Z489" s="48"/>
      <c r="AA489" s="48"/>
      <c r="AB489" s="48"/>
      <c r="AC489" s="48"/>
    </row>
    <row r="490" spans="1:29" ht="20.100000000000001" customHeight="1">
      <c r="A490" s="106" t="s">
        <v>2702</v>
      </c>
      <c r="B490" s="106"/>
      <c r="C490" s="37" t="s">
        <v>84</v>
      </c>
      <c r="D490" s="107" t="s">
        <v>900</v>
      </c>
      <c r="E490" s="48">
        <f>[5]!표1[[#This Row],[품목]]</f>
        <v>0</v>
      </c>
      <c r="F490" s="48" t="s">
        <v>161</v>
      </c>
      <c r="G490" s="48"/>
      <c r="H490" s="48"/>
      <c r="I490" s="48" t="s">
        <v>162</v>
      </c>
      <c r="J490" s="49">
        <v>45614</v>
      </c>
      <c r="K490" s="66">
        <v>45597</v>
      </c>
      <c r="L490" s="108" t="s">
        <v>21</v>
      </c>
      <c r="M490" s="128">
        <v>55</v>
      </c>
      <c r="N490" s="137">
        <f>VLOOKUP(L490,단가표!$B$2:$C$75,2,0)</f>
        <v>319000</v>
      </c>
      <c r="O490" s="42">
        <f>SUM(M490*N490)</f>
        <v>17545000</v>
      </c>
      <c r="P490" s="142">
        <v>17690200</v>
      </c>
      <c r="Q490" s="167" t="s">
        <v>26</v>
      </c>
      <c r="R490" s="75"/>
      <c r="S490" s="43">
        <f>VLOOKUP(Q490,단가표!$B$2:$C$75,2,0)</f>
        <v>0</v>
      </c>
      <c r="T490" s="166"/>
      <c r="U490" s="195" t="s">
        <v>57</v>
      </c>
      <c r="V490" s="48" t="s">
        <v>1417</v>
      </c>
      <c r="W490" s="203" t="s">
        <v>1420</v>
      </c>
      <c r="X490" s="158"/>
      <c r="Y490" s="55"/>
      <c r="Z490" s="48"/>
      <c r="AA490" s="48"/>
      <c r="AB490" s="48"/>
      <c r="AC490" s="48"/>
    </row>
    <row r="491" spans="1:29" ht="20.100000000000001" customHeight="1">
      <c r="A491" s="36" t="s">
        <v>2710</v>
      </c>
      <c r="B491" s="95" t="s">
        <v>50</v>
      </c>
      <c r="C491" s="37" t="s">
        <v>39</v>
      </c>
      <c r="D491" s="38" t="s">
        <v>1422</v>
      </c>
      <c r="E491" s="48" t="s">
        <v>731</v>
      </c>
      <c r="F491" s="48" t="s">
        <v>1423</v>
      </c>
      <c r="G491" s="48" t="s">
        <v>89</v>
      </c>
      <c r="H491" s="48">
        <v>9</v>
      </c>
      <c r="I491" s="48" t="s">
        <v>172</v>
      </c>
      <c r="J491" s="49">
        <v>45615</v>
      </c>
      <c r="K491" s="44">
        <v>45597</v>
      </c>
      <c r="L491" s="40" t="s">
        <v>4</v>
      </c>
      <c r="M491" s="127">
        <v>2</v>
      </c>
      <c r="N491" s="137">
        <f>VLOOKUP(L491,단가표!$B$2:$C$75,2,0)</f>
        <v>60000</v>
      </c>
      <c r="O491" s="43">
        <f>SUM(M491*N491)</f>
        <v>120000</v>
      </c>
      <c r="P491" s="138">
        <v>120000</v>
      </c>
      <c r="Q491" s="165" t="s">
        <v>14</v>
      </c>
      <c r="R491" s="41">
        <v>1</v>
      </c>
      <c r="S491" s="42">
        <f>VLOOKUP(Q491,단가표!$B$2:$C$75,2,0)</f>
        <v>30000</v>
      </c>
      <c r="T491" s="166">
        <v>30000</v>
      </c>
      <c r="U491" s="195" t="s">
        <v>57</v>
      </c>
      <c r="V491" s="50" t="s">
        <v>1424</v>
      </c>
      <c r="W491" s="198" t="s">
        <v>1425</v>
      </c>
      <c r="X491" s="188">
        <v>45615</v>
      </c>
      <c r="Y491" s="55" t="s">
        <v>4</v>
      </c>
      <c r="Z491" s="48"/>
      <c r="AA491" s="48"/>
      <c r="AB491" s="48"/>
      <c r="AC491" s="40"/>
    </row>
    <row r="492" spans="1:29" ht="20.100000000000001" customHeight="1">
      <c r="A492" s="36" t="s">
        <v>2710</v>
      </c>
      <c r="B492" s="95" t="s">
        <v>50</v>
      </c>
      <c r="C492" s="37" t="s">
        <v>39</v>
      </c>
      <c r="D492" s="38" t="s">
        <v>1422</v>
      </c>
      <c r="E492" s="48" t="s">
        <v>45</v>
      </c>
      <c r="F492" s="48" t="s">
        <v>1423</v>
      </c>
      <c r="G492" s="48" t="s">
        <v>89</v>
      </c>
      <c r="H492" s="48">
        <v>9</v>
      </c>
      <c r="I492" s="48" t="s">
        <v>172</v>
      </c>
      <c r="J492" s="49">
        <v>45615</v>
      </c>
      <c r="K492" s="44">
        <v>45597</v>
      </c>
      <c r="L492" s="40" t="s">
        <v>4</v>
      </c>
      <c r="M492" s="127">
        <v>2</v>
      </c>
      <c r="N492" s="137">
        <f>VLOOKUP(L492,단가표!$B$2:$C$75,2,0)</f>
        <v>60000</v>
      </c>
      <c r="O492" s="43">
        <f>SUM(M492*N492)</f>
        <v>120000</v>
      </c>
      <c r="P492" s="138">
        <v>120000</v>
      </c>
      <c r="Q492" s="165" t="s">
        <v>26</v>
      </c>
      <c r="R492" s="41"/>
      <c r="S492" s="42">
        <f>VLOOKUP(Q492,단가표!$B$2:$C$75,2,0)</f>
        <v>0</v>
      </c>
      <c r="T492" s="166"/>
      <c r="U492" s="195" t="s">
        <v>57</v>
      </c>
      <c r="V492" s="50" t="s">
        <v>1424</v>
      </c>
      <c r="W492" s="198" t="s">
        <v>1426</v>
      </c>
      <c r="X492" s="188">
        <v>45615</v>
      </c>
      <c r="Y492" s="55" t="s">
        <v>4</v>
      </c>
      <c r="Z492" s="48"/>
      <c r="AA492" s="48"/>
      <c r="AB492" s="48"/>
      <c r="AC492" s="40"/>
    </row>
    <row r="493" spans="1:29" ht="20.100000000000001" customHeight="1">
      <c r="A493" s="106" t="s">
        <v>2702</v>
      </c>
      <c r="B493" s="106"/>
      <c r="C493" s="37" t="s">
        <v>84</v>
      </c>
      <c r="D493" s="107" t="s">
        <v>900</v>
      </c>
      <c r="E493" s="48">
        <f>[5]!표1[[#This Row],[품목]]</f>
        <v>0</v>
      </c>
      <c r="F493" s="48" t="s">
        <v>161</v>
      </c>
      <c r="G493" s="48"/>
      <c r="H493" s="48"/>
      <c r="I493" s="48" t="s">
        <v>162</v>
      </c>
      <c r="J493" s="49">
        <v>45615</v>
      </c>
      <c r="K493" s="66">
        <v>45597</v>
      </c>
      <c r="L493" s="108" t="s">
        <v>21</v>
      </c>
      <c r="M493" s="128">
        <v>29</v>
      </c>
      <c r="N493" s="137">
        <f>VLOOKUP(L493,단가표!$B$2:$C$75,2,0)</f>
        <v>319000</v>
      </c>
      <c r="O493" s="42">
        <f>SUM(M493*N493)</f>
        <v>9251000</v>
      </c>
      <c r="P493" s="142">
        <v>9147600</v>
      </c>
      <c r="Q493" s="167" t="s">
        <v>26</v>
      </c>
      <c r="R493" s="75"/>
      <c r="S493" s="43">
        <f>VLOOKUP(Q493,단가표!$B$2:$C$75,2,0)</f>
        <v>0</v>
      </c>
      <c r="T493" s="166"/>
      <c r="U493" s="195" t="s">
        <v>57</v>
      </c>
      <c r="V493" s="48" t="s">
        <v>1419</v>
      </c>
      <c r="W493" s="203" t="s">
        <v>1420</v>
      </c>
      <c r="X493" s="158"/>
      <c r="Y493" s="55"/>
      <c r="Z493" s="48"/>
      <c r="AA493" s="48"/>
      <c r="AB493" s="48"/>
      <c r="AC493" s="48"/>
    </row>
    <row r="494" spans="1:29" ht="20.100000000000001" customHeight="1">
      <c r="A494" s="106" t="s">
        <v>2702</v>
      </c>
      <c r="B494" s="106"/>
      <c r="C494" s="37" t="s">
        <v>84</v>
      </c>
      <c r="D494" s="92" t="s">
        <v>402</v>
      </c>
      <c r="E494" s="48">
        <f>[5]!표1[[#This Row],[품목]]</f>
        <v>0</v>
      </c>
      <c r="F494" s="48" t="s">
        <v>496</v>
      </c>
      <c r="G494" s="48"/>
      <c r="H494" s="48"/>
      <c r="I494" s="48" t="s">
        <v>232</v>
      </c>
      <c r="J494" s="49">
        <v>45615</v>
      </c>
      <c r="K494" s="44">
        <v>45597</v>
      </c>
      <c r="L494" s="40" t="s">
        <v>367</v>
      </c>
      <c r="M494" s="127">
        <v>27</v>
      </c>
      <c r="N494" s="137">
        <f>VLOOKUP(L494,단가표!$B$2:$C$75,2,0)</f>
        <v>250000</v>
      </c>
      <c r="O494" s="43">
        <f>SUM(M494*N494)</f>
        <v>6750000</v>
      </c>
      <c r="P494" s="138">
        <v>6751600</v>
      </c>
      <c r="Q494" s="167" t="s">
        <v>26</v>
      </c>
      <c r="R494" s="41"/>
      <c r="S494" s="43">
        <v>0</v>
      </c>
      <c r="T494" s="168"/>
      <c r="U494" s="195" t="s">
        <v>57</v>
      </c>
      <c r="V494" s="50" t="s">
        <v>1421</v>
      </c>
      <c r="W494" s="203" t="s">
        <v>1418</v>
      </c>
      <c r="X494" s="188"/>
      <c r="Y494" s="55"/>
      <c r="Z494" s="48"/>
      <c r="AA494" s="48"/>
      <c r="AB494" s="48"/>
      <c r="AC494" s="40"/>
    </row>
    <row r="495" spans="1:29" ht="20.100000000000001" customHeight="1">
      <c r="A495" s="36" t="s">
        <v>2710</v>
      </c>
      <c r="B495" s="95" t="s">
        <v>50</v>
      </c>
      <c r="C495" s="59" t="s">
        <v>41</v>
      </c>
      <c r="D495" s="48" t="s">
        <v>566</v>
      </c>
      <c r="E495" s="48" t="s">
        <v>45</v>
      </c>
      <c r="F495" s="48" t="s">
        <v>567</v>
      </c>
      <c r="G495" s="48" t="s">
        <v>89</v>
      </c>
      <c r="H495" s="48">
        <v>8</v>
      </c>
      <c r="I495" s="50" t="s">
        <v>90</v>
      </c>
      <c r="J495" s="49">
        <v>45616</v>
      </c>
      <c r="K495" s="66">
        <v>45597</v>
      </c>
      <c r="L495" s="40" t="s">
        <v>4</v>
      </c>
      <c r="M495" s="127">
        <v>1</v>
      </c>
      <c r="N495" s="137">
        <f>VLOOKUP(L495,단가표!$B$2:$C$75,2,0)</f>
        <v>60000</v>
      </c>
      <c r="O495" s="42">
        <f>SUM(M495*N495)</f>
        <v>60000</v>
      </c>
      <c r="P495" s="138">
        <v>60000</v>
      </c>
      <c r="Q495" s="167" t="s">
        <v>26</v>
      </c>
      <c r="R495" s="41"/>
      <c r="S495" s="43">
        <f>VLOOKUP(Q495,단가표!$B$2:$C$75,2,0)</f>
        <v>0</v>
      </c>
      <c r="T495" s="166"/>
      <c r="U495" s="195" t="s">
        <v>57</v>
      </c>
      <c r="V495" s="50" t="s">
        <v>1430</v>
      </c>
      <c r="W495" s="194" t="s">
        <v>221</v>
      </c>
      <c r="X495" s="186">
        <v>45339</v>
      </c>
      <c r="Y495" s="48" t="s">
        <v>4</v>
      </c>
      <c r="Z495" s="48"/>
      <c r="AA495" s="48" t="s">
        <v>587</v>
      </c>
      <c r="AB495" s="48"/>
      <c r="AC495" s="48"/>
    </row>
    <row r="496" spans="1:29" ht="20.100000000000001" customHeight="1">
      <c r="A496" s="36" t="s">
        <v>2710</v>
      </c>
      <c r="B496" s="95" t="s">
        <v>51</v>
      </c>
      <c r="C496" s="56" t="s">
        <v>41</v>
      </c>
      <c r="D496" s="57" t="s">
        <v>543</v>
      </c>
      <c r="E496" s="48" t="s">
        <v>46</v>
      </c>
      <c r="F496" s="48" t="s">
        <v>544</v>
      </c>
      <c r="G496" s="48" t="s">
        <v>86</v>
      </c>
      <c r="H496" s="48">
        <v>11</v>
      </c>
      <c r="I496" s="48" t="s">
        <v>101</v>
      </c>
      <c r="J496" s="49">
        <v>45616</v>
      </c>
      <c r="K496" s="66">
        <v>45597</v>
      </c>
      <c r="L496" s="40" t="s">
        <v>5</v>
      </c>
      <c r="M496" s="127">
        <v>4</v>
      </c>
      <c r="N496" s="137">
        <f>VLOOKUP(L496,단가표!$B$2:$C$75,2,0)</f>
        <v>57500</v>
      </c>
      <c r="O496" s="42">
        <f>SUM(M496*N496)</f>
        <v>230000</v>
      </c>
      <c r="P496" s="138">
        <v>230000</v>
      </c>
      <c r="Q496" s="165" t="s">
        <v>26</v>
      </c>
      <c r="R496" s="41"/>
      <c r="S496" s="43">
        <f>VLOOKUP(Q496,단가표!$B$2:$C$75,2,0)</f>
        <v>0</v>
      </c>
      <c r="T496" s="166"/>
      <c r="U496" s="193" t="s">
        <v>57</v>
      </c>
      <c r="V496" s="50" t="s">
        <v>1435</v>
      </c>
      <c r="W496" s="194" t="s">
        <v>303</v>
      </c>
      <c r="X496" s="186">
        <v>45315</v>
      </c>
      <c r="Y496" s="55" t="s">
        <v>4</v>
      </c>
      <c r="Z496" s="48"/>
      <c r="AA496" s="48" t="s">
        <v>136</v>
      </c>
      <c r="AB496" s="48"/>
      <c r="AC496" s="40"/>
    </row>
    <row r="497" spans="1:29" ht="20.100000000000001" customHeight="1">
      <c r="A497" s="36" t="s">
        <v>2710</v>
      </c>
      <c r="B497" s="95" t="s">
        <v>50</v>
      </c>
      <c r="C497" s="59" t="s">
        <v>2435</v>
      </c>
      <c r="D497" s="57" t="s">
        <v>216</v>
      </c>
      <c r="E497" s="48" t="s">
        <v>45</v>
      </c>
      <c r="F497" s="48" t="s">
        <v>217</v>
      </c>
      <c r="G497" s="48" t="s">
        <v>89</v>
      </c>
      <c r="H497" s="48">
        <v>5</v>
      </c>
      <c r="I497" s="48" t="s">
        <v>403</v>
      </c>
      <c r="J497" s="49">
        <v>45616</v>
      </c>
      <c r="K497" s="66">
        <v>45597</v>
      </c>
      <c r="L497" s="40" t="s">
        <v>2435</v>
      </c>
      <c r="M497" s="127">
        <v>1</v>
      </c>
      <c r="N497" s="137">
        <f>VLOOKUP(L497,단가표!$B$2:$C$75,2,0)</f>
        <v>30000</v>
      </c>
      <c r="O497" s="42">
        <f>SUM(M497*N497)</f>
        <v>30000</v>
      </c>
      <c r="P497" s="138">
        <v>30000</v>
      </c>
      <c r="Q497" s="167" t="s">
        <v>26</v>
      </c>
      <c r="R497" s="41"/>
      <c r="S497" s="43">
        <v>0</v>
      </c>
      <c r="T497" s="166"/>
      <c r="U497" s="195" t="s">
        <v>57</v>
      </c>
      <c r="V497" s="50" t="s">
        <v>1358</v>
      </c>
      <c r="W497" s="194" t="s">
        <v>1436</v>
      </c>
      <c r="X497" s="186">
        <v>44538</v>
      </c>
      <c r="Y497" s="48" t="s">
        <v>4</v>
      </c>
      <c r="Z497" s="48"/>
      <c r="AA497" s="48" t="s">
        <v>218</v>
      </c>
      <c r="AB497" s="48"/>
      <c r="AC497" s="48"/>
    </row>
    <row r="498" spans="1:29" ht="20.100000000000001" customHeight="1">
      <c r="A498" s="36" t="s">
        <v>2710</v>
      </c>
      <c r="B498" s="95" t="s">
        <v>50</v>
      </c>
      <c r="C498" s="59" t="s">
        <v>2435</v>
      </c>
      <c r="D498" s="57" t="s">
        <v>219</v>
      </c>
      <c r="E498" s="48" t="s">
        <v>45</v>
      </c>
      <c r="F498" s="48" t="s">
        <v>217</v>
      </c>
      <c r="G498" s="48" t="s">
        <v>89</v>
      </c>
      <c r="H498" s="48">
        <v>7</v>
      </c>
      <c r="I498" s="48" t="s">
        <v>403</v>
      </c>
      <c r="J498" s="49">
        <v>45616</v>
      </c>
      <c r="K498" s="66">
        <v>45597</v>
      </c>
      <c r="L498" s="40" t="s">
        <v>2435</v>
      </c>
      <c r="M498" s="127">
        <v>1</v>
      </c>
      <c r="N498" s="137">
        <f>VLOOKUP(L498,단가표!$B$2:$C$75,2,0)</f>
        <v>30000</v>
      </c>
      <c r="O498" s="42">
        <f>SUM(M498*N498)</f>
        <v>30000</v>
      </c>
      <c r="P498" s="138">
        <v>30000</v>
      </c>
      <c r="Q498" s="167" t="s">
        <v>26</v>
      </c>
      <c r="R498" s="41"/>
      <c r="S498" s="43">
        <v>0</v>
      </c>
      <c r="T498" s="166"/>
      <c r="U498" s="195" t="s">
        <v>57</v>
      </c>
      <c r="V498" s="50" t="s">
        <v>1358</v>
      </c>
      <c r="W498" s="194" t="s">
        <v>1436</v>
      </c>
      <c r="X498" s="186">
        <v>44538</v>
      </c>
      <c r="Y498" s="48" t="s">
        <v>4</v>
      </c>
      <c r="Z498" s="48"/>
      <c r="AA498" s="48" t="s">
        <v>218</v>
      </c>
      <c r="AB498" s="48"/>
      <c r="AC498" s="48"/>
    </row>
    <row r="499" spans="1:29" ht="20.100000000000001" customHeight="1">
      <c r="A499" s="106" t="s">
        <v>2702</v>
      </c>
      <c r="B499" s="106"/>
      <c r="C499" s="37" t="s">
        <v>84</v>
      </c>
      <c r="D499" s="92" t="s">
        <v>43</v>
      </c>
      <c r="E499" s="48">
        <f>[5]!표1[[#This Row],[품목]]</f>
        <v>0</v>
      </c>
      <c r="F499" s="48" t="s">
        <v>148</v>
      </c>
      <c r="G499" s="48"/>
      <c r="H499" s="40"/>
      <c r="I499" s="50" t="s">
        <v>149</v>
      </c>
      <c r="J499" s="49">
        <v>45616</v>
      </c>
      <c r="K499" s="44">
        <v>45597</v>
      </c>
      <c r="L499" s="52" t="s">
        <v>19</v>
      </c>
      <c r="M499" s="128">
        <v>91</v>
      </c>
      <c r="N499" s="137">
        <f>VLOOKUP(L499,단가표!$B$2:$C$75,2,0)</f>
        <v>330000</v>
      </c>
      <c r="O499" s="42">
        <f>SUM(M499*N499)</f>
        <v>30030000</v>
      </c>
      <c r="P499" s="143">
        <v>15000000</v>
      </c>
      <c r="Q499" s="167" t="s">
        <v>26</v>
      </c>
      <c r="R499" s="41"/>
      <c r="S499" s="43">
        <v>0</v>
      </c>
      <c r="T499" s="171"/>
      <c r="U499" s="204" t="s">
        <v>57</v>
      </c>
      <c r="V499" s="50" t="s">
        <v>1428</v>
      </c>
      <c r="W499" s="203" t="s">
        <v>1548</v>
      </c>
      <c r="X499" s="188"/>
      <c r="Y499" s="48"/>
      <c r="Z499" s="48"/>
      <c r="AA499" s="48"/>
      <c r="AB499" s="48"/>
      <c r="AC499" s="48"/>
    </row>
    <row r="500" spans="1:29" ht="20.100000000000001" customHeight="1">
      <c r="A500" s="106" t="s">
        <v>2702</v>
      </c>
      <c r="B500" s="106"/>
      <c r="C500" s="37" t="s">
        <v>84</v>
      </c>
      <c r="D500" s="92" t="s">
        <v>43</v>
      </c>
      <c r="E500" s="48">
        <f>[5]!표1[[#This Row],[품목]]</f>
        <v>0</v>
      </c>
      <c r="F500" s="48" t="s">
        <v>148</v>
      </c>
      <c r="G500" s="48"/>
      <c r="H500" s="40"/>
      <c r="I500" s="50" t="s">
        <v>149</v>
      </c>
      <c r="J500" s="49">
        <v>45616</v>
      </c>
      <c r="K500" s="44">
        <v>45597</v>
      </c>
      <c r="L500" s="52" t="s">
        <v>19</v>
      </c>
      <c r="M500" s="128">
        <v>91</v>
      </c>
      <c r="N500" s="137">
        <f>VLOOKUP(L500,단가표!$B$2:$C$75,2,0)</f>
        <v>330000</v>
      </c>
      <c r="O500" s="42">
        <f>SUM(M500*N500)</f>
        <v>30030000</v>
      </c>
      <c r="P500" s="143">
        <v>15000000</v>
      </c>
      <c r="Q500" s="167" t="s">
        <v>26</v>
      </c>
      <c r="R500" s="41"/>
      <c r="S500" s="43">
        <v>0</v>
      </c>
      <c r="T500" s="171"/>
      <c r="U500" s="204" t="s">
        <v>57</v>
      </c>
      <c r="V500" s="50" t="s">
        <v>1546</v>
      </c>
      <c r="W500" s="203" t="s">
        <v>1548</v>
      </c>
      <c r="X500" s="188"/>
      <c r="Y500" s="48"/>
      <c r="Z500" s="48"/>
      <c r="AA500" s="48"/>
      <c r="AB500" s="48"/>
      <c r="AC500" s="48"/>
    </row>
    <row r="501" spans="1:29" ht="20.100000000000001" customHeight="1">
      <c r="A501" s="106" t="s">
        <v>2702</v>
      </c>
      <c r="B501" s="106"/>
      <c r="C501" s="37" t="s">
        <v>84</v>
      </c>
      <c r="D501" s="92" t="s">
        <v>43</v>
      </c>
      <c r="E501" s="48">
        <f>[5]!표1[[#This Row],[품목]]</f>
        <v>0</v>
      </c>
      <c r="F501" s="48" t="s">
        <v>148</v>
      </c>
      <c r="G501" s="48"/>
      <c r="H501" s="40"/>
      <c r="I501" s="50" t="s">
        <v>149</v>
      </c>
      <c r="J501" s="49">
        <v>45616</v>
      </c>
      <c r="K501" s="44">
        <v>45597</v>
      </c>
      <c r="L501" s="52" t="s">
        <v>19</v>
      </c>
      <c r="M501" s="128">
        <v>91</v>
      </c>
      <c r="N501" s="137">
        <f>VLOOKUP(L501,단가표!$B$2:$C$75,2,0)</f>
        <v>330000</v>
      </c>
      <c r="O501" s="42">
        <f>SUM(M501*N501)</f>
        <v>30030000</v>
      </c>
      <c r="P501" s="143">
        <v>247800</v>
      </c>
      <c r="Q501" s="167" t="s">
        <v>26</v>
      </c>
      <c r="R501" s="41"/>
      <c r="S501" s="43">
        <v>0</v>
      </c>
      <c r="T501" s="171"/>
      <c r="U501" s="204" t="s">
        <v>58</v>
      </c>
      <c r="V501" s="50" t="s">
        <v>1547</v>
      </c>
      <c r="W501" s="203" t="s">
        <v>1548</v>
      </c>
      <c r="X501" s="188"/>
      <c r="Y501" s="48"/>
      <c r="Z501" s="48"/>
      <c r="AA501" s="48"/>
      <c r="AB501" s="48"/>
      <c r="AC501" s="48"/>
    </row>
    <row r="502" spans="1:29" ht="20.100000000000001" customHeight="1">
      <c r="A502" s="106" t="s">
        <v>2702</v>
      </c>
      <c r="B502" s="106"/>
      <c r="C502" s="37" t="s">
        <v>84</v>
      </c>
      <c r="D502" s="92" t="s">
        <v>444</v>
      </c>
      <c r="E502" s="48">
        <f>[5]!표1[[#This Row],[품목]]</f>
        <v>0</v>
      </c>
      <c r="F502" s="48" t="s">
        <v>445</v>
      </c>
      <c r="G502" s="48"/>
      <c r="H502" s="40"/>
      <c r="I502" s="48" t="s">
        <v>446</v>
      </c>
      <c r="J502" s="68">
        <v>45616</v>
      </c>
      <c r="K502" s="44">
        <v>45597</v>
      </c>
      <c r="L502" s="52" t="s">
        <v>19</v>
      </c>
      <c r="M502" s="128">
        <v>30</v>
      </c>
      <c r="N502" s="137">
        <f>VLOOKUP(L502,단가표!$B$2:$C$75,2,0)</f>
        <v>330000</v>
      </c>
      <c r="O502" s="42">
        <f>SUM(M502*N502)</f>
        <v>9900000</v>
      </c>
      <c r="P502" s="138">
        <v>18150000</v>
      </c>
      <c r="Q502" s="167" t="s">
        <v>26</v>
      </c>
      <c r="R502" s="41"/>
      <c r="S502" s="43">
        <v>0</v>
      </c>
      <c r="T502" s="166"/>
      <c r="U502" s="195" t="s">
        <v>59</v>
      </c>
      <c r="V502" s="41" t="s">
        <v>85</v>
      </c>
      <c r="W502" s="203" t="s">
        <v>1418</v>
      </c>
      <c r="X502" s="158"/>
      <c r="Y502" s="48"/>
      <c r="Z502" s="48"/>
      <c r="AA502" s="48"/>
      <c r="AB502" s="48"/>
      <c r="AC502" s="48"/>
    </row>
    <row r="503" spans="1:29" ht="20.100000000000001" customHeight="1">
      <c r="A503" s="36" t="s">
        <v>2710</v>
      </c>
      <c r="B503" s="95" t="s">
        <v>50</v>
      </c>
      <c r="C503" s="48" t="s">
        <v>41</v>
      </c>
      <c r="D503" s="48" t="s">
        <v>631</v>
      </c>
      <c r="E503" s="48" t="s">
        <v>45</v>
      </c>
      <c r="F503" s="48" t="s">
        <v>632</v>
      </c>
      <c r="G503" s="48" t="s">
        <v>89</v>
      </c>
      <c r="H503" s="48">
        <v>10</v>
      </c>
      <c r="I503" s="48" t="s">
        <v>88</v>
      </c>
      <c r="J503" s="49">
        <v>45616</v>
      </c>
      <c r="K503" s="44">
        <v>45627</v>
      </c>
      <c r="L503" s="40" t="s">
        <v>4</v>
      </c>
      <c r="M503" s="127">
        <v>4</v>
      </c>
      <c r="N503" s="137">
        <f>VLOOKUP(L503,단가표!$B$2:$C$75,2,0)</f>
        <v>60000</v>
      </c>
      <c r="O503" s="42">
        <f>SUM(M503*N503)</f>
        <v>240000</v>
      </c>
      <c r="P503" s="138">
        <v>240000</v>
      </c>
      <c r="Q503" s="167" t="s">
        <v>26</v>
      </c>
      <c r="R503" s="41"/>
      <c r="S503" s="43">
        <f>VLOOKUP(Q503,단가표!$B$2:$C$75,2,0)</f>
        <v>0</v>
      </c>
      <c r="T503" s="166"/>
      <c r="U503" s="193" t="s">
        <v>57</v>
      </c>
      <c r="V503" s="50" t="s">
        <v>1427</v>
      </c>
      <c r="W503" s="198" t="s">
        <v>210</v>
      </c>
      <c r="X503" s="186">
        <v>44268</v>
      </c>
      <c r="Y503" s="48" t="s">
        <v>4</v>
      </c>
      <c r="Z503" s="48"/>
      <c r="AA503" s="48" t="s">
        <v>633</v>
      </c>
      <c r="AB503" s="50" t="s">
        <v>55</v>
      </c>
      <c r="AC503" s="40"/>
    </row>
    <row r="504" spans="1:29" ht="20.100000000000001" customHeight="1">
      <c r="A504" s="36" t="s">
        <v>2710</v>
      </c>
      <c r="B504" s="95" t="s">
        <v>50</v>
      </c>
      <c r="C504" s="37" t="s">
        <v>41</v>
      </c>
      <c r="D504" s="40" t="s">
        <v>283</v>
      </c>
      <c r="E504" s="48" t="s">
        <v>45</v>
      </c>
      <c r="F504" s="48" t="s">
        <v>284</v>
      </c>
      <c r="G504" s="48" t="s">
        <v>89</v>
      </c>
      <c r="H504" s="48">
        <v>8</v>
      </c>
      <c r="I504" s="48" t="s">
        <v>474</v>
      </c>
      <c r="J504" s="49">
        <v>45616</v>
      </c>
      <c r="K504" s="44">
        <v>45627</v>
      </c>
      <c r="L504" s="40" t="s">
        <v>4</v>
      </c>
      <c r="M504" s="127">
        <v>3</v>
      </c>
      <c r="N504" s="137">
        <f>VLOOKUP(L504,단가표!$B$2:$C$75,2,0)</f>
        <v>60000</v>
      </c>
      <c r="O504" s="42">
        <f>SUM(M504*N504)</f>
        <v>180000</v>
      </c>
      <c r="P504" s="140">
        <v>180000</v>
      </c>
      <c r="Q504" s="167" t="s">
        <v>26</v>
      </c>
      <c r="R504" s="53"/>
      <c r="S504" s="43">
        <f>VLOOKUP(Q504,단가표!$B$2:$C$75,2,0)</f>
        <v>0</v>
      </c>
      <c r="T504" s="168"/>
      <c r="U504" s="195" t="s">
        <v>57</v>
      </c>
      <c r="V504" s="50" t="s">
        <v>1429</v>
      </c>
      <c r="W504" s="194" t="s">
        <v>1390</v>
      </c>
      <c r="X504" s="186">
        <v>44733</v>
      </c>
      <c r="Y504" s="48" t="s">
        <v>4</v>
      </c>
      <c r="Z504" s="48"/>
      <c r="AA504" s="67"/>
      <c r="AB504" s="67"/>
      <c r="AC504" s="48"/>
    </row>
    <row r="505" spans="1:29" ht="20.100000000000001" customHeight="1">
      <c r="A505" s="36" t="s">
        <v>2710</v>
      </c>
      <c r="B505" s="95" t="s">
        <v>50</v>
      </c>
      <c r="C505" s="59" t="s">
        <v>41</v>
      </c>
      <c r="D505" s="48" t="s">
        <v>566</v>
      </c>
      <c r="E505" s="48" t="s">
        <v>45</v>
      </c>
      <c r="F505" s="48" t="s">
        <v>567</v>
      </c>
      <c r="G505" s="48" t="s">
        <v>89</v>
      </c>
      <c r="H505" s="48">
        <v>8</v>
      </c>
      <c r="I505" s="50" t="s">
        <v>90</v>
      </c>
      <c r="J505" s="49">
        <v>45616</v>
      </c>
      <c r="K505" s="66">
        <v>45627</v>
      </c>
      <c r="L505" s="40" t="s">
        <v>4</v>
      </c>
      <c r="M505" s="127">
        <v>4</v>
      </c>
      <c r="N505" s="137">
        <f>VLOOKUP(L505,단가표!$B$2:$C$75,2,0)</f>
        <v>60000</v>
      </c>
      <c r="O505" s="42">
        <f>SUM(M505*N505)</f>
        <v>240000</v>
      </c>
      <c r="P505" s="138">
        <v>240000</v>
      </c>
      <c r="Q505" s="167" t="s">
        <v>26</v>
      </c>
      <c r="R505" s="41"/>
      <c r="S505" s="43">
        <f>VLOOKUP(Q505,단가표!$B$2:$C$75,2,0)</f>
        <v>0</v>
      </c>
      <c r="T505" s="166"/>
      <c r="U505" s="195" t="s">
        <v>57</v>
      </c>
      <c r="V505" s="50" t="s">
        <v>1430</v>
      </c>
      <c r="W505" s="194" t="s">
        <v>210</v>
      </c>
      <c r="X505" s="186">
        <v>45339</v>
      </c>
      <c r="Y505" s="48" t="s">
        <v>4</v>
      </c>
      <c r="Z505" s="48"/>
      <c r="AA505" s="48" t="s">
        <v>587</v>
      </c>
      <c r="AB505" s="48"/>
      <c r="AC505" s="48"/>
    </row>
    <row r="506" spans="1:29" ht="20.100000000000001" customHeight="1">
      <c r="A506" s="36" t="s">
        <v>2710</v>
      </c>
      <c r="B506" s="95" t="s">
        <v>50</v>
      </c>
      <c r="C506" s="37" t="s">
        <v>41</v>
      </c>
      <c r="D506" s="48" t="s">
        <v>415</v>
      </c>
      <c r="E506" s="48" t="s">
        <v>45</v>
      </c>
      <c r="F506" s="40" t="s">
        <v>416</v>
      </c>
      <c r="G506" s="48" t="s">
        <v>89</v>
      </c>
      <c r="H506" s="48">
        <v>5</v>
      </c>
      <c r="I506" s="48" t="s">
        <v>1431</v>
      </c>
      <c r="J506" s="49">
        <v>45616</v>
      </c>
      <c r="K506" s="44">
        <v>45627</v>
      </c>
      <c r="L506" s="40" t="s">
        <v>6</v>
      </c>
      <c r="M506" s="127">
        <v>4</v>
      </c>
      <c r="N506" s="137">
        <f>VLOOKUP(L506,단가표!$B$2:$C$75,2,0)</f>
        <v>55000</v>
      </c>
      <c r="O506" s="91">
        <f>SUM(M506*N506)</f>
        <v>220000</v>
      </c>
      <c r="P506" s="141">
        <v>250000</v>
      </c>
      <c r="Q506" s="165" t="s">
        <v>26</v>
      </c>
      <c r="R506" s="41"/>
      <c r="S506" s="43">
        <f>VLOOKUP(Q506,단가표!$B$2:$C$75,2,0)</f>
        <v>0</v>
      </c>
      <c r="T506" s="166"/>
      <c r="U506" s="195" t="s">
        <v>58</v>
      </c>
      <c r="V506" s="41" t="s">
        <v>1432</v>
      </c>
      <c r="W506" s="194" t="s">
        <v>1433</v>
      </c>
      <c r="X506" s="186"/>
      <c r="Y506" s="55"/>
      <c r="Z506" s="48"/>
      <c r="AA506" s="48"/>
      <c r="AB506" s="48"/>
      <c r="AC506" s="48"/>
    </row>
    <row r="507" spans="1:29" ht="20.100000000000001" customHeight="1">
      <c r="A507" s="36" t="s">
        <v>2710</v>
      </c>
      <c r="B507" s="95" t="s">
        <v>50</v>
      </c>
      <c r="C507" s="37" t="s">
        <v>41</v>
      </c>
      <c r="D507" s="48" t="s">
        <v>415</v>
      </c>
      <c r="E507" s="48" t="s">
        <v>45</v>
      </c>
      <c r="F507" s="40" t="s">
        <v>416</v>
      </c>
      <c r="G507" s="48" t="s">
        <v>89</v>
      </c>
      <c r="H507" s="48">
        <v>5</v>
      </c>
      <c r="I507" s="48" t="s">
        <v>1431</v>
      </c>
      <c r="J507" s="49">
        <v>45616</v>
      </c>
      <c r="K507" s="44">
        <v>45627</v>
      </c>
      <c r="L507" s="40" t="s">
        <v>6</v>
      </c>
      <c r="M507" s="127">
        <v>3</v>
      </c>
      <c r="N507" s="137">
        <f>VLOOKUP(L507,단가표!$B$2:$C$75,2,0)</f>
        <v>55000</v>
      </c>
      <c r="O507" s="91">
        <f>SUM(M507*N507)</f>
        <v>165000</v>
      </c>
      <c r="P507" s="141">
        <v>135000</v>
      </c>
      <c r="Q507" s="165" t="s">
        <v>26</v>
      </c>
      <c r="R507" s="41"/>
      <c r="S507" s="43">
        <f>VLOOKUP(Q507,단가표!$B$2:$C$75,2,0)</f>
        <v>0</v>
      </c>
      <c r="T507" s="166"/>
      <c r="U507" s="195" t="s">
        <v>59</v>
      </c>
      <c r="V507" s="41" t="s">
        <v>1434</v>
      </c>
      <c r="W507" s="194" t="s">
        <v>1433</v>
      </c>
      <c r="X507" s="186"/>
      <c r="Y507" s="55"/>
      <c r="Z507" s="48"/>
      <c r="AA507" s="48"/>
      <c r="AB507" s="48"/>
      <c r="AC507" s="48"/>
    </row>
    <row r="508" spans="1:29" ht="20.100000000000001" customHeight="1">
      <c r="A508" s="36" t="s">
        <v>2710</v>
      </c>
      <c r="B508" s="95" t="s">
        <v>50</v>
      </c>
      <c r="C508" s="56" t="s">
        <v>41</v>
      </c>
      <c r="D508" s="57" t="s">
        <v>545</v>
      </c>
      <c r="E508" s="48" t="s">
        <v>731</v>
      </c>
      <c r="F508" s="48" t="s">
        <v>544</v>
      </c>
      <c r="G508" s="48" t="s">
        <v>89</v>
      </c>
      <c r="H508" s="48">
        <v>8</v>
      </c>
      <c r="I508" s="48" t="s">
        <v>101</v>
      </c>
      <c r="J508" s="49">
        <v>45616</v>
      </c>
      <c r="K508" s="66">
        <v>45627</v>
      </c>
      <c r="L508" s="40" t="s">
        <v>5</v>
      </c>
      <c r="M508" s="127">
        <v>4</v>
      </c>
      <c r="N508" s="137">
        <f>VLOOKUP(L508,단가표!$B$2:$C$75,2,0)</f>
        <v>57500</v>
      </c>
      <c r="O508" s="42">
        <f>SUM(M508*N508)</f>
        <v>230000</v>
      </c>
      <c r="P508" s="138">
        <v>230000</v>
      </c>
      <c r="Q508" s="165" t="s">
        <v>26</v>
      </c>
      <c r="R508" s="41"/>
      <c r="S508" s="43">
        <f>VLOOKUP(Q508,단가표!$B$2:$C$75,2,0)</f>
        <v>0</v>
      </c>
      <c r="T508" s="166"/>
      <c r="U508" s="193" t="s">
        <v>57</v>
      </c>
      <c r="V508" s="50" t="s">
        <v>1435</v>
      </c>
      <c r="W508" s="194" t="s">
        <v>303</v>
      </c>
      <c r="X508" s="186">
        <v>45315</v>
      </c>
      <c r="Y508" s="55" t="s">
        <v>4</v>
      </c>
      <c r="Z508" s="48"/>
      <c r="AA508" s="48" t="s">
        <v>136</v>
      </c>
      <c r="AB508" s="48"/>
      <c r="AC508" s="40"/>
    </row>
    <row r="509" spans="1:29" ht="20.100000000000001" customHeight="1">
      <c r="A509" s="36" t="s">
        <v>2710</v>
      </c>
      <c r="B509" s="95" t="s">
        <v>51</v>
      </c>
      <c r="C509" s="48" t="s">
        <v>2435</v>
      </c>
      <c r="D509" s="48" t="s">
        <v>285</v>
      </c>
      <c r="E509" s="48" t="s">
        <v>193</v>
      </c>
      <c r="F509" s="48" t="s">
        <v>286</v>
      </c>
      <c r="G509" s="48" t="s">
        <v>86</v>
      </c>
      <c r="H509" s="48">
        <v>7</v>
      </c>
      <c r="I509" s="48" t="s">
        <v>707</v>
      </c>
      <c r="J509" s="49">
        <v>45617</v>
      </c>
      <c r="K509" s="62">
        <v>45597</v>
      </c>
      <c r="L509" s="40" t="s">
        <v>2713</v>
      </c>
      <c r="M509" s="127">
        <v>2</v>
      </c>
      <c r="N509" s="137">
        <f>VLOOKUP(L509,단가표!$B$2:$C$75,2,0)</f>
        <v>30000</v>
      </c>
      <c r="O509" s="42">
        <f>SUM(M509*N509)</f>
        <v>60000</v>
      </c>
      <c r="P509" s="138">
        <v>60000</v>
      </c>
      <c r="Q509" s="165" t="s">
        <v>26</v>
      </c>
      <c r="R509" s="41"/>
      <c r="S509" s="43">
        <f>VLOOKUP(Q509,단가표!$B$2:$C$75,2,0)</f>
        <v>0</v>
      </c>
      <c r="T509" s="166"/>
      <c r="U509" s="193" t="s">
        <v>57</v>
      </c>
      <c r="V509" s="50" t="s">
        <v>1443</v>
      </c>
      <c r="W509" s="194" t="s">
        <v>1444</v>
      </c>
      <c r="X509" s="186">
        <v>44771</v>
      </c>
      <c r="Y509" s="55" t="s">
        <v>4</v>
      </c>
      <c r="Z509" s="48"/>
      <c r="AA509" s="48"/>
      <c r="AB509" s="48"/>
      <c r="AC509" s="40"/>
    </row>
    <row r="510" spans="1:29" ht="20.100000000000001" customHeight="1">
      <c r="A510" s="106" t="s">
        <v>2702</v>
      </c>
      <c r="B510" s="106"/>
      <c r="C510" s="37" t="s">
        <v>84</v>
      </c>
      <c r="D510" s="92" t="s">
        <v>402</v>
      </c>
      <c r="E510" s="48">
        <f>[5]!표1[[#This Row],[품목]]</f>
        <v>0</v>
      </c>
      <c r="F510" s="48" t="s">
        <v>496</v>
      </c>
      <c r="G510" s="48"/>
      <c r="H510" s="48"/>
      <c r="I510" s="48" t="s">
        <v>232</v>
      </c>
      <c r="J510" s="49">
        <v>45617</v>
      </c>
      <c r="K510" s="44">
        <v>45597</v>
      </c>
      <c r="L510" s="40" t="s">
        <v>647</v>
      </c>
      <c r="M510" s="127">
        <v>2</v>
      </c>
      <c r="N510" s="137">
        <f>VLOOKUP(L510,단가표!$B$2:$C$75,2,0)</f>
        <v>130000</v>
      </c>
      <c r="O510" s="43">
        <f>SUM(M510*N510)</f>
        <v>260000</v>
      </c>
      <c r="P510" s="138">
        <v>350900</v>
      </c>
      <c r="Q510" s="167" t="s">
        <v>26</v>
      </c>
      <c r="R510" s="41"/>
      <c r="S510" s="43">
        <v>0</v>
      </c>
      <c r="T510" s="168"/>
      <c r="U510" s="195" t="s">
        <v>57</v>
      </c>
      <c r="V510" s="50" t="s">
        <v>1437</v>
      </c>
      <c r="W510" s="197" t="s">
        <v>1297</v>
      </c>
      <c r="X510" s="188"/>
      <c r="Y510" s="55"/>
      <c r="Z510" s="48"/>
      <c r="AA510" s="48"/>
      <c r="AB510" s="48"/>
      <c r="AC510" s="40"/>
    </row>
    <row r="511" spans="1:29" ht="20.100000000000001" customHeight="1">
      <c r="A511" s="36" t="s">
        <v>2710</v>
      </c>
      <c r="B511" s="95" t="s">
        <v>51</v>
      </c>
      <c r="C511" s="59" t="s">
        <v>41</v>
      </c>
      <c r="D511" s="40" t="s">
        <v>166</v>
      </c>
      <c r="E511" s="48" t="s">
        <v>48</v>
      </c>
      <c r="F511" s="48" t="s">
        <v>167</v>
      </c>
      <c r="G511" s="48" t="s">
        <v>86</v>
      </c>
      <c r="H511" s="48">
        <v>7</v>
      </c>
      <c r="I511" s="48" t="s">
        <v>172</v>
      </c>
      <c r="J511" s="49">
        <v>45617</v>
      </c>
      <c r="K511" s="44">
        <v>45627</v>
      </c>
      <c r="L511" s="40" t="s">
        <v>4</v>
      </c>
      <c r="M511" s="127">
        <v>2</v>
      </c>
      <c r="N511" s="137">
        <f>VLOOKUP(L511,단가표!$B$2:$C$75,2,0)</f>
        <v>60000</v>
      </c>
      <c r="O511" s="42">
        <f>SUM(M511*N511)</f>
        <v>120000</v>
      </c>
      <c r="P511" s="138">
        <v>120000</v>
      </c>
      <c r="Q511" s="167" t="s">
        <v>26</v>
      </c>
      <c r="R511" s="41"/>
      <c r="S511" s="43">
        <f>VLOOKUP(Q511,단가표!$B$2:$C$75,2,0)</f>
        <v>0</v>
      </c>
      <c r="T511" s="166"/>
      <c r="U511" s="195" t="s">
        <v>57</v>
      </c>
      <c r="V511" s="50" t="s">
        <v>1442</v>
      </c>
      <c r="W511" s="194" t="s">
        <v>1399</v>
      </c>
      <c r="X511" s="186">
        <v>44274</v>
      </c>
      <c r="Y511" s="55" t="s">
        <v>4</v>
      </c>
      <c r="Z511" s="48"/>
      <c r="AA511" s="48" t="s">
        <v>168</v>
      </c>
      <c r="AB511" s="48"/>
      <c r="AC511" s="40" t="s">
        <v>52</v>
      </c>
    </row>
    <row r="512" spans="1:29" ht="20.100000000000001" customHeight="1">
      <c r="A512" s="36" t="s">
        <v>2710</v>
      </c>
      <c r="B512" s="95" t="s">
        <v>51</v>
      </c>
      <c r="C512" s="59" t="s">
        <v>41</v>
      </c>
      <c r="D512" s="40" t="s">
        <v>337</v>
      </c>
      <c r="E512" s="48" t="s">
        <v>46</v>
      </c>
      <c r="F512" s="48" t="s">
        <v>338</v>
      </c>
      <c r="G512" s="48" t="s">
        <v>86</v>
      </c>
      <c r="H512" s="40">
        <v>11</v>
      </c>
      <c r="I512" s="48" t="s">
        <v>107</v>
      </c>
      <c r="J512" s="64">
        <v>45617</v>
      </c>
      <c r="K512" s="44">
        <v>45627</v>
      </c>
      <c r="L512" s="40" t="s">
        <v>4</v>
      </c>
      <c r="M512" s="127">
        <v>4</v>
      </c>
      <c r="N512" s="137">
        <f>VLOOKUP(L512,단가표!$B$2:$C$75,2,0)</f>
        <v>60000</v>
      </c>
      <c r="O512" s="42">
        <f>SUM(M512*N512)</f>
        <v>240000</v>
      </c>
      <c r="P512" s="140">
        <v>240000</v>
      </c>
      <c r="Q512" s="167" t="s">
        <v>26</v>
      </c>
      <c r="R512" s="41"/>
      <c r="S512" s="43">
        <f>VLOOKUP(Q512,단가표!$B$2:$C$75,2,0)</f>
        <v>0</v>
      </c>
      <c r="T512" s="166"/>
      <c r="U512" s="193" t="s">
        <v>57</v>
      </c>
      <c r="V512" s="50" t="s">
        <v>1438</v>
      </c>
      <c r="W512" s="194" t="s">
        <v>210</v>
      </c>
      <c r="X512" s="188">
        <v>44933</v>
      </c>
      <c r="Y512" s="48" t="s">
        <v>4</v>
      </c>
      <c r="Z512" s="48"/>
      <c r="AA512" s="48" t="s">
        <v>296</v>
      </c>
      <c r="AB512" s="48"/>
      <c r="AC512" s="48" t="s">
        <v>61</v>
      </c>
    </row>
    <row r="513" spans="1:29" ht="20.100000000000001" customHeight="1">
      <c r="A513" s="36" t="s">
        <v>2710</v>
      </c>
      <c r="B513" s="95" t="s">
        <v>51</v>
      </c>
      <c r="C513" s="59" t="s">
        <v>41</v>
      </c>
      <c r="D513" s="48" t="s">
        <v>483</v>
      </c>
      <c r="E513" s="48" t="s">
        <v>46</v>
      </c>
      <c r="F513" s="48" t="s">
        <v>531</v>
      </c>
      <c r="G513" s="48" t="s">
        <v>86</v>
      </c>
      <c r="H513" s="48">
        <v>6</v>
      </c>
      <c r="I513" s="50" t="s">
        <v>104</v>
      </c>
      <c r="J513" s="49">
        <v>45617</v>
      </c>
      <c r="K513" s="66">
        <v>45627</v>
      </c>
      <c r="L513" s="40" t="s">
        <v>4</v>
      </c>
      <c r="M513" s="127">
        <v>4</v>
      </c>
      <c r="N513" s="137">
        <f>VLOOKUP(L513,단가표!$B$2:$C$75,2,0)</f>
        <v>60000</v>
      </c>
      <c r="O513" s="42">
        <f>SUM(M513*N513)</f>
        <v>240000</v>
      </c>
      <c r="P513" s="138">
        <v>240000</v>
      </c>
      <c r="Q513" s="167" t="s">
        <v>26</v>
      </c>
      <c r="R513" s="41"/>
      <c r="S513" s="43">
        <f>VLOOKUP(Q513,단가표!$B$2:$C$75,2,0)</f>
        <v>0</v>
      </c>
      <c r="T513" s="166"/>
      <c r="U513" s="195" t="s">
        <v>57</v>
      </c>
      <c r="V513" s="48" t="s">
        <v>1439</v>
      </c>
      <c r="W513" s="194" t="s">
        <v>210</v>
      </c>
      <c r="X513" s="186">
        <v>45301</v>
      </c>
      <c r="Y513" s="55" t="s">
        <v>4</v>
      </c>
      <c r="Z513" s="48"/>
      <c r="AA513" s="48" t="s">
        <v>532</v>
      </c>
      <c r="AB513" s="48"/>
      <c r="AC513" s="48"/>
    </row>
    <row r="514" spans="1:29" ht="20.100000000000001" customHeight="1">
      <c r="A514" s="36" t="s">
        <v>2710</v>
      </c>
      <c r="B514" s="95" t="s">
        <v>51</v>
      </c>
      <c r="C514" s="56" t="s">
        <v>41</v>
      </c>
      <c r="D514" s="48" t="s">
        <v>457</v>
      </c>
      <c r="E514" s="48" t="s">
        <v>46</v>
      </c>
      <c r="F514" s="48" t="s">
        <v>458</v>
      </c>
      <c r="G514" s="48" t="s">
        <v>86</v>
      </c>
      <c r="H514" s="48">
        <v>7</v>
      </c>
      <c r="I514" s="48" t="s">
        <v>107</v>
      </c>
      <c r="J514" s="68">
        <v>45617</v>
      </c>
      <c r="K514" s="44">
        <v>45627</v>
      </c>
      <c r="L514" s="40" t="s">
        <v>4</v>
      </c>
      <c r="M514" s="127">
        <v>4</v>
      </c>
      <c r="N514" s="137">
        <f>VLOOKUP(L514,단가표!$B$2:$C$75,2,0)</f>
        <v>60000</v>
      </c>
      <c r="O514" s="42">
        <f>SUM(M514*N514)</f>
        <v>240000</v>
      </c>
      <c r="P514" s="138">
        <v>240000</v>
      </c>
      <c r="Q514" s="167" t="s">
        <v>26</v>
      </c>
      <c r="R514" s="41"/>
      <c r="S514" s="43">
        <f>VLOOKUP(Q514,단가표!$B$2:$C$75,2,0)</f>
        <v>0</v>
      </c>
      <c r="T514" s="166"/>
      <c r="U514" s="195" t="s">
        <v>57</v>
      </c>
      <c r="V514" s="48" t="s">
        <v>1440</v>
      </c>
      <c r="W514" s="194" t="s">
        <v>210</v>
      </c>
      <c r="X514" s="186">
        <v>45265</v>
      </c>
      <c r="Y514" s="48" t="s">
        <v>4</v>
      </c>
      <c r="Z514" s="48"/>
      <c r="AA514" s="48" t="s">
        <v>473</v>
      </c>
      <c r="AB514" s="48"/>
      <c r="AC514" s="50"/>
    </row>
    <row r="515" spans="1:29" ht="20.100000000000001" customHeight="1">
      <c r="A515" s="36" t="s">
        <v>2710</v>
      </c>
      <c r="B515" s="95" t="s">
        <v>51</v>
      </c>
      <c r="C515" s="56" t="s">
        <v>41</v>
      </c>
      <c r="D515" s="40" t="s">
        <v>392</v>
      </c>
      <c r="E515" s="48" t="s">
        <v>47</v>
      </c>
      <c r="F515" s="48" t="s">
        <v>393</v>
      </c>
      <c r="G515" s="48" t="s">
        <v>86</v>
      </c>
      <c r="H515" s="48">
        <v>6</v>
      </c>
      <c r="I515" s="48" t="s">
        <v>474</v>
      </c>
      <c r="J515" s="49">
        <v>45617</v>
      </c>
      <c r="K515" s="74">
        <v>45627</v>
      </c>
      <c r="L515" s="40" t="s">
        <v>3</v>
      </c>
      <c r="M515" s="127">
        <v>2</v>
      </c>
      <c r="N515" s="137">
        <f>VLOOKUP(L515,단가표!$B$2:$C$75,2,0)</f>
        <v>70000</v>
      </c>
      <c r="O515" s="42">
        <f>SUM(M515*N515)</f>
        <v>140000</v>
      </c>
      <c r="P515" s="138">
        <v>140000</v>
      </c>
      <c r="Q515" s="165" t="s">
        <v>26</v>
      </c>
      <c r="R515" s="41"/>
      <c r="S515" s="42">
        <v>0</v>
      </c>
      <c r="T515" s="166"/>
      <c r="U515" s="195" t="s">
        <v>58</v>
      </c>
      <c r="V515" s="50" t="s">
        <v>765</v>
      </c>
      <c r="W515" s="194" t="s">
        <v>1399</v>
      </c>
      <c r="X515" s="186">
        <v>45055</v>
      </c>
      <c r="Y515" s="48" t="s">
        <v>4</v>
      </c>
      <c r="Z515" s="48"/>
      <c r="AA515" s="67" t="s">
        <v>394</v>
      </c>
      <c r="AB515" s="67"/>
      <c r="AC515" s="48" t="s">
        <v>136</v>
      </c>
    </row>
    <row r="516" spans="1:29" ht="20.100000000000001" customHeight="1">
      <c r="A516" s="36" t="s">
        <v>2710</v>
      </c>
      <c r="B516" s="95" t="s">
        <v>51</v>
      </c>
      <c r="C516" s="61" t="s">
        <v>41</v>
      </c>
      <c r="D516" s="48" t="s">
        <v>417</v>
      </c>
      <c r="E516" s="48" t="s">
        <v>193</v>
      </c>
      <c r="F516" s="48" t="s">
        <v>418</v>
      </c>
      <c r="G516" s="48" t="s">
        <v>86</v>
      </c>
      <c r="H516" s="48">
        <v>6</v>
      </c>
      <c r="I516" s="48" t="s">
        <v>87</v>
      </c>
      <c r="J516" s="68">
        <v>45617</v>
      </c>
      <c r="K516" s="62">
        <v>45627</v>
      </c>
      <c r="L516" s="40" t="s">
        <v>4</v>
      </c>
      <c r="M516" s="127">
        <v>4</v>
      </c>
      <c r="N516" s="137">
        <f>VLOOKUP(L516,단가표!$B$2:$C$75,2,0)</f>
        <v>60000</v>
      </c>
      <c r="O516" s="42">
        <f>SUM(M516*N516)</f>
        <v>240000</v>
      </c>
      <c r="P516" s="138">
        <v>240000</v>
      </c>
      <c r="Q516" s="167" t="s">
        <v>26</v>
      </c>
      <c r="R516" s="41"/>
      <c r="S516" s="43">
        <f>VLOOKUP(Q516,단가표!$B$2:$C$75,2,0)</f>
        <v>0</v>
      </c>
      <c r="T516" s="138"/>
      <c r="U516" s="195" t="s">
        <v>57</v>
      </c>
      <c r="V516" s="50" t="s">
        <v>1441</v>
      </c>
      <c r="W516" s="194" t="s">
        <v>210</v>
      </c>
      <c r="X516" s="186">
        <v>45134</v>
      </c>
      <c r="Y516" s="48" t="s">
        <v>4</v>
      </c>
      <c r="Z516" s="48"/>
      <c r="AA516" s="48" t="s">
        <v>419</v>
      </c>
      <c r="AB516" s="48"/>
      <c r="AC516" s="40"/>
    </row>
    <row r="517" spans="1:29" ht="20.100000000000001" customHeight="1">
      <c r="A517" s="36" t="s">
        <v>2710</v>
      </c>
      <c r="B517" s="95" t="s">
        <v>51</v>
      </c>
      <c r="C517" s="48" t="s">
        <v>41</v>
      </c>
      <c r="D517" s="40" t="s">
        <v>420</v>
      </c>
      <c r="E517" s="48" t="s">
        <v>46</v>
      </c>
      <c r="F517" s="48" t="s">
        <v>421</v>
      </c>
      <c r="G517" s="48" t="s">
        <v>86</v>
      </c>
      <c r="H517" s="48">
        <v>8</v>
      </c>
      <c r="I517" s="48" t="s">
        <v>205</v>
      </c>
      <c r="J517" s="49">
        <v>45618</v>
      </c>
      <c r="K517" s="44">
        <v>45597</v>
      </c>
      <c r="L517" s="40" t="s">
        <v>6</v>
      </c>
      <c r="M517" s="127">
        <v>1</v>
      </c>
      <c r="N517" s="137">
        <f>VLOOKUP(L517,단가표!$B$2:$C$75,2,0)</f>
        <v>55000</v>
      </c>
      <c r="O517" s="42">
        <f>SUM(M517*N517)</f>
        <v>55000</v>
      </c>
      <c r="P517" s="138">
        <v>55000</v>
      </c>
      <c r="Q517" s="167" t="s">
        <v>26</v>
      </c>
      <c r="R517" s="41"/>
      <c r="S517" s="43">
        <f>VLOOKUP(Q517,단가표!$B$2:$C$75,2,0)</f>
        <v>0</v>
      </c>
      <c r="T517" s="166"/>
      <c r="U517" s="195" t="s">
        <v>57</v>
      </c>
      <c r="V517" s="48" t="s">
        <v>1449</v>
      </c>
      <c r="W517" s="194" t="s">
        <v>221</v>
      </c>
      <c r="X517" s="186">
        <v>45135</v>
      </c>
      <c r="Y517" s="55" t="s">
        <v>4</v>
      </c>
      <c r="Z517" s="48"/>
      <c r="AA517" s="48" t="s">
        <v>422</v>
      </c>
      <c r="AB517" s="48"/>
      <c r="AC517" s="50" t="s">
        <v>53</v>
      </c>
    </row>
    <row r="518" spans="1:29" ht="20.100000000000001" customHeight="1">
      <c r="A518" s="36" t="s">
        <v>2710</v>
      </c>
      <c r="B518" s="95" t="s">
        <v>51</v>
      </c>
      <c r="C518" s="48" t="s">
        <v>2435</v>
      </c>
      <c r="D518" s="37" t="s">
        <v>411</v>
      </c>
      <c r="E518" s="48" t="s">
        <v>193</v>
      </c>
      <c r="F518" s="48" t="s">
        <v>412</v>
      </c>
      <c r="G518" s="48" t="s">
        <v>86</v>
      </c>
      <c r="H518" s="48">
        <v>8</v>
      </c>
      <c r="I518" s="48" t="s">
        <v>98</v>
      </c>
      <c r="J518" s="49">
        <v>45618</v>
      </c>
      <c r="K518" s="66">
        <v>45597</v>
      </c>
      <c r="L518" s="40" t="s">
        <v>2713</v>
      </c>
      <c r="M518" s="127">
        <v>1</v>
      </c>
      <c r="N518" s="137">
        <f>VLOOKUP(L518,단가표!$B$2:$C$75,2,0)</f>
        <v>30000</v>
      </c>
      <c r="O518" s="42">
        <f>SUM(M518*N518)</f>
        <v>30000</v>
      </c>
      <c r="P518" s="138">
        <v>30000</v>
      </c>
      <c r="Q518" s="167" t="s">
        <v>26</v>
      </c>
      <c r="R518" s="41"/>
      <c r="S518" s="43">
        <f>VLOOKUP(Q518,단가표!$B$2:$C$75,2,0)</f>
        <v>0</v>
      </c>
      <c r="T518" s="166"/>
      <c r="U518" s="195" t="s">
        <v>57</v>
      </c>
      <c r="V518" s="48" t="s">
        <v>1455</v>
      </c>
      <c r="W518" s="194" t="s">
        <v>1456</v>
      </c>
      <c r="X518" s="186">
        <v>45122</v>
      </c>
      <c r="Y518" s="55" t="s">
        <v>4</v>
      </c>
      <c r="Z518" s="48"/>
      <c r="AA518" s="48" t="s">
        <v>413</v>
      </c>
      <c r="AB518" s="48"/>
      <c r="AC518" s="48"/>
    </row>
    <row r="519" spans="1:29" ht="20.100000000000001" customHeight="1">
      <c r="A519" s="36" t="s">
        <v>2710</v>
      </c>
      <c r="B519" s="95" t="s">
        <v>51</v>
      </c>
      <c r="C519" s="37" t="s">
        <v>28</v>
      </c>
      <c r="D519" s="37" t="s">
        <v>1457</v>
      </c>
      <c r="E519" s="48" t="s">
        <v>47</v>
      </c>
      <c r="F519" s="48" t="s">
        <v>1458</v>
      </c>
      <c r="G519" s="48" t="s">
        <v>86</v>
      </c>
      <c r="H519" s="48">
        <v>12</v>
      </c>
      <c r="I519" s="48" t="s">
        <v>91</v>
      </c>
      <c r="J519" s="49">
        <v>45618</v>
      </c>
      <c r="K519" s="66">
        <v>45597</v>
      </c>
      <c r="L519" s="40" t="s">
        <v>28</v>
      </c>
      <c r="M519" s="127">
        <v>1</v>
      </c>
      <c r="N519" s="137">
        <f>VLOOKUP(L519,단가표!$B$2:$C$75,2,0)</f>
        <v>70000</v>
      </c>
      <c r="O519" s="42">
        <f>SUM(M519*N519)</f>
        <v>70000</v>
      </c>
      <c r="P519" s="138">
        <v>70000</v>
      </c>
      <c r="Q519" s="167" t="s">
        <v>26</v>
      </c>
      <c r="R519" s="41"/>
      <c r="S519" s="43">
        <f>VLOOKUP(Q519,단가표!$B$2:$C$75,2,0)</f>
        <v>0</v>
      </c>
      <c r="T519" s="166"/>
      <c r="U519" s="195" t="s">
        <v>59</v>
      </c>
      <c r="V519" s="48" t="s">
        <v>765</v>
      </c>
      <c r="W519" s="194" t="s">
        <v>1459</v>
      </c>
      <c r="X519" s="186"/>
      <c r="Y519" s="55"/>
      <c r="Z519" s="48"/>
      <c r="AA519" s="48"/>
      <c r="AB519" s="48"/>
      <c r="AC519" s="48"/>
    </row>
    <row r="520" spans="1:29" ht="20.100000000000001" customHeight="1">
      <c r="A520" s="106" t="s">
        <v>2702</v>
      </c>
      <c r="B520" s="106"/>
      <c r="C520" s="37" t="s">
        <v>84</v>
      </c>
      <c r="D520" s="107" t="s">
        <v>424</v>
      </c>
      <c r="E520" s="48">
        <f>[5]!표1[[#This Row],[품목]]</f>
        <v>0</v>
      </c>
      <c r="F520" s="48" t="s">
        <v>154</v>
      </c>
      <c r="G520" s="48"/>
      <c r="H520" s="48"/>
      <c r="I520" s="50" t="s">
        <v>202</v>
      </c>
      <c r="J520" s="49">
        <v>45618</v>
      </c>
      <c r="K520" s="44">
        <v>45597</v>
      </c>
      <c r="L520" s="108" t="s">
        <v>21</v>
      </c>
      <c r="M520" s="127">
        <v>1</v>
      </c>
      <c r="N520" s="137">
        <f>VLOOKUP(L520,단가표!$B$2:$C$75,2,0)</f>
        <v>319000</v>
      </c>
      <c r="O520" s="42">
        <f>SUM(M520*N520)</f>
        <v>319000</v>
      </c>
      <c r="P520" s="138">
        <v>363000</v>
      </c>
      <c r="Q520" s="167" t="s">
        <v>26</v>
      </c>
      <c r="R520" s="41"/>
      <c r="S520" s="43">
        <f>VLOOKUP(Q520,단가표!$B$2:$C$75,2,0)</f>
        <v>0</v>
      </c>
      <c r="T520" s="166"/>
      <c r="U520" s="195" t="s">
        <v>57</v>
      </c>
      <c r="V520" s="50" t="s">
        <v>1445</v>
      </c>
      <c r="W520" s="194" t="s">
        <v>1446</v>
      </c>
      <c r="X520" s="157"/>
      <c r="Y520" s="48"/>
      <c r="Z520" s="48"/>
      <c r="AA520" s="48"/>
      <c r="AB520" s="48"/>
      <c r="AC520" s="48"/>
    </row>
    <row r="521" spans="1:29" ht="20.100000000000001" customHeight="1">
      <c r="A521" s="106" t="s">
        <v>2702</v>
      </c>
      <c r="B521" s="106"/>
      <c r="C521" s="37" t="s">
        <v>84</v>
      </c>
      <c r="D521" s="107" t="s">
        <v>2743</v>
      </c>
      <c r="E521" s="48">
        <f>[5]!표1[[#This Row],[품목]]</f>
        <v>0</v>
      </c>
      <c r="F521" s="48"/>
      <c r="G521" s="48"/>
      <c r="H521" s="48"/>
      <c r="I521" s="48" t="s">
        <v>665</v>
      </c>
      <c r="J521" s="49">
        <v>45618</v>
      </c>
      <c r="K521" s="44">
        <v>45597</v>
      </c>
      <c r="L521" s="108" t="s">
        <v>647</v>
      </c>
      <c r="M521" s="128">
        <v>39</v>
      </c>
      <c r="N521" s="137">
        <f>VLOOKUP(L521,단가표!$B$2:$C$75,2,0)</f>
        <v>130000</v>
      </c>
      <c r="O521" s="42">
        <f>SUM(M521*N521)</f>
        <v>5070000</v>
      </c>
      <c r="P521" s="138">
        <v>5148000</v>
      </c>
      <c r="Q521" s="167" t="s">
        <v>26</v>
      </c>
      <c r="R521" s="41"/>
      <c r="S521" s="43">
        <v>0</v>
      </c>
      <c r="T521" s="166"/>
      <c r="U521" s="195" t="s">
        <v>57</v>
      </c>
      <c r="V521" s="48" t="s">
        <v>1447</v>
      </c>
      <c r="W521" s="194" t="s">
        <v>1448</v>
      </c>
      <c r="X521" s="186"/>
      <c r="Y521" s="55"/>
      <c r="Z521" s="48"/>
      <c r="AA521" s="48"/>
      <c r="AB521" s="48"/>
      <c r="AC521" s="48"/>
    </row>
    <row r="522" spans="1:29" ht="20.100000000000001" customHeight="1">
      <c r="A522" s="36" t="s">
        <v>2710</v>
      </c>
      <c r="B522" s="95" t="s">
        <v>51</v>
      </c>
      <c r="C522" s="48" t="s">
        <v>41</v>
      </c>
      <c r="D522" s="40" t="s">
        <v>420</v>
      </c>
      <c r="E522" s="48" t="s">
        <v>46</v>
      </c>
      <c r="F522" s="48" t="s">
        <v>421</v>
      </c>
      <c r="G522" s="48" t="s">
        <v>86</v>
      </c>
      <c r="H522" s="48">
        <v>8</v>
      </c>
      <c r="I522" s="48" t="s">
        <v>205</v>
      </c>
      <c r="J522" s="49">
        <v>45618</v>
      </c>
      <c r="K522" s="44">
        <v>45627</v>
      </c>
      <c r="L522" s="40" t="s">
        <v>6</v>
      </c>
      <c r="M522" s="127">
        <v>8</v>
      </c>
      <c r="N522" s="137">
        <f>VLOOKUP(L522,단가표!$B$2:$C$75,2,0)</f>
        <v>55000</v>
      </c>
      <c r="O522" s="42">
        <f>SUM(M522*N522)</f>
        <v>440000</v>
      </c>
      <c r="P522" s="138">
        <v>440000</v>
      </c>
      <c r="Q522" s="167" t="s">
        <v>26</v>
      </c>
      <c r="R522" s="41"/>
      <c r="S522" s="43">
        <f>VLOOKUP(Q522,단가표!$B$2:$C$75,2,0)</f>
        <v>0</v>
      </c>
      <c r="T522" s="166"/>
      <c r="U522" s="195" t="s">
        <v>57</v>
      </c>
      <c r="V522" s="48" t="s">
        <v>1449</v>
      </c>
      <c r="W522" s="194" t="s">
        <v>212</v>
      </c>
      <c r="X522" s="186">
        <v>45135</v>
      </c>
      <c r="Y522" s="55" t="s">
        <v>4</v>
      </c>
      <c r="Z522" s="48"/>
      <c r="AA522" s="48" t="s">
        <v>422</v>
      </c>
      <c r="AB522" s="48"/>
      <c r="AC522" s="50" t="s">
        <v>53</v>
      </c>
    </row>
    <row r="523" spans="1:29" ht="20.100000000000001" customHeight="1">
      <c r="A523" s="36" t="s">
        <v>2710</v>
      </c>
      <c r="B523" s="95" t="s">
        <v>51</v>
      </c>
      <c r="C523" s="37" t="s">
        <v>41</v>
      </c>
      <c r="D523" s="48" t="s">
        <v>550</v>
      </c>
      <c r="E523" s="48" t="s">
        <v>48</v>
      </c>
      <c r="F523" s="48" t="s">
        <v>551</v>
      </c>
      <c r="G523" s="48" t="s">
        <v>86</v>
      </c>
      <c r="H523" s="48">
        <v>7</v>
      </c>
      <c r="I523" s="48" t="s">
        <v>90</v>
      </c>
      <c r="J523" s="49">
        <v>45618</v>
      </c>
      <c r="K523" s="44">
        <v>45627</v>
      </c>
      <c r="L523" s="40" t="s">
        <v>4</v>
      </c>
      <c r="M523" s="127">
        <v>2</v>
      </c>
      <c r="N523" s="137">
        <f>VLOOKUP(L523,단가표!$B$2:$C$75,2,0)</f>
        <v>60000</v>
      </c>
      <c r="O523" s="42">
        <f>SUM(M523*N523)</f>
        <v>120000</v>
      </c>
      <c r="P523" s="138">
        <v>120000</v>
      </c>
      <c r="Q523" s="165" t="s">
        <v>26</v>
      </c>
      <c r="R523" s="41"/>
      <c r="S523" s="43">
        <f>VLOOKUP(Q523,단가표!$B$2:$C$75,2,0)</f>
        <v>0</v>
      </c>
      <c r="T523" s="166"/>
      <c r="U523" s="195" t="s">
        <v>57</v>
      </c>
      <c r="V523" s="50" t="s">
        <v>1450</v>
      </c>
      <c r="W523" s="194" t="s">
        <v>1451</v>
      </c>
      <c r="X523" s="186"/>
      <c r="Y523" s="55"/>
      <c r="Z523" s="48"/>
      <c r="AA523" s="48"/>
      <c r="AB523" s="48"/>
      <c r="AC523" s="48"/>
    </row>
    <row r="524" spans="1:29" ht="20.100000000000001" customHeight="1">
      <c r="A524" s="36" t="s">
        <v>2710</v>
      </c>
      <c r="B524" s="95" t="s">
        <v>51</v>
      </c>
      <c r="C524" s="37" t="s">
        <v>41</v>
      </c>
      <c r="D524" s="40" t="s">
        <v>662</v>
      </c>
      <c r="E524" s="48" t="s">
        <v>193</v>
      </c>
      <c r="F524" s="48" t="s">
        <v>663</v>
      </c>
      <c r="G524" s="48" t="s">
        <v>89</v>
      </c>
      <c r="H524" s="48">
        <v>6</v>
      </c>
      <c r="I524" s="48" t="s">
        <v>100</v>
      </c>
      <c r="J524" s="68">
        <v>45618</v>
      </c>
      <c r="K524" s="66">
        <v>45627</v>
      </c>
      <c r="L524" s="41" t="s">
        <v>5</v>
      </c>
      <c r="M524" s="127">
        <v>4</v>
      </c>
      <c r="N524" s="137">
        <f>VLOOKUP(L524,단가표!$B$2:$C$75,2,0)</f>
        <v>57500</v>
      </c>
      <c r="O524" s="42">
        <f>SUM(M524*N524)</f>
        <v>230000</v>
      </c>
      <c r="P524" s="140">
        <v>230000</v>
      </c>
      <c r="Q524" s="167" t="s">
        <v>26</v>
      </c>
      <c r="R524" s="41"/>
      <c r="S524" s="43">
        <f>VLOOKUP(Q524,단가표!$B$2:$C$75,2,0)</f>
        <v>0</v>
      </c>
      <c r="T524" s="166"/>
      <c r="U524" s="204" t="s">
        <v>57</v>
      </c>
      <c r="V524" s="50" t="s">
        <v>1452</v>
      </c>
      <c r="W524" s="205" t="s">
        <v>1453</v>
      </c>
      <c r="X524" s="186">
        <v>45457</v>
      </c>
      <c r="Y524" s="48"/>
      <c r="Z524" s="48"/>
      <c r="AA524" s="60"/>
      <c r="AB524" s="60"/>
      <c r="AC524" s="40"/>
    </row>
    <row r="525" spans="1:29" ht="20.100000000000001" customHeight="1">
      <c r="A525" s="36" t="s">
        <v>2710</v>
      </c>
      <c r="B525" s="95" t="s">
        <v>51</v>
      </c>
      <c r="C525" s="48" t="s">
        <v>41</v>
      </c>
      <c r="D525" s="48" t="s">
        <v>426</v>
      </c>
      <c r="E525" s="48" t="s">
        <v>193</v>
      </c>
      <c r="F525" s="48" t="s">
        <v>427</v>
      </c>
      <c r="G525" s="48" t="s">
        <v>86</v>
      </c>
      <c r="H525" s="48">
        <v>8</v>
      </c>
      <c r="I525" s="48" t="s">
        <v>90</v>
      </c>
      <c r="J525" s="68">
        <v>45618</v>
      </c>
      <c r="K525" s="62">
        <v>45627</v>
      </c>
      <c r="L525" s="40" t="s">
        <v>4</v>
      </c>
      <c r="M525" s="127">
        <v>4</v>
      </c>
      <c r="N525" s="137">
        <f>VLOOKUP(L525,단가표!$B$2:$C$75,2,0)</f>
        <v>60000</v>
      </c>
      <c r="O525" s="42">
        <f>SUM(M525*N525)</f>
        <v>240000</v>
      </c>
      <c r="P525" s="138">
        <v>240000</v>
      </c>
      <c r="Q525" s="165" t="s">
        <v>26</v>
      </c>
      <c r="R525" s="41"/>
      <c r="S525" s="42">
        <f>VLOOKUP(Q525,단가표!$B$2:$C$75,2,0)</f>
        <v>0</v>
      </c>
      <c r="T525" s="166"/>
      <c r="U525" s="195" t="s">
        <v>57</v>
      </c>
      <c r="V525" s="48" t="s">
        <v>1454</v>
      </c>
      <c r="W525" s="194" t="s">
        <v>210</v>
      </c>
      <c r="X525" s="186">
        <v>45142</v>
      </c>
      <c r="Y525" s="48" t="s">
        <v>4</v>
      </c>
      <c r="Z525" s="48"/>
      <c r="AA525" s="48" t="s">
        <v>428</v>
      </c>
      <c r="AB525" s="48"/>
      <c r="AC525" s="50"/>
    </row>
    <row r="526" spans="1:29" ht="20.100000000000001" customHeight="1">
      <c r="A526" s="36" t="s">
        <v>2710</v>
      </c>
      <c r="B526" s="95" t="s">
        <v>51</v>
      </c>
      <c r="C526" s="37" t="s">
        <v>39</v>
      </c>
      <c r="D526" s="38" t="s">
        <v>1462</v>
      </c>
      <c r="E526" s="48" t="s">
        <v>577</v>
      </c>
      <c r="F526" s="48" t="s">
        <v>914</v>
      </c>
      <c r="G526" s="48" t="s">
        <v>86</v>
      </c>
      <c r="H526" s="48">
        <v>10</v>
      </c>
      <c r="I526" s="48" t="s">
        <v>102</v>
      </c>
      <c r="J526" s="49">
        <v>45619</v>
      </c>
      <c r="K526" s="44">
        <v>45597</v>
      </c>
      <c r="L526" s="40" t="s">
        <v>4</v>
      </c>
      <c r="M526" s="127">
        <v>1</v>
      </c>
      <c r="N526" s="137">
        <f>VLOOKUP(L526,단가표!$B$2:$C$75,2,0)</f>
        <v>60000</v>
      </c>
      <c r="O526" s="43">
        <f>SUM(M526*N526)</f>
        <v>60000</v>
      </c>
      <c r="P526" s="138">
        <v>60000</v>
      </c>
      <c r="Q526" s="167" t="s">
        <v>14</v>
      </c>
      <c r="R526" s="41">
        <v>1</v>
      </c>
      <c r="S526" s="43">
        <f>VLOOKUP(Q526,단가표!$B$2:$C$75,2,0)</f>
        <v>30000</v>
      </c>
      <c r="T526" s="166">
        <v>30000</v>
      </c>
      <c r="U526" s="195" t="s">
        <v>57</v>
      </c>
      <c r="V526" s="50" t="s">
        <v>1463</v>
      </c>
      <c r="W526" s="194" t="s">
        <v>1464</v>
      </c>
      <c r="X526" s="188">
        <v>45619</v>
      </c>
      <c r="Y526" s="55" t="s">
        <v>4</v>
      </c>
      <c r="Z526" s="48" t="s">
        <v>926</v>
      </c>
      <c r="AA526" s="48" t="s">
        <v>925</v>
      </c>
      <c r="AB526" s="48"/>
      <c r="AC526" s="40"/>
    </row>
    <row r="527" spans="1:29" ht="20.100000000000001" customHeight="1">
      <c r="A527" s="36" t="s">
        <v>2710</v>
      </c>
      <c r="B527" s="95" t="s">
        <v>51</v>
      </c>
      <c r="C527" s="48" t="s">
        <v>175</v>
      </c>
      <c r="D527" s="38" t="s">
        <v>277</v>
      </c>
      <c r="E527" s="48" t="s">
        <v>47</v>
      </c>
      <c r="F527" s="48" t="s">
        <v>278</v>
      </c>
      <c r="G527" s="48" t="s">
        <v>86</v>
      </c>
      <c r="H527" s="48">
        <v>8</v>
      </c>
      <c r="I527" s="48" t="s">
        <v>135</v>
      </c>
      <c r="J527" s="49">
        <v>45619</v>
      </c>
      <c r="K527" s="66">
        <v>45597</v>
      </c>
      <c r="L527" s="40" t="s">
        <v>6</v>
      </c>
      <c r="M527" s="127">
        <v>6</v>
      </c>
      <c r="N527" s="137">
        <f>VLOOKUP(L527,단가표!$B$2:$C$75,2,0)</f>
        <v>55000</v>
      </c>
      <c r="O527" s="42">
        <f>SUM(M527*N527)</f>
        <v>330000</v>
      </c>
      <c r="P527" s="138">
        <v>330000</v>
      </c>
      <c r="Q527" s="167" t="s">
        <v>26</v>
      </c>
      <c r="R527" s="41"/>
      <c r="S527" s="43">
        <f>VLOOKUP(Q527,단가표!$B$2:$C$75,2,0)</f>
        <v>0</v>
      </c>
      <c r="T527" s="166"/>
      <c r="U527" s="195" t="s">
        <v>57</v>
      </c>
      <c r="V527" s="50" t="s">
        <v>1483</v>
      </c>
      <c r="W527" s="194" t="s">
        <v>1484</v>
      </c>
      <c r="X527" s="186">
        <v>44697</v>
      </c>
      <c r="Y527" s="55" t="s">
        <v>4</v>
      </c>
      <c r="Z527" s="48"/>
      <c r="AA527" s="48"/>
      <c r="AB527" s="48"/>
      <c r="AC527" s="48" t="s">
        <v>56</v>
      </c>
    </row>
    <row r="528" spans="1:29" ht="20.100000000000001" customHeight="1">
      <c r="A528" s="36" t="s">
        <v>2707</v>
      </c>
      <c r="B528" s="36" t="s">
        <v>536</v>
      </c>
      <c r="C528" s="37" t="s">
        <v>536</v>
      </c>
      <c r="D528" s="48" t="s">
        <v>401</v>
      </c>
      <c r="E528" s="48" t="s">
        <v>536</v>
      </c>
      <c r="F528" s="48"/>
      <c r="G528" s="48"/>
      <c r="H528" s="48"/>
      <c r="I528" s="48" t="s">
        <v>536</v>
      </c>
      <c r="J528" s="49">
        <v>45619</v>
      </c>
      <c r="K528" s="44">
        <v>45597</v>
      </c>
      <c r="L528" s="40" t="s">
        <v>31</v>
      </c>
      <c r="M528" s="127">
        <v>1</v>
      </c>
      <c r="N528" s="137">
        <f>VLOOKUP(L528,단가표!$B$2:$C$75,2,0)</f>
        <v>0</v>
      </c>
      <c r="O528" s="42">
        <f>SUM(M528*N528)</f>
        <v>0</v>
      </c>
      <c r="P528" s="138">
        <v>5000</v>
      </c>
      <c r="Q528" s="165" t="s">
        <v>26</v>
      </c>
      <c r="R528" s="41"/>
      <c r="S528" s="43">
        <f>VLOOKUP(Q528,단가표!$B$2:$C$75,2,0)</f>
        <v>0</v>
      </c>
      <c r="T528" s="166"/>
      <c r="U528" s="193" t="s">
        <v>59</v>
      </c>
      <c r="V528" s="50" t="s">
        <v>765</v>
      </c>
      <c r="W528" s="196" t="s">
        <v>1494</v>
      </c>
      <c r="X528" s="186"/>
      <c r="Y528" s="55"/>
      <c r="Z528" s="48"/>
      <c r="AA528" s="48"/>
      <c r="AB528" s="48"/>
      <c r="AC528" s="48"/>
    </row>
    <row r="529" spans="1:29" ht="20.100000000000001" customHeight="1">
      <c r="A529" s="36" t="s">
        <v>2710</v>
      </c>
      <c r="B529" s="95" t="s">
        <v>51</v>
      </c>
      <c r="C529" s="37" t="s">
        <v>41</v>
      </c>
      <c r="D529" s="38" t="s">
        <v>913</v>
      </c>
      <c r="E529" s="48" t="s">
        <v>577</v>
      </c>
      <c r="F529" s="48" t="s">
        <v>914</v>
      </c>
      <c r="G529" s="48" t="s">
        <v>86</v>
      </c>
      <c r="H529" s="48">
        <v>11</v>
      </c>
      <c r="I529" s="48" t="s">
        <v>102</v>
      </c>
      <c r="J529" s="49">
        <v>45619</v>
      </c>
      <c r="K529" s="44">
        <v>45627</v>
      </c>
      <c r="L529" s="40" t="s">
        <v>276</v>
      </c>
      <c r="M529" s="127">
        <v>4</v>
      </c>
      <c r="N529" s="137">
        <f>VLOOKUP(L529,단가표!$B$2:$C$75,2,0)</f>
        <v>57500</v>
      </c>
      <c r="O529" s="43">
        <f>SUM(M529*N529)</f>
        <v>230000</v>
      </c>
      <c r="P529" s="138">
        <v>230000</v>
      </c>
      <c r="Q529" s="167" t="s">
        <v>26</v>
      </c>
      <c r="R529" s="41"/>
      <c r="S529" s="43">
        <f>VLOOKUP(Q529,단가표!$B$2:$C$75,2,0)</f>
        <v>0</v>
      </c>
      <c r="T529" s="166"/>
      <c r="U529" s="195" t="s">
        <v>57</v>
      </c>
      <c r="V529" s="50" t="s">
        <v>1463</v>
      </c>
      <c r="W529" s="194" t="s">
        <v>318</v>
      </c>
      <c r="X529" s="188">
        <v>45577</v>
      </c>
      <c r="Y529" s="55" t="s">
        <v>4</v>
      </c>
      <c r="Z529" s="48" t="s">
        <v>926</v>
      </c>
      <c r="AA529" s="48" t="s">
        <v>925</v>
      </c>
      <c r="AB529" s="48"/>
      <c r="AC529" s="40"/>
    </row>
    <row r="530" spans="1:29" ht="20.100000000000001" customHeight="1">
      <c r="A530" s="36" t="s">
        <v>2710</v>
      </c>
      <c r="B530" s="95" t="s">
        <v>51</v>
      </c>
      <c r="C530" s="37" t="s">
        <v>41</v>
      </c>
      <c r="D530" s="38" t="s">
        <v>1462</v>
      </c>
      <c r="E530" s="48" t="s">
        <v>577</v>
      </c>
      <c r="F530" s="48" t="s">
        <v>914</v>
      </c>
      <c r="G530" s="48" t="s">
        <v>86</v>
      </c>
      <c r="H530" s="48">
        <v>10</v>
      </c>
      <c r="I530" s="48" t="s">
        <v>102</v>
      </c>
      <c r="J530" s="49">
        <v>45619</v>
      </c>
      <c r="K530" s="44">
        <v>45627</v>
      </c>
      <c r="L530" s="40" t="s">
        <v>5</v>
      </c>
      <c r="M530" s="127">
        <v>4</v>
      </c>
      <c r="N530" s="137">
        <f>VLOOKUP(L530,단가표!$B$2:$C$75,2,0)</f>
        <v>57500</v>
      </c>
      <c r="O530" s="43">
        <f>SUM(M530*N530)</f>
        <v>230000</v>
      </c>
      <c r="P530" s="138">
        <v>230000</v>
      </c>
      <c r="Q530" s="167" t="s">
        <v>26</v>
      </c>
      <c r="R530" s="41"/>
      <c r="S530" s="43">
        <f>VLOOKUP(Q530,단가표!$B$2:$C$75,2,0)</f>
        <v>0</v>
      </c>
      <c r="T530" s="166"/>
      <c r="U530" s="195" t="s">
        <v>57</v>
      </c>
      <c r="V530" s="50" t="s">
        <v>1463</v>
      </c>
      <c r="W530" s="194" t="s">
        <v>318</v>
      </c>
      <c r="X530" s="188">
        <v>45619</v>
      </c>
      <c r="Y530" s="55" t="s">
        <v>4</v>
      </c>
      <c r="Z530" s="48" t="s">
        <v>926</v>
      </c>
      <c r="AA530" s="48" t="s">
        <v>925</v>
      </c>
      <c r="AB530" s="48"/>
      <c r="AC530" s="40"/>
    </row>
    <row r="531" spans="1:29" ht="20.100000000000001" customHeight="1">
      <c r="A531" s="36" t="s">
        <v>2710</v>
      </c>
      <c r="B531" s="95" t="s">
        <v>51</v>
      </c>
      <c r="C531" s="56" t="s">
        <v>41</v>
      </c>
      <c r="D531" s="48" t="s">
        <v>368</v>
      </c>
      <c r="E531" s="48" t="s">
        <v>193</v>
      </c>
      <c r="F531" s="48" t="s">
        <v>387</v>
      </c>
      <c r="G531" s="48" t="s">
        <v>86</v>
      </c>
      <c r="H531" s="48">
        <v>8</v>
      </c>
      <c r="I531" s="48" t="s">
        <v>98</v>
      </c>
      <c r="J531" s="49">
        <v>45619</v>
      </c>
      <c r="K531" s="63">
        <v>45627</v>
      </c>
      <c r="L531" s="40" t="s">
        <v>4</v>
      </c>
      <c r="M531" s="127">
        <v>4</v>
      </c>
      <c r="N531" s="137">
        <f>VLOOKUP(L531,단가표!$B$2:$C$75,2,0)</f>
        <v>60000</v>
      </c>
      <c r="O531" s="42">
        <f>SUM(M531*N531)</f>
        <v>240000</v>
      </c>
      <c r="P531" s="138">
        <v>240000</v>
      </c>
      <c r="Q531" s="165" t="s">
        <v>26</v>
      </c>
      <c r="R531" s="41"/>
      <c r="S531" s="43">
        <f>VLOOKUP(Q531,단가표!$B$2:$C$75,2,0)</f>
        <v>0</v>
      </c>
      <c r="T531" s="166"/>
      <c r="U531" s="195" t="s">
        <v>57</v>
      </c>
      <c r="V531" s="50" t="s">
        <v>1465</v>
      </c>
      <c r="W531" s="194" t="s">
        <v>210</v>
      </c>
      <c r="X531" s="186">
        <v>45031</v>
      </c>
      <c r="Y531" s="55" t="s">
        <v>4</v>
      </c>
      <c r="Z531" s="48"/>
      <c r="AA531" s="48" t="s">
        <v>388</v>
      </c>
      <c r="AB531" s="48"/>
      <c r="AC531" s="40"/>
    </row>
    <row r="532" spans="1:29" ht="20.100000000000001" customHeight="1">
      <c r="A532" s="36" t="s">
        <v>2710</v>
      </c>
      <c r="B532" s="95" t="s">
        <v>51</v>
      </c>
      <c r="C532" s="48" t="s">
        <v>41</v>
      </c>
      <c r="D532" s="48" t="s">
        <v>471</v>
      </c>
      <c r="E532" s="48" t="s">
        <v>46</v>
      </c>
      <c r="F532" s="48" t="s">
        <v>472</v>
      </c>
      <c r="G532" s="48" t="s">
        <v>86</v>
      </c>
      <c r="H532" s="48">
        <v>8</v>
      </c>
      <c r="I532" s="48" t="s">
        <v>102</v>
      </c>
      <c r="J532" s="49">
        <v>45619</v>
      </c>
      <c r="K532" s="63">
        <v>45627</v>
      </c>
      <c r="L532" s="41" t="s">
        <v>5</v>
      </c>
      <c r="M532" s="127">
        <v>4</v>
      </c>
      <c r="N532" s="137">
        <f>VLOOKUP(L532,단가표!$B$2:$C$75,2,0)</f>
        <v>57500</v>
      </c>
      <c r="O532" s="42">
        <f>SUM(M532*N532)</f>
        <v>230000</v>
      </c>
      <c r="P532" s="138">
        <v>230000</v>
      </c>
      <c r="Q532" s="167" t="s">
        <v>26</v>
      </c>
      <c r="R532" s="41"/>
      <c r="S532" s="43">
        <f>VLOOKUP(Q532,단가표!$B$2:$C$75,2,0)</f>
        <v>0</v>
      </c>
      <c r="T532" s="166"/>
      <c r="U532" s="193" t="s">
        <v>57</v>
      </c>
      <c r="V532" s="50" t="s">
        <v>1466</v>
      </c>
      <c r="W532" s="194" t="s">
        <v>1467</v>
      </c>
      <c r="X532" s="186">
        <v>45276</v>
      </c>
      <c r="Y532" s="55" t="s">
        <v>4</v>
      </c>
      <c r="Z532" s="48"/>
      <c r="AA532" s="48" t="s">
        <v>325</v>
      </c>
      <c r="AB532" s="48"/>
      <c r="AC532" s="48"/>
    </row>
    <row r="533" spans="1:29" ht="20.100000000000001" customHeight="1">
      <c r="A533" s="36" t="s">
        <v>2710</v>
      </c>
      <c r="B533" s="95" t="s">
        <v>51</v>
      </c>
      <c r="C533" s="56" t="s">
        <v>41</v>
      </c>
      <c r="D533" s="48" t="s">
        <v>666</v>
      </c>
      <c r="E533" s="48" t="s">
        <v>46</v>
      </c>
      <c r="F533" s="48" t="s">
        <v>667</v>
      </c>
      <c r="G533" s="48" t="s">
        <v>86</v>
      </c>
      <c r="H533" s="48">
        <v>8</v>
      </c>
      <c r="I533" s="48" t="s">
        <v>102</v>
      </c>
      <c r="J533" s="49">
        <v>45619</v>
      </c>
      <c r="K533" s="44">
        <v>45627</v>
      </c>
      <c r="L533" s="40" t="s">
        <v>4</v>
      </c>
      <c r="M533" s="127">
        <v>4</v>
      </c>
      <c r="N533" s="137">
        <f>VLOOKUP(L533,단가표!$B$2:$C$75,2,0)</f>
        <v>60000</v>
      </c>
      <c r="O533" s="42">
        <f>SUM(M533*N533)</f>
        <v>240000</v>
      </c>
      <c r="P533" s="138">
        <v>240000</v>
      </c>
      <c r="Q533" s="167" t="s">
        <v>26</v>
      </c>
      <c r="R533" s="41"/>
      <c r="S533" s="43">
        <f>VLOOKUP(Q533,단가표!$B$2:$C$75,2,0)</f>
        <v>0</v>
      </c>
      <c r="T533" s="166"/>
      <c r="U533" s="195" t="s">
        <v>57</v>
      </c>
      <c r="V533" s="50" t="s">
        <v>1468</v>
      </c>
      <c r="W533" s="194" t="s">
        <v>210</v>
      </c>
      <c r="X533" s="186">
        <v>45429</v>
      </c>
      <c r="Y533" s="48" t="s">
        <v>4</v>
      </c>
      <c r="Z533" s="48"/>
      <c r="AA533" s="48" t="s">
        <v>517</v>
      </c>
      <c r="AB533" s="48"/>
      <c r="AC533" s="40"/>
    </row>
    <row r="534" spans="1:29" ht="20.100000000000001" customHeight="1">
      <c r="A534" s="36" t="s">
        <v>2710</v>
      </c>
      <c r="B534" s="95" t="s">
        <v>51</v>
      </c>
      <c r="C534" s="37" t="s">
        <v>41</v>
      </c>
      <c r="D534" s="40" t="s">
        <v>559</v>
      </c>
      <c r="E534" s="48" t="s">
        <v>46</v>
      </c>
      <c r="F534" s="48" t="s">
        <v>560</v>
      </c>
      <c r="G534" s="48" t="s">
        <v>86</v>
      </c>
      <c r="H534" s="48">
        <v>11</v>
      </c>
      <c r="I534" s="48" t="s">
        <v>561</v>
      </c>
      <c r="J534" s="49">
        <v>45619</v>
      </c>
      <c r="K534" s="44">
        <v>45627</v>
      </c>
      <c r="L534" s="40" t="s">
        <v>310</v>
      </c>
      <c r="M534" s="127">
        <v>7</v>
      </c>
      <c r="N534" s="137">
        <f>VLOOKUP(L534,단가표!$B$2:$C$75,2,0)</f>
        <v>55000</v>
      </c>
      <c r="O534" s="42">
        <f>SUM(M534*N534)</f>
        <v>385000</v>
      </c>
      <c r="P534" s="138">
        <v>385000</v>
      </c>
      <c r="Q534" s="167" t="s">
        <v>15</v>
      </c>
      <c r="R534" s="41">
        <v>3</v>
      </c>
      <c r="S534" s="43">
        <f>VLOOKUP(Q534,단가표!$B$2:$C$75,2,0)</f>
        <v>6000</v>
      </c>
      <c r="T534" s="166">
        <v>18000</v>
      </c>
      <c r="U534" s="195" t="s">
        <v>57</v>
      </c>
      <c r="V534" s="50" t="s">
        <v>1469</v>
      </c>
      <c r="W534" s="194" t="s">
        <v>1470</v>
      </c>
      <c r="X534" s="186">
        <v>45317</v>
      </c>
      <c r="Y534" s="55" t="s">
        <v>4</v>
      </c>
      <c r="Z534" s="48"/>
      <c r="AA534" s="48" t="s">
        <v>562</v>
      </c>
      <c r="AB534" s="48"/>
      <c r="AC534" s="48" t="s">
        <v>61</v>
      </c>
    </row>
    <row r="535" spans="1:29" ht="20.100000000000001" customHeight="1">
      <c r="A535" s="36" t="s">
        <v>2710</v>
      </c>
      <c r="B535" s="95" t="s">
        <v>50</v>
      </c>
      <c r="C535" s="37" t="s">
        <v>41</v>
      </c>
      <c r="D535" s="37" t="s">
        <v>1301</v>
      </c>
      <c r="E535" s="48" t="s">
        <v>44</v>
      </c>
      <c r="F535" s="48" t="s">
        <v>1302</v>
      </c>
      <c r="G535" s="48" t="s">
        <v>86</v>
      </c>
      <c r="H535" s="48">
        <v>8</v>
      </c>
      <c r="I535" s="48" t="s">
        <v>102</v>
      </c>
      <c r="J535" s="49">
        <v>45619</v>
      </c>
      <c r="K535" s="66">
        <v>45627</v>
      </c>
      <c r="L535" s="40" t="s">
        <v>4</v>
      </c>
      <c r="M535" s="127">
        <v>2</v>
      </c>
      <c r="N535" s="137">
        <f>VLOOKUP(L535,단가표!$B$2:$C$75,2,0)</f>
        <v>60000</v>
      </c>
      <c r="O535" s="42">
        <f>SUM(M535*N535)</f>
        <v>120000</v>
      </c>
      <c r="P535" s="138">
        <v>120000</v>
      </c>
      <c r="Q535" s="167" t="s">
        <v>26</v>
      </c>
      <c r="R535" s="41"/>
      <c r="S535" s="43">
        <f>VLOOKUP(Q535,단가표!$B$2:$C$75,2,0)</f>
        <v>0</v>
      </c>
      <c r="T535" s="166"/>
      <c r="U535" s="195" t="s">
        <v>57</v>
      </c>
      <c r="V535" s="48" t="s">
        <v>1471</v>
      </c>
      <c r="W535" s="194" t="s">
        <v>2157</v>
      </c>
      <c r="X535" s="186"/>
      <c r="Y535" s="55"/>
      <c r="Z535" s="48"/>
      <c r="AA535" s="48"/>
      <c r="AB535" s="48"/>
      <c r="AC535" s="48"/>
    </row>
    <row r="536" spans="1:29" ht="20.100000000000001" customHeight="1">
      <c r="A536" s="36" t="s">
        <v>2710</v>
      </c>
      <c r="B536" s="95" t="s">
        <v>50</v>
      </c>
      <c r="C536" s="37" t="s">
        <v>41</v>
      </c>
      <c r="D536" s="37" t="s">
        <v>1301</v>
      </c>
      <c r="E536" s="48" t="s">
        <v>105</v>
      </c>
      <c r="F536" s="48" t="s">
        <v>1302</v>
      </c>
      <c r="G536" s="48" t="s">
        <v>86</v>
      </c>
      <c r="H536" s="48">
        <v>8</v>
      </c>
      <c r="I536" s="48" t="s">
        <v>102</v>
      </c>
      <c r="J536" s="49">
        <v>45619</v>
      </c>
      <c r="K536" s="66">
        <v>45627</v>
      </c>
      <c r="L536" s="40" t="s">
        <v>4</v>
      </c>
      <c r="M536" s="127">
        <v>2</v>
      </c>
      <c r="N536" s="137">
        <f>VLOOKUP(L536,단가표!$B$2:$C$75,2,0)</f>
        <v>60000</v>
      </c>
      <c r="O536" s="42">
        <f>SUM(M536*N536)</f>
        <v>120000</v>
      </c>
      <c r="P536" s="138">
        <v>120000</v>
      </c>
      <c r="Q536" s="167" t="s">
        <v>26</v>
      </c>
      <c r="R536" s="41"/>
      <c r="S536" s="43">
        <f>VLOOKUP(Q536,단가표!$B$2:$C$75,2,0)</f>
        <v>0</v>
      </c>
      <c r="T536" s="166"/>
      <c r="U536" s="195" t="s">
        <v>57</v>
      </c>
      <c r="V536" s="48" t="s">
        <v>1471</v>
      </c>
      <c r="W536" s="194" t="s">
        <v>2158</v>
      </c>
      <c r="X536" s="186"/>
      <c r="Y536" s="55"/>
      <c r="Z536" s="48"/>
      <c r="AA536" s="48"/>
      <c r="AB536" s="48"/>
      <c r="AC536" s="48"/>
    </row>
    <row r="537" spans="1:29" ht="20.100000000000001" customHeight="1">
      <c r="A537" s="36" t="s">
        <v>2710</v>
      </c>
      <c r="B537" s="95" t="s">
        <v>51</v>
      </c>
      <c r="C537" s="37" t="s">
        <v>41</v>
      </c>
      <c r="D537" s="48" t="s">
        <v>676</v>
      </c>
      <c r="E537" s="48" t="s">
        <v>577</v>
      </c>
      <c r="F537" s="40" t="s">
        <v>677</v>
      </c>
      <c r="G537" s="48" t="s">
        <v>86</v>
      </c>
      <c r="H537" s="48">
        <v>8</v>
      </c>
      <c r="I537" s="48" t="s">
        <v>91</v>
      </c>
      <c r="J537" s="49">
        <v>45619</v>
      </c>
      <c r="K537" s="66">
        <v>45627</v>
      </c>
      <c r="L537" s="40" t="s">
        <v>4</v>
      </c>
      <c r="M537" s="127">
        <v>4</v>
      </c>
      <c r="N537" s="137">
        <f>VLOOKUP(L537,단가표!$B$2:$C$75,2,0)</f>
        <v>60000</v>
      </c>
      <c r="O537" s="42">
        <f>SUM(M537*N537)</f>
        <v>240000</v>
      </c>
      <c r="P537" s="138">
        <v>240000</v>
      </c>
      <c r="Q537" s="167" t="s">
        <v>26</v>
      </c>
      <c r="R537" s="41"/>
      <c r="S537" s="43">
        <f>VLOOKUP(Q537,단가표!$B$2:$C$75,2,0)</f>
        <v>0</v>
      </c>
      <c r="T537" s="166"/>
      <c r="U537" s="195" t="s">
        <v>57</v>
      </c>
      <c r="V537" s="48" t="s">
        <v>1472</v>
      </c>
      <c r="W537" s="199" t="s">
        <v>210</v>
      </c>
      <c r="X537" s="186">
        <v>45444</v>
      </c>
      <c r="Y537" s="55" t="s">
        <v>4</v>
      </c>
      <c r="Z537" s="48"/>
      <c r="AA537" s="48" t="s">
        <v>678</v>
      </c>
      <c r="AB537" s="48"/>
      <c r="AC537" s="48"/>
    </row>
    <row r="538" spans="1:29" ht="20.100000000000001" customHeight="1">
      <c r="A538" s="36" t="s">
        <v>2710</v>
      </c>
      <c r="B538" s="95" t="s">
        <v>51</v>
      </c>
      <c r="C538" s="48" t="s">
        <v>41</v>
      </c>
      <c r="D538" s="37" t="s">
        <v>933</v>
      </c>
      <c r="E538" s="37" t="s">
        <v>46</v>
      </c>
      <c r="F538" s="37" t="s">
        <v>1008</v>
      </c>
      <c r="G538" s="37" t="s">
        <v>86</v>
      </c>
      <c r="H538" s="37">
        <v>8</v>
      </c>
      <c r="I538" s="37" t="s">
        <v>91</v>
      </c>
      <c r="J538" s="49">
        <v>45619</v>
      </c>
      <c r="K538" s="63">
        <v>45627</v>
      </c>
      <c r="L538" s="38" t="s">
        <v>4</v>
      </c>
      <c r="M538" s="128">
        <v>4</v>
      </c>
      <c r="N538" s="137">
        <f>VLOOKUP(L538,단가표!$B$2:$C$75,2,0)</f>
        <v>60000</v>
      </c>
      <c r="O538" s="42">
        <f>SUM(M538*N538)</f>
        <v>240000</v>
      </c>
      <c r="P538" s="138">
        <v>240000</v>
      </c>
      <c r="Q538" s="167" t="s">
        <v>26</v>
      </c>
      <c r="R538" s="53"/>
      <c r="S538" s="43">
        <f>VLOOKUP(Q538,단가표!$B$2:$C$75,2,0)</f>
        <v>0</v>
      </c>
      <c r="T538" s="143"/>
      <c r="U538" s="195" t="s">
        <v>57</v>
      </c>
      <c r="V538" s="45" t="s">
        <v>1473</v>
      </c>
      <c r="W538" s="206" t="s">
        <v>210</v>
      </c>
      <c r="X538" s="187"/>
      <c r="Y538" s="37"/>
      <c r="Z538" s="37"/>
      <c r="AA538" s="37"/>
      <c r="AB538" s="37"/>
      <c r="AC538" s="38"/>
    </row>
    <row r="539" spans="1:29" ht="20.100000000000001" customHeight="1">
      <c r="A539" s="36" t="s">
        <v>2710</v>
      </c>
      <c r="B539" s="95" t="s">
        <v>50</v>
      </c>
      <c r="C539" s="61" t="s">
        <v>41</v>
      </c>
      <c r="D539" s="48" t="s">
        <v>703</v>
      </c>
      <c r="E539" s="48" t="s">
        <v>44</v>
      </c>
      <c r="F539" s="48" t="s">
        <v>704</v>
      </c>
      <c r="G539" s="48" t="s">
        <v>86</v>
      </c>
      <c r="H539" s="48">
        <v>7</v>
      </c>
      <c r="I539" s="50" t="s">
        <v>102</v>
      </c>
      <c r="J539" s="49">
        <v>45619</v>
      </c>
      <c r="K539" s="62">
        <v>45627</v>
      </c>
      <c r="L539" s="40" t="s">
        <v>5</v>
      </c>
      <c r="M539" s="127">
        <v>4</v>
      </c>
      <c r="N539" s="137">
        <f>VLOOKUP(L539,단가표!$B$2:$C$75,2,0)</f>
        <v>57500</v>
      </c>
      <c r="O539" s="42">
        <f>SUM(M539*N539)</f>
        <v>230000</v>
      </c>
      <c r="P539" s="138">
        <v>230000</v>
      </c>
      <c r="Q539" s="167" t="s">
        <v>26</v>
      </c>
      <c r="R539" s="41"/>
      <c r="S539" s="43">
        <f>VLOOKUP(Q539,단가표!$B$2:$C$75,2,0)</f>
        <v>0</v>
      </c>
      <c r="T539" s="166"/>
      <c r="U539" s="195" t="s">
        <v>57</v>
      </c>
      <c r="V539" s="48" t="s">
        <v>1474</v>
      </c>
      <c r="W539" s="194" t="s">
        <v>1475</v>
      </c>
      <c r="X539" s="186">
        <v>45486</v>
      </c>
      <c r="Y539" s="48" t="s">
        <v>4</v>
      </c>
      <c r="Z539" s="48"/>
      <c r="AA539" s="48"/>
      <c r="AB539" s="48"/>
      <c r="AC539" s="50"/>
    </row>
    <row r="540" spans="1:29" ht="20.100000000000001" customHeight="1">
      <c r="A540" s="36" t="s">
        <v>2710</v>
      </c>
      <c r="B540" s="95" t="s">
        <v>51</v>
      </c>
      <c r="C540" s="56" t="s">
        <v>41</v>
      </c>
      <c r="D540" s="57" t="s">
        <v>518</v>
      </c>
      <c r="E540" s="48" t="s">
        <v>46</v>
      </c>
      <c r="F540" s="48" t="s">
        <v>519</v>
      </c>
      <c r="G540" s="48" t="s">
        <v>86</v>
      </c>
      <c r="H540" s="48">
        <v>10</v>
      </c>
      <c r="I540" s="48" t="s">
        <v>749</v>
      </c>
      <c r="J540" s="49">
        <v>45619</v>
      </c>
      <c r="K540" s="66">
        <v>45627</v>
      </c>
      <c r="L540" s="40" t="s">
        <v>11</v>
      </c>
      <c r="M540" s="127">
        <v>16</v>
      </c>
      <c r="N540" s="137">
        <f>VLOOKUP(L540,단가표!$B$2:$C$75,2,0)</f>
        <v>46875</v>
      </c>
      <c r="O540" s="42">
        <f>SUM(M540*N540)</f>
        <v>750000</v>
      </c>
      <c r="P540" s="138">
        <v>750000</v>
      </c>
      <c r="Q540" s="165" t="s">
        <v>26</v>
      </c>
      <c r="R540" s="41"/>
      <c r="S540" s="43">
        <f>VLOOKUP(Q540,단가표!$B$2:$C$75,2,0)</f>
        <v>0</v>
      </c>
      <c r="T540" s="166"/>
      <c r="U540" s="193" t="s">
        <v>57</v>
      </c>
      <c r="V540" s="50" t="s">
        <v>1476</v>
      </c>
      <c r="W540" s="194" t="s">
        <v>1477</v>
      </c>
      <c r="X540" s="186">
        <v>45299</v>
      </c>
      <c r="Y540" s="55" t="s">
        <v>4</v>
      </c>
      <c r="Z540" s="48"/>
      <c r="AA540" s="48" t="s">
        <v>520</v>
      </c>
      <c r="AB540" s="48"/>
      <c r="AC540" s="40"/>
    </row>
    <row r="541" spans="1:29" ht="20.100000000000001" customHeight="1">
      <c r="A541" s="36" t="s">
        <v>2710</v>
      </c>
      <c r="B541" s="95" t="s">
        <v>50</v>
      </c>
      <c r="C541" s="56" t="s">
        <v>41</v>
      </c>
      <c r="D541" s="57" t="s">
        <v>535</v>
      </c>
      <c r="E541" s="48" t="s">
        <v>45</v>
      </c>
      <c r="F541" s="48" t="s">
        <v>519</v>
      </c>
      <c r="G541" s="48" t="s">
        <v>86</v>
      </c>
      <c r="H541" s="48">
        <v>8</v>
      </c>
      <c r="I541" s="48" t="s">
        <v>621</v>
      </c>
      <c r="J541" s="49">
        <v>45619</v>
      </c>
      <c r="K541" s="66">
        <v>45627</v>
      </c>
      <c r="L541" s="40" t="s">
        <v>7</v>
      </c>
      <c r="M541" s="127">
        <v>8</v>
      </c>
      <c r="N541" s="137">
        <f>VLOOKUP(L541,단가표!$B$2:$C$75,2,0)</f>
        <v>53750</v>
      </c>
      <c r="O541" s="42">
        <f>SUM(M541*N541)</f>
        <v>430000</v>
      </c>
      <c r="P541" s="138">
        <v>430000</v>
      </c>
      <c r="Q541" s="165" t="s">
        <v>668</v>
      </c>
      <c r="R541" s="41">
        <v>8</v>
      </c>
      <c r="S541" s="43">
        <f>VLOOKUP(Q541,단가표!$B$2:$C$75,2,0)</f>
        <v>2750</v>
      </c>
      <c r="T541" s="166">
        <v>22000</v>
      </c>
      <c r="U541" s="193" t="s">
        <v>57</v>
      </c>
      <c r="V541" s="50" t="s">
        <v>1476</v>
      </c>
      <c r="W541" s="194" t="s">
        <v>1478</v>
      </c>
      <c r="X541" s="186">
        <v>45302</v>
      </c>
      <c r="Y541" s="55" t="s">
        <v>4</v>
      </c>
      <c r="Z541" s="48"/>
      <c r="AA541" s="48" t="s">
        <v>520</v>
      </c>
      <c r="AB541" s="48"/>
      <c r="AC541" s="40"/>
    </row>
    <row r="542" spans="1:29" ht="20.100000000000001" customHeight="1">
      <c r="A542" s="36" t="s">
        <v>2710</v>
      </c>
      <c r="B542" s="95" t="s">
        <v>50</v>
      </c>
      <c r="C542" s="37" t="s">
        <v>41</v>
      </c>
      <c r="D542" s="38" t="s">
        <v>827</v>
      </c>
      <c r="E542" s="48" t="s">
        <v>731</v>
      </c>
      <c r="F542" s="48" t="s">
        <v>828</v>
      </c>
      <c r="G542" s="48" t="s">
        <v>86</v>
      </c>
      <c r="H542" s="48">
        <v>12</v>
      </c>
      <c r="I542" s="48" t="s">
        <v>114</v>
      </c>
      <c r="J542" s="49">
        <v>45619</v>
      </c>
      <c r="K542" s="44">
        <v>45627</v>
      </c>
      <c r="L542" s="40" t="s">
        <v>4</v>
      </c>
      <c r="M542" s="127">
        <v>4</v>
      </c>
      <c r="N542" s="137">
        <f>VLOOKUP(L542,단가표!$B$2:$C$75,2,0)</f>
        <v>60000</v>
      </c>
      <c r="O542" s="43">
        <f>SUM(M542*N542)</f>
        <v>240000</v>
      </c>
      <c r="P542" s="138">
        <v>240000</v>
      </c>
      <c r="Q542" s="167" t="s">
        <v>26</v>
      </c>
      <c r="R542" s="41"/>
      <c r="S542" s="43">
        <f>VLOOKUP(Q542,단가표!$B$2:$C$75,2,0)</f>
        <v>0</v>
      </c>
      <c r="T542" s="166"/>
      <c r="U542" s="195" t="s">
        <v>57</v>
      </c>
      <c r="V542" s="50" t="s">
        <v>1479</v>
      </c>
      <c r="W542" s="194" t="s">
        <v>210</v>
      </c>
      <c r="X542" s="188">
        <v>45577</v>
      </c>
      <c r="Y542" s="55" t="s">
        <v>4</v>
      </c>
      <c r="Z542" s="48" t="s">
        <v>930</v>
      </c>
      <c r="AA542" s="48" t="s">
        <v>931</v>
      </c>
      <c r="AB542" s="48"/>
      <c r="AC542" s="40"/>
    </row>
    <row r="543" spans="1:29" ht="20.100000000000001" customHeight="1">
      <c r="A543" s="36" t="s">
        <v>2710</v>
      </c>
      <c r="B543" s="95" t="s">
        <v>51</v>
      </c>
      <c r="C543" s="59" t="s">
        <v>41</v>
      </c>
      <c r="D543" s="48" t="s">
        <v>555</v>
      </c>
      <c r="E543" s="48" t="s">
        <v>193</v>
      </c>
      <c r="F543" s="48" t="s">
        <v>556</v>
      </c>
      <c r="G543" s="48" t="s">
        <v>86</v>
      </c>
      <c r="H543" s="48">
        <v>6</v>
      </c>
      <c r="I543" s="50" t="s">
        <v>91</v>
      </c>
      <c r="J543" s="49">
        <v>45619</v>
      </c>
      <c r="K543" s="62">
        <v>45627</v>
      </c>
      <c r="L543" s="40" t="s">
        <v>4</v>
      </c>
      <c r="M543" s="127">
        <v>3</v>
      </c>
      <c r="N543" s="137">
        <f>VLOOKUP(L543,단가표!$B$2:$C$75,2,0)</f>
        <v>60000</v>
      </c>
      <c r="O543" s="42">
        <f>SUM(M543*N543)</f>
        <v>180000</v>
      </c>
      <c r="P543" s="138">
        <v>180000</v>
      </c>
      <c r="Q543" s="165" t="s">
        <v>26</v>
      </c>
      <c r="R543" s="41"/>
      <c r="S543" s="42">
        <f>VLOOKUP(Q543,단가표!$B$2:$C$75,2,0)</f>
        <v>0</v>
      </c>
      <c r="T543" s="166"/>
      <c r="U543" s="195" t="s">
        <v>57</v>
      </c>
      <c r="V543" s="50" t="s">
        <v>1480</v>
      </c>
      <c r="W543" s="196" t="s">
        <v>1390</v>
      </c>
      <c r="X543" s="186"/>
      <c r="Y543" s="55"/>
      <c r="Z543" s="48"/>
      <c r="AA543" s="48"/>
      <c r="AB543" s="48"/>
      <c r="AC543" s="48"/>
    </row>
    <row r="544" spans="1:29" ht="20.100000000000001" customHeight="1">
      <c r="A544" s="36" t="s">
        <v>2710</v>
      </c>
      <c r="B544" s="95" t="s">
        <v>51</v>
      </c>
      <c r="C544" s="56" t="s">
        <v>41</v>
      </c>
      <c r="D544" s="57" t="s">
        <v>546</v>
      </c>
      <c r="E544" s="48" t="s">
        <v>193</v>
      </c>
      <c r="F544" s="48" t="s">
        <v>548</v>
      </c>
      <c r="G544" s="48" t="s">
        <v>86</v>
      </c>
      <c r="H544" s="48">
        <v>8</v>
      </c>
      <c r="I544" s="48" t="s">
        <v>102</v>
      </c>
      <c r="J544" s="49">
        <v>45619</v>
      </c>
      <c r="K544" s="44">
        <v>45627</v>
      </c>
      <c r="L544" s="40" t="s">
        <v>5</v>
      </c>
      <c r="M544" s="127">
        <v>4</v>
      </c>
      <c r="N544" s="137">
        <f>VLOOKUP(L544,단가표!$B$2:$C$75,2,0)</f>
        <v>57500</v>
      </c>
      <c r="O544" s="42">
        <f>SUM(M544*N544)</f>
        <v>230000</v>
      </c>
      <c r="P544" s="138">
        <v>230000</v>
      </c>
      <c r="Q544" s="165" t="s">
        <v>26</v>
      </c>
      <c r="R544" s="41"/>
      <c r="S544" s="43">
        <f>VLOOKUP(Q544,단가표!$B$2:$C$75,2,0)</f>
        <v>0</v>
      </c>
      <c r="T544" s="166"/>
      <c r="U544" s="195" t="s">
        <v>57</v>
      </c>
      <c r="V544" s="50" t="s">
        <v>1481</v>
      </c>
      <c r="W544" s="194" t="s">
        <v>1482</v>
      </c>
      <c r="X544" s="186">
        <v>45318</v>
      </c>
      <c r="Y544" s="55" t="s">
        <v>4</v>
      </c>
      <c r="Z544" s="48"/>
      <c r="AA544" s="48" t="s">
        <v>565</v>
      </c>
      <c r="AB544" s="48"/>
      <c r="AC544" s="40"/>
    </row>
    <row r="545" spans="1:29" ht="20.100000000000001" customHeight="1">
      <c r="A545" s="36" t="s">
        <v>2710</v>
      </c>
      <c r="B545" s="95" t="s">
        <v>51</v>
      </c>
      <c r="C545" s="56" t="s">
        <v>41</v>
      </c>
      <c r="D545" s="57" t="s">
        <v>451</v>
      </c>
      <c r="E545" s="48" t="s">
        <v>193</v>
      </c>
      <c r="F545" s="48" t="s">
        <v>548</v>
      </c>
      <c r="G545" s="48" t="s">
        <v>86</v>
      </c>
      <c r="H545" s="48">
        <v>7</v>
      </c>
      <c r="I545" s="48" t="s">
        <v>102</v>
      </c>
      <c r="J545" s="49">
        <v>45619</v>
      </c>
      <c r="K545" s="44">
        <v>45627</v>
      </c>
      <c r="L545" s="40" t="s">
        <v>5</v>
      </c>
      <c r="M545" s="127">
        <v>4</v>
      </c>
      <c r="N545" s="137">
        <f>VLOOKUP(L545,단가표!$B$2:$C$75,2,0)</f>
        <v>57500</v>
      </c>
      <c r="O545" s="42">
        <f>SUM(M545*N545)</f>
        <v>230000</v>
      </c>
      <c r="P545" s="138">
        <v>230000</v>
      </c>
      <c r="Q545" s="165" t="s">
        <v>26</v>
      </c>
      <c r="R545" s="41"/>
      <c r="S545" s="43">
        <f>VLOOKUP(Q545,단가표!$B$2:$C$75,2,0)</f>
        <v>0</v>
      </c>
      <c r="T545" s="166"/>
      <c r="U545" s="195" t="s">
        <v>57</v>
      </c>
      <c r="V545" s="50" t="s">
        <v>1481</v>
      </c>
      <c r="W545" s="194" t="s">
        <v>1482</v>
      </c>
      <c r="X545" s="186">
        <v>45318</v>
      </c>
      <c r="Y545" s="55" t="s">
        <v>4</v>
      </c>
      <c r="Z545" s="48"/>
      <c r="AA545" s="48" t="s">
        <v>565</v>
      </c>
      <c r="AB545" s="48"/>
      <c r="AC545" s="40"/>
    </row>
    <row r="546" spans="1:29" ht="20.100000000000001" customHeight="1">
      <c r="A546" s="36" t="s">
        <v>2710</v>
      </c>
      <c r="B546" s="95" t="s">
        <v>51</v>
      </c>
      <c r="C546" s="56" t="s">
        <v>41</v>
      </c>
      <c r="D546" s="48" t="s">
        <v>619</v>
      </c>
      <c r="E546" s="48" t="s">
        <v>46</v>
      </c>
      <c r="F546" s="48" t="s">
        <v>620</v>
      </c>
      <c r="G546" s="48" t="s">
        <v>86</v>
      </c>
      <c r="H546" s="48">
        <v>9</v>
      </c>
      <c r="I546" s="48" t="s">
        <v>141</v>
      </c>
      <c r="J546" s="49">
        <v>45619</v>
      </c>
      <c r="K546" s="62">
        <v>45627</v>
      </c>
      <c r="L546" s="40" t="s">
        <v>4</v>
      </c>
      <c r="M546" s="127">
        <v>6</v>
      </c>
      <c r="N546" s="137">
        <f>VLOOKUP(L546,[2]단가표!$B$2:$C$75,2,0)</f>
        <v>60000</v>
      </c>
      <c r="O546" s="42">
        <f>SUM(M546*N546)</f>
        <v>360000</v>
      </c>
      <c r="P546" s="138">
        <v>360000</v>
      </c>
      <c r="Q546" s="165" t="s">
        <v>26</v>
      </c>
      <c r="R546" s="41"/>
      <c r="S546" s="43">
        <f>VLOOKUP(Q546,[2]단가표!$B$2:$C$75,2,0)</f>
        <v>0</v>
      </c>
      <c r="T546" s="166"/>
      <c r="U546" s="195" t="s">
        <v>57</v>
      </c>
      <c r="V546" s="50" t="s">
        <v>1485</v>
      </c>
      <c r="W546" s="197" t="s">
        <v>1486</v>
      </c>
      <c r="X546" s="186">
        <v>45374</v>
      </c>
      <c r="Y546" s="55" t="s">
        <v>6</v>
      </c>
      <c r="Z546" s="48"/>
      <c r="AA546" s="48" t="s">
        <v>634</v>
      </c>
      <c r="AB546" s="48"/>
      <c r="AC546" s="48" t="s">
        <v>55</v>
      </c>
    </row>
    <row r="547" spans="1:29" ht="20.100000000000001" customHeight="1">
      <c r="A547" s="36" t="s">
        <v>2710</v>
      </c>
      <c r="B547" s="95" t="s">
        <v>51</v>
      </c>
      <c r="C547" s="48" t="s">
        <v>41</v>
      </c>
      <c r="D547" s="37" t="s">
        <v>244</v>
      </c>
      <c r="E547" s="37" t="s">
        <v>193</v>
      </c>
      <c r="F547" s="37" t="s">
        <v>188</v>
      </c>
      <c r="G547" s="37" t="s">
        <v>86</v>
      </c>
      <c r="H547" s="37">
        <v>8</v>
      </c>
      <c r="I547" s="37" t="s">
        <v>114</v>
      </c>
      <c r="J547" s="49">
        <v>45619</v>
      </c>
      <c r="K547" s="63">
        <v>45627</v>
      </c>
      <c r="L547" s="38" t="s">
        <v>5</v>
      </c>
      <c r="M547" s="128">
        <v>4</v>
      </c>
      <c r="N547" s="137">
        <f>VLOOKUP(L547,단가표!$B$2:$C$75,2,0)</f>
        <v>57500</v>
      </c>
      <c r="O547" s="42">
        <f>SUM(M547*N547)</f>
        <v>230000</v>
      </c>
      <c r="P547" s="138">
        <v>192000</v>
      </c>
      <c r="Q547" s="167" t="s">
        <v>26</v>
      </c>
      <c r="R547" s="53"/>
      <c r="S547" s="43">
        <f>VLOOKUP(Q547,단가표!$B$2:$C$75,2,0)</f>
        <v>0</v>
      </c>
      <c r="T547" s="143"/>
      <c r="U547" s="195" t="s">
        <v>57</v>
      </c>
      <c r="V547" s="45" t="s">
        <v>1487</v>
      </c>
      <c r="W547" s="206" t="s">
        <v>1488</v>
      </c>
      <c r="X547" s="187"/>
      <c r="Y547" s="37"/>
      <c r="Z547" s="37"/>
      <c r="AA547" s="37"/>
      <c r="AB547" s="37"/>
      <c r="AC547" s="38"/>
    </row>
    <row r="548" spans="1:29" ht="20.100000000000001" customHeight="1">
      <c r="A548" s="36" t="s">
        <v>2710</v>
      </c>
      <c r="B548" s="95" t="s">
        <v>51</v>
      </c>
      <c r="C548" s="59" t="s">
        <v>41</v>
      </c>
      <c r="D548" s="48" t="s">
        <v>206</v>
      </c>
      <c r="E548" s="48" t="s">
        <v>193</v>
      </c>
      <c r="F548" s="48" t="s">
        <v>207</v>
      </c>
      <c r="G548" s="48" t="s">
        <v>86</v>
      </c>
      <c r="H548" s="48">
        <v>9</v>
      </c>
      <c r="I548" s="48" t="s">
        <v>141</v>
      </c>
      <c r="J548" s="49">
        <v>45619</v>
      </c>
      <c r="K548" s="62">
        <v>45627</v>
      </c>
      <c r="L548" s="40" t="s">
        <v>4</v>
      </c>
      <c r="M548" s="127">
        <v>6</v>
      </c>
      <c r="N548" s="137">
        <f>VLOOKUP(L548,단가표!$B$2:$C$75,2,0)</f>
        <v>60000</v>
      </c>
      <c r="O548" s="42">
        <f>SUM(M548*N548)</f>
        <v>360000</v>
      </c>
      <c r="P548" s="138">
        <v>360000</v>
      </c>
      <c r="Q548" s="167" t="s">
        <v>26</v>
      </c>
      <c r="R548" s="42"/>
      <c r="S548" s="43">
        <f>VLOOKUP(Q548,단가표!$B$2:$C$75,2,0)</f>
        <v>0</v>
      </c>
      <c r="T548" s="166"/>
      <c r="U548" s="195" t="s">
        <v>57</v>
      </c>
      <c r="V548" s="48" t="s">
        <v>1491</v>
      </c>
      <c r="W548" s="194" t="s">
        <v>1492</v>
      </c>
      <c r="X548" s="186">
        <v>44485</v>
      </c>
      <c r="Y548" s="48" t="s">
        <v>4</v>
      </c>
      <c r="Z548" s="48"/>
      <c r="AA548" s="48" t="s">
        <v>208</v>
      </c>
      <c r="AB548" s="48"/>
      <c r="AC548" s="40"/>
    </row>
    <row r="549" spans="1:29" ht="20.100000000000001" customHeight="1">
      <c r="A549" s="36" t="s">
        <v>2710</v>
      </c>
      <c r="B549" s="95" t="s">
        <v>51</v>
      </c>
      <c r="C549" s="56" t="s">
        <v>41</v>
      </c>
      <c r="D549" s="37" t="s">
        <v>383</v>
      </c>
      <c r="E549" s="48" t="s">
        <v>193</v>
      </c>
      <c r="F549" s="48" t="s">
        <v>432</v>
      </c>
      <c r="G549" s="48" t="s">
        <v>86</v>
      </c>
      <c r="H549" s="48">
        <v>8</v>
      </c>
      <c r="I549" s="48" t="s">
        <v>141</v>
      </c>
      <c r="J549" s="49">
        <v>45619</v>
      </c>
      <c r="K549" s="62">
        <v>45627</v>
      </c>
      <c r="L549" s="40" t="s">
        <v>6</v>
      </c>
      <c r="M549" s="127">
        <v>8</v>
      </c>
      <c r="N549" s="137">
        <f>VLOOKUP(L549,단가표!$B$2:$C$75,2,0)</f>
        <v>55000</v>
      </c>
      <c r="O549" s="42">
        <f>SUM(M549*N549)</f>
        <v>440000</v>
      </c>
      <c r="P549" s="138">
        <v>440000</v>
      </c>
      <c r="Q549" s="165" t="s">
        <v>26</v>
      </c>
      <c r="R549" s="41"/>
      <c r="S549" s="43">
        <f>VLOOKUP(Q549,단가표!$B$2:$C$75,2,0)</f>
        <v>0</v>
      </c>
      <c r="T549" s="166"/>
      <c r="U549" s="193" t="s">
        <v>57</v>
      </c>
      <c r="V549" s="50" t="s">
        <v>1493</v>
      </c>
      <c r="W549" s="194" t="s">
        <v>212</v>
      </c>
      <c r="X549" s="186">
        <v>45154</v>
      </c>
      <c r="Y549" s="55" t="s">
        <v>4</v>
      </c>
      <c r="Z549" s="48"/>
      <c r="AA549" s="48" t="s">
        <v>433</v>
      </c>
      <c r="AB549" s="48"/>
      <c r="AC549" s="40"/>
    </row>
    <row r="550" spans="1:29" ht="20.100000000000001" customHeight="1">
      <c r="A550" s="106" t="s">
        <v>2702</v>
      </c>
      <c r="B550" s="106"/>
      <c r="C550" s="37" t="s">
        <v>84</v>
      </c>
      <c r="D550" s="92" t="s">
        <v>150</v>
      </c>
      <c r="E550" s="48">
        <f>[5]!표1[[#This Row],[품목]]</f>
        <v>0</v>
      </c>
      <c r="F550" s="48" t="s">
        <v>151</v>
      </c>
      <c r="G550" s="48"/>
      <c r="H550" s="40"/>
      <c r="I550" s="48" t="s">
        <v>152</v>
      </c>
      <c r="J550" s="49">
        <v>45619</v>
      </c>
      <c r="K550" s="44">
        <v>45627</v>
      </c>
      <c r="L550" s="52" t="s">
        <v>19</v>
      </c>
      <c r="M550" s="128">
        <v>27</v>
      </c>
      <c r="N550" s="137">
        <f>VLOOKUP(L550,단가표!$B$2:$C$75,2,0)</f>
        <v>330000</v>
      </c>
      <c r="O550" s="42">
        <f>SUM(M550*N550)</f>
        <v>8910000</v>
      </c>
      <c r="P550" s="142">
        <v>9075000</v>
      </c>
      <c r="Q550" s="167" t="s">
        <v>26</v>
      </c>
      <c r="R550" s="43"/>
      <c r="S550" s="43">
        <f>VLOOKUP(Q550,단가표!$B$2:$C$75,2,0)</f>
        <v>0</v>
      </c>
      <c r="T550" s="171"/>
      <c r="U550" s="195" t="s">
        <v>57</v>
      </c>
      <c r="V550" s="40" t="s">
        <v>1489</v>
      </c>
      <c r="W550" s="203" t="s">
        <v>1490</v>
      </c>
      <c r="X550" s="158"/>
      <c r="Y550" s="48"/>
      <c r="Z550" s="48"/>
      <c r="AA550" s="48"/>
      <c r="AB550" s="48"/>
      <c r="AC550" s="48"/>
    </row>
    <row r="551" spans="1:29" ht="20.100000000000001" customHeight="1">
      <c r="A551" s="36" t="s">
        <v>2707</v>
      </c>
      <c r="B551" s="36" t="s">
        <v>536</v>
      </c>
      <c r="C551" s="37" t="s">
        <v>536</v>
      </c>
      <c r="D551" s="48" t="s">
        <v>392</v>
      </c>
      <c r="E551" s="48" t="s">
        <v>536</v>
      </c>
      <c r="F551" s="48"/>
      <c r="G551" s="48"/>
      <c r="H551" s="48"/>
      <c r="I551" s="48" t="s">
        <v>536</v>
      </c>
      <c r="J551" s="49">
        <v>45620</v>
      </c>
      <c r="K551" s="44">
        <v>45597</v>
      </c>
      <c r="L551" s="40" t="s">
        <v>31</v>
      </c>
      <c r="M551" s="127">
        <v>1</v>
      </c>
      <c r="N551" s="137">
        <f>VLOOKUP(L551,단가표!$B$2:$C$75,2,0)</f>
        <v>0</v>
      </c>
      <c r="O551" s="42">
        <f>SUM(M551*N551)</f>
        <v>0</v>
      </c>
      <c r="P551" s="138">
        <v>5000</v>
      </c>
      <c r="Q551" s="165" t="s">
        <v>26</v>
      </c>
      <c r="R551" s="41"/>
      <c r="S551" s="43">
        <f>VLOOKUP(Q551,단가표!$B$2:$C$75,2,0)</f>
        <v>0</v>
      </c>
      <c r="T551" s="166"/>
      <c r="U551" s="193" t="s">
        <v>58</v>
      </c>
      <c r="V551" s="50" t="s">
        <v>765</v>
      </c>
      <c r="W551" s="196" t="s">
        <v>1494</v>
      </c>
      <c r="X551" s="186"/>
      <c r="Y551" s="55"/>
      <c r="Z551" s="48"/>
      <c r="AA551" s="48"/>
      <c r="AB551" s="48"/>
      <c r="AC551" s="48"/>
    </row>
    <row r="552" spans="1:29" ht="20.100000000000001" customHeight="1">
      <c r="A552" s="36" t="s">
        <v>2707</v>
      </c>
      <c r="B552" s="36" t="s">
        <v>536</v>
      </c>
      <c r="C552" s="37" t="s">
        <v>536</v>
      </c>
      <c r="D552" s="48" t="s">
        <v>1495</v>
      </c>
      <c r="E552" s="48" t="s">
        <v>536</v>
      </c>
      <c r="F552" s="48"/>
      <c r="G552" s="48"/>
      <c r="H552" s="48"/>
      <c r="I552" s="48" t="s">
        <v>536</v>
      </c>
      <c r="J552" s="49">
        <v>45620</v>
      </c>
      <c r="K552" s="44">
        <v>45597</v>
      </c>
      <c r="L552" s="40" t="s">
        <v>31</v>
      </c>
      <c r="M552" s="127">
        <v>2</v>
      </c>
      <c r="N552" s="137">
        <f>VLOOKUP(L552,단가표!$B$2:$C$75,2,0)</f>
        <v>0</v>
      </c>
      <c r="O552" s="42">
        <f>SUM(M552*N552)</f>
        <v>0</v>
      </c>
      <c r="P552" s="138">
        <v>20000</v>
      </c>
      <c r="Q552" s="165" t="s">
        <v>26</v>
      </c>
      <c r="R552" s="41"/>
      <c r="S552" s="43">
        <f>VLOOKUP(Q552,단가표!$B$2:$C$75,2,0)</f>
        <v>0</v>
      </c>
      <c r="T552" s="166"/>
      <c r="U552" s="193" t="s">
        <v>58</v>
      </c>
      <c r="V552" s="50" t="s">
        <v>765</v>
      </c>
      <c r="W552" s="196" t="s">
        <v>1496</v>
      </c>
      <c r="X552" s="186"/>
      <c r="Y552" s="55"/>
      <c r="Z552" s="48"/>
      <c r="AA552" s="48"/>
      <c r="AB552" s="48"/>
      <c r="AC552" s="48"/>
    </row>
    <row r="553" spans="1:29" ht="20.100000000000001" customHeight="1">
      <c r="A553" s="36" t="s">
        <v>2707</v>
      </c>
      <c r="B553" s="36" t="s">
        <v>536</v>
      </c>
      <c r="C553" s="37" t="s">
        <v>536</v>
      </c>
      <c r="D553" s="48" t="s">
        <v>1497</v>
      </c>
      <c r="E553" s="48" t="s">
        <v>536</v>
      </c>
      <c r="F553" s="48"/>
      <c r="G553" s="48"/>
      <c r="H553" s="48"/>
      <c r="I553" s="48" t="s">
        <v>536</v>
      </c>
      <c r="J553" s="49">
        <v>45620</v>
      </c>
      <c r="K553" s="44">
        <v>45597</v>
      </c>
      <c r="L553" s="40" t="s">
        <v>31</v>
      </c>
      <c r="M553" s="127">
        <v>2</v>
      </c>
      <c r="N553" s="137">
        <f>VLOOKUP(L553,단가표!$B$2:$C$75,2,0)</f>
        <v>0</v>
      </c>
      <c r="O553" s="42">
        <f>SUM(M553*N553)</f>
        <v>0</v>
      </c>
      <c r="P553" s="138">
        <v>15000</v>
      </c>
      <c r="Q553" s="165" t="s">
        <v>26</v>
      </c>
      <c r="R553" s="41"/>
      <c r="S553" s="43">
        <f>VLOOKUP(Q553,단가표!$B$2:$C$75,2,0)</f>
        <v>0</v>
      </c>
      <c r="T553" s="166"/>
      <c r="U553" s="193" t="s">
        <v>57</v>
      </c>
      <c r="V553" s="50" t="s">
        <v>1498</v>
      </c>
      <c r="W553" s="196" t="s">
        <v>1496</v>
      </c>
      <c r="X553" s="186"/>
      <c r="Y553" s="55"/>
      <c r="Z553" s="48"/>
      <c r="AA553" s="48"/>
      <c r="AB553" s="48"/>
      <c r="AC553" s="48"/>
    </row>
    <row r="554" spans="1:29" ht="20.100000000000001" customHeight="1">
      <c r="A554" s="36" t="s">
        <v>2707</v>
      </c>
      <c r="B554" s="36" t="s">
        <v>536</v>
      </c>
      <c r="C554" s="37" t="s">
        <v>536</v>
      </c>
      <c r="D554" s="48" t="s">
        <v>1499</v>
      </c>
      <c r="E554" s="48" t="s">
        <v>536</v>
      </c>
      <c r="F554" s="48"/>
      <c r="G554" s="48"/>
      <c r="H554" s="48"/>
      <c r="I554" s="48" t="s">
        <v>536</v>
      </c>
      <c r="J554" s="49">
        <v>45620</v>
      </c>
      <c r="K554" s="44">
        <v>45597</v>
      </c>
      <c r="L554" s="40" t="s">
        <v>31</v>
      </c>
      <c r="M554" s="127">
        <v>1</v>
      </c>
      <c r="N554" s="137">
        <f>VLOOKUP(L554,단가표!$B$2:$C$75,2,0)</f>
        <v>0</v>
      </c>
      <c r="O554" s="42">
        <f>SUM(M554*N554)</f>
        <v>0</v>
      </c>
      <c r="P554" s="138">
        <v>10000</v>
      </c>
      <c r="Q554" s="165" t="s">
        <v>26</v>
      </c>
      <c r="R554" s="41"/>
      <c r="S554" s="43">
        <f>VLOOKUP(Q554,단가표!$B$2:$C$75,2,0)</f>
        <v>0</v>
      </c>
      <c r="T554" s="166"/>
      <c r="U554" s="193" t="s">
        <v>57</v>
      </c>
      <c r="V554" s="50" t="s">
        <v>1500</v>
      </c>
      <c r="W554" s="196" t="s">
        <v>1496</v>
      </c>
      <c r="X554" s="186"/>
      <c r="Y554" s="55"/>
      <c r="Z554" s="48"/>
      <c r="AA554" s="48"/>
      <c r="AB554" s="48"/>
      <c r="AC554" s="48"/>
    </row>
    <row r="555" spans="1:29" ht="20.100000000000001" customHeight="1">
      <c r="A555" s="36" t="s">
        <v>2707</v>
      </c>
      <c r="B555" s="36" t="s">
        <v>536</v>
      </c>
      <c r="C555" s="37" t="s">
        <v>536</v>
      </c>
      <c r="D555" s="48" t="s">
        <v>1501</v>
      </c>
      <c r="E555" s="48" t="s">
        <v>536</v>
      </c>
      <c r="F555" s="48"/>
      <c r="G555" s="48"/>
      <c r="H555" s="48"/>
      <c r="I555" s="48" t="s">
        <v>536</v>
      </c>
      <c r="J555" s="49">
        <v>45620</v>
      </c>
      <c r="K555" s="44">
        <v>45597</v>
      </c>
      <c r="L555" s="40" t="s">
        <v>31</v>
      </c>
      <c r="M555" s="127">
        <v>1</v>
      </c>
      <c r="N555" s="137">
        <f>VLOOKUP(L555,단가표!$B$2:$C$75,2,0)</f>
        <v>0</v>
      </c>
      <c r="O555" s="42">
        <f>SUM(M555*N555)</f>
        <v>0</v>
      </c>
      <c r="P555" s="138">
        <v>10000</v>
      </c>
      <c r="Q555" s="165" t="s">
        <v>26</v>
      </c>
      <c r="R555" s="41"/>
      <c r="S555" s="43">
        <f>VLOOKUP(Q555,단가표!$B$2:$C$75,2,0)</f>
        <v>0</v>
      </c>
      <c r="T555" s="166"/>
      <c r="U555" s="193" t="s">
        <v>57</v>
      </c>
      <c r="V555" s="50" t="s">
        <v>1502</v>
      </c>
      <c r="W555" s="196" t="s">
        <v>1496</v>
      </c>
      <c r="X555" s="186"/>
      <c r="Y555" s="55"/>
      <c r="Z555" s="48"/>
      <c r="AA555" s="48"/>
      <c r="AB555" s="48"/>
      <c r="AC555" s="48"/>
    </row>
    <row r="556" spans="1:29" ht="20.100000000000001" customHeight="1">
      <c r="A556" s="36" t="s">
        <v>2707</v>
      </c>
      <c r="B556" s="36" t="s">
        <v>536</v>
      </c>
      <c r="C556" s="37" t="s">
        <v>536</v>
      </c>
      <c r="D556" s="48" t="s">
        <v>1501</v>
      </c>
      <c r="E556" s="48" t="s">
        <v>536</v>
      </c>
      <c r="F556" s="48"/>
      <c r="G556" s="48"/>
      <c r="H556" s="48"/>
      <c r="I556" s="48" t="s">
        <v>536</v>
      </c>
      <c r="J556" s="49">
        <v>45620</v>
      </c>
      <c r="K556" s="44">
        <v>45597</v>
      </c>
      <c r="L556" s="40" t="s">
        <v>31</v>
      </c>
      <c r="M556" s="127">
        <v>1</v>
      </c>
      <c r="N556" s="137">
        <f>VLOOKUP(L556,단가표!$B$2:$C$75,2,0)</f>
        <v>0</v>
      </c>
      <c r="O556" s="42">
        <f>SUM(M556*N556)</f>
        <v>0</v>
      </c>
      <c r="P556" s="138">
        <v>50000</v>
      </c>
      <c r="Q556" s="165" t="s">
        <v>26</v>
      </c>
      <c r="R556" s="41"/>
      <c r="S556" s="43">
        <f>VLOOKUP(Q556,단가표!$B$2:$C$75,2,0)</f>
        <v>0</v>
      </c>
      <c r="T556" s="166"/>
      <c r="U556" s="193" t="s">
        <v>57</v>
      </c>
      <c r="V556" s="50" t="s">
        <v>1502</v>
      </c>
      <c r="W556" s="196" t="s">
        <v>1503</v>
      </c>
      <c r="X556" s="186"/>
      <c r="Y556" s="55"/>
      <c r="Z556" s="48"/>
      <c r="AA556" s="48"/>
      <c r="AB556" s="48"/>
      <c r="AC556" s="48"/>
    </row>
    <row r="557" spans="1:29" ht="20.100000000000001" customHeight="1">
      <c r="A557" s="36" t="s">
        <v>2707</v>
      </c>
      <c r="B557" s="36" t="s">
        <v>536</v>
      </c>
      <c r="C557" s="37" t="s">
        <v>536</v>
      </c>
      <c r="D557" s="48" t="s">
        <v>401</v>
      </c>
      <c r="E557" s="48" t="s">
        <v>536</v>
      </c>
      <c r="F557" s="48"/>
      <c r="G557" s="48"/>
      <c r="H557" s="48"/>
      <c r="I557" s="48" t="s">
        <v>536</v>
      </c>
      <c r="J557" s="49">
        <v>45620</v>
      </c>
      <c r="K557" s="44">
        <v>45597</v>
      </c>
      <c r="L557" s="40" t="s">
        <v>31</v>
      </c>
      <c r="M557" s="127">
        <v>2</v>
      </c>
      <c r="N557" s="137">
        <f>VLOOKUP(L557,단가표!$B$2:$C$75,2,0)</f>
        <v>0</v>
      </c>
      <c r="O557" s="42">
        <f>SUM(M557*N557)</f>
        <v>0</v>
      </c>
      <c r="P557" s="138">
        <v>20000</v>
      </c>
      <c r="Q557" s="165" t="s">
        <v>26</v>
      </c>
      <c r="R557" s="41"/>
      <c r="S557" s="43">
        <f>VLOOKUP(Q557,단가표!$B$2:$C$75,2,0)</f>
        <v>0</v>
      </c>
      <c r="T557" s="166"/>
      <c r="U557" s="193" t="s">
        <v>57</v>
      </c>
      <c r="V557" s="50" t="s">
        <v>1504</v>
      </c>
      <c r="W557" s="196" t="s">
        <v>1494</v>
      </c>
      <c r="X557" s="186"/>
      <c r="Y557" s="55"/>
      <c r="Z557" s="48"/>
      <c r="AA557" s="48"/>
      <c r="AB557" s="48"/>
      <c r="AC557" s="48"/>
    </row>
    <row r="558" spans="1:29" ht="20.100000000000001" customHeight="1">
      <c r="A558" s="36" t="s">
        <v>2707</v>
      </c>
      <c r="B558" s="36" t="s">
        <v>536</v>
      </c>
      <c r="C558" s="37" t="s">
        <v>536</v>
      </c>
      <c r="D558" s="48" t="s">
        <v>555</v>
      </c>
      <c r="E558" s="48" t="s">
        <v>536</v>
      </c>
      <c r="F558" s="48"/>
      <c r="G558" s="48"/>
      <c r="H558" s="48"/>
      <c r="I558" s="48" t="s">
        <v>536</v>
      </c>
      <c r="J558" s="49">
        <v>45620</v>
      </c>
      <c r="K558" s="44">
        <v>45597</v>
      </c>
      <c r="L558" s="40" t="s">
        <v>31</v>
      </c>
      <c r="M558" s="127">
        <v>2</v>
      </c>
      <c r="N558" s="137">
        <f>VLOOKUP(L558,단가표!$B$2:$C$75,2,0)</f>
        <v>0</v>
      </c>
      <c r="O558" s="42">
        <f>SUM(M558*N558)</f>
        <v>0</v>
      </c>
      <c r="P558" s="138">
        <v>15000</v>
      </c>
      <c r="Q558" s="165" t="s">
        <v>26</v>
      </c>
      <c r="R558" s="41"/>
      <c r="S558" s="43">
        <f>VLOOKUP(Q558,단가표!$B$2:$C$75,2,0)</f>
        <v>0</v>
      </c>
      <c r="T558" s="166"/>
      <c r="U558" s="193" t="s">
        <v>57</v>
      </c>
      <c r="V558" s="50" t="s">
        <v>1505</v>
      </c>
      <c r="W558" s="196" t="s">
        <v>1494</v>
      </c>
      <c r="X558" s="186"/>
      <c r="Y558" s="55"/>
      <c r="Z558" s="48"/>
      <c r="AA558" s="48"/>
      <c r="AB558" s="48"/>
      <c r="AC558" s="48"/>
    </row>
    <row r="559" spans="1:29" ht="20.100000000000001" customHeight="1">
      <c r="A559" s="36" t="s">
        <v>2710</v>
      </c>
      <c r="B559" s="95" t="s">
        <v>50</v>
      </c>
      <c r="C559" s="59" t="s">
        <v>41</v>
      </c>
      <c r="D559" s="48" t="s">
        <v>298</v>
      </c>
      <c r="E559" s="48" t="s">
        <v>44</v>
      </c>
      <c r="F559" s="48" t="s">
        <v>295</v>
      </c>
      <c r="G559" s="48" t="s">
        <v>86</v>
      </c>
      <c r="H559" s="48">
        <v>10</v>
      </c>
      <c r="I559" s="48" t="s">
        <v>144</v>
      </c>
      <c r="J559" s="49">
        <v>45621</v>
      </c>
      <c r="K559" s="44">
        <v>45627</v>
      </c>
      <c r="L559" s="40" t="s">
        <v>4</v>
      </c>
      <c r="M559" s="127">
        <v>4</v>
      </c>
      <c r="N559" s="137">
        <f>VLOOKUP(L559,단가표!$B$2:$C$75,2,0)</f>
        <v>60000</v>
      </c>
      <c r="O559" s="42">
        <f>SUM(M559*N559)</f>
        <v>240000</v>
      </c>
      <c r="P559" s="138">
        <v>240000</v>
      </c>
      <c r="Q559" s="167" t="s">
        <v>26</v>
      </c>
      <c r="R559" s="41"/>
      <c r="S559" s="43">
        <f>VLOOKUP(Q559,단가표!$B$2:$C$75,2,0)</f>
        <v>0</v>
      </c>
      <c r="T559" s="166"/>
      <c r="U559" s="193" t="s">
        <v>57</v>
      </c>
      <c r="V559" s="50" t="s">
        <v>1511</v>
      </c>
      <c r="W559" s="194" t="s">
        <v>210</v>
      </c>
      <c r="X559" s="186">
        <v>44785</v>
      </c>
      <c r="Y559" s="55" t="s">
        <v>4</v>
      </c>
      <c r="Z559" s="48"/>
      <c r="AA559" s="48" t="s">
        <v>296</v>
      </c>
      <c r="AB559" s="48"/>
      <c r="AC559" s="40"/>
    </row>
    <row r="560" spans="1:29" ht="20.100000000000001" customHeight="1">
      <c r="A560" s="36" t="s">
        <v>2710</v>
      </c>
      <c r="B560" s="95" t="s">
        <v>51</v>
      </c>
      <c r="C560" s="59" t="s">
        <v>41</v>
      </c>
      <c r="D560" s="48" t="s">
        <v>682</v>
      </c>
      <c r="E560" s="48" t="s">
        <v>193</v>
      </c>
      <c r="F560" s="48" t="s">
        <v>683</v>
      </c>
      <c r="G560" s="48" t="s">
        <v>86</v>
      </c>
      <c r="H560" s="48">
        <v>8</v>
      </c>
      <c r="I560" s="50" t="s">
        <v>414</v>
      </c>
      <c r="J560" s="49">
        <v>45621</v>
      </c>
      <c r="K560" s="62">
        <v>45627</v>
      </c>
      <c r="L560" s="40" t="s">
        <v>6</v>
      </c>
      <c r="M560" s="127">
        <v>8</v>
      </c>
      <c r="N560" s="137">
        <f>VLOOKUP(L560,단가표!$B$2:$C$75,2,0)</f>
        <v>55000</v>
      </c>
      <c r="O560" s="42">
        <f>SUM(M560*N560)</f>
        <v>440000</v>
      </c>
      <c r="P560" s="138">
        <v>440000</v>
      </c>
      <c r="Q560" s="167" t="s">
        <v>26</v>
      </c>
      <c r="R560" s="41"/>
      <c r="S560" s="42">
        <f>VLOOKUP(Q560,단가표!$B$2:$C$75,2,0)</f>
        <v>0</v>
      </c>
      <c r="T560" s="166"/>
      <c r="U560" s="193" t="s">
        <v>57</v>
      </c>
      <c r="V560" s="48" t="s">
        <v>1512</v>
      </c>
      <c r="W560" s="194" t="s">
        <v>210</v>
      </c>
      <c r="X560" s="186">
        <v>45460</v>
      </c>
      <c r="Y560" s="55" t="s">
        <v>4</v>
      </c>
      <c r="Z560" s="48"/>
      <c r="AA560" s="48"/>
      <c r="AB560" s="48"/>
      <c r="AC560" s="48"/>
    </row>
    <row r="561" spans="1:29" ht="20.100000000000001" customHeight="1">
      <c r="A561" s="36" t="s">
        <v>2710</v>
      </c>
      <c r="B561" s="95" t="s">
        <v>51</v>
      </c>
      <c r="C561" s="56" t="s">
        <v>41</v>
      </c>
      <c r="D561" s="48" t="s">
        <v>684</v>
      </c>
      <c r="E561" s="48" t="s">
        <v>46</v>
      </c>
      <c r="F561" s="48" t="s">
        <v>685</v>
      </c>
      <c r="G561" s="48" t="s">
        <v>86</v>
      </c>
      <c r="H561" s="48">
        <v>11</v>
      </c>
      <c r="I561" s="48" t="s">
        <v>93</v>
      </c>
      <c r="J561" s="68">
        <v>45621</v>
      </c>
      <c r="K561" s="44">
        <v>45627</v>
      </c>
      <c r="L561" s="40" t="s">
        <v>4</v>
      </c>
      <c r="M561" s="127">
        <v>4</v>
      </c>
      <c r="N561" s="137">
        <f>VLOOKUP(L561,단가표!$B$2:$C$75,2,0)</f>
        <v>60000</v>
      </c>
      <c r="O561" s="42">
        <f>SUM(M561*N561)</f>
        <v>240000</v>
      </c>
      <c r="P561" s="138">
        <v>240000</v>
      </c>
      <c r="Q561" s="167" t="s">
        <v>15</v>
      </c>
      <c r="R561" s="41">
        <v>4</v>
      </c>
      <c r="S561" s="43">
        <f>VLOOKUP(Q561,단가표!$B$2:$C$75,2,0)</f>
        <v>6000</v>
      </c>
      <c r="T561" s="166">
        <v>24000</v>
      </c>
      <c r="U561" s="195" t="s">
        <v>57</v>
      </c>
      <c r="V561" s="50" t="s">
        <v>1513</v>
      </c>
      <c r="W561" s="194" t="s">
        <v>1514</v>
      </c>
      <c r="X561" s="186">
        <v>45463</v>
      </c>
      <c r="Y561" s="48" t="s">
        <v>4</v>
      </c>
      <c r="Z561" s="48"/>
      <c r="AA561" s="48"/>
      <c r="AB561" s="48"/>
      <c r="AC561" s="50"/>
    </row>
    <row r="562" spans="1:29" ht="20.100000000000001" customHeight="1">
      <c r="A562" s="36" t="s">
        <v>2710</v>
      </c>
      <c r="B562" s="95" t="s">
        <v>50</v>
      </c>
      <c r="C562" s="37" t="s">
        <v>41</v>
      </c>
      <c r="D562" s="48" t="s">
        <v>469</v>
      </c>
      <c r="E562" s="48" t="s">
        <v>44</v>
      </c>
      <c r="F562" s="48" t="s">
        <v>470</v>
      </c>
      <c r="G562" s="48" t="s">
        <v>89</v>
      </c>
      <c r="H562" s="48">
        <v>6</v>
      </c>
      <c r="I562" s="48" t="s">
        <v>113</v>
      </c>
      <c r="J562" s="49">
        <v>45621</v>
      </c>
      <c r="K562" s="44">
        <v>45627</v>
      </c>
      <c r="L562" s="38" t="s">
        <v>4</v>
      </c>
      <c r="M562" s="128">
        <v>4</v>
      </c>
      <c r="N562" s="137">
        <f>VLOOKUP(L562,단가표!$B$2:$C$75,2,0)</f>
        <v>60000</v>
      </c>
      <c r="O562" s="42">
        <f>SUM(M562*N562)</f>
        <v>240000</v>
      </c>
      <c r="P562" s="141">
        <v>240000</v>
      </c>
      <c r="Q562" s="165" t="s">
        <v>26</v>
      </c>
      <c r="R562" s="41"/>
      <c r="S562" s="43">
        <f>VLOOKUP(Q562,단가표!$B$2:$C$75,2,0)</f>
        <v>0</v>
      </c>
      <c r="T562" s="166"/>
      <c r="U562" s="195" t="s">
        <v>57</v>
      </c>
      <c r="V562" s="54" t="s">
        <v>1515</v>
      </c>
      <c r="W562" s="198" t="s">
        <v>210</v>
      </c>
      <c r="X562" s="186">
        <v>45268</v>
      </c>
      <c r="Y562" s="48" t="s">
        <v>4</v>
      </c>
      <c r="Z562" s="48"/>
      <c r="AA562" s="48" t="s">
        <v>476</v>
      </c>
      <c r="AB562" s="48"/>
      <c r="AC562" s="48"/>
    </row>
    <row r="563" spans="1:29" ht="20.100000000000001" customHeight="1">
      <c r="A563" s="36" t="s">
        <v>2710</v>
      </c>
      <c r="B563" s="95" t="s">
        <v>51</v>
      </c>
      <c r="C563" s="56" t="s">
        <v>41</v>
      </c>
      <c r="D563" s="37" t="s">
        <v>291</v>
      </c>
      <c r="E563" s="48" t="s">
        <v>193</v>
      </c>
      <c r="F563" s="48" t="s">
        <v>292</v>
      </c>
      <c r="G563" s="48" t="s">
        <v>86</v>
      </c>
      <c r="H563" s="48">
        <v>7</v>
      </c>
      <c r="I563" s="50" t="s">
        <v>113</v>
      </c>
      <c r="J563" s="49">
        <v>45621</v>
      </c>
      <c r="K563" s="66">
        <v>45627</v>
      </c>
      <c r="L563" s="40" t="s">
        <v>4</v>
      </c>
      <c r="M563" s="127">
        <v>4</v>
      </c>
      <c r="N563" s="137">
        <f>VLOOKUP(L563,단가표!$B$2:$C$75,2,0)</f>
        <v>60000</v>
      </c>
      <c r="O563" s="42">
        <f>SUM(M563*N563)</f>
        <v>240000</v>
      </c>
      <c r="P563" s="138">
        <v>240000</v>
      </c>
      <c r="Q563" s="167" t="s">
        <v>26</v>
      </c>
      <c r="R563" s="41"/>
      <c r="S563" s="43">
        <v>0</v>
      </c>
      <c r="T563" s="166"/>
      <c r="U563" s="195" t="s">
        <v>57</v>
      </c>
      <c r="V563" s="48" t="s">
        <v>1516</v>
      </c>
      <c r="W563" s="198" t="s">
        <v>210</v>
      </c>
      <c r="X563" s="186">
        <v>44800</v>
      </c>
      <c r="Y563" s="55" t="s">
        <v>4</v>
      </c>
      <c r="Z563" s="48"/>
      <c r="AA563" s="48" t="s">
        <v>297</v>
      </c>
      <c r="AB563" s="48"/>
      <c r="AC563" s="48"/>
    </row>
    <row r="564" spans="1:29" ht="20.100000000000001" customHeight="1">
      <c r="A564" s="36" t="s">
        <v>2710</v>
      </c>
      <c r="B564" s="95" t="s">
        <v>50</v>
      </c>
      <c r="C564" s="37" t="s">
        <v>41</v>
      </c>
      <c r="D564" s="48" t="s">
        <v>201</v>
      </c>
      <c r="E564" s="48" t="s">
        <v>44</v>
      </c>
      <c r="F564" s="48" t="s">
        <v>156</v>
      </c>
      <c r="G564" s="48" t="s">
        <v>89</v>
      </c>
      <c r="H564" s="48">
        <v>9</v>
      </c>
      <c r="I564" s="50" t="s">
        <v>94</v>
      </c>
      <c r="J564" s="68">
        <v>45621</v>
      </c>
      <c r="K564" s="44">
        <v>45627</v>
      </c>
      <c r="L564" s="40" t="s">
        <v>4</v>
      </c>
      <c r="M564" s="127">
        <v>4</v>
      </c>
      <c r="N564" s="137">
        <f>VLOOKUP(L564,단가표!$B$2:$C$75,2,0)</f>
        <v>60000</v>
      </c>
      <c r="O564" s="42">
        <f>SUM(M564*N564)</f>
        <v>240000</v>
      </c>
      <c r="P564" s="138">
        <v>240000</v>
      </c>
      <c r="Q564" s="167" t="s">
        <v>26</v>
      </c>
      <c r="R564" s="41"/>
      <c r="S564" s="43">
        <f>VLOOKUP(Q564,단가표!$B$2:$C$75,2,0)</f>
        <v>0</v>
      </c>
      <c r="T564" s="166"/>
      <c r="U564" s="195" t="s">
        <v>57</v>
      </c>
      <c r="V564" s="50" t="s">
        <v>1517</v>
      </c>
      <c r="W564" s="194" t="s">
        <v>210</v>
      </c>
      <c r="X564" s="186">
        <v>44236</v>
      </c>
      <c r="Y564" s="48" t="s">
        <v>8</v>
      </c>
      <c r="Z564" s="48"/>
      <c r="AA564" s="48" t="s">
        <v>157</v>
      </c>
      <c r="AB564" s="48"/>
      <c r="AC564" s="48" t="s">
        <v>61</v>
      </c>
    </row>
    <row r="565" spans="1:29" ht="20.100000000000001" customHeight="1">
      <c r="A565" s="36" t="s">
        <v>2710</v>
      </c>
      <c r="B565" s="95" t="s">
        <v>51</v>
      </c>
      <c r="C565" s="56" t="s">
        <v>41</v>
      </c>
      <c r="D565" s="57" t="s">
        <v>675</v>
      </c>
      <c r="E565" s="48" t="s">
        <v>48</v>
      </c>
      <c r="F565" s="48" t="s">
        <v>529</v>
      </c>
      <c r="G565" s="48" t="s">
        <v>86</v>
      </c>
      <c r="H565" s="48">
        <v>8</v>
      </c>
      <c r="I565" s="50" t="s">
        <v>766</v>
      </c>
      <c r="J565" s="49">
        <v>45621</v>
      </c>
      <c r="K565" s="44">
        <v>45627</v>
      </c>
      <c r="L565" s="40" t="s">
        <v>7</v>
      </c>
      <c r="M565" s="127">
        <v>8</v>
      </c>
      <c r="N565" s="137">
        <f>VLOOKUP(L565,단가표!$B$2:$C$75,2,0)</f>
        <v>53750</v>
      </c>
      <c r="O565" s="42">
        <f>SUM(M565*N565)</f>
        <v>430000</v>
      </c>
      <c r="P565" s="138">
        <v>430000</v>
      </c>
      <c r="Q565" s="167" t="s">
        <v>26</v>
      </c>
      <c r="R565" s="41"/>
      <c r="S565" s="43">
        <f>VLOOKUP(Q565,단가표!$B$2:$C$75,2,0)</f>
        <v>0</v>
      </c>
      <c r="T565" s="166"/>
      <c r="U565" s="195" t="s">
        <v>57</v>
      </c>
      <c r="V565" s="48" t="s">
        <v>1518</v>
      </c>
      <c r="W565" s="196" t="s">
        <v>1519</v>
      </c>
      <c r="X565" s="186">
        <v>45301</v>
      </c>
      <c r="Y565" s="55" t="s">
        <v>6</v>
      </c>
      <c r="Z565" s="48"/>
      <c r="AA565" s="48" t="s">
        <v>530</v>
      </c>
      <c r="AB565" s="48"/>
      <c r="AC565" s="48"/>
    </row>
    <row r="566" spans="1:29" ht="20.100000000000001" customHeight="1">
      <c r="A566" s="36" t="s">
        <v>2710</v>
      </c>
      <c r="B566" s="95" t="s">
        <v>51</v>
      </c>
      <c r="C566" s="59" t="s">
        <v>41</v>
      </c>
      <c r="D566" s="57" t="s">
        <v>528</v>
      </c>
      <c r="E566" s="48" t="s">
        <v>48</v>
      </c>
      <c r="F566" s="48" t="s">
        <v>529</v>
      </c>
      <c r="G566" s="48" t="s">
        <v>86</v>
      </c>
      <c r="H566" s="48">
        <v>8</v>
      </c>
      <c r="I566" s="50" t="s">
        <v>766</v>
      </c>
      <c r="J566" s="49">
        <v>45621</v>
      </c>
      <c r="K566" s="44">
        <v>45627</v>
      </c>
      <c r="L566" s="40" t="s">
        <v>7</v>
      </c>
      <c r="M566" s="127">
        <v>8</v>
      </c>
      <c r="N566" s="137">
        <f>VLOOKUP(L566,단가표!$B$2:$C$75,2,0)</f>
        <v>53750</v>
      </c>
      <c r="O566" s="42">
        <f>SUM(M566*N566)</f>
        <v>430000</v>
      </c>
      <c r="P566" s="138">
        <v>430000</v>
      </c>
      <c r="Q566" s="167" t="s">
        <v>26</v>
      </c>
      <c r="R566" s="41"/>
      <c r="S566" s="43">
        <f>VLOOKUP(Q566,단가표!$B$2:$C$75,2,0)</f>
        <v>0</v>
      </c>
      <c r="T566" s="166"/>
      <c r="U566" s="195" t="s">
        <v>57</v>
      </c>
      <c r="V566" s="48" t="s">
        <v>1518</v>
      </c>
      <c r="W566" s="196" t="s">
        <v>1519</v>
      </c>
      <c r="X566" s="186">
        <v>45301</v>
      </c>
      <c r="Y566" s="55" t="s">
        <v>6</v>
      </c>
      <c r="Z566" s="48"/>
      <c r="AA566" s="48" t="s">
        <v>530</v>
      </c>
      <c r="AB566" s="48"/>
      <c r="AC566" s="48"/>
    </row>
    <row r="567" spans="1:29" ht="20.100000000000001" customHeight="1">
      <c r="A567" s="106" t="s">
        <v>2702</v>
      </c>
      <c r="B567" s="106"/>
      <c r="C567" s="37" t="s">
        <v>84</v>
      </c>
      <c r="D567" s="92" t="s">
        <v>423</v>
      </c>
      <c r="E567" s="48">
        <f>[5]!표1[[#This Row],[품목]]</f>
        <v>0</v>
      </c>
      <c r="F567" s="48" t="s">
        <v>497</v>
      </c>
      <c r="G567" s="48"/>
      <c r="H567" s="48"/>
      <c r="I567" s="48" t="s">
        <v>756</v>
      </c>
      <c r="J567" s="49">
        <v>45621</v>
      </c>
      <c r="K567" s="62">
        <v>45627</v>
      </c>
      <c r="L567" s="40" t="s">
        <v>19</v>
      </c>
      <c r="M567" s="128">
        <v>3</v>
      </c>
      <c r="N567" s="137">
        <f>VLOOKUP(L567,단가표!$B$2:$C$75,2,0)</f>
        <v>330000</v>
      </c>
      <c r="O567" s="42">
        <f>SUM(M567*N567)</f>
        <v>990000</v>
      </c>
      <c r="P567" s="142">
        <v>1000000</v>
      </c>
      <c r="Q567" s="167" t="s">
        <v>26</v>
      </c>
      <c r="R567" s="41"/>
      <c r="S567" s="43">
        <f>VLOOKUP(Q567,단가표!$B$2:$C$75,2,0)</f>
        <v>0</v>
      </c>
      <c r="T567" s="166"/>
      <c r="U567" s="195" t="s">
        <v>57</v>
      </c>
      <c r="V567" s="48" t="s">
        <v>1506</v>
      </c>
      <c r="W567" s="194" t="s">
        <v>1507</v>
      </c>
      <c r="X567" s="186"/>
      <c r="Y567" s="55"/>
      <c r="Z567" s="48"/>
      <c r="AA567" s="48"/>
      <c r="AB567" s="48"/>
      <c r="AC567" s="48"/>
    </row>
    <row r="568" spans="1:29" ht="20.100000000000001" customHeight="1">
      <c r="A568" s="106" t="s">
        <v>2702</v>
      </c>
      <c r="B568" s="106"/>
      <c r="C568" s="37" t="s">
        <v>84</v>
      </c>
      <c r="D568" s="92" t="s">
        <v>423</v>
      </c>
      <c r="E568" s="48">
        <f>[5]!표1[[#This Row],[품목]]</f>
        <v>0</v>
      </c>
      <c r="F568" s="48" t="s">
        <v>497</v>
      </c>
      <c r="G568" s="48"/>
      <c r="H568" s="48"/>
      <c r="I568" s="48" t="s">
        <v>756</v>
      </c>
      <c r="J568" s="49">
        <v>45621</v>
      </c>
      <c r="K568" s="62">
        <v>45627</v>
      </c>
      <c r="L568" s="40" t="s">
        <v>19</v>
      </c>
      <c r="M568" s="128">
        <v>17</v>
      </c>
      <c r="N568" s="137">
        <f>VLOOKUP(L568,단가표!$B$2:$C$75,2,0)</f>
        <v>330000</v>
      </c>
      <c r="O568" s="42">
        <f>SUM(M568*N568)</f>
        <v>5610000</v>
      </c>
      <c r="P568" s="142">
        <v>5600000</v>
      </c>
      <c r="Q568" s="167" t="s">
        <v>26</v>
      </c>
      <c r="R568" s="41"/>
      <c r="S568" s="43">
        <f>VLOOKUP(Q568,단가표!$B$2:$C$75,2,0)</f>
        <v>0</v>
      </c>
      <c r="T568" s="166"/>
      <c r="U568" s="195" t="s">
        <v>57</v>
      </c>
      <c r="V568" s="48" t="s">
        <v>1508</v>
      </c>
      <c r="W568" s="194" t="s">
        <v>1507</v>
      </c>
      <c r="X568" s="186"/>
      <c r="Y568" s="55"/>
      <c r="Z568" s="48"/>
      <c r="AA568" s="48"/>
      <c r="AB568" s="48"/>
      <c r="AC568" s="48"/>
    </row>
    <row r="569" spans="1:29" ht="20.100000000000001" customHeight="1">
      <c r="A569" s="106" t="s">
        <v>2702</v>
      </c>
      <c r="B569" s="106"/>
      <c r="C569" s="37" t="s">
        <v>84</v>
      </c>
      <c r="D569" s="92" t="s">
        <v>423</v>
      </c>
      <c r="E569" s="48">
        <f>[5]!표1[[#This Row],[품목]]</f>
        <v>0</v>
      </c>
      <c r="F569" s="48" t="s">
        <v>497</v>
      </c>
      <c r="G569" s="48"/>
      <c r="H569" s="48"/>
      <c r="I569" s="48" t="s">
        <v>756</v>
      </c>
      <c r="J569" s="49">
        <v>45621</v>
      </c>
      <c r="K569" s="62">
        <v>45627</v>
      </c>
      <c r="L569" s="40" t="s">
        <v>19</v>
      </c>
      <c r="M569" s="128">
        <v>2</v>
      </c>
      <c r="N569" s="137">
        <f>VLOOKUP(L569,단가표!$B$2:$C$75,2,0)</f>
        <v>330000</v>
      </c>
      <c r="O569" s="42">
        <f>SUM(M569*N569)</f>
        <v>660000</v>
      </c>
      <c r="P569" s="142">
        <v>520000</v>
      </c>
      <c r="Q569" s="167" t="s">
        <v>26</v>
      </c>
      <c r="R569" s="41"/>
      <c r="S569" s="43">
        <f>VLOOKUP(Q569,단가표!$B$2:$C$75,2,0)</f>
        <v>0</v>
      </c>
      <c r="T569" s="166"/>
      <c r="U569" s="195" t="s">
        <v>57</v>
      </c>
      <c r="V569" s="48" t="s">
        <v>1509</v>
      </c>
      <c r="W569" s="194" t="s">
        <v>1507</v>
      </c>
      <c r="X569" s="186"/>
      <c r="Y569" s="55"/>
      <c r="Z569" s="48"/>
      <c r="AA569" s="48"/>
      <c r="AB569" s="48"/>
      <c r="AC569" s="48"/>
    </row>
    <row r="570" spans="1:29" ht="20.100000000000001" customHeight="1">
      <c r="A570" s="106" t="s">
        <v>2702</v>
      </c>
      <c r="B570" s="106"/>
      <c r="C570" s="37" t="s">
        <v>84</v>
      </c>
      <c r="D570" s="92" t="s">
        <v>423</v>
      </c>
      <c r="E570" s="48">
        <f>[5]!표1[[#This Row],[품목]]</f>
        <v>0</v>
      </c>
      <c r="F570" s="48" t="s">
        <v>497</v>
      </c>
      <c r="G570" s="48"/>
      <c r="H570" s="48"/>
      <c r="I570" s="48" t="s">
        <v>756</v>
      </c>
      <c r="J570" s="49">
        <v>45621</v>
      </c>
      <c r="K570" s="62">
        <v>45627</v>
      </c>
      <c r="L570" s="40" t="s">
        <v>19</v>
      </c>
      <c r="M570" s="128">
        <v>5</v>
      </c>
      <c r="N570" s="137">
        <f>VLOOKUP(L570,단가표!$B$2:$C$75,2,0)</f>
        <v>330000</v>
      </c>
      <c r="O570" s="42">
        <f>SUM(M570*N570)</f>
        <v>1650000</v>
      </c>
      <c r="P570" s="142">
        <v>1809800</v>
      </c>
      <c r="Q570" s="167" t="s">
        <v>26</v>
      </c>
      <c r="R570" s="41"/>
      <c r="S570" s="43">
        <f>VLOOKUP(Q570,단가표!$B$2:$C$75,2,0)</f>
        <v>0</v>
      </c>
      <c r="T570" s="166"/>
      <c r="U570" s="195" t="s">
        <v>57</v>
      </c>
      <c r="V570" s="48" t="s">
        <v>1510</v>
      </c>
      <c r="W570" s="194" t="s">
        <v>1507</v>
      </c>
      <c r="X570" s="186"/>
      <c r="Y570" s="55"/>
      <c r="Z570" s="48"/>
      <c r="AA570" s="48"/>
      <c r="AB570" s="48"/>
      <c r="AC570" s="48"/>
    </row>
    <row r="571" spans="1:29" ht="20.100000000000001" customHeight="1">
      <c r="A571" s="36" t="s">
        <v>2710</v>
      </c>
      <c r="B571" s="95" t="s">
        <v>51</v>
      </c>
      <c r="C571" s="61" t="s">
        <v>41</v>
      </c>
      <c r="D571" s="48" t="s">
        <v>623</v>
      </c>
      <c r="E571" s="48" t="s">
        <v>193</v>
      </c>
      <c r="F571" s="48" t="s">
        <v>624</v>
      </c>
      <c r="G571" s="48" t="s">
        <v>86</v>
      </c>
      <c r="H571" s="48">
        <v>6</v>
      </c>
      <c r="I571" s="48" t="s">
        <v>135</v>
      </c>
      <c r="J571" s="49">
        <v>45622</v>
      </c>
      <c r="K571" s="66">
        <v>45597</v>
      </c>
      <c r="L571" s="40" t="s">
        <v>6</v>
      </c>
      <c r="M571" s="127">
        <v>1</v>
      </c>
      <c r="N571" s="137">
        <f>VLOOKUP(L571,단가표!$B$2:$C$75,2,0)</f>
        <v>55000</v>
      </c>
      <c r="O571" s="42">
        <f>SUM(M571*N571)</f>
        <v>55000</v>
      </c>
      <c r="P571" s="138">
        <v>55000</v>
      </c>
      <c r="Q571" s="165" t="s">
        <v>26</v>
      </c>
      <c r="R571" s="41"/>
      <c r="S571" s="43">
        <f>VLOOKUP(Q571,단가표!$B$2:$C$75,2,0)</f>
        <v>0</v>
      </c>
      <c r="T571" s="166"/>
      <c r="U571" s="195" t="s">
        <v>57</v>
      </c>
      <c r="V571" s="48" t="s">
        <v>1523</v>
      </c>
      <c r="W571" s="194" t="s">
        <v>221</v>
      </c>
      <c r="X571" s="186"/>
      <c r="Y571" s="48"/>
      <c r="Z571" s="48"/>
      <c r="AA571" s="48"/>
      <c r="AB571" s="48"/>
      <c r="AC571" s="50"/>
    </row>
    <row r="572" spans="1:29" ht="20.100000000000001" customHeight="1">
      <c r="A572" s="36" t="s">
        <v>2710</v>
      </c>
      <c r="B572" s="95" t="s">
        <v>51</v>
      </c>
      <c r="C572" s="56" t="s">
        <v>41</v>
      </c>
      <c r="D572" s="37" t="s">
        <v>438</v>
      </c>
      <c r="E572" s="48" t="s">
        <v>193</v>
      </c>
      <c r="F572" s="48" t="s">
        <v>439</v>
      </c>
      <c r="G572" s="48" t="s">
        <v>86</v>
      </c>
      <c r="H572" s="48">
        <v>9</v>
      </c>
      <c r="I572" s="48" t="s">
        <v>102</v>
      </c>
      <c r="J572" s="49">
        <v>45622</v>
      </c>
      <c r="K572" s="44">
        <v>45627</v>
      </c>
      <c r="L572" s="40" t="s">
        <v>5</v>
      </c>
      <c r="M572" s="127">
        <v>4</v>
      </c>
      <c r="N572" s="137">
        <f>VLOOKUP(L572,단가표!$B$2:$C$75,2,0)</f>
        <v>57500</v>
      </c>
      <c r="O572" s="42">
        <f>SUM(M572*N572)</f>
        <v>230000</v>
      </c>
      <c r="P572" s="138">
        <v>230000</v>
      </c>
      <c r="Q572" s="165" t="s">
        <v>26</v>
      </c>
      <c r="R572" s="41"/>
      <c r="S572" s="43">
        <f>VLOOKUP(Q572,단가표!$B$2:$C$75,2,0)</f>
        <v>0</v>
      </c>
      <c r="T572" s="166"/>
      <c r="U572" s="193" t="s">
        <v>57</v>
      </c>
      <c r="V572" s="50" t="s">
        <v>1520</v>
      </c>
      <c r="W572" s="194" t="s">
        <v>1521</v>
      </c>
      <c r="X572" s="186">
        <v>45171</v>
      </c>
      <c r="Y572" s="55" t="s">
        <v>4</v>
      </c>
      <c r="Z572" s="48"/>
      <c r="AA572" s="48" t="s">
        <v>440</v>
      </c>
      <c r="AB572" s="48"/>
      <c r="AC572" s="40"/>
    </row>
    <row r="573" spans="1:29" ht="20.100000000000001" customHeight="1">
      <c r="A573" s="36" t="s">
        <v>2710</v>
      </c>
      <c r="B573" s="95" t="s">
        <v>51</v>
      </c>
      <c r="C573" s="56" t="s">
        <v>41</v>
      </c>
      <c r="D573" s="48" t="s">
        <v>1099</v>
      </c>
      <c r="E573" s="48" t="s">
        <v>577</v>
      </c>
      <c r="F573" s="48" t="s">
        <v>1095</v>
      </c>
      <c r="G573" s="48" t="s">
        <v>86</v>
      </c>
      <c r="H573" s="48">
        <v>9</v>
      </c>
      <c r="I573" s="48" t="s">
        <v>596</v>
      </c>
      <c r="J573" s="68">
        <v>45622</v>
      </c>
      <c r="K573" s="44">
        <v>45627</v>
      </c>
      <c r="L573" s="40" t="s">
        <v>4</v>
      </c>
      <c r="M573" s="127">
        <v>3</v>
      </c>
      <c r="N573" s="137">
        <f>VLOOKUP(L573,단가표!$B$2:$C$75,2,0)</f>
        <v>60000</v>
      </c>
      <c r="O573" s="42">
        <f>SUM(M573*N573)</f>
        <v>180000</v>
      </c>
      <c r="P573" s="138">
        <v>180000</v>
      </c>
      <c r="Q573" s="167" t="s">
        <v>26</v>
      </c>
      <c r="R573" s="41"/>
      <c r="S573" s="43">
        <f>VLOOKUP(Q573,단가표!$B$2:$C$75,2,0)</f>
        <v>0</v>
      </c>
      <c r="T573" s="166"/>
      <c r="U573" s="195" t="s">
        <v>57</v>
      </c>
      <c r="V573" s="50" t="s">
        <v>1522</v>
      </c>
      <c r="W573" s="194" t="s">
        <v>2162</v>
      </c>
      <c r="X573" s="186"/>
      <c r="Y573" s="48" t="s">
        <v>4</v>
      </c>
      <c r="Z573" s="48"/>
      <c r="AA573" s="48" t="s">
        <v>1097</v>
      </c>
      <c r="AB573" s="48"/>
      <c r="AC573" s="50"/>
    </row>
    <row r="574" spans="1:29" ht="20.100000000000001" customHeight="1">
      <c r="A574" s="36" t="s">
        <v>2710</v>
      </c>
      <c r="B574" s="95" t="s">
        <v>50</v>
      </c>
      <c r="C574" s="37" t="s">
        <v>41</v>
      </c>
      <c r="D574" s="40" t="s">
        <v>716</v>
      </c>
      <c r="E574" s="48" t="s">
        <v>44</v>
      </c>
      <c r="F574" s="48" t="s">
        <v>717</v>
      </c>
      <c r="G574" s="48" t="s">
        <v>86</v>
      </c>
      <c r="H574" s="48">
        <v>8</v>
      </c>
      <c r="I574" s="48" t="s">
        <v>93</v>
      </c>
      <c r="J574" s="49">
        <v>45622</v>
      </c>
      <c r="K574" s="62">
        <v>45627</v>
      </c>
      <c r="L574" s="40" t="s">
        <v>5</v>
      </c>
      <c r="M574" s="127">
        <v>3</v>
      </c>
      <c r="N574" s="137">
        <f>VLOOKUP(L574,단가표!$B$2:$C$75,2,0)</f>
        <v>57500</v>
      </c>
      <c r="O574" s="42">
        <f>SUM(M574*N574)</f>
        <v>172500</v>
      </c>
      <c r="P574" s="140">
        <v>172500</v>
      </c>
      <c r="Q574" s="167" t="s">
        <v>26</v>
      </c>
      <c r="R574" s="53"/>
      <c r="S574" s="43">
        <f>VLOOKUP(Q574,단가표!$B$2:$C$75,2,0)</f>
        <v>0</v>
      </c>
      <c r="T574" s="168"/>
      <c r="U574" s="195" t="s">
        <v>57</v>
      </c>
      <c r="V574" s="67" t="s">
        <v>1524</v>
      </c>
      <c r="W574" s="194" t="s">
        <v>2159</v>
      </c>
      <c r="X574" s="186">
        <v>45518</v>
      </c>
      <c r="Y574" s="48" t="s">
        <v>4</v>
      </c>
      <c r="Z574" s="48"/>
      <c r="AA574" s="67"/>
      <c r="AB574" s="67"/>
      <c r="AC574" s="48"/>
    </row>
    <row r="575" spans="1:29" ht="20.100000000000001" customHeight="1">
      <c r="A575" s="36" t="s">
        <v>2710</v>
      </c>
      <c r="B575" s="95" t="s">
        <v>50</v>
      </c>
      <c r="C575" s="37" t="s">
        <v>41</v>
      </c>
      <c r="D575" s="40" t="s">
        <v>716</v>
      </c>
      <c r="E575" s="48" t="s">
        <v>105</v>
      </c>
      <c r="F575" s="48" t="s">
        <v>717</v>
      </c>
      <c r="G575" s="48" t="s">
        <v>86</v>
      </c>
      <c r="H575" s="48">
        <v>8</v>
      </c>
      <c r="I575" s="48" t="s">
        <v>93</v>
      </c>
      <c r="J575" s="49">
        <v>45622</v>
      </c>
      <c r="K575" s="62">
        <v>45627</v>
      </c>
      <c r="L575" s="40" t="s">
        <v>5</v>
      </c>
      <c r="M575" s="127">
        <v>1</v>
      </c>
      <c r="N575" s="137">
        <f>VLOOKUP(L575,단가표!$B$2:$C$75,2,0)</f>
        <v>57500</v>
      </c>
      <c r="O575" s="42">
        <f>SUM(M575*N575)</f>
        <v>57500</v>
      </c>
      <c r="P575" s="140">
        <v>57500</v>
      </c>
      <c r="Q575" s="167" t="s">
        <v>26</v>
      </c>
      <c r="R575" s="53"/>
      <c r="S575" s="43">
        <f>VLOOKUP(Q575,단가표!$B$2:$C$75,2,0)</f>
        <v>0</v>
      </c>
      <c r="T575" s="168"/>
      <c r="U575" s="195" t="s">
        <v>57</v>
      </c>
      <c r="V575" s="67" t="s">
        <v>1524</v>
      </c>
      <c r="W575" s="194" t="s">
        <v>2160</v>
      </c>
      <c r="X575" s="186">
        <v>45518</v>
      </c>
      <c r="Y575" s="48" t="s">
        <v>4</v>
      </c>
      <c r="Z575" s="48"/>
      <c r="AA575" s="67"/>
      <c r="AB575" s="67"/>
      <c r="AC575" s="48"/>
    </row>
    <row r="576" spans="1:29" ht="20.100000000000001" customHeight="1">
      <c r="A576" s="36" t="s">
        <v>2710</v>
      </c>
      <c r="B576" s="95" t="s">
        <v>51</v>
      </c>
      <c r="C576" s="59" t="s">
        <v>41</v>
      </c>
      <c r="D576" s="48" t="s">
        <v>350</v>
      </c>
      <c r="E576" s="48" t="s">
        <v>48</v>
      </c>
      <c r="F576" s="48" t="s">
        <v>351</v>
      </c>
      <c r="G576" s="48" t="s">
        <v>86</v>
      </c>
      <c r="H576" s="48">
        <v>8</v>
      </c>
      <c r="I576" s="48" t="s">
        <v>779</v>
      </c>
      <c r="J576" s="49">
        <v>45622</v>
      </c>
      <c r="K576" s="44">
        <v>45627</v>
      </c>
      <c r="L576" s="41" t="s">
        <v>6</v>
      </c>
      <c r="M576" s="127">
        <v>8</v>
      </c>
      <c r="N576" s="137">
        <f>VLOOKUP(L576,단가표!$B$2:$C$75,2,0)</f>
        <v>55000</v>
      </c>
      <c r="O576" s="42">
        <f>SUM(M576*N576)</f>
        <v>440000</v>
      </c>
      <c r="P576" s="138">
        <v>440000</v>
      </c>
      <c r="Q576" s="167" t="s">
        <v>26</v>
      </c>
      <c r="R576" s="41"/>
      <c r="S576" s="43">
        <f>VLOOKUP(Q576,단가표!$B$2:$C$75,2,0)</f>
        <v>0</v>
      </c>
      <c r="T576" s="166"/>
      <c r="U576" s="193" t="s">
        <v>57</v>
      </c>
      <c r="V576" s="50" t="s">
        <v>1525</v>
      </c>
      <c r="W576" s="194" t="s">
        <v>212</v>
      </c>
      <c r="X576" s="186">
        <v>44956</v>
      </c>
      <c r="Y576" s="55" t="s">
        <v>4</v>
      </c>
      <c r="Z576" s="48"/>
      <c r="AA576" s="48" t="s">
        <v>352</v>
      </c>
      <c r="AB576" s="48"/>
      <c r="AC576" s="40"/>
    </row>
    <row r="577" spans="1:29" ht="20.100000000000001" customHeight="1">
      <c r="A577" s="36" t="s">
        <v>2710</v>
      </c>
      <c r="B577" s="95" t="s">
        <v>50</v>
      </c>
      <c r="C577" s="56" t="s">
        <v>41</v>
      </c>
      <c r="D577" s="37" t="s">
        <v>377</v>
      </c>
      <c r="E577" s="48" t="s">
        <v>731</v>
      </c>
      <c r="F577" s="48" t="s">
        <v>627</v>
      </c>
      <c r="G577" s="48" t="s">
        <v>89</v>
      </c>
      <c r="H577" s="48">
        <v>7</v>
      </c>
      <c r="I577" s="48" t="s">
        <v>119</v>
      </c>
      <c r="J577" s="68">
        <v>45622</v>
      </c>
      <c r="K577" s="62">
        <v>45627</v>
      </c>
      <c r="L577" s="40" t="s">
        <v>3</v>
      </c>
      <c r="M577" s="127">
        <v>2</v>
      </c>
      <c r="N577" s="137">
        <f>VLOOKUP(L577,단가표!$B$2:$C$75,2,0)</f>
        <v>70000</v>
      </c>
      <c r="O577" s="42">
        <f>SUM(M577*N577)</f>
        <v>140000</v>
      </c>
      <c r="P577" s="138">
        <v>140000</v>
      </c>
      <c r="Q577" s="167" t="s">
        <v>15</v>
      </c>
      <c r="R577" s="41">
        <v>2</v>
      </c>
      <c r="S577" s="43">
        <f>VLOOKUP(Q577,단가표!$B$2:$C$75,2,0)</f>
        <v>6000</v>
      </c>
      <c r="T577" s="166">
        <v>12000</v>
      </c>
      <c r="U577" s="195" t="s">
        <v>57</v>
      </c>
      <c r="V577" s="48" t="s">
        <v>1526</v>
      </c>
      <c r="W577" s="194" t="s">
        <v>1527</v>
      </c>
      <c r="X577" s="186" t="s">
        <v>378</v>
      </c>
      <c r="Y577" s="48" t="s">
        <v>4</v>
      </c>
      <c r="Z577" s="48"/>
      <c r="AA577" s="48" t="s">
        <v>379</v>
      </c>
      <c r="AB577" s="48"/>
      <c r="AC577" s="50"/>
    </row>
    <row r="578" spans="1:29" ht="20.100000000000001" customHeight="1">
      <c r="A578" s="36" t="s">
        <v>2710</v>
      </c>
      <c r="B578" s="95" t="s">
        <v>50</v>
      </c>
      <c r="C578" s="56" t="s">
        <v>41</v>
      </c>
      <c r="D578" s="37" t="s">
        <v>377</v>
      </c>
      <c r="E578" s="48" t="s">
        <v>731</v>
      </c>
      <c r="F578" s="48" t="s">
        <v>627</v>
      </c>
      <c r="G578" s="48" t="s">
        <v>89</v>
      </c>
      <c r="H578" s="48">
        <v>7</v>
      </c>
      <c r="I578" s="48" t="s">
        <v>119</v>
      </c>
      <c r="J578" s="68">
        <v>45622</v>
      </c>
      <c r="K578" s="62">
        <v>45627</v>
      </c>
      <c r="L578" s="40" t="s">
        <v>4</v>
      </c>
      <c r="M578" s="127"/>
      <c r="N578" s="137">
        <f>VLOOKUP(L578,단가표!$B$2:$C$75,2,0)</f>
        <v>60000</v>
      </c>
      <c r="O578" s="42">
        <f>SUM(M578*N578)</f>
        <v>0</v>
      </c>
      <c r="P578" s="138"/>
      <c r="Q578" s="167" t="s">
        <v>15</v>
      </c>
      <c r="R578" s="41">
        <v>6</v>
      </c>
      <c r="S578" s="43">
        <f>VLOOKUP(Q578,단가표!$B$2:$C$75,2,0)</f>
        <v>6000</v>
      </c>
      <c r="T578" s="166">
        <v>36000</v>
      </c>
      <c r="U578" s="195" t="s">
        <v>57</v>
      </c>
      <c r="V578" s="48" t="s">
        <v>1526</v>
      </c>
      <c r="W578" s="194" t="s">
        <v>1528</v>
      </c>
      <c r="X578" s="186" t="s">
        <v>378</v>
      </c>
      <c r="Y578" s="48" t="s">
        <v>4</v>
      </c>
      <c r="Z578" s="48"/>
      <c r="AA578" s="48" t="s">
        <v>379</v>
      </c>
      <c r="AB578" s="48"/>
      <c r="AC578" s="50"/>
    </row>
    <row r="579" spans="1:29" ht="20.100000000000001" customHeight="1">
      <c r="A579" s="36" t="s">
        <v>2710</v>
      </c>
      <c r="B579" s="95" t="s">
        <v>51</v>
      </c>
      <c r="C579" s="59" t="s">
        <v>39</v>
      </c>
      <c r="D579" s="48" t="s">
        <v>1278</v>
      </c>
      <c r="E579" s="48" t="s">
        <v>577</v>
      </c>
      <c r="F579" s="48" t="s">
        <v>1279</v>
      </c>
      <c r="G579" s="48" t="s">
        <v>86</v>
      </c>
      <c r="H579" s="48">
        <v>8</v>
      </c>
      <c r="I579" s="48" t="s">
        <v>137</v>
      </c>
      <c r="J579" s="49">
        <v>45622</v>
      </c>
      <c r="K579" s="62">
        <v>45627</v>
      </c>
      <c r="L579" s="40" t="s">
        <v>4</v>
      </c>
      <c r="M579" s="127">
        <v>4</v>
      </c>
      <c r="N579" s="137">
        <f>VLOOKUP(L579,단가표!$B$2:$C$75,2,0)</f>
        <v>60000</v>
      </c>
      <c r="O579" s="42">
        <f>SUM(M579*N579)</f>
        <v>240000</v>
      </c>
      <c r="P579" s="138">
        <v>240000</v>
      </c>
      <c r="Q579" s="165" t="s">
        <v>26</v>
      </c>
      <c r="R579" s="41"/>
      <c r="S579" s="42">
        <f>VLOOKUP(Q579,단가표!$B$2:$C$75,2,0)</f>
        <v>0</v>
      </c>
      <c r="T579" s="166"/>
      <c r="U579" s="195" t="s">
        <v>57</v>
      </c>
      <c r="V579" s="50" t="s">
        <v>1529</v>
      </c>
      <c r="W579" s="197" t="s">
        <v>210</v>
      </c>
      <c r="X579" s="186">
        <v>45601</v>
      </c>
      <c r="Y579" s="48" t="s">
        <v>4</v>
      </c>
      <c r="Z579" s="48"/>
      <c r="AA579" s="48" t="s">
        <v>1282</v>
      </c>
      <c r="AB579" s="48"/>
      <c r="AC579" s="40"/>
    </row>
    <row r="580" spans="1:29" ht="20.100000000000001" customHeight="1">
      <c r="A580" s="36" t="s">
        <v>2710</v>
      </c>
      <c r="B580" s="95" t="s">
        <v>50</v>
      </c>
      <c r="C580" s="59" t="s">
        <v>41</v>
      </c>
      <c r="D580" s="48" t="s">
        <v>608</v>
      </c>
      <c r="E580" s="48" t="s">
        <v>731</v>
      </c>
      <c r="F580" s="48" t="s">
        <v>616</v>
      </c>
      <c r="G580" s="48" t="s">
        <v>89</v>
      </c>
      <c r="H580" s="48">
        <v>7</v>
      </c>
      <c r="I580" s="48" t="s">
        <v>119</v>
      </c>
      <c r="J580" s="49">
        <v>45622</v>
      </c>
      <c r="K580" s="66">
        <v>45627</v>
      </c>
      <c r="L580" s="40" t="s">
        <v>4</v>
      </c>
      <c r="M580" s="127">
        <v>4</v>
      </c>
      <c r="N580" s="137">
        <f>VLOOKUP(L580,단가표!$B$2:$C$75,2,0)</f>
        <v>60000</v>
      </c>
      <c r="O580" s="42">
        <f>SUM(M580*N580)</f>
        <v>240000</v>
      </c>
      <c r="P580" s="140">
        <v>240000</v>
      </c>
      <c r="Q580" s="165" t="s">
        <v>15</v>
      </c>
      <c r="R580" s="41">
        <v>4</v>
      </c>
      <c r="S580" s="43">
        <f>VLOOKUP(Q580,단가표!$B$2:$C$75,2,0)</f>
        <v>6000</v>
      </c>
      <c r="T580" s="166">
        <v>24000</v>
      </c>
      <c r="U580" s="195" t="s">
        <v>57</v>
      </c>
      <c r="V580" s="50" t="s">
        <v>1530</v>
      </c>
      <c r="W580" s="194" t="s">
        <v>1531</v>
      </c>
      <c r="X580" s="186">
        <v>45357</v>
      </c>
      <c r="Y580" s="55" t="s">
        <v>4</v>
      </c>
      <c r="Z580" s="48" t="s">
        <v>618</v>
      </c>
      <c r="AA580" s="48" t="s">
        <v>617</v>
      </c>
      <c r="AB580" s="48" t="s">
        <v>1211</v>
      </c>
      <c r="AC580" s="48" t="s">
        <v>1211</v>
      </c>
    </row>
    <row r="581" spans="1:29" ht="20.100000000000001" customHeight="1">
      <c r="A581" s="36" t="s">
        <v>2710</v>
      </c>
      <c r="B581" s="95" t="s">
        <v>51</v>
      </c>
      <c r="C581" s="59" t="s">
        <v>41</v>
      </c>
      <c r="D581" s="48" t="s">
        <v>494</v>
      </c>
      <c r="E581" s="48" t="s">
        <v>47</v>
      </c>
      <c r="F581" s="40" t="s">
        <v>495</v>
      </c>
      <c r="G581" s="48" t="s">
        <v>86</v>
      </c>
      <c r="H581" s="48">
        <v>7</v>
      </c>
      <c r="I581" s="48" t="s">
        <v>102</v>
      </c>
      <c r="J581" s="39">
        <v>45622</v>
      </c>
      <c r="K581" s="63">
        <v>45627</v>
      </c>
      <c r="L581" s="40" t="s">
        <v>4</v>
      </c>
      <c r="M581" s="127">
        <v>4</v>
      </c>
      <c r="N581" s="137">
        <f>VLOOKUP(L581,단가표!$B$2:$C$75,2,0)</f>
        <v>60000</v>
      </c>
      <c r="O581" s="42">
        <f>SUM(M581*N581)</f>
        <v>240000</v>
      </c>
      <c r="P581" s="138">
        <v>240000</v>
      </c>
      <c r="Q581" s="167" t="s">
        <v>26</v>
      </c>
      <c r="R581" s="41"/>
      <c r="S581" s="43">
        <f>VLOOKUP(Q581,단가표!$B$2:$C$75,2,0)</f>
        <v>0</v>
      </c>
      <c r="T581" s="166"/>
      <c r="U581" s="193" t="s">
        <v>57</v>
      </c>
      <c r="V581" s="50" t="s">
        <v>1532</v>
      </c>
      <c r="W581" s="194" t="s">
        <v>210</v>
      </c>
      <c r="X581" s="186">
        <v>45318</v>
      </c>
      <c r="Y581" s="55" t="s">
        <v>4</v>
      </c>
      <c r="Z581" s="48"/>
      <c r="AA581" s="48" t="s">
        <v>563</v>
      </c>
      <c r="AB581" s="48"/>
      <c r="AC581" s="48"/>
    </row>
    <row r="582" spans="1:29" ht="20.100000000000001" customHeight="1">
      <c r="A582" s="36" t="s">
        <v>2710</v>
      </c>
      <c r="B582" s="95" t="s">
        <v>51</v>
      </c>
      <c r="C582" s="59" t="s">
        <v>39</v>
      </c>
      <c r="D582" s="48" t="s">
        <v>1533</v>
      </c>
      <c r="E582" s="48" t="s">
        <v>47</v>
      </c>
      <c r="F582" s="40" t="s">
        <v>1534</v>
      </c>
      <c r="G582" s="48" t="s">
        <v>86</v>
      </c>
      <c r="H582" s="48" t="s">
        <v>1535</v>
      </c>
      <c r="I582" s="48" t="s">
        <v>94</v>
      </c>
      <c r="J582" s="39">
        <v>45622</v>
      </c>
      <c r="K582" s="63">
        <v>45627</v>
      </c>
      <c r="L582" s="40" t="s">
        <v>4</v>
      </c>
      <c r="M582" s="127">
        <v>2</v>
      </c>
      <c r="N582" s="137">
        <f>VLOOKUP(L582,단가표!$B$2:$C$75,2,0)</f>
        <v>60000</v>
      </c>
      <c r="O582" s="42">
        <f>SUM(M582*N582)</f>
        <v>120000</v>
      </c>
      <c r="P582" s="138">
        <v>120000</v>
      </c>
      <c r="Q582" s="167" t="s">
        <v>14</v>
      </c>
      <c r="R582" s="41">
        <v>1</v>
      </c>
      <c r="S582" s="43">
        <f>VLOOKUP(Q582,단가표!$B$2:$C$75,2,0)</f>
        <v>30000</v>
      </c>
      <c r="T582" s="166">
        <v>30000</v>
      </c>
      <c r="U582" s="193" t="s">
        <v>59</v>
      </c>
      <c r="V582" s="50" t="s">
        <v>765</v>
      </c>
      <c r="W582" s="194" t="s">
        <v>1736</v>
      </c>
      <c r="X582" s="186">
        <v>45628</v>
      </c>
      <c r="Y582" s="55" t="s">
        <v>4</v>
      </c>
      <c r="Z582" s="48"/>
      <c r="AA582" s="48" t="s">
        <v>1573</v>
      </c>
      <c r="AB582" s="48"/>
      <c r="AC582" s="48"/>
    </row>
    <row r="583" spans="1:29" ht="20.100000000000001" customHeight="1">
      <c r="A583" s="36" t="s">
        <v>2710</v>
      </c>
      <c r="B583" s="95" t="s">
        <v>51</v>
      </c>
      <c r="C583" s="59" t="s">
        <v>39</v>
      </c>
      <c r="D583" s="48" t="s">
        <v>1533</v>
      </c>
      <c r="E583" s="48" t="s">
        <v>193</v>
      </c>
      <c r="F583" s="40" t="s">
        <v>1534</v>
      </c>
      <c r="G583" s="48" t="s">
        <v>86</v>
      </c>
      <c r="H583" s="48" t="s">
        <v>1535</v>
      </c>
      <c r="I583" s="48" t="s">
        <v>94</v>
      </c>
      <c r="J583" s="39">
        <v>45622</v>
      </c>
      <c r="K583" s="63">
        <v>45627</v>
      </c>
      <c r="L583" s="40" t="s">
        <v>4</v>
      </c>
      <c r="M583" s="127">
        <v>2</v>
      </c>
      <c r="N583" s="137">
        <f>VLOOKUP(L583,단가표!$B$2:$C$75,2,0)</f>
        <v>60000</v>
      </c>
      <c r="O583" s="42">
        <f>SUM(M583*N583)</f>
        <v>120000</v>
      </c>
      <c r="P583" s="138">
        <v>120000</v>
      </c>
      <c r="Q583" s="167" t="s">
        <v>26</v>
      </c>
      <c r="R583" s="41"/>
      <c r="S583" s="43">
        <f>VLOOKUP(Q583,단가표!$B$2:$C$75,2,0)</f>
        <v>0</v>
      </c>
      <c r="T583" s="166"/>
      <c r="U583" s="193" t="s">
        <v>59</v>
      </c>
      <c r="V583" s="50" t="s">
        <v>765</v>
      </c>
      <c r="W583" s="194" t="s">
        <v>1737</v>
      </c>
      <c r="X583" s="186">
        <v>45628</v>
      </c>
      <c r="Y583" s="55" t="s">
        <v>4</v>
      </c>
      <c r="Z583" s="48"/>
      <c r="AA583" s="48" t="s">
        <v>1573</v>
      </c>
      <c r="AB583" s="48"/>
      <c r="AC583" s="48"/>
    </row>
    <row r="584" spans="1:29" ht="20.100000000000001" customHeight="1">
      <c r="A584" s="36" t="s">
        <v>2710</v>
      </c>
      <c r="B584" s="95" t="s">
        <v>50</v>
      </c>
      <c r="C584" s="59" t="s">
        <v>41</v>
      </c>
      <c r="D584" s="48" t="s">
        <v>190</v>
      </c>
      <c r="E584" s="48" t="s">
        <v>45</v>
      </c>
      <c r="F584" s="48" t="s">
        <v>189</v>
      </c>
      <c r="G584" s="48" t="s">
        <v>89</v>
      </c>
      <c r="H584" s="48">
        <v>8</v>
      </c>
      <c r="I584" s="48" t="s">
        <v>144</v>
      </c>
      <c r="J584" s="49">
        <v>45622</v>
      </c>
      <c r="K584" s="66">
        <v>45627</v>
      </c>
      <c r="L584" s="40" t="s">
        <v>4</v>
      </c>
      <c r="M584" s="127">
        <v>4</v>
      </c>
      <c r="N584" s="137">
        <f>VLOOKUP(L584,단가표!$B$2:$C$75,2,0)</f>
        <v>60000</v>
      </c>
      <c r="O584" s="42">
        <f>SUM(M584*N584)</f>
        <v>240000</v>
      </c>
      <c r="P584" s="138">
        <v>240000</v>
      </c>
      <c r="Q584" s="167" t="s">
        <v>15</v>
      </c>
      <c r="R584" s="41">
        <v>4</v>
      </c>
      <c r="S584" s="43">
        <f>VLOOKUP(Q584,단가표!$B$2:$C$75,2,0)</f>
        <v>6000</v>
      </c>
      <c r="T584" s="166">
        <v>24000</v>
      </c>
      <c r="U584" s="195" t="s">
        <v>59</v>
      </c>
      <c r="V584" s="50" t="s">
        <v>765</v>
      </c>
      <c r="W584" s="194" t="s">
        <v>1531</v>
      </c>
      <c r="X584" s="186">
        <v>44370</v>
      </c>
      <c r="Y584" s="48"/>
      <c r="Z584" s="48"/>
      <c r="AA584" s="48" t="s">
        <v>191</v>
      </c>
      <c r="AB584" s="48"/>
      <c r="AC584" s="48"/>
    </row>
    <row r="585" spans="1:29" ht="20.100000000000001" customHeight="1">
      <c r="A585" s="36" t="s">
        <v>2710</v>
      </c>
      <c r="B585" s="95" t="s">
        <v>50</v>
      </c>
      <c r="C585" s="59" t="s">
        <v>41</v>
      </c>
      <c r="D585" s="48" t="s">
        <v>190</v>
      </c>
      <c r="E585" s="48" t="s">
        <v>45</v>
      </c>
      <c r="F585" s="48" t="s">
        <v>189</v>
      </c>
      <c r="G585" s="48" t="s">
        <v>89</v>
      </c>
      <c r="H585" s="48">
        <v>8</v>
      </c>
      <c r="I585" s="48" t="s">
        <v>144</v>
      </c>
      <c r="J585" s="49">
        <v>45622</v>
      </c>
      <c r="K585" s="66">
        <v>45627</v>
      </c>
      <c r="L585" s="40" t="s">
        <v>4</v>
      </c>
      <c r="M585" s="127">
        <v>4</v>
      </c>
      <c r="N585" s="137">
        <f>VLOOKUP(L585,단가표!$B$2:$C$75,2,0)</f>
        <v>60000</v>
      </c>
      <c r="O585" s="42">
        <f>SUM(M585*N585)</f>
        <v>240000</v>
      </c>
      <c r="P585" s="138">
        <v>36000</v>
      </c>
      <c r="Q585" s="167" t="s">
        <v>15</v>
      </c>
      <c r="R585" s="41"/>
      <c r="S585" s="43">
        <f>VLOOKUP(Q585,단가표!$B$2:$C$75,2,0)</f>
        <v>6000</v>
      </c>
      <c r="T585" s="166"/>
      <c r="U585" s="195" t="s">
        <v>59</v>
      </c>
      <c r="V585" s="50" t="s">
        <v>765</v>
      </c>
      <c r="W585" s="194" t="s">
        <v>1536</v>
      </c>
      <c r="X585" s="186">
        <v>44370</v>
      </c>
      <c r="Y585" s="48"/>
      <c r="Z585" s="48"/>
      <c r="AA585" s="48" t="s">
        <v>191</v>
      </c>
      <c r="AB585" s="48"/>
      <c r="AC585" s="48"/>
    </row>
    <row r="586" spans="1:29" ht="20.100000000000001" customHeight="1">
      <c r="A586" s="36" t="s">
        <v>2710</v>
      </c>
      <c r="B586" s="95" t="s">
        <v>51</v>
      </c>
      <c r="C586" s="59" t="s">
        <v>41</v>
      </c>
      <c r="D586" s="37" t="s">
        <v>235</v>
      </c>
      <c r="E586" s="48" t="s">
        <v>193</v>
      </c>
      <c r="F586" s="40" t="s">
        <v>236</v>
      </c>
      <c r="G586" s="48" t="s">
        <v>86</v>
      </c>
      <c r="H586" s="48">
        <v>9</v>
      </c>
      <c r="I586" s="48" t="s">
        <v>93</v>
      </c>
      <c r="J586" s="39">
        <v>45622</v>
      </c>
      <c r="K586" s="44">
        <v>45627</v>
      </c>
      <c r="L586" s="40" t="s">
        <v>3</v>
      </c>
      <c r="M586" s="127">
        <v>2</v>
      </c>
      <c r="N586" s="137">
        <f>VLOOKUP(L586,단가표!$B$2:$C$75,2,0)</f>
        <v>70000</v>
      </c>
      <c r="O586" s="42">
        <f>SUM(M586*N586)</f>
        <v>140000</v>
      </c>
      <c r="P586" s="138">
        <v>140000</v>
      </c>
      <c r="Q586" s="167" t="s">
        <v>26</v>
      </c>
      <c r="R586" s="42"/>
      <c r="S586" s="43">
        <f>VLOOKUP(Q586,단가표!$B$2:$C$75,2,0)</f>
        <v>0</v>
      </c>
      <c r="T586" s="166"/>
      <c r="U586" s="195" t="s">
        <v>59</v>
      </c>
      <c r="V586" s="50" t="s">
        <v>765</v>
      </c>
      <c r="W586" s="194" t="s">
        <v>1399</v>
      </c>
      <c r="X586" s="186">
        <v>44569</v>
      </c>
      <c r="Y586" s="55" t="s">
        <v>4</v>
      </c>
      <c r="Z586" s="48"/>
      <c r="AA586" s="48"/>
      <c r="AB586" s="48"/>
      <c r="AC586" s="48"/>
    </row>
    <row r="587" spans="1:29" ht="20.100000000000001" customHeight="1">
      <c r="A587" s="36" t="s">
        <v>2710</v>
      </c>
      <c r="B587" s="95" t="s">
        <v>51</v>
      </c>
      <c r="C587" s="38" t="s">
        <v>41</v>
      </c>
      <c r="D587" s="48" t="s">
        <v>434</v>
      </c>
      <c r="E587" s="48" t="s">
        <v>47</v>
      </c>
      <c r="F587" s="40" t="s">
        <v>488</v>
      </c>
      <c r="G587" s="48" t="s">
        <v>86</v>
      </c>
      <c r="H587" s="48">
        <v>7</v>
      </c>
      <c r="I587" s="48" t="s">
        <v>838</v>
      </c>
      <c r="J587" s="49">
        <v>45623</v>
      </c>
      <c r="K587" s="90">
        <v>45597</v>
      </c>
      <c r="L587" s="40" t="s">
        <v>6</v>
      </c>
      <c r="M587" s="127">
        <v>1</v>
      </c>
      <c r="N587" s="137">
        <f>VLOOKUP(L587,단가표!$B$2:$C$75,2,0)</f>
        <v>55000</v>
      </c>
      <c r="O587" s="42">
        <f>SUM(M587*N587)</f>
        <v>55000</v>
      </c>
      <c r="P587" s="138">
        <v>55000</v>
      </c>
      <c r="Q587" s="167" t="s">
        <v>26</v>
      </c>
      <c r="R587" s="53"/>
      <c r="S587" s="43">
        <f>VLOOKUP(Q587,단가표!$B$2:$C$75,2,0)</f>
        <v>0</v>
      </c>
      <c r="T587" s="168"/>
      <c r="U587" s="195" t="s">
        <v>57</v>
      </c>
      <c r="V587" s="50" t="s">
        <v>1537</v>
      </c>
      <c r="W587" s="196" t="s">
        <v>221</v>
      </c>
      <c r="X587" s="186">
        <v>45278</v>
      </c>
      <c r="Y587" s="55" t="s">
        <v>4</v>
      </c>
      <c r="Z587" s="48" t="s">
        <v>489</v>
      </c>
      <c r="AA587" s="48" t="s">
        <v>490</v>
      </c>
      <c r="AB587" s="48"/>
      <c r="AC587" s="48"/>
    </row>
    <row r="588" spans="1:29" ht="20.100000000000001" customHeight="1">
      <c r="A588" s="36" t="s">
        <v>2710</v>
      </c>
      <c r="B588" s="95" t="s">
        <v>50</v>
      </c>
      <c r="C588" s="59" t="s">
        <v>2435</v>
      </c>
      <c r="D588" s="57" t="s">
        <v>216</v>
      </c>
      <c r="E588" s="48" t="s">
        <v>45</v>
      </c>
      <c r="F588" s="48" t="s">
        <v>217</v>
      </c>
      <c r="G588" s="48" t="s">
        <v>89</v>
      </c>
      <c r="H588" s="48">
        <v>5</v>
      </c>
      <c r="I588" s="48" t="s">
        <v>403</v>
      </c>
      <c r="J588" s="49">
        <v>45623</v>
      </c>
      <c r="K588" s="66">
        <v>45597</v>
      </c>
      <c r="L588" s="40" t="s">
        <v>2435</v>
      </c>
      <c r="M588" s="127">
        <v>1</v>
      </c>
      <c r="N588" s="137">
        <f>VLOOKUP(L588,단가표!$B$2:$C$75,2,0)</f>
        <v>30000</v>
      </c>
      <c r="O588" s="42">
        <f>SUM(M588*N588)</f>
        <v>30000</v>
      </c>
      <c r="P588" s="138">
        <v>30000</v>
      </c>
      <c r="Q588" s="167" t="s">
        <v>26</v>
      </c>
      <c r="R588" s="41"/>
      <c r="S588" s="43">
        <v>0</v>
      </c>
      <c r="T588" s="166"/>
      <c r="U588" s="195" t="s">
        <v>57</v>
      </c>
      <c r="V588" s="50" t="s">
        <v>1542</v>
      </c>
      <c r="W588" s="194" t="s">
        <v>1436</v>
      </c>
      <c r="X588" s="186">
        <v>44538</v>
      </c>
      <c r="Y588" s="48" t="s">
        <v>4</v>
      </c>
      <c r="Z588" s="48"/>
      <c r="AA588" s="48" t="s">
        <v>218</v>
      </c>
      <c r="AB588" s="48"/>
      <c r="AC588" s="48"/>
    </row>
    <row r="589" spans="1:29" ht="20.100000000000001" customHeight="1">
      <c r="A589" s="36" t="s">
        <v>2710</v>
      </c>
      <c r="B589" s="95" t="s">
        <v>50</v>
      </c>
      <c r="C589" s="59" t="s">
        <v>2435</v>
      </c>
      <c r="D589" s="57" t="s">
        <v>219</v>
      </c>
      <c r="E589" s="48" t="s">
        <v>45</v>
      </c>
      <c r="F589" s="48" t="s">
        <v>217</v>
      </c>
      <c r="G589" s="48" t="s">
        <v>89</v>
      </c>
      <c r="H589" s="48">
        <v>7</v>
      </c>
      <c r="I589" s="48" t="s">
        <v>403</v>
      </c>
      <c r="J589" s="49">
        <v>45623</v>
      </c>
      <c r="K589" s="66">
        <v>45597</v>
      </c>
      <c r="L589" s="40" t="s">
        <v>2435</v>
      </c>
      <c r="M589" s="127">
        <v>1</v>
      </c>
      <c r="N589" s="137">
        <f>VLOOKUP(L589,단가표!$B$2:$C$75,2,0)</f>
        <v>30000</v>
      </c>
      <c r="O589" s="42">
        <f>SUM(M589*N589)</f>
        <v>30000</v>
      </c>
      <c r="P589" s="138">
        <v>30000</v>
      </c>
      <c r="Q589" s="167" t="s">
        <v>26</v>
      </c>
      <c r="R589" s="41"/>
      <c r="S589" s="43">
        <v>0</v>
      </c>
      <c r="T589" s="166"/>
      <c r="U589" s="195" t="s">
        <v>57</v>
      </c>
      <c r="V589" s="50" t="s">
        <v>1542</v>
      </c>
      <c r="W589" s="194" t="s">
        <v>1436</v>
      </c>
      <c r="X589" s="186">
        <v>44538</v>
      </c>
      <c r="Y589" s="48" t="s">
        <v>4</v>
      </c>
      <c r="Z589" s="48"/>
      <c r="AA589" s="48" t="s">
        <v>218</v>
      </c>
      <c r="AB589" s="48"/>
      <c r="AC589" s="48"/>
    </row>
    <row r="590" spans="1:29" ht="20.100000000000001" customHeight="1">
      <c r="A590" s="36" t="s">
        <v>2710</v>
      </c>
      <c r="B590" s="95" t="s">
        <v>51</v>
      </c>
      <c r="C590" s="56" t="s">
        <v>41</v>
      </c>
      <c r="D590" s="38" t="s">
        <v>593</v>
      </c>
      <c r="E590" s="48" t="s">
        <v>577</v>
      </c>
      <c r="F590" s="48" t="s">
        <v>594</v>
      </c>
      <c r="G590" s="48" t="s">
        <v>86</v>
      </c>
      <c r="H590" s="48">
        <v>10</v>
      </c>
      <c r="I590" s="48" t="s">
        <v>101</v>
      </c>
      <c r="J590" s="49">
        <v>45623</v>
      </c>
      <c r="K590" s="66">
        <v>45627</v>
      </c>
      <c r="L590" s="40" t="s">
        <v>4</v>
      </c>
      <c r="M590" s="127">
        <v>4</v>
      </c>
      <c r="N590" s="137">
        <f>VLOOKUP(L590,단가표!$B$2:$C$75,2,0)</f>
        <v>60000</v>
      </c>
      <c r="O590" s="42">
        <f>SUM(M590*N590)</f>
        <v>240000</v>
      </c>
      <c r="P590" s="138">
        <v>240000</v>
      </c>
      <c r="Q590" s="167" t="s">
        <v>15</v>
      </c>
      <c r="R590" s="41">
        <v>4</v>
      </c>
      <c r="S590" s="43">
        <f>VLOOKUP(Q590,단가표!$B$2:$C$75,2,0)</f>
        <v>6000</v>
      </c>
      <c r="T590" s="166">
        <v>24000</v>
      </c>
      <c r="U590" s="193" t="s">
        <v>57</v>
      </c>
      <c r="V590" s="50" t="s">
        <v>1538</v>
      </c>
      <c r="W590" s="194" t="s">
        <v>1539</v>
      </c>
      <c r="X590" s="186">
        <v>45343</v>
      </c>
      <c r="Y590" s="48" t="s">
        <v>4</v>
      </c>
      <c r="Z590" s="48"/>
      <c r="AA590" s="67" t="s">
        <v>595</v>
      </c>
      <c r="AB590" s="67"/>
      <c r="AC590" s="48"/>
    </row>
    <row r="591" spans="1:29" ht="20.100000000000001" customHeight="1">
      <c r="A591" s="36" t="s">
        <v>2710</v>
      </c>
      <c r="B591" s="95" t="s">
        <v>51</v>
      </c>
      <c r="C591" s="37" t="s">
        <v>41</v>
      </c>
      <c r="D591" s="48" t="s">
        <v>123</v>
      </c>
      <c r="E591" s="48" t="s">
        <v>47</v>
      </c>
      <c r="F591" s="48" t="s">
        <v>124</v>
      </c>
      <c r="G591" s="48" t="s">
        <v>86</v>
      </c>
      <c r="H591" s="48">
        <v>8</v>
      </c>
      <c r="I591" s="48" t="s">
        <v>87</v>
      </c>
      <c r="J591" s="49">
        <v>45623</v>
      </c>
      <c r="K591" s="62">
        <v>45627</v>
      </c>
      <c r="L591" s="40" t="s">
        <v>5</v>
      </c>
      <c r="M591" s="127">
        <v>4</v>
      </c>
      <c r="N591" s="137">
        <f>VLOOKUP(L591,[2]단가표!$B$2:$C$75,2,0)</f>
        <v>57500</v>
      </c>
      <c r="O591" s="42">
        <f>SUM(M591*N591)</f>
        <v>230000</v>
      </c>
      <c r="P591" s="138">
        <v>230000</v>
      </c>
      <c r="Q591" s="167" t="s">
        <v>15</v>
      </c>
      <c r="R591" s="41">
        <v>4</v>
      </c>
      <c r="S591" s="43">
        <f>VLOOKUP(Q591,단가표!$B$2:$C$75,2,0)</f>
        <v>6000</v>
      </c>
      <c r="T591" s="166">
        <v>24000</v>
      </c>
      <c r="U591" s="195" t="s">
        <v>57</v>
      </c>
      <c r="V591" s="50" t="s">
        <v>1540</v>
      </c>
      <c r="W591" s="194" t="s">
        <v>1541</v>
      </c>
      <c r="X591" s="186">
        <v>44147</v>
      </c>
      <c r="Y591" s="55" t="s">
        <v>6</v>
      </c>
      <c r="Z591" s="48"/>
      <c r="AA591" s="48" t="s">
        <v>125</v>
      </c>
      <c r="AB591" s="48"/>
      <c r="AC591" s="48" t="s">
        <v>55</v>
      </c>
    </row>
    <row r="592" spans="1:29" ht="20.100000000000001" customHeight="1">
      <c r="A592" s="36" t="s">
        <v>2710</v>
      </c>
      <c r="B592" s="95" t="s">
        <v>51</v>
      </c>
      <c r="C592" s="48" t="s">
        <v>2435</v>
      </c>
      <c r="D592" s="48" t="s">
        <v>285</v>
      </c>
      <c r="E592" s="48" t="s">
        <v>193</v>
      </c>
      <c r="F592" s="48" t="s">
        <v>286</v>
      </c>
      <c r="G592" s="48" t="s">
        <v>86</v>
      </c>
      <c r="H592" s="48">
        <v>7</v>
      </c>
      <c r="I592" s="48" t="s">
        <v>707</v>
      </c>
      <c r="J592" s="49">
        <v>45624</v>
      </c>
      <c r="K592" s="62">
        <v>45597</v>
      </c>
      <c r="L592" s="40" t="s">
        <v>2713</v>
      </c>
      <c r="M592" s="127">
        <v>1</v>
      </c>
      <c r="N592" s="137">
        <f>VLOOKUP(L592,단가표!$B$2:$C$75,2,0)</f>
        <v>30000</v>
      </c>
      <c r="O592" s="42">
        <f>SUM(M592*N592)</f>
        <v>30000</v>
      </c>
      <c r="P592" s="138">
        <v>30000</v>
      </c>
      <c r="Q592" s="165" t="s">
        <v>26</v>
      </c>
      <c r="R592" s="41"/>
      <c r="S592" s="43">
        <f>VLOOKUP(Q592,단가표!$B$2:$C$75,2,0)</f>
        <v>0</v>
      </c>
      <c r="T592" s="166"/>
      <c r="U592" s="193" t="s">
        <v>58</v>
      </c>
      <c r="V592" s="48" t="s">
        <v>765</v>
      </c>
      <c r="W592" s="194" t="s">
        <v>2679</v>
      </c>
      <c r="X592" s="186">
        <v>44771</v>
      </c>
      <c r="Y592" s="55" t="s">
        <v>4</v>
      </c>
      <c r="Z592" s="48"/>
      <c r="AA592" s="48"/>
      <c r="AB592" s="48"/>
      <c r="AC592" s="40"/>
    </row>
    <row r="593" spans="1:29" ht="20.100000000000001" customHeight="1">
      <c r="A593" s="36" t="s">
        <v>2710</v>
      </c>
      <c r="B593" s="95" t="s">
        <v>51</v>
      </c>
      <c r="C593" s="48" t="s">
        <v>2435</v>
      </c>
      <c r="D593" s="40" t="s">
        <v>166</v>
      </c>
      <c r="E593" s="48" t="s">
        <v>48</v>
      </c>
      <c r="F593" s="48" t="s">
        <v>167</v>
      </c>
      <c r="G593" s="48" t="s">
        <v>86</v>
      </c>
      <c r="H593" s="48">
        <v>7</v>
      </c>
      <c r="I593" s="48" t="s">
        <v>172</v>
      </c>
      <c r="J593" s="49">
        <v>45624</v>
      </c>
      <c r="K593" s="62">
        <v>45597</v>
      </c>
      <c r="L593" s="40" t="s">
        <v>2713</v>
      </c>
      <c r="M593" s="127">
        <v>1</v>
      </c>
      <c r="N593" s="137">
        <f>VLOOKUP(L593,단가표!$B$2:$C$75,2,0)</f>
        <v>30000</v>
      </c>
      <c r="O593" s="42">
        <f>SUM(M593*N593)</f>
        <v>30000</v>
      </c>
      <c r="P593" s="138">
        <v>30000</v>
      </c>
      <c r="Q593" s="167" t="s">
        <v>26</v>
      </c>
      <c r="R593" s="41"/>
      <c r="S593" s="43">
        <f>VLOOKUP(Q593,단가표!$B$2:$C$75,2,0)</f>
        <v>0</v>
      </c>
      <c r="T593" s="166"/>
      <c r="U593" s="195" t="s">
        <v>57</v>
      </c>
      <c r="V593" s="50" t="s">
        <v>1545</v>
      </c>
      <c r="W593" s="194" t="s">
        <v>313</v>
      </c>
      <c r="X593" s="186">
        <v>44274</v>
      </c>
      <c r="Y593" s="55" t="s">
        <v>4</v>
      </c>
      <c r="Z593" s="48"/>
      <c r="AA593" s="48" t="s">
        <v>168</v>
      </c>
      <c r="AB593" s="48"/>
      <c r="AC593" s="40" t="s">
        <v>52</v>
      </c>
    </row>
    <row r="594" spans="1:29" ht="20.100000000000001" customHeight="1">
      <c r="A594" s="36" t="s">
        <v>2710</v>
      </c>
      <c r="B594" s="95" t="s">
        <v>50</v>
      </c>
      <c r="C594" s="37" t="s">
        <v>41</v>
      </c>
      <c r="D594" s="48" t="s">
        <v>226</v>
      </c>
      <c r="E594" s="48" t="s">
        <v>731</v>
      </c>
      <c r="F594" s="48" t="s">
        <v>227</v>
      </c>
      <c r="G594" s="48" t="s">
        <v>89</v>
      </c>
      <c r="H594" s="48">
        <v>9</v>
      </c>
      <c r="I594" s="48" t="s">
        <v>635</v>
      </c>
      <c r="J594" s="49">
        <v>45624</v>
      </c>
      <c r="K594" s="66">
        <v>45627</v>
      </c>
      <c r="L594" s="40" t="s">
        <v>6</v>
      </c>
      <c r="M594" s="127">
        <v>8</v>
      </c>
      <c r="N594" s="137">
        <f>VLOOKUP(L594,단가표!$B$2:$C$75,2,0)</f>
        <v>55000</v>
      </c>
      <c r="O594" s="42">
        <f>SUM(M594*N594)</f>
        <v>440000</v>
      </c>
      <c r="P594" s="138">
        <v>440000</v>
      </c>
      <c r="Q594" s="167" t="s">
        <v>26</v>
      </c>
      <c r="R594" s="41"/>
      <c r="S594" s="43">
        <f>VLOOKUP(Q594,단가표!$B$2:$C$75,2,0)</f>
        <v>0</v>
      </c>
      <c r="T594" s="138"/>
      <c r="U594" s="207" t="s">
        <v>57</v>
      </c>
      <c r="V594" s="45" t="s">
        <v>1543</v>
      </c>
      <c r="W594" s="197" t="s">
        <v>212</v>
      </c>
      <c r="X594" s="158" t="s">
        <v>239</v>
      </c>
      <c r="Y594" s="55" t="s">
        <v>6</v>
      </c>
      <c r="Z594" s="48"/>
      <c r="AA594" s="48"/>
      <c r="AB594" s="48"/>
      <c r="AC594" s="48"/>
    </row>
    <row r="595" spans="1:29" ht="20.100000000000001" customHeight="1">
      <c r="A595" s="36" t="s">
        <v>2710</v>
      </c>
      <c r="B595" s="95" t="s">
        <v>51</v>
      </c>
      <c r="C595" s="61" t="s">
        <v>41</v>
      </c>
      <c r="D595" s="48" t="s">
        <v>460</v>
      </c>
      <c r="E595" s="48" t="s">
        <v>193</v>
      </c>
      <c r="F595" s="48" t="s">
        <v>461</v>
      </c>
      <c r="G595" s="48" t="s">
        <v>86</v>
      </c>
      <c r="H595" s="48">
        <v>8</v>
      </c>
      <c r="I595" s="48" t="s">
        <v>87</v>
      </c>
      <c r="J595" s="68">
        <v>45624</v>
      </c>
      <c r="K595" s="66">
        <v>45627</v>
      </c>
      <c r="L595" s="40" t="s">
        <v>4</v>
      </c>
      <c r="M595" s="127">
        <v>4</v>
      </c>
      <c r="N595" s="137">
        <f>VLOOKUP(L595,단가표!$B$2:$C$75,2,0)</f>
        <v>60000</v>
      </c>
      <c r="O595" s="42">
        <f>SUM(M595*N595)</f>
        <v>240000</v>
      </c>
      <c r="P595" s="140">
        <v>240000</v>
      </c>
      <c r="Q595" s="167" t="s">
        <v>26</v>
      </c>
      <c r="R595" s="41"/>
      <c r="S595" s="43">
        <f>VLOOKUP(Q595,단가표!$B$2:$C$75,2,0)</f>
        <v>0</v>
      </c>
      <c r="T595" s="166"/>
      <c r="U595" s="195" t="s">
        <v>57</v>
      </c>
      <c r="V595" s="48" t="s">
        <v>1544</v>
      </c>
      <c r="W595" s="199" t="s">
        <v>210</v>
      </c>
      <c r="X595" s="186"/>
      <c r="Y595" s="48"/>
      <c r="Z595" s="48"/>
      <c r="AA595" s="48"/>
      <c r="AB595" s="48"/>
      <c r="AC595" s="50"/>
    </row>
    <row r="596" spans="1:29" ht="20.100000000000001" customHeight="1">
      <c r="A596" s="36" t="s">
        <v>2710</v>
      </c>
      <c r="B596" s="95" t="s">
        <v>51</v>
      </c>
      <c r="C596" s="56" t="s">
        <v>41</v>
      </c>
      <c r="D596" s="37" t="s">
        <v>369</v>
      </c>
      <c r="E596" s="48" t="s">
        <v>46</v>
      </c>
      <c r="F596" s="40" t="s">
        <v>370</v>
      </c>
      <c r="G596" s="48" t="s">
        <v>86</v>
      </c>
      <c r="H596" s="48">
        <v>7</v>
      </c>
      <c r="I596" s="48" t="s">
        <v>205</v>
      </c>
      <c r="J596" s="49">
        <v>45625</v>
      </c>
      <c r="K596" s="62">
        <v>45597</v>
      </c>
      <c r="L596" s="40" t="s">
        <v>6</v>
      </c>
      <c r="M596" s="127">
        <v>1</v>
      </c>
      <c r="N596" s="137">
        <f>VLOOKUP(L596,단가표!$B$2:$C$75,2,0)</f>
        <v>55000</v>
      </c>
      <c r="O596" s="42">
        <f>SUM(M596*N596)</f>
        <v>55000</v>
      </c>
      <c r="P596" s="138">
        <v>55000</v>
      </c>
      <c r="Q596" s="167" t="s">
        <v>16</v>
      </c>
      <c r="R596" s="41">
        <v>4</v>
      </c>
      <c r="S596" s="43">
        <f>VLOOKUP(Q596,단가표!$B$2:$C$75,2,0)</f>
        <v>3000</v>
      </c>
      <c r="T596" s="166"/>
      <c r="U596" s="195" t="s">
        <v>57</v>
      </c>
      <c r="V596" s="50" t="s">
        <v>1549</v>
      </c>
      <c r="W596" s="208" t="s">
        <v>2680</v>
      </c>
      <c r="X596" s="186">
        <v>45020</v>
      </c>
      <c r="Y596" s="55" t="s">
        <v>4</v>
      </c>
      <c r="Z596" s="48"/>
      <c r="AA596" s="48"/>
      <c r="AB596" s="48"/>
      <c r="AC596" s="48"/>
    </row>
    <row r="597" spans="1:29" ht="20.100000000000001" customHeight="1">
      <c r="A597" s="36" t="s">
        <v>2710</v>
      </c>
      <c r="B597" s="95" t="s">
        <v>50</v>
      </c>
      <c r="C597" s="56" t="s">
        <v>41</v>
      </c>
      <c r="D597" s="56" t="s">
        <v>395</v>
      </c>
      <c r="E597" s="48" t="s">
        <v>44</v>
      </c>
      <c r="F597" s="48" t="s">
        <v>396</v>
      </c>
      <c r="G597" s="48" t="s">
        <v>89</v>
      </c>
      <c r="H597" s="48">
        <v>8</v>
      </c>
      <c r="I597" s="50" t="s">
        <v>102</v>
      </c>
      <c r="J597" s="49">
        <v>45625</v>
      </c>
      <c r="K597" s="63">
        <v>45597</v>
      </c>
      <c r="L597" s="40" t="s">
        <v>4</v>
      </c>
      <c r="M597" s="127">
        <v>1</v>
      </c>
      <c r="N597" s="137">
        <f>VLOOKUP(L597,단가표!$B$2:$C$75,2,0)</f>
        <v>60000</v>
      </c>
      <c r="O597" s="43">
        <f>SUM(M597*N597)</f>
        <v>60000</v>
      </c>
      <c r="P597" s="138">
        <v>60000</v>
      </c>
      <c r="Q597" s="165" t="s">
        <v>26</v>
      </c>
      <c r="R597" s="41"/>
      <c r="S597" s="42">
        <f>VLOOKUP(Q597,단가표!$B$2:$C$75,2,0)</f>
        <v>0</v>
      </c>
      <c r="T597" s="166"/>
      <c r="U597" s="195" t="s">
        <v>57</v>
      </c>
      <c r="V597" s="50" t="s">
        <v>1550</v>
      </c>
      <c r="W597" s="196" t="s">
        <v>2684</v>
      </c>
      <c r="X597" s="186">
        <v>45056</v>
      </c>
      <c r="Y597" s="55" t="s">
        <v>6</v>
      </c>
      <c r="Z597" s="48"/>
      <c r="AA597" s="48" t="s">
        <v>397</v>
      </c>
      <c r="AB597" s="48"/>
      <c r="AC597" s="48"/>
    </row>
    <row r="598" spans="1:29" ht="20.100000000000001" customHeight="1">
      <c r="A598" s="36" t="s">
        <v>2710</v>
      </c>
      <c r="B598" s="95" t="s">
        <v>51</v>
      </c>
      <c r="C598" s="59" t="s">
        <v>41</v>
      </c>
      <c r="D598" s="37" t="s">
        <v>342</v>
      </c>
      <c r="E598" s="48" t="s">
        <v>48</v>
      </c>
      <c r="F598" s="48" t="s">
        <v>343</v>
      </c>
      <c r="G598" s="48" t="s">
        <v>86</v>
      </c>
      <c r="H598" s="48">
        <v>8</v>
      </c>
      <c r="I598" s="48" t="s">
        <v>180</v>
      </c>
      <c r="J598" s="49">
        <v>45625</v>
      </c>
      <c r="K598" s="66">
        <v>45597</v>
      </c>
      <c r="L598" s="40" t="s">
        <v>6</v>
      </c>
      <c r="M598" s="127">
        <v>1</v>
      </c>
      <c r="N598" s="137">
        <f>VLOOKUP(L598,단가표!$B$2:$C$75,2,0)</f>
        <v>55000</v>
      </c>
      <c r="O598" s="42">
        <f>SUM(M598*N598)</f>
        <v>55000</v>
      </c>
      <c r="P598" s="138">
        <v>15000</v>
      </c>
      <c r="Q598" s="167" t="s">
        <v>26</v>
      </c>
      <c r="R598" s="41"/>
      <c r="S598" s="43">
        <v>0</v>
      </c>
      <c r="T598" s="166"/>
      <c r="U598" s="195" t="s">
        <v>57</v>
      </c>
      <c r="V598" s="50" t="s">
        <v>1551</v>
      </c>
      <c r="W598" s="208" t="s">
        <v>2685</v>
      </c>
      <c r="X598" s="186">
        <v>44939</v>
      </c>
      <c r="Y598" s="48" t="s">
        <v>6</v>
      </c>
      <c r="Z598" s="48"/>
      <c r="AA598" s="48" t="s">
        <v>344</v>
      </c>
      <c r="AB598" s="48"/>
      <c r="AC598" s="40"/>
    </row>
    <row r="599" spans="1:29" ht="20.100000000000001" customHeight="1">
      <c r="A599" s="36" t="s">
        <v>2710</v>
      </c>
      <c r="B599" s="95" t="s">
        <v>51</v>
      </c>
      <c r="C599" s="56" t="s">
        <v>41</v>
      </c>
      <c r="D599" s="37" t="s">
        <v>369</v>
      </c>
      <c r="E599" s="48" t="s">
        <v>46</v>
      </c>
      <c r="F599" s="40" t="s">
        <v>370</v>
      </c>
      <c r="G599" s="48" t="s">
        <v>86</v>
      </c>
      <c r="H599" s="48">
        <v>7</v>
      </c>
      <c r="I599" s="48" t="s">
        <v>205</v>
      </c>
      <c r="J599" s="49">
        <v>45625</v>
      </c>
      <c r="K599" s="62">
        <v>45627</v>
      </c>
      <c r="L599" s="40" t="s">
        <v>6</v>
      </c>
      <c r="M599" s="127">
        <v>8</v>
      </c>
      <c r="N599" s="137">
        <f>VLOOKUP(L599,단가표!$B$2:$C$75,2,0)</f>
        <v>55000</v>
      </c>
      <c r="O599" s="42">
        <f>SUM(M599*N599)</f>
        <v>440000</v>
      </c>
      <c r="P599" s="138">
        <v>440000</v>
      </c>
      <c r="Q599" s="167" t="s">
        <v>16</v>
      </c>
      <c r="R599" s="41">
        <v>4</v>
      </c>
      <c r="S599" s="43">
        <f>VLOOKUP(Q599,단가표!$B$2:$C$75,2,0)</f>
        <v>3000</v>
      </c>
      <c r="T599" s="166"/>
      <c r="U599" s="195" t="s">
        <v>57</v>
      </c>
      <c r="V599" s="50" t="s">
        <v>1549</v>
      </c>
      <c r="W599" s="208" t="s">
        <v>2681</v>
      </c>
      <c r="X599" s="186">
        <v>45020</v>
      </c>
      <c r="Y599" s="55" t="s">
        <v>4</v>
      </c>
      <c r="Z599" s="48"/>
      <c r="AA599" s="48"/>
      <c r="AB599" s="48"/>
      <c r="AC599" s="48"/>
    </row>
    <row r="600" spans="1:29" ht="20.100000000000001" customHeight="1">
      <c r="A600" s="36" t="s">
        <v>2710</v>
      </c>
      <c r="B600" s="95" t="s">
        <v>50</v>
      </c>
      <c r="C600" s="61" t="s">
        <v>41</v>
      </c>
      <c r="D600" s="48" t="s">
        <v>972</v>
      </c>
      <c r="E600" s="48" t="s">
        <v>44</v>
      </c>
      <c r="F600" s="48" t="s">
        <v>973</v>
      </c>
      <c r="G600" s="48" t="s">
        <v>89</v>
      </c>
      <c r="H600" s="48">
        <v>6</v>
      </c>
      <c r="I600" s="50" t="s">
        <v>90</v>
      </c>
      <c r="J600" s="49">
        <v>45625</v>
      </c>
      <c r="K600" s="62">
        <v>45627</v>
      </c>
      <c r="L600" s="40" t="s">
        <v>4</v>
      </c>
      <c r="M600" s="127">
        <v>4</v>
      </c>
      <c r="N600" s="137">
        <f>VLOOKUP(L600,단가표!$B$2:$C$75,2,0)</f>
        <v>60000</v>
      </c>
      <c r="O600" s="42">
        <f>SUM(M600*N600)</f>
        <v>240000</v>
      </c>
      <c r="P600" s="138">
        <v>240000</v>
      </c>
      <c r="Q600" s="167" t="s">
        <v>15</v>
      </c>
      <c r="R600" s="41">
        <v>4</v>
      </c>
      <c r="S600" s="43">
        <f>VLOOKUP(Q600,단가표!$B$2:$C$75,2,0)</f>
        <v>6000</v>
      </c>
      <c r="T600" s="166">
        <v>24000</v>
      </c>
      <c r="U600" s="195" t="s">
        <v>57</v>
      </c>
      <c r="V600" s="48" t="s">
        <v>1555</v>
      </c>
      <c r="W600" s="194" t="s">
        <v>1531</v>
      </c>
      <c r="X600" s="186">
        <v>43748</v>
      </c>
      <c r="Y600" s="48" t="s">
        <v>4</v>
      </c>
      <c r="Z600" s="48"/>
      <c r="AA600" s="48" t="s">
        <v>333</v>
      </c>
      <c r="AB600" s="48"/>
      <c r="AC600" s="50"/>
    </row>
    <row r="601" spans="1:29" ht="20.100000000000001" customHeight="1">
      <c r="A601" s="106" t="s">
        <v>2695</v>
      </c>
      <c r="B601" s="106" t="s">
        <v>320</v>
      </c>
      <c r="C601" s="37" t="s">
        <v>320</v>
      </c>
      <c r="D601" s="107" t="s">
        <v>424</v>
      </c>
      <c r="E601" s="48">
        <f>[5]!표1[[#This Row],[이름]]</f>
        <v>0</v>
      </c>
      <c r="F601" s="48" t="s">
        <v>154</v>
      </c>
      <c r="G601" s="48"/>
      <c r="H601" s="48"/>
      <c r="I601" s="50" t="s">
        <v>202</v>
      </c>
      <c r="J601" s="49">
        <v>45625</v>
      </c>
      <c r="K601" s="44">
        <v>45627</v>
      </c>
      <c r="L601" s="108" t="s">
        <v>1351</v>
      </c>
      <c r="M601" s="128">
        <v>2</v>
      </c>
      <c r="N601" s="137">
        <f>VLOOKUP(L601,단가표!$B$2:$C$75,2,0)</f>
        <v>500000</v>
      </c>
      <c r="O601" s="42">
        <f>SUM(M601*N601)</f>
        <v>1000000</v>
      </c>
      <c r="P601" s="142">
        <v>1100000</v>
      </c>
      <c r="Q601" s="167" t="s">
        <v>26</v>
      </c>
      <c r="R601" s="41"/>
      <c r="S601" s="43">
        <f>VLOOKUP(Q601,단가표!$B$2:$C$75,2,0)</f>
        <v>0</v>
      </c>
      <c r="T601" s="166"/>
      <c r="U601" s="195" t="s">
        <v>59</v>
      </c>
      <c r="V601" s="50" t="s">
        <v>1552</v>
      </c>
      <c r="W601" s="203" t="s">
        <v>1352</v>
      </c>
      <c r="X601" s="157"/>
      <c r="Y601" s="48"/>
      <c r="Z601" s="48"/>
      <c r="AA601" s="48"/>
      <c r="AB601" s="48"/>
      <c r="AC601" s="48"/>
    </row>
    <row r="602" spans="1:29" ht="20.100000000000001" customHeight="1">
      <c r="A602" s="108" t="s">
        <v>2696</v>
      </c>
      <c r="B602" s="106" t="s">
        <v>320</v>
      </c>
      <c r="C602" s="37" t="s">
        <v>320</v>
      </c>
      <c r="D602" s="107" t="s">
        <v>1553</v>
      </c>
      <c r="E602" s="48">
        <f>[5]!표1[[#This Row],[이름]]</f>
        <v>0</v>
      </c>
      <c r="F602" s="48"/>
      <c r="G602" s="48"/>
      <c r="H602" s="48"/>
      <c r="I602" s="48"/>
      <c r="J602" s="49">
        <v>45625</v>
      </c>
      <c r="K602" s="66">
        <v>45627</v>
      </c>
      <c r="L602" s="108" t="s">
        <v>1351</v>
      </c>
      <c r="M602" s="128">
        <v>1</v>
      </c>
      <c r="N602" s="137">
        <f>VLOOKUP(L602,단가표!$B$2:$C$75,2,0)</f>
        <v>500000</v>
      </c>
      <c r="O602" s="42">
        <f>SUM(M602*N602)</f>
        <v>500000</v>
      </c>
      <c r="P602" s="142">
        <v>550000</v>
      </c>
      <c r="Q602" s="167" t="s">
        <v>26</v>
      </c>
      <c r="R602" s="75"/>
      <c r="S602" s="43">
        <f>VLOOKUP(Q602,단가표!$B$2:$C$75,2,0)</f>
        <v>0</v>
      </c>
      <c r="T602" s="166"/>
      <c r="U602" s="195" t="s">
        <v>59</v>
      </c>
      <c r="V602" s="48" t="s">
        <v>1552</v>
      </c>
      <c r="W602" s="203" t="s">
        <v>1352</v>
      </c>
      <c r="X602" s="158"/>
      <c r="Y602" s="55"/>
      <c r="Z602" s="48"/>
      <c r="AA602" s="48"/>
      <c r="AB602" s="48"/>
      <c r="AC602" s="48"/>
    </row>
    <row r="603" spans="1:29" ht="20.100000000000001" customHeight="1">
      <c r="A603" s="36" t="s">
        <v>2710</v>
      </c>
      <c r="B603" s="95" t="s">
        <v>50</v>
      </c>
      <c r="C603" s="61" t="s">
        <v>41</v>
      </c>
      <c r="D603" s="48" t="s">
        <v>972</v>
      </c>
      <c r="E603" s="48" t="s">
        <v>44</v>
      </c>
      <c r="F603" s="48" t="s">
        <v>973</v>
      </c>
      <c r="G603" s="48" t="s">
        <v>89</v>
      </c>
      <c r="H603" s="48">
        <v>6</v>
      </c>
      <c r="I603" s="50" t="s">
        <v>90</v>
      </c>
      <c r="J603" s="49">
        <v>45625</v>
      </c>
      <c r="K603" s="62">
        <v>45658</v>
      </c>
      <c r="L603" s="40" t="s">
        <v>4</v>
      </c>
      <c r="M603" s="127">
        <v>4</v>
      </c>
      <c r="N603" s="137">
        <f>VLOOKUP(L603,단가표!$B$2:$C$75,2,0)</f>
        <v>60000</v>
      </c>
      <c r="O603" s="42">
        <f>SUM(M603*N603)</f>
        <v>240000</v>
      </c>
      <c r="P603" s="138">
        <v>240000</v>
      </c>
      <c r="Q603" s="167" t="s">
        <v>15</v>
      </c>
      <c r="R603" s="41">
        <v>4</v>
      </c>
      <c r="S603" s="43">
        <f>VLOOKUP(Q603,단가표!$B$2:$C$75,2,0)</f>
        <v>6000</v>
      </c>
      <c r="T603" s="166">
        <v>24000</v>
      </c>
      <c r="U603" s="195" t="s">
        <v>57</v>
      </c>
      <c r="V603" s="48" t="s">
        <v>1555</v>
      </c>
      <c r="W603" s="194" t="s">
        <v>2682</v>
      </c>
      <c r="X603" s="186">
        <v>43748</v>
      </c>
      <c r="Y603" s="48" t="s">
        <v>4</v>
      </c>
      <c r="Z603" s="48"/>
      <c r="AA603" s="48" t="s">
        <v>333</v>
      </c>
      <c r="AB603" s="48"/>
      <c r="AC603" s="50"/>
    </row>
    <row r="604" spans="1:29" ht="20.100000000000001" customHeight="1">
      <c r="A604" s="36" t="s">
        <v>2710</v>
      </c>
      <c r="B604" s="95" t="s">
        <v>50</v>
      </c>
      <c r="C604" s="61" t="s">
        <v>41</v>
      </c>
      <c r="D604" s="48" t="s">
        <v>972</v>
      </c>
      <c r="E604" s="48" t="s">
        <v>44</v>
      </c>
      <c r="F604" s="48" t="s">
        <v>973</v>
      </c>
      <c r="G604" s="48" t="s">
        <v>89</v>
      </c>
      <c r="H604" s="48">
        <v>6</v>
      </c>
      <c r="I604" s="50" t="s">
        <v>90</v>
      </c>
      <c r="J604" s="49">
        <v>45625</v>
      </c>
      <c r="K604" s="62">
        <v>45689</v>
      </c>
      <c r="L604" s="40" t="s">
        <v>4</v>
      </c>
      <c r="M604" s="127">
        <v>4</v>
      </c>
      <c r="N604" s="137">
        <f>VLOOKUP(L604,단가표!$B$2:$C$75,2,0)</f>
        <v>60000</v>
      </c>
      <c r="O604" s="42">
        <f>SUM(M604*N604)</f>
        <v>240000</v>
      </c>
      <c r="P604" s="138">
        <v>240000</v>
      </c>
      <c r="Q604" s="167" t="s">
        <v>15</v>
      </c>
      <c r="R604" s="41">
        <v>4</v>
      </c>
      <c r="S604" s="43">
        <f>VLOOKUP(Q604,단가표!$B$2:$C$75,2,0)</f>
        <v>6000</v>
      </c>
      <c r="T604" s="166">
        <v>24000</v>
      </c>
      <c r="U604" s="195" t="s">
        <v>57</v>
      </c>
      <c r="V604" s="48" t="s">
        <v>1555</v>
      </c>
      <c r="W604" s="194" t="s">
        <v>2683</v>
      </c>
      <c r="X604" s="186">
        <v>43748</v>
      </c>
      <c r="Y604" s="48" t="s">
        <v>4</v>
      </c>
      <c r="Z604" s="48"/>
      <c r="AA604" s="48" t="s">
        <v>333</v>
      </c>
      <c r="AB604" s="48"/>
      <c r="AC604" s="50"/>
    </row>
    <row r="605" spans="1:29" ht="20.100000000000001" customHeight="1">
      <c r="A605" s="36" t="s">
        <v>2705</v>
      </c>
      <c r="B605" s="95" t="s">
        <v>51</v>
      </c>
      <c r="C605" s="59" t="s">
        <v>41</v>
      </c>
      <c r="D605" s="48" t="s">
        <v>573</v>
      </c>
      <c r="E605" s="48" t="s">
        <v>48</v>
      </c>
      <c r="F605" s="48" t="s">
        <v>574</v>
      </c>
      <c r="G605" s="48" t="s">
        <v>86</v>
      </c>
      <c r="H605" s="48">
        <v>9</v>
      </c>
      <c r="I605" s="50" t="s">
        <v>1157</v>
      </c>
      <c r="J605" s="49">
        <v>45628</v>
      </c>
      <c r="K605" s="44">
        <v>45597</v>
      </c>
      <c r="L605" s="40" t="s">
        <v>10</v>
      </c>
      <c r="M605" s="127">
        <v>15</v>
      </c>
      <c r="N605" s="137">
        <f>VLOOKUP(L605,단가표!$B$2:$C$75,2,0)</f>
        <v>47500</v>
      </c>
      <c r="O605" s="42">
        <f>SUM(M605*N605)</f>
        <v>712500</v>
      </c>
      <c r="P605" s="138">
        <v>712500</v>
      </c>
      <c r="Q605" s="167" t="s">
        <v>26</v>
      </c>
      <c r="R605" s="41"/>
      <c r="S605" s="43">
        <f>VLOOKUP(Q605,단가표!$B$2:$C$75,2,0)</f>
        <v>0</v>
      </c>
      <c r="T605" s="166"/>
      <c r="U605" s="195" t="s">
        <v>57</v>
      </c>
      <c r="V605" s="48" t="s">
        <v>1567</v>
      </c>
      <c r="W605" s="194" t="s">
        <v>1568</v>
      </c>
      <c r="X605" s="186">
        <v>45328</v>
      </c>
      <c r="Y605" s="55" t="s">
        <v>6</v>
      </c>
      <c r="Z605" s="48"/>
      <c r="AA605" s="48" t="s">
        <v>575</v>
      </c>
      <c r="AB605" s="48"/>
      <c r="AC605" s="48"/>
    </row>
    <row r="606" spans="1:29" ht="20.100000000000001" customHeight="1">
      <c r="A606" s="36" t="s">
        <v>2705</v>
      </c>
      <c r="B606" s="95" t="s">
        <v>51</v>
      </c>
      <c r="C606" s="37" t="s">
        <v>41</v>
      </c>
      <c r="D606" s="48" t="s">
        <v>573</v>
      </c>
      <c r="E606" s="48" t="s">
        <v>48</v>
      </c>
      <c r="F606" s="48" t="s">
        <v>574</v>
      </c>
      <c r="G606" s="48" t="s">
        <v>86</v>
      </c>
      <c r="H606" s="48">
        <v>9</v>
      </c>
      <c r="I606" s="50" t="s">
        <v>657</v>
      </c>
      <c r="J606" s="49">
        <v>45628</v>
      </c>
      <c r="K606" s="44">
        <v>45597</v>
      </c>
      <c r="L606" s="40" t="s">
        <v>2435</v>
      </c>
      <c r="M606" s="127">
        <v>12</v>
      </c>
      <c r="N606" s="137">
        <f>VLOOKUP(L606,단가표!$B$2:$C$75,2,0)</f>
        <v>30000</v>
      </c>
      <c r="O606" s="42">
        <f>SUM(M606*N606)</f>
        <v>360000</v>
      </c>
      <c r="P606" s="138">
        <v>360000</v>
      </c>
      <c r="Q606" s="167" t="s">
        <v>26</v>
      </c>
      <c r="R606" s="41"/>
      <c r="S606" s="43">
        <f>VLOOKUP(Q606,단가표!$B$2:$C$75,2,0)</f>
        <v>0</v>
      </c>
      <c r="T606" s="166"/>
      <c r="U606" s="195" t="s">
        <v>57</v>
      </c>
      <c r="V606" s="48" t="s">
        <v>1567</v>
      </c>
      <c r="W606" s="194" t="s">
        <v>1569</v>
      </c>
      <c r="X606" s="186">
        <v>45328</v>
      </c>
      <c r="Y606" s="55" t="s">
        <v>6</v>
      </c>
      <c r="Z606" s="48"/>
      <c r="AA606" s="48" t="s">
        <v>575</v>
      </c>
      <c r="AB606" s="48"/>
      <c r="AC606" s="48"/>
    </row>
    <row r="607" spans="1:29" ht="20.100000000000001" customHeight="1">
      <c r="A607" s="36" t="s">
        <v>2705</v>
      </c>
      <c r="B607" s="95" t="s">
        <v>51</v>
      </c>
      <c r="C607" s="85" t="s">
        <v>40</v>
      </c>
      <c r="D607" s="57" t="s">
        <v>1338</v>
      </c>
      <c r="E607" s="48" t="s">
        <v>47</v>
      </c>
      <c r="F607" s="48" t="s">
        <v>1339</v>
      </c>
      <c r="G607" s="48" t="s">
        <v>86</v>
      </c>
      <c r="H607" s="48">
        <v>8</v>
      </c>
      <c r="I607" s="50" t="s">
        <v>94</v>
      </c>
      <c r="J607" s="49">
        <v>45628</v>
      </c>
      <c r="K607" s="66">
        <v>45597</v>
      </c>
      <c r="L607" s="40" t="s">
        <v>28</v>
      </c>
      <c r="M607" s="127">
        <v>-1</v>
      </c>
      <c r="N607" s="144">
        <v>10000</v>
      </c>
      <c r="O607" s="42">
        <f>SUM(M607*N607)</f>
        <v>-10000</v>
      </c>
      <c r="P607" s="139">
        <v>-10000</v>
      </c>
      <c r="Q607" s="167" t="s">
        <v>26</v>
      </c>
      <c r="R607" s="41"/>
      <c r="S607" s="42">
        <f>VLOOKUP(Q607,단가표!$B$2:$C$75,2,0)</f>
        <v>0</v>
      </c>
      <c r="T607" s="166"/>
      <c r="U607" s="195" t="s">
        <v>59</v>
      </c>
      <c r="V607" s="48" t="s">
        <v>765</v>
      </c>
      <c r="W607" s="194" t="s">
        <v>1664</v>
      </c>
      <c r="X607" s="186"/>
      <c r="Y607" s="55"/>
      <c r="Z607" s="48"/>
      <c r="AA607" s="48"/>
      <c r="AB607" s="48"/>
      <c r="AC607" s="48"/>
    </row>
    <row r="608" spans="1:29" ht="20.100000000000001" customHeight="1">
      <c r="A608" s="58" t="s">
        <v>2705</v>
      </c>
      <c r="B608" s="95" t="s">
        <v>50</v>
      </c>
      <c r="C608" s="37" t="s">
        <v>41</v>
      </c>
      <c r="D608" s="38" t="s">
        <v>466</v>
      </c>
      <c r="E608" s="37" t="s">
        <v>45</v>
      </c>
      <c r="F608" s="37" t="s">
        <v>467</v>
      </c>
      <c r="G608" s="37" t="s">
        <v>89</v>
      </c>
      <c r="H608" s="37">
        <v>9</v>
      </c>
      <c r="I608" s="37" t="s">
        <v>101</v>
      </c>
      <c r="J608" s="49">
        <v>45628</v>
      </c>
      <c r="K608" s="44">
        <v>45597</v>
      </c>
      <c r="L608" s="38" t="s">
        <v>4</v>
      </c>
      <c r="M608" s="128">
        <v>4</v>
      </c>
      <c r="N608" s="137">
        <f>VLOOKUP(L608,단가표!$B$2:$C$75,2,0)</f>
        <v>60000</v>
      </c>
      <c r="O608" s="43">
        <f>SUM(M608*N608)</f>
        <v>240000</v>
      </c>
      <c r="P608" s="141">
        <v>240000</v>
      </c>
      <c r="Q608" s="167" t="s">
        <v>15</v>
      </c>
      <c r="R608" s="53">
        <v>3</v>
      </c>
      <c r="S608" s="43">
        <f>VLOOKUP(Q608,단가표!$B$2:$C$75,2,0)</f>
        <v>6000</v>
      </c>
      <c r="T608" s="168">
        <v>18000</v>
      </c>
      <c r="U608" s="200" t="s">
        <v>59</v>
      </c>
      <c r="V608" s="37" t="s">
        <v>765</v>
      </c>
      <c r="W608" s="199" t="s">
        <v>1577</v>
      </c>
      <c r="X608" s="187">
        <v>45258</v>
      </c>
      <c r="Y608" s="46" t="s">
        <v>6</v>
      </c>
      <c r="Z608" s="37"/>
      <c r="AA608" s="37" t="s">
        <v>468</v>
      </c>
      <c r="AB608" s="37"/>
      <c r="AC608" s="37"/>
    </row>
    <row r="609" spans="1:29" ht="20.100000000000001" customHeight="1">
      <c r="A609" s="36" t="s">
        <v>2705</v>
      </c>
      <c r="B609" s="95" t="s">
        <v>50</v>
      </c>
      <c r="C609" s="56" t="s">
        <v>41</v>
      </c>
      <c r="D609" s="57" t="s">
        <v>513</v>
      </c>
      <c r="E609" s="48" t="s">
        <v>44</v>
      </c>
      <c r="F609" s="48" t="s">
        <v>514</v>
      </c>
      <c r="G609" s="48" t="s">
        <v>86</v>
      </c>
      <c r="H609" s="48">
        <v>9</v>
      </c>
      <c r="I609" s="48" t="s">
        <v>113</v>
      </c>
      <c r="J609" s="49">
        <v>45628</v>
      </c>
      <c r="K609" s="66">
        <v>45627</v>
      </c>
      <c r="L609" s="40" t="s">
        <v>5</v>
      </c>
      <c r="M609" s="127">
        <v>4</v>
      </c>
      <c r="N609" s="137">
        <f>VLOOKUP(L609,단가표!$B$2:$C$75,2,0)</f>
        <v>57500</v>
      </c>
      <c r="O609" s="42">
        <f>SUM(M609*N609)</f>
        <v>230000</v>
      </c>
      <c r="P609" s="138">
        <v>230000</v>
      </c>
      <c r="Q609" s="167" t="s">
        <v>26</v>
      </c>
      <c r="R609" s="41"/>
      <c r="S609" s="43">
        <f>VLOOKUP(Q609,단가표!$B$2:$C$75,2,0)</f>
        <v>0</v>
      </c>
      <c r="T609" s="166"/>
      <c r="U609" s="195" t="s">
        <v>57</v>
      </c>
      <c r="V609" s="48" t="s">
        <v>1558</v>
      </c>
      <c r="W609" s="194" t="s">
        <v>318</v>
      </c>
      <c r="X609" s="186">
        <v>45114</v>
      </c>
      <c r="Y609" s="48" t="s">
        <v>4</v>
      </c>
      <c r="Z609" s="48"/>
      <c r="AA609" s="48" t="s">
        <v>281</v>
      </c>
      <c r="AB609" s="48"/>
      <c r="AC609" s="50"/>
    </row>
    <row r="610" spans="1:29" ht="20.100000000000001" customHeight="1">
      <c r="A610" s="36" t="s">
        <v>2705</v>
      </c>
      <c r="B610" s="95" t="s">
        <v>50</v>
      </c>
      <c r="C610" s="56" t="s">
        <v>41</v>
      </c>
      <c r="D610" s="57" t="s">
        <v>513</v>
      </c>
      <c r="E610" s="48" t="s">
        <v>44</v>
      </c>
      <c r="F610" s="48" t="s">
        <v>514</v>
      </c>
      <c r="G610" s="48" t="s">
        <v>86</v>
      </c>
      <c r="H610" s="48">
        <v>9</v>
      </c>
      <c r="I610" s="48" t="s">
        <v>113</v>
      </c>
      <c r="J610" s="49">
        <v>45628</v>
      </c>
      <c r="K610" s="66">
        <v>45627</v>
      </c>
      <c r="L610" s="40" t="s">
        <v>4</v>
      </c>
      <c r="M610" s="127">
        <v>1</v>
      </c>
      <c r="N610" s="137">
        <f>VLOOKUP(L610,단가표!$B$2:$C$75,2,0)</f>
        <v>60000</v>
      </c>
      <c r="O610" s="42">
        <f>SUM(M610*N610)</f>
        <v>60000</v>
      </c>
      <c r="P610" s="138">
        <v>60000</v>
      </c>
      <c r="Q610" s="167" t="s">
        <v>26</v>
      </c>
      <c r="R610" s="41"/>
      <c r="S610" s="43">
        <f>VLOOKUP(Q610,단가표!$B$2:$C$75,2,0)</f>
        <v>0</v>
      </c>
      <c r="T610" s="166"/>
      <c r="U610" s="195" t="s">
        <v>57</v>
      </c>
      <c r="V610" s="48" t="s">
        <v>1558</v>
      </c>
      <c r="W610" s="194" t="s">
        <v>1559</v>
      </c>
      <c r="X610" s="186">
        <v>45114</v>
      </c>
      <c r="Y610" s="48" t="s">
        <v>4</v>
      </c>
      <c r="Z610" s="48"/>
      <c r="AA610" s="48" t="s">
        <v>281</v>
      </c>
      <c r="AB610" s="48"/>
      <c r="AC610" s="50"/>
    </row>
    <row r="611" spans="1:29" ht="20.100000000000001" customHeight="1">
      <c r="A611" s="36" t="s">
        <v>2705</v>
      </c>
      <c r="B611" s="95" t="s">
        <v>50</v>
      </c>
      <c r="C611" s="59" t="s">
        <v>41</v>
      </c>
      <c r="D611" s="57" t="s">
        <v>515</v>
      </c>
      <c r="E611" s="48" t="s">
        <v>44</v>
      </c>
      <c r="F611" s="48" t="s">
        <v>514</v>
      </c>
      <c r="G611" s="48" t="s">
        <v>89</v>
      </c>
      <c r="H611" s="48">
        <v>6</v>
      </c>
      <c r="I611" s="48" t="s">
        <v>113</v>
      </c>
      <c r="J611" s="49">
        <v>45628</v>
      </c>
      <c r="K611" s="66">
        <v>45627</v>
      </c>
      <c r="L611" s="40" t="s">
        <v>5</v>
      </c>
      <c r="M611" s="127">
        <v>4</v>
      </c>
      <c r="N611" s="137">
        <f>VLOOKUP(L611,단가표!$B$2:$C$75,2,0)</f>
        <v>57500</v>
      </c>
      <c r="O611" s="42">
        <f>SUM(M611*N611)</f>
        <v>230000</v>
      </c>
      <c r="P611" s="138">
        <v>230000</v>
      </c>
      <c r="Q611" s="167" t="s">
        <v>26</v>
      </c>
      <c r="R611" s="72"/>
      <c r="S611" s="89">
        <f>VLOOKUP(Q611,단가표!$B$2:$C$75,2,0)*R611</f>
        <v>0</v>
      </c>
      <c r="T611" s="169"/>
      <c r="U611" s="195" t="s">
        <v>57</v>
      </c>
      <c r="V611" s="48" t="s">
        <v>1558</v>
      </c>
      <c r="W611" s="194" t="s">
        <v>318</v>
      </c>
      <c r="X611" s="186">
        <v>45131</v>
      </c>
      <c r="Y611" s="48" t="s">
        <v>4</v>
      </c>
      <c r="Z611" s="48"/>
      <c r="AA611" s="48"/>
      <c r="AB611" s="48"/>
      <c r="AC611" s="48"/>
    </row>
    <row r="612" spans="1:29" ht="20.100000000000001" customHeight="1">
      <c r="A612" s="36" t="s">
        <v>2705</v>
      </c>
      <c r="B612" s="95" t="s">
        <v>51</v>
      </c>
      <c r="C612" s="59" t="s">
        <v>41</v>
      </c>
      <c r="D612" s="48" t="s">
        <v>285</v>
      </c>
      <c r="E612" s="48" t="s">
        <v>193</v>
      </c>
      <c r="F612" s="48" t="s">
        <v>286</v>
      </c>
      <c r="G612" s="48" t="s">
        <v>86</v>
      </c>
      <c r="H612" s="48">
        <v>7</v>
      </c>
      <c r="I612" s="48" t="s">
        <v>406</v>
      </c>
      <c r="J612" s="49">
        <v>45628</v>
      </c>
      <c r="K612" s="62">
        <v>45627</v>
      </c>
      <c r="L612" s="40" t="s">
        <v>1560</v>
      </c>
      <c r="M612" s="127">
        <v>1</v>
      </c>
      <c r="N612" s="137">
        <f>VLOOKUP(L612,단가표!$B$2:$C$75,2,0)</f>
        <v>500000</v>
      </c>
      <c r="O612" s="42">
        <f>SUM(M612*N612)</f>
        <v>500000</v>
      </c>
      <c r="P612" s="138">
        <v>500000</v>
      </c>
      <c r="Q612" s="165" t="s">
        <v>26</v>
      </c>
      <c r="R612" s="41"/>
      <c r="S612" s="43">
        <f>VLOOKUP(Q612,단가표!$B$2:$C$75,2,0)</f>
        <v>0</v>
      </c>
      <c r="T612" s="166"/>
      <c r="U612" s="193" t="s">
        <v>57</v>
      </c>
      <c r="V612" s="50" t="s">
        <v>1561</v>
      </c>
      <c r="W612" s="194" t="s">
        <v>1562</v>
      </c>
      <c r="X612" s="186">
        <v>44771</v>
      </c>
      <c r="Y612" s="55" t="s">
        <v>4</v>
      </c>
      <c r="Z612" s="48"/>
      <c r="AA612" s="48"/>
      <c r="AB612" s="48"/>
      <c r="AC612" s="40"/>
    </row>
    <row r="613" spans="1:29" ht="20.100000000000001" customHeight="1">
      <c r="A613" s="36" t="s">
        <v>2705</v>
      </c>
      <c r="B613" s="95" t="s">
        <v>51</v>
      </c>
      <c r="C613" s="59" t="s">
        <v>41</v>
      </c>
      <c r="D613" s="48" t="s">
        <v>404</v>
      </c>
      <c r="E613" s="48" t="s">
        <v>193</v>
      </c>
      <c r="F613" s="48" t="s">
        <v>405</v>
      </c>
      <c r="G613" s="48" t="s">
        <v>86</v>
      </c>
      <c r="H613" s="48">
        <v>8</v>
      </c>
      <c r="I613" s="50" t="s">
        <v>1563</v>
      </c>
      <c r="J613" s="49">
        <v>45628</v>
      </c>
      <c r="K613" s="62">
        <v>45627</v>
      </c>
      <c r="L613" s="40" t="s">
        <v>6</v>
      </c>
      <c r="M613" s="127">
        <v>8</v>
      </c>
      <c r="N613" s="137">
        <f>VLOOKUP(L613,단가표!$B$2:$C$75,2,0)</f>
        <v>55000</v>
      </c>
      <c r="O613" s="42">
        <f>SUM(M613*N613)</f>
        <v>440000</v>
      </c>
      <c r="P613" s="138">
        <v>440000</v>
      </c>
      <c r="Q613" s="167" t="s">
        <v>26</v>
      </c>
      <c r="R613" s="41"/>
      <c r="S613" s="42">
        <f>VLOOKUP(Q613,단가표!$B$2:$C$75,2,0)</f>
        <v>0</v>
      </c>
      <c r="T613" s="166"/>
      <c r="U613" s="193" t="s">
        <v>57</v>
      </c>
      <c r="V613" s="48" t="s">
        <v>1564</v>
      </c>
      <c r="W613" s="194" t="s">
        <v>212</v>
      </c>
      <c r="X613" s="186">
        <v>45091</v>
      </c>
      <c r="Y613" s="55" t="s">
        <v>4</v>
      </c>
      <c r="Z613" s="48"/>
      <c r="AA613" s="48" t="s">
        <v>345</v>
      </c>
      <c r="AB613" s="48"/>
      <c r="AC613" s="48"/>
    </row>
    <row r="614" spans="1:29" ht="20.100000000000001" customHeight="1">
      <c r="A614" s="36" t="s">
        <v>2705</v>
      </c>
      <c r="B614" s="95" t="s">
        <v>50</v>
      </c>
      <c r="C614" s="37" t="s">
        <v>41</v>
      </c>
      <c r="D614" s="40" t="s">
        <v>299</v>
      </c>
      <c r="E614" s="48" t="s">
        <v>45</v>
      </c>
      <c r="F614" s="48" t="s">
        <v>300</v>
      </c>
      <c r="G614" s="48" t="s">
        <v>89</v>
      </c>
      <c r="H614" s="48">
        <v>8</v>
      </c>
      <c r="I614" s="48" t="s">
        <v>113</v>
      </c>
      <c r="J614" s="49">
        <v>45628</v>
      </c>
      <c r="K614" s="62">
        <v>45627</v>
      </c>
      <c r="L614" s="40" t="s">
        <v>4</v>
      </c>
      <c r="M614" s="127">
        <v>4</v>
      </c>
      <c r="N614" s="137">
        <f>VLOOKUP(L614,단가표!$B$2:$C$75,2,0)</f>
        <v>60000</v>
      </c>
      <c r="O614" s="42">
        <f>SUM(M614*N614)</f>
        <v>240000</v>
      </c>
      <c r="P614" s="140">
        <v>240000</v>
      </c>
      <c r="Q614" s="167" t="s">
        <v>26</v>
      </c>
      <c r="R614" s="53"/>
      <c r="S614" s="43">
        <f>VLOOKUP(Q614,단가표!$B$2:$C$75,2,0)</f>
        <v>0</v>
      </c>
      <c r="T614" s="168"/>
      <c r="U614" s="195" t="s">
        <v>57</v>
      </c>
      <c r="V614" s="67" t="s">
        <v>1565</v>
      </c>
      <c r="W614" s="194" t="s">
        <v>318</v>
      </c>
      <c r="X614" s="186">
        <v>44831</v>
      </c>
      <c r="Y614" s="48" t="s">
        <v>4</v>
      </c>
      <c r="Z614" s="48"/>
      <c r="AA614" s="67" t="s">
        <v>301</v>
      </c>
      <c r="AB614" s="67"/>
      <c r="AC614" s="48"/>
    </row>
    <row r="615" spans="1:29" ht="20.100000000000001" customHeight="1">
      <c r="A615" s="36" t="s">
        <v>2705</v>
      </c>
      <c r="B615" s="95" t="s">
        <v>51</v>
      </c>
      <c r="C615" s="59" t="s">
        <v>41</v>
      </c>
      <c r="D615" s="48" t="s">
        <v>285</v>
      </c>
      <c r="E615" s="48" t="s">
        <v>193</v>
      </c>
      <c r="F615" s="48" t="s">
        <v>286</v>
      </c>
      <c r="G615" s="48" t="s">
        <v>86</v>
      </c>
      <c r="H615" s="48">
        <v>7</v>
      </c>
      <c r="I615" s="48" t="s">
        <v>689</v>
      </c>
      <c r="J615" s="49">
        <v>45628</v>
      </c>
      <c r="K615" s="62">
        <v>45627</v>
      </c>
      <c r="L615" s="40" t="s">
        <v>2435</v>
      </c>
      <c r="M615" s="127">
        <v>1</v>
      </c>
      <c r="N615" s="137">
        <f>VLOOKUP(L615,단가표!$B$2:$C$75,2,0)</f>
        <v>30000</v>
      </c>
      <c r="O615" s="42">
        <f>SUM(M615*N615)</f>
        <v>30000</v>
      </c>
      <c r="P615" s="138">
        <v>30000</v>
      </c>
      <c r="Q615" s="165" t="s">
        <v>26</v>
      </c>
      <c r="R615" s="41"/>
      <c r="S615" s="43">
        <f>VLOOKUP(Q615,단가표!$B$2:$C$75,2,0)</f>
        <v>0</v>
      </c>
      <c r="T615" s="166"/>
      <c r="U615" s="193" t="s">
        <v>57</v>
      </c>
      <c r="V615" s="50" t="s">
        <v>1566</v>
      </c>
      <c r="W615" s="194" t="s">
        <v>492</v>
      </c>
      <c r="X615" s="186">
        <v>44771</v>
      </c>
      <c r="Y615" s="55" t="s">
        <v>4</v>
      </c>
      <c r="Z615" s="48"/>
      <c r="AA615" s="48"/>
      <c r="AB615" s="48"/>
      <c r="AC615" s="40"/>
    </row>
    <row r="616" spans="1:29" ht="20.100000000000001" customHeight="1">
      <c r="A616" s="58" t="s">
        <v>2705</v>
      </c>
      <c r="B616" s="95" t="s">
        <v>51</v>
      </c>
      <c r="C616" s="59" t="s">
        <v>41</v>
      </c>
      <c r="D616" s="48" t="s">
        <v>224</v>
      </c>
      <c r="E616" s="48" t="s">
        <v>193</v>
      </c>
      <c r="F616" s="48" t="s">
        <v>322</v>
      </c>
      <c r="G616" s="48" t="s">
        <v>86</v>
      </c>
      <c r="H616" s="48">
        <v>6</v>
      </c>
      <c r="I616" s="50" t="s">
        <v>17</v>
      </c>
      <c r="J616" s="49">
        <v>45628</v>
      </c>
      <c r="K616" s="44">
        <v>45627</v>
      </c>
      <c r="L616" s="40" t="s">
        <v>2435</v>
      </c>
      <c r="M616" s="127">
        <v>11</v>
      </c>
      <c r="N616" s="137">
        <f>VLOOKUP(L616,단가표!$B$2:$C$75,2,0)</f>
        <v>30000</v>
      </c>
      <c r="O616" s="42">
        <f>SUM(M616*N616)</f>
        <v>330000</v>
      </c>
      <c r="P616" s="138">
        <v>330000</v>
      </c>
      <c r="Q616" s="165" t="s">
        <v>26</v>
      </c>
      <c r="R616" s="41"/>
      <c r="S616" s="42">
        <f>VLOOKUP(Q616,단가표!$B$2:$C$75,2,0)</f>
        <v>0</v>
      </c>
      <c r="T616" s="166"/>
      <c r="U616" s="195" t="s">
        <v>57</v>
      </c>
      <c r="V616" s="50" t="s">
        <v>1570</v>
      </c>
      <c r="W616" s="196" t="s">
        <v>1571</v>
      </c>
      <c r="X616" s="186">
        <v>44561</v>
      </c>
      <c r="Y616" s="55" t="s">
        <v>4</v>
      </c>
      <c r="Z616" s="48"/>
      <c r="AA616" s="48" t="s">
        <v>229</v>
      </c>
      <c r="AB616" s="48"/>
      <c r="AC616" s="48"/>
    </row>
    <row r="617" spans="1:29" ht="20.100000000000001" customHeight="1">
      <c r="A617" s="58" t="s">
        <v>2705</v>
      </c>
      <c r="B617" s="95" t="s">
        <v>51</v>
      </c>
      <c r="C617" s="59" t="s">
        <v>41</v>
      </c>
      <c r="D617" s="48" t="s">
        <v>224</v>
      </c>
      <c r="E617" s="48" t="s">
        <v>193</v>
      </c>
      <c r="F617" s="48" t="s">
        <v>322</v>
      </c>
      <c r="G617" s="48" t="s">
        <v>86</v>
      </c>
      <c r="H617" s="48">
        <v>6</v>
      </c>
      <c r="I617" s="50" t="s">
        <v>91</v>
      </c>
      <c r="J617" s="49">
        <v>45628</v>
      </c>
      <c r="K617" s="44">
        <v>45627</v>
      </c>
      <c r="L617" s="40" t="s">
        <v>4</v>
      </c>
      <c r="M617" s="127">
        <v>5</v>
      </c>
      <c r="N617" s="137">
        <f>VLOOKUP(L617,단가표!$B$2:$C$75,2,0)</f>
        <v>60000</v>
      </c>
      <c r="O617" s="42">
        <f>SUM(M617*N617)</f>
        <v>300000</v>
      </c>
      <c r="P617" s="138">
        <v>305000</v>
      </c>
      <c r="Q617" s="165" t="s">
        <v>26</v>
      </c>
      <c r="R617" s="41"/>
      <c r="S617" s="42">
        <f>VLOOKUP(Q617,단가표!$B$2:$C$75,2,0)</f>
        <v>0</v>
      </c>
      <c r="T617" s="166"/>
      <c r="U617" s="195" t="s">
        <v>57</v>
      </c>
      <c r="V617" s="50" t="s">
        <v>1570</v>
      </c>
      <c r="W617" s="196" t="s">
        <v>1572</v>
      </c>
      <c r="X617" s="186">
        <v>44561</v>
      </c>
      <c r="Y617" s="55" t="s">
        <v>4</v>
      </c>
      <c r="Z617" s="48"/>
      <c r="AA617" s="48" t="s">
        <v>229</v>
      </c>
      <c r="AB617" s="48"/>
      <c r="AC617" s="48"/>
    </row>
    <row r="618" spans="1:29" ht="20.100000000000001" customHeight="1">
      <c r="A618" s="58" t="s">
        <v>2705</v>
      </c>
      <c r="B618" s="95" t="s">
        <v>51</v>
      </c>
      <c r="C618" s="37" t="s">
        <v>41</v>
      </c>
      <c r="D618" s="48" t="s">
        <v>224</v>
      </c>
      <c r="E618" s="48" t="s">
        <v>193</v>
      </c>
      <c r="F618" s="48" t="s">
        <v>322</v>
      </c>
      <c r="G618" s="48" t="s">
        <v>86</v>
      </c>
      <c r="H618" s="48">
        <v>6</v>
      </c>
      <c r="I618" s="50" t="s">
        <v>406</v>
      </c>
      <c r="J618" s="49">
        <v>45628</v>
      </c>
      <c r="K618" s="44">
        <v>45627</v>
      </c>
      <c r="L618" s="40" t="s">
        <v>165</v>
      </c>
      <c r="M618" s="127">
        <v>1</v>
      </c>
      <c r="N618" s="137">
        <f>VLOOKUP(L618,단가표!$B$2:$C$75,2,0)</f>
        <v>500000</v>
      </c>
      <c r="O618" s="42">
        <f>SUM(M618*N618)</f>
        <v>500000</v>
      </c>
      <c r="P618" s="138">
        <v>500000</v>
      </c>
      <c r="Q618" s="165" t="s">
        <v>26</v>
      </c>
      <c r="R618" s="41"/>
      <c r="S618" s="42">
        <f>VLOOKUP(Q618,단가표!$B$2:$C$75,2,0)</f>
        <v>0</v>
      </c>
      <c r="T618" s="166"/>
      <c r="U618" s="195" t="s">
        <v>57</v>
      </c>
      <c r="V618" s="50" t="s">
        <v>1570</v>
      </c>
      <c r="W618" s="196" t="s">
        <v>1562</v>
      </c>
      <c r="X618" s="186">
        <v>44561</v>
      </c>
      <c r="Y618" s="55" t="s">
        <v>4</v>
      </c>
      <c r="Z618" s="48"/>
      <c r="AA618" s="48" t="s">
        <v>229</v>
      </c>
      <c r="AB618" s="48"/>
      <c r="AC618" s="48"/>
    </row>
    <row r="619" spans="1:29" ht="20.100000000000001" customHeight="1">
      <c r="A619" s="58" t="s">
        <v>2705</v>
      </c>
      <c r="B619" s="95" t="s">
        <v>51</v>
      </c>
      <c r="C619" s="37" t="s">
        <v>41</v>
      </c>
      <c r="D619" s="48" t="s">
        <v>1574</v>
      </c>
      <c r="E619" s="48" t="s">
        <v>193</v>
      </c>
      <c r="F619" s="48" t="s">
        <v>1575</v>
      </c>
      <c r="G619" s="48" t="s">
        <v>86</v>
      </c>
      <c r="H619" s="48">
        <v>8</v>
      </c>
      <c r="I619" s="50" t="s">
        <v>94</v>
      </c>
      <c r="J619" s="49">
        <v>45628</v>
      </c>
      <c r="K619" s="44">
        <v>45627</v>
      </c>
      <c r="L619" s="40" t="s">
        <v>4</v>
      </c>
      <c r="M619" s="127">
        <v>4</v>
      </c>
      <c r="N619" s="137">
        <f>VLOOKUP(L619,단가표!$B$2:$C$75,2,0)</f>
        <v>60000</v>
      </c>
      <c r="O619" s="42">
        <f>SUM(M619*N619)</f>
        <v>240000</v>
      </c>
      <c r="P619" s="138">
        <v>120000</v>
      </c>
      <c r="Q619" s="165" t="s">
        <v>26</v>
      </c>
      <c r="R619" s="41"/>
      <c r="S619" s="42">
        <f>VLOOKUP(Q619,단가표!$B$2:$C$75,2,0)</f>
        <v>0</v>
      </c>
      <c r="T619" s="166"/>
      <c r="U619" s="195" t="s">
        <v>57</v>
      </c>
      <c r="V619" s="50" t="s">
        <v>1576</v>
      </c>
      <c r="W619" s="196" t="s">
        <v>1737</v>
      </c>
      <c r="X619" s="186"/>
      <c r="Y619" s="55"/>
      <c r="Z619" s="48"/>
      <c r="AA619" s="48"/>
      <c r="AB619" s="48"/>
      <c r="AC619" s="48"/>
    </row>
    <row r="620" spans="1:29" ht="20.100000000000001" customHeight="1">
      <c r="A620" s="58" t="s">
        <v>2705</v>
      </c>
      <c r="B620" s="95" t="s">
        <v>50</v>
      </c>
      <c r="C620" s="37" t="s">
        <v>41</v>
      </c>
      <c r="D620" s="38" t="s">
        <v>466</v>
      </c>
      <c r="E620" s="37" t="s">
        <v>45</v>
      </c>
      <c r="F620" s="37" t="s">
        <v>467</v>
      </c>
      <c r="G620" s="37" t="s">
        <v>89</v>
      </c>
      <c r="H620" s="37">
        <v>9</v>
      </c>
      <c r="I620" s="37" t="s">
        <v>101</v>
      </c>
      <c r="J620" s="49">
        <v>45628</v>
      </c>
      <c r="K620" s="44">
        <v>45627</v>
      </c>
      <c r="L620" s="38" t="s">
        <v>4</v>
      </c>
      <c r="M620" s="128">
        <v>4</v>
      </c>
      <c r="N620" s="137">
        <f>VLOOKUP(L620,단가표!$B$2:$C$75,2,0)</f>
        <v>60000</v>
      </c>
      <c r="O620" s="43">
        <f>SUM(M620*N620)</f>
        <v>240000</v>
      </c>
      <c r="P620" s="141">
        <v>240000</v>
      </c>
      <c r="Q620" s="167" t="s">
        <v>15</v>
      </c>
      <c r="R620" s="53">
        <v>4</v>
      </c>
      <c r="S620" s="43">
        <f>VLOOKUP(Q620,단가표!$B$2:$C$75,2,0)</f>
        <v>6000</v>
      </c>
      <c r="T620" s="168">
        <v>24000</v>
      </c>
      <c r="U620" s="200" t="s">
        <v>59</v>
      </c>
      <c r="V620" s="37" t="s">
        <v>765</v>
      </c>
      <c r="W620" s="199" t="s">
        <v>463</v>
      </c>
      <c r="X620" s="187">
        <v>45258</v>
      </c>
      <c r="Y620" s="46" t="s">
        <v>6</v>
      </c>
      <c r="Z620" s="37"/>
      <c r="AA620" s="37" t="s">
        <v>468</v>
      </c>
      <c r="AB620" s="37"/>
      <c r="AC620" s="37"/>
    </row>
    <row r="621" spans="1:29" ht="20.100000000000001" customHeight="1">
      <c r="A621" s="58" t="s">
        <v>2705</v>
      </c>
      <c r="B621" s="95" t="s">
        <v>51</v>
      </c>
      <c r="C621" s="37" t="s">
        <v>41</v>
      </c>
      <c r="D621" s="48" t="s">
        <v>1574</v>
      </c>
      <c r="E621" s="48" t="s">
        <v>47</v>
      </c>
      <c r="F621" s="48" t="s">
        <v>1575</v>
      </c>
      <c r="G621" s="48" t="s">
        <v>86</v>
      </c>
      <c r="H621" s="48">
        <v>8</v>
      </c>
      <c r="I621" s="50" t="s">
        <v>94</v>
      </c>
      <c r="J621" s="49">
        <v>45628</v>
      </c>
      <c r="K621" s="44">
        <v>45627</v>
      </c>
      <c r="L621" s="40" t="s">
        <v>4</v>
      </c>
      <c r="M621" s="127">
        <v>4</v>
      </c>
      <c r="N621" s="137">
        <f>VLOOKUP(L621,단가표!$B$2:$C$75,2,0)</f>
        <v>60000</v>
      </c>
      <c r="O621" s="42">
        <f>SUM(M621*N621)</f>
        <v>240000</v>
      </c>
      <c r="P621" s="138">
        <v>120000</v>
      </c>
      <c r="Q621" s="165" t="s">
        <v>14</v>
      </c>
      <c r="R621" s="41">
        <v>1</v>
      </c>
      <c r="S621" s="42">
        <f>VLOOKUP(Q621,단가표!$B$2:$C$75,2,0)</f>
        <v>30000</v>
      </c>
      <c r="T621" s="166">
        <v>30000</v>
      </c>
      <c r="U621" s="195" t="s">
        <v>57</v>
      </c>
      <c r="V621" s="50" t="s">
        <v>1576</v>
      </c>
      <c r="W621" s="196" t="s">
        <v>1736</v>
      </c>
      <c r="X621" s="186"/>
      <c r="Y621" s="55"/>
      <c r="Z621" s="48"/>
      <c r="AA621" s="48"/>
      <c r="AB621" s="48"/>
      <c r="AC621" s="48"/>
    </row>
    <row r="622" spans="1:29" ht="20.100000000000001" customHeight="1">
      <c r="A622" s="106" t="s">
        <v>2702</v>
      </c>
      <c r="B622" s="106" t="s">
        <v>84</v>
      </c>
      <c r="C622" s="37" t="s">
        <v>84</v>
      </c>
      <c r="D622" s="107" t="s">
        <v>1262</v>
      </c>
      <c r="E622" s="48">
        <f>[5]!표1[[#This Row],[품목]]</f>
        <v>0</v>
      </c>
      <c r="F622" s="48" t="s">
        <v>161</v>
      </c>
      <c r="G622" s="48"/>
      <c r="H622" s="48"/>
      <c r="I622" s="48" t="s">
        <v>162</v>
      </c>
      <c r="J622" s="49">
        <v>45628</v>
      </c>
      <c r="K622" s="66">
        <v>45627</v>
      </c>
      <c r="L622" s="108" t="s">
        <v>647</v>
      </c>
      <c r="M622" s="128">
        <v>4</v>
      </c>
      <c r="N622" s="137">
        <f>VLOOKUP(L622,단가표!$B$2:$C$75,2,0)</f>
        <v>130000</v>
      </c>
      <c r="O622" s="42">
        <f>SUM(M622*N622)</f>
        <v>520000</v>
      </c>
      <c r="P622" s="142">
        <v>572000</v>
      </c>
      <c r="Q622" s="167" t="s">
        <v>26</v>
      </c>
      <c r="R622" s="75"/>
      <c r="S622" s="43">
        <f>VLOOKUP(Q622,단가표!$B$2:$C$75,2,0)</f>
        <v>0</v>
      </c>
      <c r="T622" s="166"/>
      <c r="U622" s="195" t="s">
        <v>57</v>
      </c>
      <c r="V622" s="48" t="s">
        <v>1556</v>
      </c>
      <c r="W622" s="203" t="s">
        <v>1557</v>
      </c>
      <c r="X622" s="158"/>
      <c r="Y622" s="55"/>
      <c r="Z622" s="48"/>
      <c r="AA622" s="48"/>
      <c r="AB622" s="48"/>
      <c r="AC622" s="48"/>
    </row>
    <row r="623" spans="1:29" ht="20.100000000000001" customHeight="1">
      <c r="A623" s="58" t="s">
        <v>2705</v>
      </c>
      <c r="B623" s="95" t="s">
        <v>51</v>
      </c>
      <c r="C623" s="37" t="s">
        <v>175</v>
      </c>
      <c r="D623" s="37" t="s">
        <v>411</v>
      </c>
      <c r="E623" s="48" t="s">
        <v>193</v>
      </c>
      <c r="F623" s="48" t="s">
        <v>412</v>
      </c>
      <c r="G623" s="48" t="s">
        <v>86</v>
      </c>
      <c r="H623" s="48">
        <v>8</v>
      </c>
      <c r="I623" s="48" t="s">
        <v>98</v>
      </c>
      <c r="J623" s="49">
        <v>45629</v>
      </c>
      <c r="K623" s="66">
        <v>45627</v>
      </c>
      <c r="L623" s="40" t="s">
        <v>6</v>
      </c>
      <c r="M623" s="127">
        <v>4</v>
      </c>
      <c r="N623" s="137">
        <f>VLOOKUP(L623,단가표!$B$2:$C$75,2,0)</f>
        <v>55000</v>
      </c>
      <c r="O623" s="42">
        <f>SUM(M623*N623)</f>
        <v>220000</v>
      </c>
      <c r="P623" s="138">
        <v>200000</v>
      </c>
      <c r="Q623" s="167" t="s">
        <v>26</v>
      </c>
      <c r="R623" s="41"/>
      <c r="S623" s="43">
        <f>VLOOKUP(Q623,단가표!$B$2:$C$75,2,0)</f>
        <v>0</v>
      </c>
      <c r="T623" s="166"/>
      <c r="U623" s="195" t="s">
        <v>57</v>
      </c>
      <c r="V623" s="48" t="s">
        <v>1580</v>
      </c>
      <c r="W623" s="194" t="s">
        <v>1581</v>
      </c>
      <c r="X623" s="186">
        <v>45122</v>
      </c>
      <c r="Y623" s="55" t="s">
        <v>4</v>
      </c>
      <c r="Z623" s="48"/>
      <c r="AA623" s="48" t="s">
        <v>413</v>
      </c>
      <c r="AB623" s="48"/>
      <c r="AC623" s="48"/>
    </row>
    <row r="624" spans="1:29" ht="20.100000000000001" customHeight="1">
      <c r="A624" s="36" t="s">
        <v>2705</v>
      </c>
      <c r="B624" s="95" t="s">
        <v>51</v>
      </c>
      <c r="C624" s="56" t="s">
        <v>41</v>
      </c>
      <c r="D624" s="48" t="s">
        <v>327</v>
      </c>
      <c r="E624" s="48" t="s">
        <v>46</v>
      </c>
      <c r="F624" s="48" t="s">
        <v>245</v>
      </c>
      <c r="G624" s="48" t="s">
        <v>86</v>
      </c>
      <c r="H624" s="48">
        <v>6</v>
      </c>
      <c r="I624" s="50" t="s">
        <v>1583</v>
      </c>
      <c r="J624" s="49">
        <v>45630</v>
      </c>
      <c r="K624" s="63">
        <v>45597</v>
      </c>
      <c r="L624" s="40" t="s">
        <v>10</v>
      </c>
      <c r="M624" s="127">
        <v>2</v>
      </c>
      <c r="N624" s="137">
        <f>VLOOKUP(L624,단가표!$B$2:$C$75,2,0)</f>
        <v>47500</v>
      </c>
      <c r="O624" s="42">
        <f>SUM(M624*N624)</f>
        <v>95000</v>
      </c>
      <c r="P624" s="138">
        <v>95000</v>
      </c>
      <c r="Q624" s="167" t="s">
        <v>26</v>
      </c>
      <c r="R624" s="41"/>
      <c r="S624" s="43">
        <f>VLOOKUP(Q624,단가표!$B$2:$C$75,2,0)</f>
        <v>0</v>
      </c>
      <c r="T624" s="166"/>
      <c r="U624" s="195" t="s">
        <v>58</v>
      </c>
      <c r="V624" s="50" t="s">
        <v>1584</v>
      </c>
      <c r="W624" s="194" t="s">
        <v>1653</v>
      </c>
      <c r="X624" s="186">
        <v>44915</v>
      </c>
      <c r="Y624" s="55" t="s">
        <v>4</v>
      </c>
      <c r="Z624" s="48"/>
      <c r="AA624" s="48" t="s">
        <v>328</v>
      </c>
      <c r="AB624" s="48"/>
      <c r="AC624" s="48"/>
    </row>
    <row r="625" spans="1:29" ht="20.100000000000001" customHeight="1">
      <c r="A625" s="36" t="s">
        <v>2705</v>
      </c>
      <c r="B625" s="95" t="s">
        <v>51</v>
      </c>
      <c r="C625" s="56" t="s">
        <v>41</v>
      </c>
      <c r="D625" s="48" t="s">
        <v>327</v>
      </c>
      <c r="E625" s="48" t="s">
        <v>46</v>
      </c>
      <c r="F625" s="48" t="s">
        <v>245</v>
      </c>
      <c r="G625" s="48" t="s">
        <v>86</v>
      </c>
      <c r="H625" s="48">
        <v>6</v>
      </c>
      <c r="I625" s="50" t="s">
        <v>1583</v>
      </c>
      <c r="J625" s="49">
        <v>45630</v>
      </c>
      <c r="K625" s="63">
        <v>45597</v>
      </c>
      <c r="L625" s="40" t="s">
        <v>8</v>
      </c>
      <c r="M625" s="127">
        <v>11</v>
      </c>
      <c r="N625" s="137">
        <f>VLOOKUP(L625,단가표!$B$2:$C$75,2,0)</f>
        <v>50000</v>
      </c>
      <c r="O625" s="42">
        <f>SUM(M625*N625)</f>
        <v>550000</v>
      </c>
      <c r="P625" s="138">
        <v>550000</v>
      </c>
      <c r="Q625" s="167" t="s">
        <v>26</v>
      </c>
      <c r="R625" s="41"/>
      <c r="S625" s="43">
        <f>VLOOKUP(Q625,단가표!$B$2:$C$75,2,0)</f>
        <v>0</v>
      </c>
      <c r="T625" s="166"/>
      <c r="U625" s="195" t="s">
        <v>58</v>
      </c>
      <c r="V625" s="50" t="s">
        <v>1584</v>
      </c>
      <c r="W625" s="194" t="s">
        <v>1585</v>
      </c>
      <c r="X625" s="186">
        <v>44915</v>
      </c>
      <c r="Y625" s="55" t="s">
        <v>4</v>
      </c>
      <c r="Z625" s="48"/>
      <c r="AA625" s="48" t="s">
        <v>328</v>
      </c>
      <c r="AB625" s="48"/>
      <c r="AC625" s="48"/>
    </row>
    <row r="626" spans="1:29" ht="20.100000000000001" customHeight="1">
      <c r="A626" s="36" t="s">
        <v>2705</v>
      </c>
      <c r="B626" s="95" t="s">
        <v>50</v>
      </c>
      <c r="C626" s="38" t="s">
        <v>499</v>
      </c>
      <c r="D626" s="48" t="s">
        <v>355</v>
      </c>
      <c r="E626" s="48" t="s">
        <v>45</v>
      </c>
      <c r="F626" s="48" t="s">
        <v>356</v>
      </c>
      <c r="G626" s="48" t="s">
        <v>89</v>
      </c>
      <c r="H626" s="48">
        <v>8</v>
      </c>
      <c r="I626" s="48" t="s">
        <v>92</v>
      </c>
      <c r="J626" s="49">
        <v>45630</v>
      </c>
      <c r="K626" s="63">
        <v>45627</v>
      </c>
      <c r="L626" s="40" t="s">
        <v>4</v>
      </c>
      <c r="M626" s="127">
        <v>4</v>
      </c>
      <c r="N626" s="137">
        <f>VLOOKUP(L626,단가표!$B$2:$C$75,2,0)</f>
        <v>60000</v>
      </c>
      <c r="O626" s="42">
        <f>SUM(M626*N626)</f>
        <v>240000</v>
      </c>
      <c r="P626" s="138">
        <v>240000</v>
      </c>
      <c r="Q626" s="167" t="s">
        <v>26</v>
      </c>
      <c r="R626" s="41"/>
      <c r="S626" s="43">
        <f>VLOOKUP(Q626,단가표!$B$2:$C$75,2,0)</f>
        <v>0</v>
      </c>
      <c r="T626" s="166"/>
      <c r="U626" s="195" t="s">
        <v>57</v>
      </c>
      <c r="V626" s="50" t="s">
        <v>1592</v>
      </c>
      <c r="W626" s="194" t="s">
        <v>210</v>
      </c>
      <c r="X626" s="186">
        <v>44960</v>
      </c>
      <c r="Y626" s="48" t="s">
        <v>4</v>
      </c>
      <c r="Z626" s="48"/>
      <c r="AA626" s="48" t="s">
        <v>325</v>
      </c>
      <c r="AB626" s="48"/>
      <c r="AC626" s="48"/>
    </row>
    <row r="627" spans="1:29" ht="20.100000000000001" customHeight="1">
      <c r="A627" s="36" t="s">
        <v>2705</v>
      </c>
      <c r="B627" s="95" t="s">
        <v>50</v>
      </c>
      <c r="C627" s="38" t="s">
        <v>499</v>
      </c>
      <c r="D627" s="48" t="s">
        <v>355</v>
      </c>
      <c r="E627" s="48" t="s">
        <v>45</v>
      </c>
      <c r="F627" s="48" t="s">
        <v>356</v>
      </c>
      <c r="G627" s="48" t="s">
        <v>89</v>
      </c>
      <c r="H627" s="48">
        <v>8</v>
      </c>
      <c r="I627" s="48" t="s">
        <v>92</v>
      </c>
      <c r="J627" s="49">
        <v>45630</v>
      </c>
      <c r="K627" s="63">
        <v>45627</v>
      </c>
      <c r="L627" s="40" t="s">
        <v>2435</v>
      </c>
      <c r="M627" s="127">
        <v>2</v>
      </c>
      <c r="N627" s="137">
        <f>VLOOKUP(L627,단가표!$B$2:$C$75,2,0)</f>
        <v>30000</v>
      </c>
      <c r="O627" s="42">
        <f>SUM(M627*N627)</f>
        <v>60000</v>
      </c>
      <c r="P627" s="138">
        <v>60000</v>
      </c>
      <c r="Q627" s="167" t="s">
        <v>26</v>
      </c>
      <c r="R627" s="41"/>
      <c r="S627" s="43">
        <f>VLOOKUP(Q627,단가표!$B$2:$C$75,2,0)</f>
        <v>0</v>
      </c>
      <c r="T627" s="166"/>
      <c r="U627" s="195" t="s">
        <v>57</v>
      </c>
      <c r="V627" s="50" t="s">
        <v>1592</v>
      </c>
      <c r="W627" s="194" t="s">
        <v>1593</v>
      </c>
      <c r="X627" s="186">
        <v>44960</v>
      </c>
      <c r="Y627" s="48" t="s">
        <v>4</v>
      </c>
      <c r="Z627" s="48"/>
      <c r="AA627" s="48" t="s">
        <v>325</v>
      </c>
      <c r="AB627" s="48"/>
      <c r="AC627" s="48"/>
    </row>
    <row r="628" spans="1:29" ht="20.100000000000001" customHeight="1">
      <c r="A628" s="58" t="s">
        <v>2705</v>
      </c>
      <c r="B628" s="95" t="s">
        <v>50</v>
      </c>
      <c r="C628" s="59" t="s">
        <v>41</v>
      </c>
      <c r="D628" s="57" t="s">
        <v>216</v>
      </c>
      <c r="E628" s="48" t="s">
        <v>45</v>
      </c>
      <c r="F628" s="48" t="s">
        <v>217</v>
      </c>
      <c r="G628" s="48" t="s">
        <v>89</v>
      </c>
      <c r="H628" s="48">
        <v>5</v>
      </c>
      <c r="I628" s="48" t="s">
        <v>403</v>
      </c>
      <c r="J628" s="49">
        <v>45630</v>
      </c>
      <c r="K628" s="66">
        <v>45627</v>
      </c>
      <c r="L628" s="40" t="s">
        <v>2435</v>
      </c>
      <c r="M628" s="127">
        <v>1</v>
      </c>
      <c r="N628" s="137">
        <f>VLOOKUP(L628,단가표!$B$2:$C$75,2,0)</f>
        <v>30000</v>
      </c>
      <c r="O628" s="42">
        <f>SUM(M628*N628)</f>
        <v>30000</v>
      </c>
      <c r="P628" s="138">
        <v>30000</v>
      </c>
      <c r="Q628" s="167" t="s">
        <v>26</v>
      </c>
      <c r="R628" s="41"/>
      <c r="S628" s="43">
        <v>0</v>
      </c>
      <c r="T628" s="166"/>
      <c r="U628" s="195" t="s">
        <v>57</v>
      </c>
      <c r="V628" s="50" t="s">
        <v>1594</v>
      </c>
      <c r="W628" s="194" t="s">
        <v>1595</v>
      </c>
      <c r="X628" s="186">
        <v>44538</v>
      </c>
      <c r="Y628" s="48" t="s">
        <v>4</v>
      </c>
      <c r="Z628" s="48"/>
      <c r="AA628" s="48" t="s">
        <v>218</v>
      </c>
      <c r="AB628" s="48"/>
      <c r="AC628" s="48"/>
    </row>
    <row r="629" spans="1:29" ht="20.100000000000001" customHeight="1">
      <c r="A629" s="58" t="s">
        <v>2705</v>
      </c>
      <c r="B629" s="95" t="s">
        <v>50</v>
      </c>
      <c r="C629" s="59" t="s">
        <v>41</v>
      </c>
      <c r="D629" s="57" t="s">
        <v>219</v>
      </c>
      <c r="E629" s="48" t="s">
        <v>45</v>
      </c>
      <c r="F629" s="48" t="s">
        <v>217</v>
      </c>
      <c r="G629" s="48" t="s">
        <v>89</v>
      </c>
      <c r="H629" s="48">
        <v>7</v>
      </c>
      <c r="I629" s="48" t="s">
        <v>403</v>
      </c>
      <c r="J629" s="49">
        <v>45630</v>
      </c>
      <c r="K629" s="66">
        <v>45627</v>
      </c>
      <c r="L629" s="40" t="s">
        <v>2435</v>
      </c>
      <c r="M629" s="127">
        <v>1</v>
      </c>
      <c r="N629" s="137">
        <f>VLOOKUP(L629,단가표!$B$2:$C$75,2,0)</f>
        <v>30000</v>
      </c>
      <c r="O629" s="42">
        <f>SUM(M629*N629)</f>
        <v>30000</v>
      </c>
      <c r="P629" s="138">
        <v>30000</v>
      </c>
      <c r="Q629" s="167" t="s">
        <v>26</v>
      </c>
      <c r="R629" s="41"/>
      <c r="S629" s="43">
        <v>0</v>
      </c>
      <c r="T629" s="166"/>
      <c r="U629" s="195" t="s">
        <v>57</v>
      </c>
      <c r="V629" s="50" t="s">
        <v>1594</v>
      </c>
      <c r="W629" s="194" t="s">
        <v>1595</v>
      </c>
      <c r="X629" s="186">
        <v>44538</v>
      </c>
      <c r="Y629" s="48" t="s">
        <v>4</v>
      </c>
      <c r="Z629" s="48"/>
      <c r="AA629" s="48" t="s">
        <v>218</v>
      </c>
      <c r="AB629" s="48"/>
      <c r="AC629" s="48"/>
    </row>
    <row r="630" spans="1:29" ht="20.100000000000001" customHeight="1">
      <c r="A630" s="36" t="s">
        <v>2705</v>
      </c>
      <c r="B630" s="95" t="s">
        <v>51</v>
      </c>
      <c r="C630" s="37" t="s">
        <v>41</v>
      </c>
      <c r="D630" s="38" t="s">
        <v>641</v>
      </c>
      <c r="E630" s="37" t="s">
        <v>577</v>
      </c>
      <c r="F630" s="37" t="s">
        <v>643</v>
      </c>
      <c r="G630" s="37" t="s">
        <v>86</v>
      </c>
      <c r="H630" s="37">
        <v>8</v>
      </c>
      <c r="I630" s="37" t="s">
        <v>91</v>
      </c>
      <c r="J630" s="39">
        <v>45630</v>
      </c>
      <c r="K630" s="66">
        <v>45627</v>
      </c>
      <c r="L630" s="40" t="s">
        <v>4</v>
      </c>
      <c r="M630" s="127">
        <v>4</v>
      </c>
      <c r="N630" s="137">
        <f>VLOOKUP(L630,단가표!$B$2:$C$75,2,0)</f>
        <v>60000</v>
      </c>
      <c r="O630" s="42">
        <f>SUM(M630*N630)</f>
        <v>240000</v>
      </c>
      <c r="P630" s="138">
        <v>240000</v>
      </c>
      <c r="Q630" s="167" t="s">
        <v>26</v>
      </c>
      <c r="R630" s="41"/>
      <c r="S630" s="43">
        <f>VLOOKUP(Q630,단가표!$B$2:$C$75,2,0)</f>
        <v>0</v>
      </c>
      <c r="T630" s="166"/>
      <c r="U630" s="200" t="s">
        <v>57</v>
      </c>
      <c r="V630" s="38" t="s">
        <v>1596</v>
      </c>
      <c r="W630" s="199" t="s">
        <v>1597</v>
      </c>
      <c r="X630" s="187">
        <v>45394</v>
      </c>
      <c r="Y630" s="46" t="s">
        <v>4</v>
      </c>
      <c r="Z630" s="37"/>
      <c r="AA630" s="47" t="s">
        <v>645</v>
      </c>
      <c r="AB630" s="47"/>
      <c r="AC630" s="37" t="s">
        <v>61</v>
      </c>
    </row>
    <row r="631" spans="1:29" ht="20.100000000000001" customHeight="1">
      <c r="A631" s="36" t="s">
        <v>2705</v>
      </c>
      <c r="B631" s="95" t="s">
        <v>50</v>
      </c>
      <c r="C631" s="37" t="s">
        <v>28</v>
      </c>
      <c r="D631" s="38" t="s">
        <v>1598</v>
      </c>
      <c r="E631" s="37" t="s">
        <v>45</v>
      </c>
      <c r="F631" s="37" t="s">
        <v>1599</v>
      </c>
      <c r="G631" s="37" t="s">
        <v>86</v>
      </c>
      <c r="H631" s="37">
        <v>7</v>
      </c>
      <c r="I631" s="37" t="s">
        <v>113</v>
      </c>
      <c r="J631" s="39">
        <v>45630</v>
      </c>
      <c r="K631" s="66">
        <v>45627</v>
      </c>
      <c r="L631" s="40" t="s">
        <v>28</v>
      </c>
      <c r="M631" s="127">
        <v>1</v>
      </c>
      <c r="N631" s="137">
        <f>VLOOKUP(L631,단가표!$B$2:$C$75,2,0)</f>
        <v>70000</v>
      </c>
      <c r="O631" s="42">
        <f>SUM(M631*N631)</f>
        <v>70000</v>
      </c>
      <c r="P631" s="138">
        <v>70000</v>
      </c>
      <c r="Q631" s="167" t="s">
        <v>26</v>
      </c>
      <c r="R631" s="41"/>
      <c r="S631" s="43">
        <f>VLOOKUP(Q631,단가표!$B$2:$C$75,2,0)</f>
        <v>0</v>
      </c>
      <c r="T631" s="166"/>
      <c r="U631" s="200" t="s">
        <v>59</v>
      </c>
      <c r="V631" s="38" t="s">
        <v>765</v>
      </c>
      <c r="W631" s="199" t="s">
        <v>1600</v>
      </c>
      <c r="X631" s="187"/>
      <c r="Y631" s="46"/>
      <c r="Z631" s="37"/>
      <c r="AA631" s="47"/>
      <c r="AB631" s="47"/>
      <c r="AC631" s="37"/>
    </row>
    <row r="632" spans="1:29" ht="20.100000000000001" customHeight="1">
      <c r="A632" s="36" t="s">
        <v>2705</v>
      </c>
      <c r="B632" s="95" t="s">
        <v>50</v>
      </c>
      <c r="C632" s="37" t="s">
        <v>28</v>
      </c>
      <c r="D632" s="38" t="s">
        <v>1601</v>
      </c>
      <c r="E632" s="37" t="s">
        <v>45</v>
      </c>
      <c r="F632" s="37"/>
      <c r="G632" s="37" t="s">
        <v>86</v>
      </c>
      <c r="H632" s="37">
        <v>7</v>
      </c>
      <c r="I632" s="37" t="s">
        <v>113</v>
      </c>
      <c r="J632" s="39">
        <v>45630</v>
      </c>
      <c r="K632" s="66">
        <v>45627</v>
      </c>
      <c r="L632" s="40" t="s">
        <v>28</v>
      </c>
      <c r="M632" s="127">
        <v>1</v>
      </c>
      <c r="N632" s="137">
        <f>VLOOKUP(L632,단가표!$B$2:$C$75,2,0)</f>
        <v>70000</v>
      </c>
      <c r="O632" s="42">
        <f>SUM(M632*N632)</f>
        <v>70000</v>
      </c>
      <c r="P632" s="138">
        <v>70000</v>
      </c>
      <c r="Q632" s="167" t="s">
        <v>26</v>
      </c>
      <c r="R632" s="41"/>
      <c r="S632" s="43">
        <f>VLOOKUP(Q632,단가표!$B$2:$C$75,2,0)</f>
        <v>0</v>
      </c>
      <c r="T632" s="166"/>
      <c r="U632" s="200" t="s">
        <v>59</v>
      </c>
      <c r="V632" s="38" t="s">
        <v>765</v>
      </c>
      <c r="W632" s="199" t="s">
        <v>1600</v>
      </c>
      <c r="X632" s="187"/>
      <c r="Y632" s="46"/>
      <c r="Z632" s="37"/>
      <c r="AA632" s="47"/>
      <c r="AB632" s="47"/>
      <c r="AC632" s="37"/>
    </row>
    <row r="633" spans="1:29" ht="20.100000000000001" customHeight="1">
      <c r="A633" s="36" t="s">
        <v>2705</v>
      </c>
      <c r="B633" s="95" t="s">
        <v>51</v>
      </c>
      <c r="C633" s="59" t="s">
        <v>41</v>
      </c>
      <c r="D633" s="48" t="s">
        <v>374</v>
      </c>
      <c r="E633" s="48" t="s">
        <v>47</v>
      </c>
      <c r="F633" s="48" t="s">
        <v>375</v>
      </c>
      <c r="G633" s="48" t="s">
        <v>86</v>
      </c>
      <c r="H633" s="48">
        <v>10</v>
      </c>
      <c r="I633" s="48" t="s">
        <v>104</v>
      </c>
      <c r="J633" s="49">
        <v>45630</v>
      </c>
      <c r="K633" s="62">
        <v>45627</v>
      </c>
      <c r="L633" s="40" t="s">
        <v>4</v>
      </c>
      <c r="M633" s="127">
        <v>3</v>
      </c>
      <c r="N633" s="137">
        <f>VLOOKUP(L633,단가표!$B$2:$C$75,2,0)</f>
        <v>60000</v>
      </c>
      <c r="O633" s="42">
        <f>SUM(M633*N633)</f>
        <v>180000</v>
      </c>
      <c r="P633" s="138">
        <v>180000</v>
      </c>
      <c r="Q633" s="165" t="s">
        <v>26</v>
      </c>
      <c r="R633" s="41"/>
      <c r="S633" s="42">
        <f>VLOOKUP(Q633,단가표!$B$2:$C$75,2,0)</f>
        <v>0</v>
      </c>
      <c r="T633" s="166"/>
      <c r="U633" s="195" t="s">
        <v>57</v>
      </c>
      <c r="V633" s="50" t="s">
        <v>1590</v>
      </c>
      <c r="W633" s="197" t="s">
        <v>1390</v>
      </c>
      <c r="X633" s="186">
        <v>44974</v>
      </c>
      <c r="Y633" s="48" t="s">
        <v>4</v>
      </c>
      <c r="Z633" s="48"/>
      <c r="AA633" s="48" t="s">
        <v>363</v>
      </c>
      <c r="AB633" s="48"/>
      <c r="AC633" s="40"/>
    </row>
    <row r="634" spans="1:29" ht="20.100000000000001" customHeight="1">
      <c r="A634" s="36" t="s">
        <v>2705</v>
      </c>
      <c r="B634" s="95" t="s">
        <v>51</v>
      </c>
      <c r="C634" s="48" t="s">
        <v>41</v>
      </c>
      <c r="D634" s="40" t="s">
        <v>213</v>
      </c>
      <c r="E634" s="48" t="s">
        <v>47</v>
      </c>
      <c r="F634" s="48" t="s">
        <v>214</v>
      </c>
      <c r="G634" s="48" t="s">
        <v>86</v>
      </c>
      <c r="H634" s="48">
        <v>10</v>
      </c>
      <c r="I634" s="48" t="s">
        <v>104</v>
      </c>
      <c r="J634" s="49">
        <v>45630</v>
      </c>
      <c r="K634" s="66">
        <v>45627</v>
      </c>
      <c r="L634" s="40" t="s">
        <v>4</v>
      </c>
      <c r="M634" s="127">
        <v>3</v>
      </c>
      <c r="N634" s="137">
        <f>VLOOKUP(L634,단가표!$B$2:$C$75,2,0)</f>
        <v>60000</v>
      </c>
      <c r="O634" s="42">
        <f>SUM(M634*N634)</f>
        <v>180000</v>
      </c>
      <c r="P634" s="138">
        <v>180000</v>
      </c>
      <c r="Q634" s="165" t="s">
        <v>15</v>
      </c>
      <c r="R634" s="41">
        <v>3</v>
      </c>
      <c r="S634" s="43">
        <f>VLOOKUP(Q634,단가표!$B$2:$C$75,2,0)</f>
        <v>6000</v>
      </c>
      <c r="T634" s="166">
        <v>18000</v>
      </c>
      <c r="U634" s="195" t="s">
        <v>57</v>
      </c>
      <c r="V634" s="50" t="s">
        <v>1589</v>
      </c>
      <c r="W634" s="194" t="s">
        <v>1591</v>
      </c>
      <c r="X634" s="186">
        <v>44537</v>
      </c>
      <c r="Y634" s="48" t="s">
        <v>4</v>
      </c>
      <c r="Z634" s="48"/>
      <c r="AA634" s="67" t="s">
        <v>215</v>
      </c>
      <c r="AB634" s="67"/>
      <c r="AC634" s="48"/>
    </row>
    <row r="635" spans="1:29" ht="20.100000000000001" customHeight="1">
      <c r="A635" s="36" t="s">
        <v>2705</v>
      </c>
      <c r="B635" s="95" t="s">
        <v>51</v>
      </c>
      <c r="C635" s="37" t="s">
        <v>41</v>
      </c>
      <c r="D635" s="40" t="s">
        <v>380</v>
      </c>
      <c r="E635" s="48" t="s">
        <v>47</v>
      </c>
      <c r="F635" s="48" t="s">
        <v>381</v>
      </c>
      <c r="G635" s="48" t="s">
        <v>86</v>
      </c>
      <c r="H635" s="48">
        <v>7</v>
      </c>
      <c r="I635" s="48" t="s">
        <v>1586</v>
      </c>
      <c r="J635" s="49">
        <v>45630</v>
      </c>
      <c r="K635" s="63">
        <v>45627</v>
      </c>
      <c r="L635" s="40" t="s">
        <v>6</v>
      </c>
      <c r="M635" s="127">
        <v>7</v>
      </c>
      <c r="N635" s="137">
        <f>VLOOKUP(L635,단가표!$B$2:$C$75,2,0)</f>
        <v>55000</v>
      </c>
      <c r="O635" s="42">
        <f>SUM(M635*N635)</f>
        <v>385000</v>
      </c>
      <c r="P635" s="138">
        <v>385000</v>
      </c>
      <c r="Q635" s="167" t="s">
        <v>26</v>
      </c>
      <c r="R635" s="41"/>
      <c r="S635" s="43">
        <f>VLOOKUP(Q635,단가표!$B$2:$C$75,2,0)</f>
        <v>0</v>
      </c>
      <c r="T635" s="166"/>
      <c r="U635" s="195" t="s">
        <v>57</v>
      </c>
      <c r="V635" s="50" t="s">
        <v>1587</v>
      </c>
      <c r="W635" s="194" t="s">
        <v>1588</v>
      </c>
      <c r="X635" s="186">
        <v>45021</v>
      </c>
      <c r="Y635" s="55" t="s">
        <v>4</v>
      </c>
      <c r="Z635" s="48"/>
      <c r="AA635" s="48" t="s">
        <v>382</v>
      </c>
      <c r="AB635" s="48"/>
      <c r="AC635" s="48" t="s">
        <v>61</v>
      </c>
    </row>
    <row r="636" spans="1:29" ht="20.100000000000001" customHeight="1">
      <c r="A636" s="36" t="s">
        <v>2705</v>
      </c>
      <c r="B636" s="95" t="s">
        <v>51</v>
      </c>
      <c r="C636" s="48" t="s">
        <v>41</v>
      </c>
      <c r="D636" s="40" t="s">
        <v>213</v>
      </c>
      <c r="E636" s="48" t="s">
        <v>47</v>
      </c>
      <c r="F636" s="48" t="s">
        <v>214</v>
      </c>
      <c r="G636" s="48" t="s">
        <v>86</v>
      </c>
      <c r="H636" s="48">
        <v>10</v>
      </c>
      <c r="I636" s="48" t="s">
        <v>104</v>
      </c>
      <c r="J636" s="49">
        <v>45630</v>
      </c>
      <c r="K636" s="66">
        <v>45658</v>
      </c>
      <c r="L636" s="40" t="s">
        <v>4</v>
      </c>
      <c r="M636" s="127">
        <v>4</v>
      </c>
      <c r="N636" s="137">
        <f>VLOOKUP(L636,단가표!$B$2:$C$75,2,0)</f>
        <v>60000</v>
      </c>
      <c r="O636" s="42">
        <f>SUM(M636*N636)</f>
        <v>240000</v>
      </c>
      <c r="P636" s="138">
        <v>240000</v>
      </c>
      <c r="Q636" s="165" t="s">
        <v>15</v>
      </c>
      <c r="R636" s="41">
        <v>4</v>
      </c>
      <c r="S636" s="43">
        <f>VLOOKUP(Q636,단가표!$B$2:$C$75,2,0)</f>
        <v>6000</v>
      </c>
      <c r="T636" s="166">
        <v>24000</v>
      </c>
      <c r="U636" s="195" t="s">
        <v>57</v>
      </c>
      <c r="V636" s="50" t="s">
        <v>1589</v>
      </c>
      <c r="W636" s="194" t="s">
        <v>2064</v>
      </c>
      <c r="X636" s="186">
        <v>44537</v>
      </c>
      <c r="Y636" s="48" t="s">
        <v>4</v>
      </c>
      <c r="Z636" s="48"/>
      <c r="AA636" s="67" t="s">
        <v>215</v>
      </c>
      <c r="AB636" s="67"/>
      <c r="AC636" s="48"/>
    </row>
    <row r="637" spans="1:29" ht="20.100000000000001" customHeight="1">
      <c r="A637" s="36" t="s">
        <v>2705</v>
      </c>
      <c r="B637" s="95" t="s">
        <v>51</v>
      </c>
      <c r="C637" s="59" t="s">
        <v>41</v>
      </c>
      <c r="D637" s="48" t="s">
        <v>694</v>
      </c>
      <c r="E637" s="48" t="s">
        <v>46</v>
      </c>
      <c r="F637" s="48" t="s">
        <v>693</v>
      </c>
      <c r="G637" s="48" t="s">
        <v>86</v>
      </c>
      <c r="H637" s="48">
        <v>11</v>
      </c>
      <c r="I637" s="48" t="s">
        <v>112</v>
      </c>
      <c r="J637" s="49">
        <v>45631</v>
      </c>
      <c r="K637" s="62">
        <v>45566</v>
      </c>
      <c r="L637" s="40" t="s">
        <v>234</v>
      </c>
      <c r="M637" s="127">
        <v>2</v>
      </c>
      <c r="N637" s="137">
        <f>VLOOKUP(L637,단가표!$B$2:$C$75,2,0)</f>
        <v>70000</v>
      </c>
      <c r="O637" s="42">
        <f>SUM(M637*N637)</f>
        <v>140000</v>
      </c>
      <c r="P637" s="138">
        <v>140000</v>
      </c>
      <c r="Q637" s="165" t="s">
        <v>26</v>
      </c>
      <c r="R637" s="41"/>
      <c r="S637" s="43">
        <f>VLOOKUP(Q637,단가표!$B$2:$C$75,2,0)</f>
        <v>0</v>
      </c>
      <c r="T637" s="166"/>
      <c r="U637" s="193" t="s">
        <v>57</v>
      </c>
      <c r="V637" s="50" t="s">
        <v>1602</v>
      </c>
      <c r="W637" s="194" t="s">
        <v>1702</v>
      </c>
      <c r="X637" s="186">
        <v>45470</v>
      </c>
      <c r="Y637" s="55" t="s">
        <v>4</v>
      </c>
      <c r="Z637" s="48"/>
      <c r="AA637" s="48"/>
      <c r="AB637" s="48"/>
      <c r="AC637" s="40"/>
    </row>
    <row r="638" spans="1:29" ht="20.100000000000001" customHeight="1">
      <c r="A638" s="36" t="s">
        <v>2705</v>
      </c>
      <c r="B638" s="95" t="s">
        <v>51</v>
      </c>
      <c r="C638" s="59" t="s">
        <v>41</v>
      </c>
      <c r="D638" s="48" t="s">
        <v>694</v>
      </c>
      <c r="E638" s="48" t="s">
        <v>46</v>
      </c>
      <c r="F638" s="48" t="s">
        <v>693</v>
      </c>
      <c r="G638" s="48" t="s">
        <v>86</v>
      </c>
      <c r="H638" s="48">
        <v>11</v>
      </c>
      <c r="I638" s="48" t="s">
        <v>112</v>
      </c>
      <c r="J638" s="49">
        <v>45631</v>
      </c>
      <c r="K638" s="62">
        <v>45597</v>
      </c>
      <c r="L638" s="40" t="s">
        <v>4</v>
      </c>
      <c r="M638" s="127">
        <v>4</v>
      </c>
      <c r="N638" s="137">
        <f>VLOOKUP(L638,단가표!$B$2:$C$75,2,0)</f>
        <v>60000</v>
      </c>
      <c r="O638" s="42">
        <f>SUM(M638*N638)</f>
        <v>240000</v>
      </c>
      <c r="P638" s="138">
        <v>240000</v>
      </c>
      <c r="Q638" s="165" t="s">
        <v>26</v>
      </c>
      <c r="R638" s="41"/>
      <c r="S638" s="43">
        <f>VLOOKUP(Q638,단가표!$B$2:$C$75,2,0)</f>
        <v>0</v>
      </c>
      <c r="T638" s="166"/>
      <c r="U638" s="193" t="s">
        <v>57</v>
      </c>
      <c r="V638" s="50" t="s">
        <v>1602</v>
      </c>
      <c r="W638" s="194" t="s">
        <v>1703</v>
      </c>
      <c r="X638" s="186">
        <v>45470</v>
      </c>
      <c r="Y638" s="55" t="s">
        <v>4</v>
      </c>
      <c r="Z638" s="48"/>
      <c r="AA638" s="48"/>
      <c r="AB638" s="48"/>
      <c r="AC638" s="40"/>
    </row>
    <row r="639" spans="1:29" ht="20.100000000000001" customHeight="1">
      <c r="A639" s="36" t="s">
        <v>2705</v>
      </c>
      <c r="B639" s="95" t="s">
        <v>51</v>
      </c>
      <c r="C639" s="37" t="s">
        <v>41</v>
      </c>
      <c r="D639" s="37" t="s">
        <v>108</v>
      </c>
      <c r="E639" s="37" t="s">
        <v>48</v>
      </c>
      <c r="F639" s="37" t="s">
        <v>109</v>
      </c>
      <c r="G639" s="37" t="s">
        <v>86</v>
      </c>
      <c r="H639" s="37">
        <v>8</v>
      </c>
      <c r="I639" s="37" t="s">
        <v>1217</v>
      </c>
      <c r="J639" s="49">
        <v>45631</v>
      </c>
      <c r="K639" s="66">
        <v>45597</v>
      </c>
      <c r="L639" s="40" t="s">
        <v>2435</v>
      </c>
      <c r="M639" s="128">
        <v>1</v>
      </c>
      <c r="N639" s="137">
        <f>VLOOKUP(L639,단가표!$B$2:$C$75,2,0)</f>
        <v>30000</v>
      </c>
      <c r="O639" s="42">
        <f>SUM(M639*N639)</f>
        <v>30000</v>
      </c>
      <c r="P639" s="138">
        <v>30000</v>
      </c>
      <c r="Q639" s="165" t="s">
        <v>26</v>
      </c>
      <c r="R639" s="53"/>
      <c r="S639" s="43">
        <f>VLOOKUP(Q639,단가표!$B$2:$C$75,2,0)</f>
        <v>0</v>
      </c>
      <c r="T639" s="168"/>
      <c r="U639" s="200" t="s">
        <v>57</v>
      </c>
      <c r="V639" s="45" t="s">
        <v>1610</v>
      </c>
      <c r="W639" s="199" t="s">
        <v>1364</v>
      </c>
      <c r="X639" s="187">
        <v>43946</v>
      </c>
      <c r="Y639" s="46" t="s">
        <v>6</v>
      </c>
      <c r="Z639" s="37"/>
      <c r="AA639" s="37" t="s">
        <v>110</v>
      </c>
      <c r="AB639" s="37"/>
      <c r="AC639" s="38"/>
    </row>
    <row r="640" spans="1:29" ht="20.100000000000001" customHeight="1">
      <c r="A640" s="36" t="s">
        <v>2705</v>
      </c>
      <c r="B640" s="95" t="s">
        <v>51</v>
      </c>
      <c r="C640" s="59" t="s">
        <v>41</v>
      </c>
      <c r="D640" s="48" t="s">
        <v>694</v>
      </c>
      <c r="E640" s="48" t="s">
        <v>46</v>
      </c>
      <c r="F640" s="48" t="s">
        <v>693</v>
      </c>
      <c r="G640" s="48" t="s">
        <v>86</v>
      </c>
      <c r="H640" s="48">
        <v>11</v>
      </c>
      <c r="I640" s="48" t="s">
        <v>112</v>
      </c>
      <c r="J640" s="49">
        <v>45631</v>
      </c>
      <c r="K640" s="62">
        <v>45627</v>
      </c>
      <c r="L640" s="40" t="s">
        <v>4</v>
      </c>
      <c r="M640" s="127">
        <v>4</v>
      </c>
      <c r="N640" s="137">
        <f>VLOOKUP(L640,단가표!$B$2:$C$75,2,0)</f>
        <v>60000</v>
      </c>
      <c r="O640" s="42">
        <f>SUM(M640*N640)</f>
        <v>240000</v>
      </c>
      <c r="P640" s="138">
        <v>240000</v>
      </c>
      <c r="Q640" s="165" t="s">
        <v>26</v>
      </c>
      <c r="R640" s="41"/>
      <c r="S640" s="43">
        <f>VLOOKUP(Q640,단가표!$B$2:$C$75,2,0)</f>
        <v>0</v>
      </c>
      <c r="T640" s="166"/>
      <c r="U640" s="193" t="s">
        <v>57</v>
      </c>
      <c r="V640" s="50" t="s">
        <v>1602</v>
      </c>
      <c r="W640" s="194" t="s">
        <v>210</v>
      </c>
      <c r="X640" s="186">
        <v>45470</v>
      </c>
      <c r="Y640" s="55" t="s">
        <v>4</v>
      </c>
      <c r="Z640" s="48"/>
      <c r="AA640" s="48"/>
      <c r="AB640" s="48"/>
      <c r="AC640" s="40"/>
    </row>
    <row r="641" spans="1:29" ht="20.100000000000001" customHeight="1">
      <c r="A641" s="36" t="s">
        <v>2705</v>
      </c>
      <c r="B641" s="95" t="s">
        <v>51</v>
      </c>
      <c r="C641" s="37" t="s">
        <v>41</v>
      </c>
      <c r="D641" s="40" t="s">
        <v>371</v>
      </c>
      <c r="E641" s="48" t="s">
        <v>193</v>
      </c>
      <c r="F641" s="48" t="s">
        <v>372</v>
      </c>
      <c r="G641" s="48" t="s">
        <v>86</v>
      </c>
      <c r="H641" s="48">
        <v>5</v>
      </c>
      <c r="I641" s="48" t="s">
        <v>107</v>
      </c>
      <c r="J641" s="49">
        <v>45631</v>
      </c>
      <c r="K641" s="62">
        <v>45627</v>
      </c>
      <c r="L641" s="41" t="s">
        <v>4</v>
      </c>
      <c r="M641" s="127">
        <v>4</v>
      </c>
      <c r="N641" s="137">
        <f>VLOOKUP(L641,단가표!$B$2:$C$75,2,0)</f>
        <v>60000</v>
      </c>
      <c r="O641" s="42">
        <f>SUM(M641*N641)</f>
        <v>240000</v>
      </c>
      <c r="P641" s="140">
        <v>240000</v>
      </c>
      <c r="Q641" s="167" t="s">
        <v>26</v>
      </c>
      <c r="R641" s="41"/>
      <c r="S641" s="43">
        <f>VLOOKUP(Q641,단가표!$B$2:$C$75,2,0)</f>
        <v>0</v>
      </c>
      <c r="T641" s="166"/>
      <c r="U641" s="204" t="s">
        <v>57</v>
      </c>
      <c r="V641" s="50" t="s">
        <v>1603</v>
      </c>
      <c r="W641" s="194" t="s">
        <v>210</v>
      </c>
      <c r="X641" s="186">
        <v>44998</v>
      </c>
      <c r="Y641" s="48" t="s">
        <v>4</v>
      </c>
      <c r="Z641" s="48"/>
      <c r="AA641" s="60" t="s">
        <v>373</v>
      </c>
      <c r="AB641" s="60"/>
      <c r="AC641" s="40"/>
    </row>
    <row r="642" spans="1:29" ht="20.100000000000001" customHeight="1">
      <c r="A642" s="36" t="s">
        <v>2705</v>
      </c>
      <c r="B642" s="95" t="s">
        <v>51</v>
      </c>
      <c r="C642" s="48" t="s">
        <v>41</v>
      </c>
      <c r="D642" s="40" t="s">
        <v>401</v>
      </c>
      <c r="E642" s="48" t="s">
        <v>48</v>
      </c>
      <c r="F642" s="48" t="s">
        <v>361</v>
      </c>
      <c r="G642" s="48" t="s">
        <v>86</v>
      </c>
      <c r="H642" s="48">
        <v>6</v>
      </c>
      <c r="I642" s="48" t="s">
        <v>87</v>
      </c>
      <c r="J642" s="49">
        <v>45631</v>
      </c>
      <c r="K642" s="62">
        <v>45627</v>
      </c>
      <c r="L642" s="40" t="s">
        <v>4</v>
      </c>
      <c r="M642" s="127">
        <v>4</v>
      </c>
      <c r="N642" s="137">
        <f>VLOOKUP(L642,단가표!$B$2:$C$75,2,0)</f>
        <v>60000</v>
      </c>
      <c r="O642" s="42">
        <f>SUM(M642*N642)</f>
        <v>240000</v>
      </c>
      <c r="P642" s="138">
        <v>240000</v>
      </c>
      <c r="Q642" s="167" t="s">
        <v>26</v>
      </c>
      <c r="R642" s="41"/>
      <c r="S642" s="43">
        <v>0</v>
      </c>
      <c r="T642" s="168"/>
      <c r="U642" s="195" t="s">
        <v>58</v>
      </c>
      <c r="V642" s="50" t="s">
        <v>2675</v>
      </c>
      <c r="W642" s="194" t="s">
        <v>210</v>
      </c>
      <c r="X642" s="186">
        <v>44974</v>
      </c>
      <c r="Y642" s="55" t="s">
        <v>4</v>
      </c>
      <c r="Z642" s="48"/>
      <c r="AA642" s="48" t="s">
        <v>362</v>
      </c>
      <c r="AB642" s="48"/>
      <c r="AC642" s="48"/>
    </row>
    <row r="643" spans="1:29" ht="20.100000000000001" customHeight="1">
      <c r="A643" s="36" t="s">
        <v>2705</v>
      </c>
      <c r="B643" s="95" t="s">
        <v>51</v>
      </c>
      <c r="C643" s="48" t="s">
        <v>41</v>
      </c>
      <c r="D643" s="40" t="s">
        <v>401</v>
      </c>
      <c r="E643" s="48" t="s">
        <v>48</v>
      </c>
      <c r="F643" s="48" t="s">
        <v>361</v>
      </c>
      <c r="G643" s="48" t="s">
        <v>86</v>
      </c>
      <c r="H643" s="48">
        <v>6</v>
      </c>
      <c r="I643" s="48" t="s">
        <v>87</v>
      </c>
      <c r="J643" s="49">
        <v>45631</v>
      </c>
      <c r="K643" s="62">
        <v>45627</v>
      </c>
      <c r="L643" s="40" t="s">
        <v>2435</v>
      </c>
      <c r="M643" s="127">
        <v>4</v>
      </c>
      <c r="N643" s="137">
        <f>VLOOKUP(L643,단가표!$B$2:$C$75,2,0)</f>
        <v>30000</v>
      </c>
      <c r="O643" s="42">
        <f>SUM(M643*N643)</f>
        <v>120000</v>
      </c>
      <c r="P643" s="138">
        <v>120000</v>
      </c>
      <c r="Q643" s="167" t="s">
        <v>26</v>
      </c>
      <c r="R643" s="41"/>
      <c r="S643" s="43">
        <v>0</v>
      </c>
      <c r="T643" s="168"/>
      <c r="U643" s="195" t="s">
        <v>58</v>
      </c>
      <c r="V643" s="50" t="s">
        <v>2675</v>
      </c>
      <c r="W643" s="194" t="s">
        <v>1604</v>
      </c>
      <c r="X643" s="186">
        <v>44974</v>
      </c>
      <c r="Y643" s="55" t="s">
        <v>4</v>
      </c>
      <c r="Z643" s="48"/>
      <c r="AA643" s="48" t="s">
        <v>362</v>
      </c>
      <c r="AB643" s="48"/>
      <c r="AC643" s="48"/>
    </row>
    <row r="644" spans="1:29" ht="20.100000000000001" customHeight="1">
      <c r="A644" s="36" t="s">
        <v>2705</v>
      </c>
      <c r="B644" s="95" t="s">
        <v>50</v>
      </c>
      <c r="C644" s="56" t="s">
        <v>41</v>
      </c>
      <c r="D644" s="48" t="s">
        <v>722</v>
      </c>
      <c r="E644" s="48" t="s">
        <v>731</v>
      </c>
      <c r="F644" s="48" t="s">
        <v>776</v>
      </c>
      <c r="G644" s="48" t="s">
        <v>86</v>
      </c>
      <c r="H644" s="48">
        <v>7</v>
      </c>
      <c r="I644" s="48" t="s">
        <v>107</v>
      </c>
      <c r="J644" s="49">
        <v>45631</v>
      </c>
      <c r="K644" s="62">
        <v>45627</v>
      </c>
      <c r="L644" s="40" t="s">
        <v>4</v>
      </c>
      <c r="M644" s="127">
        <v>4</v>
      </c>
      <c r="N644" s="137">
        <f>VLOOKUP(L644,단가표!$B$2:$C$75,2,0)</f>
        <v>60000</v>
      </c>
      <c r="O644" s="42">
        <f>SUM(M644*N644)</f>
        <v>240000</v>
      </c>
      <c r="P644" s="138">
        <v>240000</v>
      </c>
      <c r="Q644" s="167" t="s">
        <v>26</v>
      </c>
      <c r="R644" s="41"/>
      <c r="S644" s="43">
        <f>VLOOKUP(Q644,단가표!$B$2:$C$75,2,0)</f>
        <v>0</v>
      </c>
      <c r="T644" s="166"/>
      <c r="U644" s="193" t="s">
        <v>57</v>
      </c>
      <c r="V644" s="50" t="s">
        <v>1605</v>
      </c>
      <c r="W644" s="194" t="s">
        <v>210</v>
      </c>
      <c r="X644" s="186">
        <v>45526</v>
      </c>
      <c r="Y644" s="55" t="s">
        <v>4</v>
      </c>
      <c r="Z644" s="48"/>
      <c r="AA644" s="48"/>
      <c r="AB644" s="48"/>
      <c r="AC644" s="40"/>
    </row>
    <row r="645" spans="1:29" ht="20.100000000000001" customHeight="1">
      <c r="A645" s="58" t="s">
        <v>2705</v>
      </c>
      <c r="B645" s="95" t="s">
        <v>51</v>
      </c>
      <c r="C645" s="59" t="s">
        <v>41</v>
      </c>
      <c r="D645" s="48" t="s">
        <v>557</v>
      </c>
      <c r="E645" s="48" t="s">
        <v>48</v>
      </c>
      <c r="F645" s="48" t="s">
        <v>558</v>
      </c>
      <c r="G645" s="48" t="s">
        <v>86</v>
      </c>
      <c r="H645" s="48">
        <v>7</v>
      </c>
      <c r="I645" s="50" t="s">
        <v>87</v>
      </c>
      <c r="J645" s="49">
        <v>45631</v>
      </c>
      <c r="K645" s="62">
        <v>45627</v>
      </c>
      <c r="L645" s="40" t="s">
        <v>5</v>
      </c>
      <c r="M645" s="127">
        <v>4</v>
      </c>
      <c r="N645" s="137">
        <f>VLOOKUP(L645,단가표!$B$2:$C$75,2,0)</f>
        <v>57500</v>
      </c>
      <c r="O645" s="42">
        <f>SUM(M645*N645)</f>
        <v>230000</v>
      </c>
      <c r="P645" s="138">
        <v>230000</v>
      </c>
      <c r="Q645" s="165" t="s">
        <v>26</v>
      </c>
      <c r="R645" s="41"/>
      <c r="S645" s="42">
        <f>VLOOKUP(Q645,단가표!$B$2:$C$75,2,0)</f>
        <v>0</v>
      </c>
      <c r="T645" s="166"/>
      <c r="U645" s="195" t="s">
        <v>57</v>
      </c>
      <c r="V645" s="50" t="s">
        <v>1606</v>
      </c>
      <c r="W645" s="194" t="s">
        <v>1607</v>
      </c>
      <c r="X645" s="186"/>
      <c r="Y645" s="55"/>
      <c r="Z645" s="48"/>
      <c r="AA645" s="48"/>
      <c r="AB645" s="48"/>
      <c r="AC645" s="48"/>
    </row>
    <row r="646" spans="1:29" ht="20.100000000000001" customHeight="1">
      <c r="A646" s="58" t="s">
        <v>2705</v>
      </c>
      <c r="B646" s="95" t="s">
        <v>51</v>
      </c>
      <c r="C646" s="69" t="s">
        <v>40</v>
      </c>
      <c r="D646" s="48" t="s">
        <v>417</v>
      </c>
      <c r="E646" s="48" t="s">
        <v>193</v>
      </c>
      <c r="F646" s="48" t="s">
        <v>418</v>
      </c>
      <c r="G646" s="48" t="s">
        <v>86</v>
      </c>
      <c r="H646" s="48">
        <v>6</v>
      </c>
      <c r="I646" s="48" t="s">
        <v>87</v>
      </c>
      <c r="J646" s="68">
        <v>45631</v>
      </c>
      <c r="K646" s="62">
        <v>45627</v>
      </c>
      <c r="L646" s="40" t="s">
        <v>4</v>
      </c>
      <c r="M646" s="129">
        <v>-4</v>
      </c>
      <c r="N646" s="145">
        <f>VLOOKUP(L646,단가표!$B$2:$C$75,2,0)</f>
        <v>60000</v>
      </c>
      <c r="O646" s="70">
        <f>SUM(M646*N646)</f>
        <v>-240000</v>
      </c>
      <c r="P646" s="139">
        <v>-240000</v>
      </c>
      <c r="Q646" s="167" t="s">
        <v>26</v>
      </c>
      <c r="R646" s="41"/>
      <c r="S646" s="43">
        <f>VLOOKUP(Q646,단가표!$B$2:$C$75,2,0)</f>
        <v>0</v>
      </c>
      <c r="T646" s="138"/>
      <c r="U646" s="195" t="s">
        <v>57</v>
      </c>
      <c r="V646" s="50" t="s">
        <v>1613</v>
      </c>
      <c r="W646" s="208" t="s">
        <v>493</v>
      </c>
      <c r="X646" s="186">
        <v>45134</v>
      </c>
      <c r="Y646" s="48" t="s">
        <v>4</v>
      </c>
      <c r="Z646" s="48"/>
      <c r="AA646" s="48" t="s">
        <v>419</v>
      </c>
      <c r="AB646" s="48"/>
      <c r="AC646" s="40"/>
    </row>
    <row r="647" spans="1:29" ht="20.100000000000001" customHeight="1">
      <c r="A647" s="58" t="s">
        <v>2705</v>
      </c>
      <c r="B647" s="95" t="s">
        <v>51</v>
      </c>
      <c r="C647" s="61" t="s">
        <v>41</v>
      </c>
      <c r="D647" s="48" t="s">
        <v>417</v>
      </c>
      <c r="E647" s="48" t="s">
        <v>193</v>
      </c>
      <c r="F647" s="48" t="s">
        <v>418</v>
      </c>
      <c r="G647" s="48" t="s">
        <v>86</v>
      </c>
      <c r="H647" s="48">
        <v>6</v>
      </c>
      <c r="I647" s="48" t="s">
        <v>87</v>
      </c>
      <c r="J647" s="68">
        <v>45631</v>
      </c>
      <c r="K647" s="62">
        <v>45627</v>
      </c>
      <c r="L647" s="40" t="s">
        <v>4</v>
      </c>
      <c r="M647" s="130">
        <v>1</v>
      </c>
      <c r="N647" s="146">
        <f>VLOOKUP(L647,단가표!$B$2:$C$75,2,0)</f>
        <v>60000</v>
      </c>
      <c r="O647" s="75">
        <f>SUM(M647*N647)</f>
        <v>60000</v>
      </c>
      <c r="P647" s="138">
        <v>60000</v>
      </c>
      <c r="Q647" s="167" t="s">
        <v>26</v>
      </c>
      <c r="R647" s="41"/>
      <c r="S647" s="43">
        <f>VLOOKUP(Q647,단가표!$B$2:$C$75,2,0)</f>
        <v>0</v>
      </c>
      <c r="T647" s="138"/>
      <c r="U647" s="195" t="s">
        <v>57</v>
      </c>
      <c r="V647" s="50" t="s">
        <v>1612</v>
      </c>
      <c r="W647" s="194" t="s">
        <v>491</v>
      </c>
      <c r="X647" s="186">
        <v>45134</v>
      </c>
      <c r="Y647" s="48" t="s">
        <v>4</v>
      </c>
      <c r="Z647" s="48"/>
      <c r="AA647" s="48" t="s">
        <v>419</v>
      </c>
      <c r="AB647" s="48"/>
      <c r="AC647" s="40"/>
    </row>
    <row r="648" spans="1:29" ht="20.100000000000001" customHeight="1">
      <c r="A648" s="58" t="s">
        <v>2705</v>
      </c>
      <c r="B648" s="95" t="s">
        <v>51</v>
      </c>
      <c r="C648" s="61" t="s">
        <v>27</v>
      </c>
      <c r="D648" s="48" t="s">
        <v>417</v>
      </c>
      <c r="E648" s="48" t="s">
        <v>193</v>
      </c>
      <c r="F648" s="48" t="s">
        <v>418</v>
      </c>
      <c r="G648" s="48" t="s">
        <v>86</v>
      </c>
      <c r="H648" s="48">
        <v>6</v>
      </c>
      <c r="I648" s="48" t="s">
        <v>87</v>
      </c>
      <c r="J648" s="68">
        <v>45631</v>
      </c>
      <c r="K648" s="62">
        <v>45627</v>
      </c>
      <c r="L648" s="40" t="s">
        <v>1614</v>
      </c>
      <c r="M648" s="130">
        <v>1</v>
      </c>
      <c r="N648" s="147">
        <v>18000</v>
      </c>
      <c r="O648" s="75">
        <f>SUM(M648*N648)</f>
        <v>18000</v>
      </c>
      <c r="P648" s="138">
        <v>18000</v>
      </c>
      <c r="Q648" s="167" t="s">
        <v>26</v>
      </c>
      <c r="R648" s="41"/>
      <c r="S648" s="43">
        <f>VLOOKUP(Q648,단가표!$B$2:$C$75,2,0)</f>
        <v>0</v>
      </c>
      <c r="T648" s="138"/>
      <c r="U648" s="195" t="s">
        <v>57</v>
      </c>
      <c r="V648" s="50" t="s">
        <v>1612</v>
      </c>
      <c r="W648" s="194" t="s">
        <v>1615</v>
      </c>
      <c r="X648" s="186">
        <v>45134</v>
      </c>
      <c r="Y648" s="48" t="s">
        <v>4</v>
      </c>
      <c r="Z648" s="48"/>
      <c r="AA648" s="48" t="s">
        <v>419</v>
      </c>
      <c r="AB648" s="48"/>
      <c r="AC648" s="40"/>
    </row>
    <row r="649" spans="1:29" ht="20.100000000000001" customHeight="1">
      <c r="A649" s="58" t="s">
        <v>2705</v>
      </c>
      <c r="B649" s="95" t="s">
        <v>51</v>
      </c>
      <c r="C649" s="61" t="s">
        <v>41</v>
      </c>
      <c r="D649" s="48" t="s">
        <v>648</v>
      </c>
      <c r="E649" s="48" t="s">
        <v>48</v>
      </c>
      <c r="F649" s="48" t="s">
        <v>649</v>
      </c>
      <c r="G649" s="48" t="s">
        <v>86</v>
      </c>
      <c r="H649" s="48">
        <v>10</v>
      </c>
      <c r="I649" s="48" t="s">
        <v>87</v>
      </c>
      <c r="J649" s="49">
        <v>45631</v>
      </c>
      <c r="K649" s="62">
        <v>45627</v>
      </c>
      <c r="L649" s="40" t="s">
        <v>4</v>
      </c>
      <c r="M649" s="127">
        <v>4</v>
      </c>
      <c r="N649" s="137">
        <f>VLOOKUP(L649,단가표!$B$2:$C$75,2,0)</f>
        <v>60000</v>
      </c>
      <c r="O649" s="42">
        <f>SUM(M649*N649)</f>
        <v>240000</v>
      </c>
      <c r="P649" s="138">
        <v>240000</v>
      </c>
      <c r="Q649" s="167" t="s">
        <v>15</v>
      </c>
      <c r="R649" s="41"/>
      <c r="S649" s="43">
        <f>VLOOKUP(Q649,단가표!$B$2:$C$75,2,0)</f>
        <v>6000</v>
      </c>
      <c r="T649" s="138"/>
      <c r="U649" s="195" t="s">
        <v>57</v>
      </c>
      <c r="V649" s="50" t="s">
        <v>1608</v>
      </c>
      <c r="W649" s="194" t="s">
        <v>1609</v>
      </c>
      <c r="X649" s="186">
        <v>45134</v>
      </c>
      <c r="Y649" s="48" t="s">
        <v>4</v>
      </c>
      <c r="Z649" s="48"/>
      <c r="AA649" s="48" t="s">
        <v>419</v>
      </c>
      <c r="AB649" s="48"/>
      <c r="AC649" s="40"/>
    </row>
    <row r="650" spans="1:29" ht="20.100000000000001" customHeight="1">
      <c r="A650" s="58" t="s">
        <v>2705</v>
      </c>
      <c r="B650" s="95" t="s">
        <v>51</v>
      </c>
      <c r="C650" s="61" t="s">
        <v>41</v>
      </c>
      <c r="D650" s="48" t="s">
        <v>648</v>
      </c>
      <c r="E650" s="48" t="s">
        <v>48</v>
      </c>
      <c r="F650" s="48" t="s">
        <v>649</v>
      </c>
      <c r="G650" s="48" t="s">
        <v>86</v>
      </c>
      <c r="H650" s="48">
        <v>10</v>
      </c>
      <c r="I650" s="48" t="s">
        <v>87</v>
      </c>
      <c r="J650" s="49">
        <v>45631</v>
      </c>
      <c r="K650" s="62">
        <v>45627</v>
      </c>
      <c r="L650" s="40" t="s">
        <v>2435</v>
      </c>
      <c r="M650" s="127">
        <v>4</v>
      </c>
      <c r="N650" s="137">
        <f>VLOOKUP(L650,단가표!$B$2:$C$75,2,0)</f>
        <v>30000</v>
      </c>
      <c r="O650" s="42">
        <f>SUM(M650*N650)</f>
        <v>120000</v>
      </c>
      <c r="P650" s="138">
        <v>120000</v>
      </c>
      <c r="Q650" s="167" t="s">
        <v>15</v>
      </c>
      <c r="R650" s="41"/>
      <c r="S650" s="43">
        <f>VLOOKUP(Q650,단가표!$B$2:$C$75,2,0)</f>
        <v>6000</v>
      </c>
      <c r="T650" s="138"/>
      <c r="U650" s="195" t="s">
        <v>57</v>
      </c>
      <c r="V650" s="50" t="s">
        <v>1608</v>
      </c>
      <c r="W650" s="194" t="s">
        <v>1604</v>
      </c>
      <c r="X650" s="186">
        <v>45134</v>
      </c>
      <c r="Y650" s="48" t="s">
        <v>4</v>
      </c>
      <c r="Z650" s="48"/>
      <c r="AA650" s="48" t="s">
        <v>419</v>
      </c>
      <c r="AB650" s="48"/>
      <c r="AC650" s="40"/>
    </row>
    <row r="651" spans="1:29" ht="20.100000000000001" customHeight="1">
      <c r="A651" s="36" t="s">
        <v>2705</v>
      </c>
      <c r="B651" s="95" t="s">
        <v>51</v>
      </c>
      <c r="C651" s="59" t="s">
        <v>41</v>
      </c>
      <c r="D651" s="37" t="s">
        <v>108</v>
      </c>
      <c r="E651" s="37" t="s">
        <v>48</v>
      </c>
      <c r="F651" s="37" t="s">
        <v>109</v>
      </c>
      <c r="G651" s="37" t="s">
        <v>86</v>
      </c>
      <c r="H651" s="37">
        <v>8</v>
      </c>
      <c r="I651" s="37" t="s">
        <v>1217</v>
      </c>
      <c r="J651" s="49">
        <v>45631</v>
      </c>
      <c r="K651" s="62">
        <v>45627</v>
      </c>
      <c r="L651" s="38" t="s">
        <v>4</v>
      </c>
      <c r="M651" s="128">
        <v>4</v>
      </c>
      <c r="N651" s="137">
        <f>VLOOKUP(L651,단가표!$B$2:$C$75,2,0)</f>
        <v>60000</v>
      </c>
      <c r="O651" s="42">
        <f>SUM(M651*N651)</f>
        <v>240000</v>
      </c>
      <c r="P651" s="138">
        <v>240000</v>
      </c>
      <c r="Q651" s="165" t="s">
        <v>26</v>
      </c>
      <c r="R651" s="53"/>
      <c r="S651" s="43">
        <f>VLOOKUP(Q651,단가표!$B$2:$C$75,2,0)</f>
        <v>0</v>
      </c>
      <c r="T651" s="168"/>
      <c r="U651" s="200" t="s">
        <v>57</v>
      </c>
      <c r="V651" s="45" t="s">
        <v>1610</v>
      </c>
      <c r="W651" s="199" t="s">
        <v>210</v>
      </c>
      <c r="X651" s="187">
        <v>43946</v>
      </c>
      <c r="Y651" s="46" t="s">
        <v>6</v>
      </c>
      <c r="Z651" s="37"/>
      <c r="AA651" s="37" t="s">
        <v>110</v>
      </c>
      <c r="AB651" s="37"/>
      <c r="AC651" s="38"/>
    </row>
    <row r="652" spans="1:29" ht="20.100000000000001" customHeight="1">
      <c r="A652" s="36" t="s">
        <v>2705</v>
      </c>
      <c r="B652" s="95" t="s">
        <v>51</v>
      </c>
      <c r="C652" s="37" t="s">
        <v>41</v>
      </c>
      <c r="D652" s="37" t="s">
        <v>108</v>
      </c>
      <c r="E652" s="37" t="s">
        <v>48</v>
      </c>
      <c r="F652" s="37" t="s">
        <v>109</v>
      </c>
      <c r="G652" s="37" t="s">
        <v>86</v>
      </c>
      <c r="H652" s="37">
        <v>8</v>
      </c>
      <c r="I652" s="37" t="s">
        <v>1217</v>
      </c>
      <c r="J652" s="49">
        <v>45631</v>
      </c>
      <c r="K652" s="62">
        <v>45627</v>
      </c>
      <c r="L652" s="40" t="s">
        <v>2435</v>
      </c>
      <c r="M652" s="128">
        <v>8</v>
      </c>
      <c r="N652" s="137">
        <f>VLOOKUP(L652,단가표!$B$2:$C$75,2,0)</f>
        <v>30000</v>
      </c>
      <c r="O652" s="42">
        <f>SUM(M652*N652)</f>
        <v>240000</v>
      </c>
      <c r="P652" s="138">
        <v>240000</v>
      </c>
      <c r="Q652" s="165" t="s">
        <v>26</v>
      </c>
      <c r="R652" s="53"/>
      <c r="S652" s="43">
        <f>VLOOKUP(Q652,단가표!$B$2:$C$75,2,0)</f>
        <v>0</v>
      </c>
      <c r="T652" s="168"/>
      <c r="U652" s="200" t="s">
        <v>57</v>
      </c>
      <c r="V652" s="45" t="s">
        <v>1610</v>
      </c>
      <c r="W652" s="199" t="s">
        <v>2676</v>
      </c>
      <c r="X652" s="187">
        <v>43946</v>
      </c>
      <c r="Y652" s="46" t="s">
        <v>6</v>
      </c>
      <c r="Z652" s="37"/>
      <c r="AA652" s="37" t="s">
        <v>110</v>
      </c>
      <c r="AB652" s="37"/>
      <c r="AC652" s="38"/>
    </row>
    <row r="653" spans="1:29" ht="20.100000000000001" customHeight="1">
      <c r="A653" s="36" t="s">
        <v>2705</v>
      </c>
      <c r="B653" s="95" t="s">
        <v>51</v>
      </c>
      <c r="C653" s="56" t="s">
        <v>41</v>
      </c>
      <c r="D653" s="48" t="s">
        <v>570</v>
      </c>
      <c r="E653" s="48" t="s">
        <v>48</v>
      </c>
      <c r="F653" s="48" t="s">
        <v>552</v>
      </c>
      <c r="G653" s="48" t="s">
        <v>86</v>
      </c>
      <c r="H653" s="48">
        <v>6</v>
      </c>
      <c r="I653" s="48" t="s">
        <v>90</v>
      </c>
      <c r="J653" s="49">
        <v>45631</v>
      </c>
      <c r="K653" s="62">
        <v>45627</v>
      </c>
      <c r="L653" s="40" t="s">
        <v>4</v>
      </c>
      <c r="M653" s="127">
        <v>3</v>
      </c>
      <c r="N653" s="137">
        <f>VLOOKUP(L653,단가표!$B$2:$C$75,2,0)</f>
        <v>60000</v>
      </c>
      <c r="O653" s="42">
        <f>SUM(M653*N653)</f>
        <v>180000</v>
      </c>
      <c r="P653" s="138">
        <v>180000</v>
      </c>
      <c r="Q653" s="165" t="s">
        <v>26</v>
      </c>
      <c r="R653" s="41"/>
      <c r="S653" s="43">
        <f>VLOOKUP(Q653,단가표!$B$2:$C$75,2,0)</f>
        <v>0</v>
      </c>
      <c r="T653" s="138"/>
      <c r="U653" s="195" t="s">
        <v>57</v>
      </c>
      <c r="V653" s="50" t="s">
        <v>1611</v>
      </c>
      <c r="W653" s="194" t="s">
        <v>2677</v>
      </c>
      <c r="X653" s="186">
        <v>45324</v>
      </c>
      <c r="Y653" s="55" t="s">
        <v>4</v>
      </c>
      <c r="Z653" s="48"/>
      <c r="AA653" s="48"/>
      <c r="AB653" s="48"/>
      <c r="AC653" s="40" t="s">
        <v>569</v>
      </c>
    </row>
    <row r="654" spans="1:29" ht="20.100000000000001" customHeight="1">
      <c r="A654" s="36" t="s">
        <v>2700</v>
      </c>
      <c r="B654" s="36" t="s">
        <v>30</v>
      </c>
      <c r="C654" s="56" t="s">
        <v>1616</v>
      </c>
      <c r="D654" s="48" t="s">
        <v>1617</v>
      </c>
      <c r="E654" s="48" t="s">
        <v>30</v>
      </c>
      <c r="F654" s="48" t="s">
        <v>1627</v>
      </c>
      <c r="G654" s="48" t="s">
        <v>1628</v>
      </c>
      <c r="H654" s="48">
        <v>8</v>
      </c>
      <c r="I654" s="48" t="s">
        <v>1635</v>
      </c>
      <c r="J654" s="49">
        <v>45631</v>
      </c>
      <c r="K654" s="62">
        <v>45658</v>
      </c>
      <c r="L654" s="40" t="s">
        <v>1755</v>
      </c>
      <c r="M654" s="127">
        <v>1</v>
      </c>
      <c r="N654" s="137">
        <f>VLOOKUP(L654,단가표!$B$2:$C$75,2,0)</f>
        <v>150000</v>
      </c>
      <c r="O654" s="42">
        <f>SUM(M654*N654)</f>
        <v>150000</v>
      </c>
      <c r="P654" s="138">
        <v>150000</v>
      </c>
      <c r="Q654" s="167" t="s">
        <v>26</v>
      </c>
      <c r="R654" s="41"/>
      <c r="S654" s="43">
        <v>0</v>
      </c>
      <c r="T654" s="166"/>
      <c r="U654" s="193" t="s">
        <v>59</v>
      </c>
      <c r="V654" s="50" t="s">
        <v>85</v>
      </c>
      <c r="W654" s="194" t="s">
        <v>1635</v>
      </c>
      <c r="X654" s="186"/>
      <c r="Y654" s="55"/>
      <c r="Z654" s="48"/>
      <c r="AA654" s="48"/>
      <c r="AB654" s="48"/>
      <c r="AC654" s="40"/>
    </row>
    <row r="655" spans="1:29" ht="20.100000000000001" customHeight="1">
      <c r="A655" s="36" t="s">
        <v>2700</v>
      </c>
      <c r="B655" s="36" t="s">
        <v>30</v>
      </c>
      <c r="C655" s="56" t="s">
        <v>1616</v>
      </c>
      <c r="D655" s="48" t="s">
        <v>1618</v>
      </c>
      <c r="E655" s="48" t="s">
        <v>30</v>
      </c>
      <c r="F655" s="48" t="s">
        <v>1639</v>
      </c>
      <c r="G655" s="48" t="s">
        <v>1629</v>
      </c>
      <c r="H655" s="48">
        <v>8</v>
      </c>
      <c r="I655" s="48" t="s">
        <v>1630</v>
      </c>
      <c r="J655" s="49">
        <v>45631</v>
      </c>
      <c r="K655" s="62">
        <v>45658</v>
      </c>
      <c r="L655" s="40" t="s">
        <v>1755</v>
      </c>
      <c r="M655" s="127">
        <v>1</v>
      </c>
      <c r="N655" s="137">
        <f>VLOOKUP(L655,단가표!$B$2:$C$75,2,0)</f>
        <v>150000</v>
      </c>
      <c r="O655" s="42">
        <f>SUM(M655*N655)</f>
        <v>150000</v>
      </c>
      <c r="P655" s="138">
        <v>150000</v>
      </c>
      <c r="Q655" s="167" t="s">
        <v>26</v>
      </c>
      <c r="R655" s="41"/>
      <c r="S655" s="43">
        <v>0</v>
      </c>
      <c r="T655" s="166"/>
      <c r="U655" s="193" t="s">
        <v>59</v>
      </c>
      <c r="V655" s="50" t="s">
        <v>85</v>
      </c>
      <c r="W655" s="194" t="s">
        <v>1630</v>
      </c>
      <c r="X655" s="186"/>
      <c r="Y655" s="55"/>
      <c r="Z655" s="48"/>
      <c r="AA655" s="48"/>
      <c r="AB655" s="48"/>
      <c r="AC655" s="40"/>
    </row>
    <row r="656" spans="1:29" ht="20.100000000000001" customHeight="1">
      <c r="A656" s="36" t="s">
        <v>2700</v>
      </c>
      <c r="B656" s="36" t="s">
        <v>30</v>
      </c>
      <c r="C656" s="56" t="s">
        <v>376</v>
      </c>
      <c r="D656" s="48" t="s">
        <v>1619</v>
      </c>
      <c r="E656" s="48" t="s">
        <v>30</v>
      </c>
      <c r="F656" s="48" t="s">
        <v>1631</v>
      </c>
      <c r="G656" s="48" t="s">
        <v>1628</v>
      </c>
      <c r="H656" s="48">
        <v>10</v>
      </c>
      <c r="I656" s="48" t="s">
        <v>1630</v>
      </c>
      <c r="J656" s="49">
        <v>45631</v>
      </c>
      <c r="K656" s="62">
        <v>45658</v>
      </c>
      <c r="L656" s="40" t="s">
        <v>1755</v>
      </c>
      <c r="M656" s="127">
        <v>1</v>
      </c>
      <c r="N656" s="137">
        <f>VLOOKUP(L656,단가표!$B$2:$C$75,2,0)</f>
        <v>150000</v>
      </c>
      <c r="O656" s="42">
        <f>SUM(M656*N656)</f>
        <v>150000</v>
      </c>
      <c r="P656" s="138">
        <v>150000</v>
      </c>
      <c r="Q656" s="167" t="s">
        <v>26</v>
      </c>
      <c r="R656" s="41"/>
      <c r="S656" s="43">
        <v>0</v>
      </c>
      <c r="T656" s="166"/>
      <c r="U656" s="193" t="s">
        <v>59</v>
      </c>
      <c r="V656" s="50" t="s">
        <v>85</v>
      </c>
      <c r="W656" s="194" t="s">
        <v>1630</v>
      </c>
      <c r="X656" s="186"/>
      <c r="Y656" s="55"/>
      <c r="Z656" s="48"/>
      <c r="AA656" s="48"/>
      <c r="AB656" s="48"/>
      <c r="AC656" s="40"/>
    </row>
    <row r="657" spans="1:29" ht="20.100000000000001" customHeight="1">
      <c r="A657" s="36" t="s">
        <v>2700</v>
      </c>
      <c r="B657" s="36" t="s">
        <v>30</v>
      </c>
      <c r="C657" s="56" t="s">
        <v>376</v>
      </c>
      <c r="D657" s="48" t="s">
        <v>1620</v>
      </c>
      <c r="E657" s="48" t="s">
        <v>30</v>
      </c>
      <c r="F657" s="48" t="s">
        <v>1631</v>
      </c>
      <c r="G657" s="48" t="s">
        <v>1628</v>
      </c>
      <c r="H657" s="48">
        <v>8</v>
      </c>
      <c r="I657" s="48" t="s">
        <v>1630</v>
      </c>
      <c r="J657" s="49">
        <v>45631</v>
      </c>
      <c r="K657" s="62">
        <v>45658</v>
      </c>
      <c r="L657" s="40" t="s">
        <v>1755</v>
      </c>
      <c r="M657" s="127">
        <v>1</v>
      </c>
      <c r="N657" s="137">
        <f>VLOOKUP(L657,단가표!$B$2:$C$75,2,0)</f>
        <v>150000</v>
      </c>
      <c r="O657" s="42">
        <f>SUM(M657*N657)</f>
        <v>150000</v>
      </c>
      <c r="P657" s="138">
        <v>150000</v>
      </c>
      <c r="Q657" s="167" t="s">
        <v>26</v>
      </c>
      <c r="R657" s="41"/>
      <c r="S657" s="43">
        <v>0</v>
      </c>
      <c r="T657" s="166"/>
      <c r="U657" s="193" t="s">
        <v>59</v>
      </c>
      <c r="V657" s="50" t="s">
        <v>85</v>
      </c>
      <c r="W657" s="194" t="s">
        <v>1630</v>
      </c>
      <c r="X657" s="186"/>
      <c r="Y657" s="55"/>
      <c r="Z657" s="48"/>
      <c r="AA657" s="48"/>
      <c r="AB657" s="48"/>
      <c r="AC657" s="40"/>
    </row>
    <row r="658" spans="1:29" ht="20.100000000000001" customHeight="1">
      <c r="A658" s="36" t="s">
        <v>2700</v>
      </c>
      <c r="B658" s="36" t="s">
        <v>30</v>
      </c>
      <c r="C658" s="56" t="s">
        <v>1616</v>
      </c>
      <c r="D658" s="48" t="s">
        <v>2592</v>
      </c>
      <c r="E658" s="48" t="s">
        <v>30</v>
      </c>
      <c r="F658" s="48" t="s">
        <v>1636</v>
      </c>
      <c r="G658" s="48" t="s">
        <v>1629</v>
      </c>
      <c r="H658" s="48">
        <v>8</v>
      </c>
      <c r="I658" s="48" t="s">
        <v>1635</v>
      </c>
      <c r="J658" s="49">
        <v>45631</v>
      </c>
      <c r="K658" s="62">
        <v>45658</v>
      </c>
      <c r="L658" s="40" t="s">
        <v>1755</v>
      </c>
      <c r="M658" s="127">
        <v>1</v>
      </c>
      <c r="N658" s="137">
        <f>VLOOKUP(L658,단가표!$B$2:$C$75,2,0)</f>
        <v>150000</v>
      </c>
      <c r="O658" s="42">
        <f>SUM(M658*N658)</f>
        <v>150000</v>
      </c>
      <c r="P658" s="138">
        <v>150000</v>
      </c>
      <c r="Q658" s="167" t="s">
        <v>26</v>
      </c>
      <c r="R658" s="41"/>
      <c r="S658" s="43">
        <v>0</v>
      </c>
      <c r="T658" s="166"/>
      <c r="U658" s="193" t="s">
        <v>59</v>
      </c>
      <c r="V658" s="50" t="s">
        <v>85</v>
      </c>
      <c r="W658" s="194" t="s">
        <v>1635</v>
      </c>
      <c r="X658" s="186"/>
      <c r="Y658" s="55"/>
      <c r="Z658" s="48"/>
      <c r="AA658" s="48"/>
      <c r="AB658" s="48"/>
      <c r="AC658" s="40"/>
    </row>
    <row r="659" spans="1:29" ht="20.100000000000001" customHeight="1">
      <c r="A659" s="36" t="s">
        <v>2700</v>
      </c>
      <c r="B659" s="36" t="s">
        <v>30</v>
      </c>
      <c r="C659" s="56" t="s">
        <v>1616</v>
      </c>
      <c r="D659" s="48" t="s">
        <v>1618</v>
      </c>
      <c r="E659" s="48" t="s">
        <v>30</v>
      </c>
      <c r="F659" s="48" t="s">
        <v>1639</v>
      </c>
      <c r="G659" s="48" t="s">
        <v>1629</v>
      </c>
      <c r="H659" s="48">
        <v>8</v>
      </c>
      <c r="I659" s="48" t="s">
        <v>1879</v>
      </c>
      <c r="J659" s="49">
        <v>45631</v>
      </c>
      <c r="K659" s="62">
        <v>45689</v>
      </c>
      <c r="L659" s="40" t="s">
        <v>1759</v>
      </c>
      <c r="M659" s="127">
        <v>1</v>
      </c>
      <c r="N659" s="137">
        <f>VLOOKUP(L659,단가표!$B$2:$C$75,2,0)</f>
        <v>150000</v>
      </c>
      <c r="O659" s="42">
        <f>SUM(M659*N659)</f>
        <v>150000</v>
      </c>
      <c r="P659" s="138">
        <v>150000</v>
      </c>
      <c r="Q659" s="167" t="s">
        <v>26</v>
      </c>
      <c r="R659" s="41"/>
      <c r="S659" s="43">
        <v>0</v>
      </c>
      <c r="T659" s="166"/>
      <c r="U659" s="193" t="s">
        <v>59</v>
      </c>
      <c r="V659" s="50" t="s">
        <v>85</v>
      </c>
      <c r="W659" s="194" t="s">
        <v>1879</v>
      </c>
      <c r="X659" s="186"/>
      <c r="Y659" s="55"/>
      <c r="Z659" s="48"/>
      <c r="AA659" s="48"/>
      <c r="AB659" s="48"/>
      <c r="AC659" s="40"/>
    </row>
    <row r="660" spans="1:29" ht="20.100000000000001" customHeight="1">
      <c r="A660" s="36" t="s">
        <v>2700</v>
      </c>
      <c r="B660" s="36" t="s">
        <v>30</v>
      </c>
      <c r="C660" s="56" t="s">
        <v>376</v>
      </c>
      <c r="D660" s="48" t="s">
        <v>1877</v>
      </c>
      <c r="E660" s="48" t="s">
        <v>30</v>
      </c>
      <c r="F660" s="48" t="s">
        <v>1631</v>
      </c>
      <c r="G660" s="48" t="s">
        <v>1628</v>
      </c>
      <c r="H660" s="48">
        <v>10</v>
      </c>
      <c r="I660" s="48" t="s">
        <v>1640</v>
      </c>
      <c r="J660" s="49">
        <v>45631</v>
      </c>
      <c r="K660" s="62">
        <v>45689</v>
      </c>
      <c r="L660" s="40" t="s">
        <v>1757</v>
      </c>
      <c r="M660" s="127">
        <v>1</v>
      </c>
      <c r="N660" s="137">
        <f>VLOOKUP(L660,단가표!$B$2:$C$75,2,0)</f>
        <v>150000</v>
      </c>
      <c r="O660" s="42">
        <f>SUM(M660*N660)</f>
        <v>150000</v>
      </c>
      <c r="P660" s="138">
        <v>150000</v>
      </c>
      <c r="Q660" s="167" t="s">
        <v>26</v>
      </c>
      <c r="R660" s="41"/>
      <c r="S660" s="43">
        <v>0</v>
      </c>
      <c r="T660" s="166"/>
      <c r="U660" s="193" t="s">
        <v>59</v>
      </c>
      <c r="V660" s="50" t="s">
        <v>85</v>
      </c>
      <c r="W660" s="194" t="s">
        <v>1640</v>
      </c>
      <c r="X660" s="186"/>
      <c r="Y660" s="55"/>
      <c r="Z660" s="48"/>
      <c r="AA660" s="48"/>
      <c r="AB660" s="48"/>
      <c r="AC660" s="40"/>
    </row>
    <row r="661" spans="1:29" ht="20.100000000000001" customHeight="1">
      <c r="A661" s="36" t="s">
        <v>2700</v>
      </c>
      <c r="B661" s="36" t="s">
        <v>30</v>
      </c>
      <c r="C661" s="56" t="s">
        <v>376</v>
      </c>
      <c r="D661" s="48" t="s">
        <v>1619</v>
      </c>
      <c r="E661" s="48" t="s">
        <v>30</v>
      </c>
      <c r="F661" s="48" t="s">
        <v>1631</v>
      </c>
      <c r="G661" s="48" t="s">
        <v>1628</v>
      </c>
      <c r="H661" s="48">
        <v>10</v>
      </c>
      <c r="I661" s="48" t="s">
        <v>1641</v>
      </c>
      <c r="J661" s="49">
        <v>45631</v>
      </c>
      <c r="K661" s="62">
        <v>45689</v>
      </c>
      <c r="L661" s="40" t="s">
        <v>1759</v>
      </c>
      <c r="M661" s="127">
        <v>1</v>
      </c>
      <c r="N661" s="137">
        <f>VLOOKUP(L661,단가표!$B$2:$C$75,2,0)</f>
        <v>150000</v>
      </c>
      <c r="O661" s="42">
        <f>SUM(M661*N661)</f>
        <v>150000</v>
      </c>
      <c r="P661" s="138">
        <v>150000</v>
      </c>
      <c r="Q661" s="167" t="s">
        <v>26</v>
      </c>
      <c r="R661" s="41"/>
      <c r="S661" s="43">
        <v>0</v>
      </c>
      <c r="T661" s="166"/>
      <c r="U661" s="193" t="s">
        <v>59</v>
      </c>
      <c r="V661" s="50" t="s">
        <v>85</v>
      </c>
      <c r="W661" s="194" t="s">
        <v>1641</v>
      </c>
      <c r="X661" s="186"/>
      <c r="Y661" s="55"/>
      <c r="Z661" s="48"/>
      <c r="AA661" s="48"/>
      <c r="AB661" s="48"/>
      <c r="AC661" s="40"/>
    </row>
    <row r="662" spans="1:29" ht="20.100000000000001" customHeight="1">
      <c r="A662" s="36" t="s">
        <v>2700</v>
      </c>
      <c r="B662" s="36" t="s">
        <v>30</v>
      </c>
      <c r="C662" s="56" t="s">
        <v>376</v>
      </c>
      <c r="D662" s="48" t="s">
        <v>1620</v>
      </c>
      <c r="E662" s="48" t="s">
        <v>30</v>
      </c>
      <c r="F662" s="48" t="s">
        <v>1631</v>
      </c>
      <c r="G662" s="48" t="s">
        <v>1628</v>
      </c>
      <c r="H662" s="48">
        <v>8</v>
      </c>
      <c r="I662" s="48" t="s">
        <v>1640</v>
      </c>
      <c r="J662" s="49">
        <v>45631</v>
      </c>
      <c r="K662" s="62">
        <v>45689</v>
      </c>
      <c r="L662" s="40" t="s">
        <v>1757</v>
      </c>
      <c r="M662" s="127">
        <v>1</v>
      </c>
      <c r="N662" s="137">
        <f>VLOOKUP(L662,단가표!$B$2:$C$75,2,0)</f>
        <v>150000</v>
      </c>
      <c r="O662" s="42">
        <f>SUM(M662*N662)</f>
        <v>150000</v>
      </c>
      <c r="P662" s="138">
        <v>150000</v>
      </c>
      <c r="Q662" s="167" t="s">
        <v>26</v>
      </c>
      <c r="R662" s="41"/>
      <c r="S662" s="43">
        <v>0</v>
      </c>
      <c r="T662" s="166"/>
      <c r="U662" s="193" t="s">
        <v>59</v>
      </c>
      <c r="V662" s="50" t="s">
        <v>85</v>
      </c>
      <c r="W662" s="194" t="s">
        <v>1640</v>
      </c>
      <c r="X662" s="186"/>
      <c r="Y662" s="55"/>
      <c r="Z662" s="48"/>
      <c r="AA662" s="48"/>
      <c r="AB662" s="48"/>
      <c r="AC662" s="40"/>
    </row>
    <row r="663" spans="1:29" ht="20.100000000000001" customHeight="1">
      <c r="A663" s="36" t="s">
        <v>2700</v>
      </c>
      <c r="B663" s="36" t="s">
        <v>30</v>
      </c>
      <c r="C663" s="56" t="s">
        <v>376</v>
      </c>
      <c r="D663" s="48" t="s">
        <v>1620</v>
      </c>
      <c r="E663" s="48" t="s">
        <v>30</v>
      </c>
      <c r="F663" s="48" t="s">
        <v>1631</v>
      </c>
      <c r="G663" s="48" t="s">
        <v>1628</v>
      </c>
      <c r="H663" s="48">
        <v>8</v>
      </c>
      <c r="I663" s="48" t="s">
        <v>1641</v>
      </c>
      <c r="J663" s="49">
        <v>45631</v>
      </c>
      <c r="K663" s="62">
        <v>45689</v>
      </c>
      <c r="L663" s="40" t="s">
        <v>1759</v>
      </c>
      <c r="M663" s="127">
        <v>1</v>
      </c>
      <c r="N663" s="137">
        <f>VLOOKUP(L663,단가표!$B$2:$C$75,2,0)</f>
        <v>150000</v>
      </c>
      <c r="O663" s="42">
        <f>SUM(M663*N663)</f>
        <v>150000</v>
      </c>
      <c r="P663" s="138">
        <v>150000</v>
      </c>
      <c r="Q663" s="167" t="s">
        <v>26</v>
      </c>
      <c r="R663" s="41"/>
      <c r="S663" s="43">
        <v>0</v>
      </c>
      <c r="T663" s="166"/>
      <c r="U663" s="193" t="s">
        <v>59</v>
      </c>
      <c r="V663" s="50" t="s">
        <v>85</v>
      </c>
      <c r="W663" s="194" t="s">
        <v>1641</v>
      </c>
      <c r="X663" s="186"/>
      <c r="Y663" s="55"/>
      <c r="Z663" s="48"/>
      <c r="AA663" s="48"/>
      <c r="AB663" s="48"/>
      <c r="AC663" s="40"/>
    </row>
    <row r="664" spans="1:29" ht="20.100000000000001" customHeight="1">
      <c r="A664" s="36" t="s">
        <v>2700</v>
      </c>
      <c r="B664" s="36" t="s">
        <v>30</v>
      </c>
      <c r="C664" s="56" t="s">
        <v>376</v>
      </c>
      <c r="D664" s="48" t="s">
        <v>1621</v>
      </c>
      <c r="E664" s="48" t="s">
        <v>30</v>
      </c>
      <c r="F664" s="48" t="s">
        <v>1631</v>
      </c>
      <c r="G664" s="48" t="s">
        <v>1629</v>
      </c>
      <c r="H664" s="48">
        <v>6</v>
      </c>
      <c r="I664" s="48" t="s">
        <v>1630</v>
      </c>
      <c r="J664" s="49">
        <v>45631</v>
      </c>
      <c r="K664" s="62">
        <v>45689</v>
      </c>
      <c r="L664" s="40" t="s">
        <v>1755</v>
      </c>
      <c r="M664" s="127">
        <v>1</v>
      </c>
      <c r="N664" s="137">
        <f>VLOOKUP(L664,단가표!$B$2:$C$75,2,0)</f>
        <v>150000</v>
      </c>
      <c r="O664" s="42">
        <f>SUM(M664*N664)</f>
        <v>150000</v>
      </c>
      <c r="P664" s="138">
        <v>150000</v>
      </c>
      <c r="Q664" s="167" t="s">
        <v>26</v>
      </c>
      <c r="R664" s="41"/>
      <c r="S664" s="43">
        <v>0</v>
      </c>
      <c r="T664" s="166"/>
      <c r="U664" s="193" t="s">
        <v>59</v>
      </c>
      <c r="V664" s="50" t="s">
        <v>85</v>
      </c>
      <c r="W664" s="194" t="s">
        <v>1630</v>
      </c>
      <c r="X664" s="186"/>
      <c r="Y664" s="55"/>
      <c r="Z664" s="48"/>
      <c r="AA664" s="48"/>
      <c r="AB664" s="48"/>
      <c r="AC664" s="40"/>
    </row>
    <row r="665" spans="1:29" ht="20.100000000000001" customHeight="1">
      <c r="A665" s="36" t="s">
        <v>2700</v>
      </c>
      <c r="B665" s="36" t="s">
        <v>30</v>
      </c>
      <c r="C665" s="56" t="s">
        <v>376</v>
      </c>
      <c r="D665" s="48" t="s">
        <v>1621</v>
      </c>
      <c r="E665" s="48" t="s">
        <v>30</v>
      </c>
      <c r="F665" s="48" t="s">
        <v>1631</v>
      </c>
      <c r="G665" s="48" t="s">
        <v>1629</v>
      </c>
      <c r="H665" s="48">
        <v>6</v>
      </c>
      <c r="I665" s="48" t="s">
        <v>1640</v>
      </c>
      <c r="J665" s="49">
        <v>45631</v>
      </c>
      <c r="K665" s="62">
        <v>45689</v>
      </c>
      <c r="L665" s="40" t="s">
        <v>1757</v>
      </c>
      <c r="M665" s="127">
        <v>1</v>
      </c>
      <c r="N665" s="137">
        <f>VLOOKUP(L665,단가표!$B$2:$C$75,2,0)</f>
        <v>150000</v>
      </c>
      <c r="O665" s="42">
        <f>SUM(M665*N665)</f>
        <v>150000</v>
      </c>
      <c r="P665" s="138">
        <v>150000</v>
      </c>
      <c r="Q665" s="167" t="s">
        <v>26</v>
      </c>
      <c r="R665" s="41"/>
      <c r="S665" s="43">
        <v>0</v>
      </c>
      <c r="T665" s="166"/>
      <c r="U665" s="193" t="s">
        <v>59</v>
      </c>
      <c r="V665" s="50" t="s">
        <v>85</v>
      </c>
      <c r="W665" s="194" t="s">
        <v>1640</v>
      </c>
      <c r="X665" s="186"/>
      <c r="Y665" s="55"/>
      <c r="Z665" s="48"/>
      <c r="AA665" s="48"/>
      <c r="AB665" s="48"/>
      <c r="AC665" s="40"/>
    </row>
    <row r="666" spans="1:29" ht="20.100000000000001" customHeight="1">
      <c r="A666" s="36" t="s">
        <v>2700</v>
      </c>
      <c r="B666" s="36" t="s">
        <v>30</v>
      </c>
      <c r="C666" s="56" t="s">
        <v>376</v>
      </c>
      <c r="D666" s="48" t="s">
        <v>1878</v>
      </c>
      <c r="E666" s="48" t="s">
        <v>30</v>
      </c>
      <c r="F666" s="48" t="s">
        <v>1631</v>
      </c>
      <c r="G666" s="48" t="s">
        <v>1629</v>
      </c>
      <c r="H666" s="48">
        <v>6</v>
      </c>
      <c r="I666" s="48" t="s">
        <v>1641</v>
      </c>
      <c r="J666" s="49">
        <v>45631</v>
      </c>
      <c r="K666" s="62">
        <v>45689</v>
      </c>
      <c r="L666" s="40" t="s">
        <v>1759</v>
      </c>
      <c r="M666" s="127">
        <v>1</v>
      </c>
      <c r="N666" s="137">
        <f>VLOOKUP(L666,단가표!$B$2:$C$75,2,0)</f>
        <v>150000</v>
      </c>
      <c r="O666" s="42">
        <f>SUM(M666*N666)</f>
        <v>150000</v>
      </c>
      <c r="P666" s="138">
        <v>150000</v>
      </c>
      <c r="Q666" s="167" t="s">
        <v>26</v>
      </c>
      <c r="R666" s="41"/>
      <c r="S666" s="43">
        <v>0</v>
      </c>
      <c r="T666" s="166"/>
      <c r="U666" s="193" t="s">
        <v>59</v>
      </c>
      <c r="V666" s="50" t="s">
        <v>85</v>
      </c>
      <c r="W666" s="194" t="s">
        <v>1641</v>
      </c>
      <c r="X666" s="186"/>
      <c r="Y666" s="55"/>
      <c r="Z666" s="48"/>
      <c r="AA666" s="48"/>
      <c r="AB666" s="48"/>
      <c r="AC666" s="40"/>
    </row>
    <row r="667" spans="1:29" ht="20.100000000000001" customHeight="1">
      <c r="A667" s="36" t="s">
        <v>2700</v>
      </c>
      <c r="B667" s="36" t="s">
        <v>30</v>
      </c>
      <c r="C667" s="56" t="s">
        <v>376</v>
      </c>
      <c r="D667" s="48" t="s">
        <v>1622</v>
      </c>
      <c r="E667" s="48" t="s">
        <v>30</v>
      </c>
      <c r="F667" s="48" t="s">
        <v>1632</v>
      </c>
      <c r="G667" s="48" t="s">
        <v>1628</v>
      </c>
      <c r="H667" s="48">
        <v>9</v>
      </c>
      <c r="I667" s="48" t="s">
        <v>1630</v>
      </c>
      <c r="J667" s="49">
        <v>45631</v>
      </c>
      <c r="K667" s="62">
        <v>45689</v>
      </c>
      <c r="L667" s="40" t="s">
        <v>1755</v>
      </c>
      <c r="M667" s="127">
        <v>1</v>
      </c>
      <c r="N667" s="137">
        <f>VLOOKUP(L667,단가표!$B$2:$C$75,2,0)</f>
        <v>150000</v>
      </c>
      <c r="O667" s="42">
        <f>SUM(M667*N667)</f>
        <v>150000</v>
      </c>
      <c r="P667" s="138">
        <v>150000</v>
      </c>
      <c r="Q667" s="167" t="s">
        <v>26</v>
      </c>
      <c r="R667" s="41"/>
      <c r="S667" s="43">
        <v>0</v>
      </c>
      <c r="T667" s="166"/>
      <c r="U667" s="193" t="s">
        <v>59</v>
      </c>
      <c r="V667" s="50" t="s">
        <v>85</v>
      </c>
      <c r="W667" s="194" t="s">
        <v>1630</v>
      </c>
      <c r="X667" s="186"/>
      <c r="Y667" s="55"/>
      <c r="Z667" s="48"/>
      <c r="AA667" s="48"/>
      <c r="AB667" s="48"/>
      <c r="AC667" s="40"/>
    </row>
    <row r="668" spans="1:29" ht="20.100000000000001" customHeight="1">
      <c r="A668" s="36" t="s">
        <v>2700</v>
      </c>
      <c r="B668" s="36" t="s">
        <v>30</v>
      </c>
      <c r="C668" s="56" t="s">
        <v>376</v>
      </c>
      <c r="D668" s="48" t="s">
        <v>1623</v>
      </c>
      <c r="E668" s="48" t="s">
        <v>30</v>
      </c>
      <c r="F668" s="48" t="s">
        <v>1634</v>
      </c>
      <c r="G668" s="48" t="s">
        <v>1629</v>
      </c>
      <c r="H668" s="48">
        <v>10</v>
      </c>
      <c r="I668" s="48" t="s">
        <v>1633</v>
      </c>
      <c r="J668" s="49">
        <v>45631</v>
      </c>
      <c r="K668" s="62">
        <v>45689</v>
      </c>
      <c r="L668" s="40" t="s">
        <v>1759</v>
      </c>
      <c r="M668" s="127">
        <v>1</v>
      </c>
      <c r="N668" s="137">
        <f>VLOOKUP(L668,단가표!$B$2:$C$75,2,0)</f>
        <v>150000</v>
      </c>
      <c r="O668" s="42">
        <f>SUM(M668*N668)</f>
        <v>150000</v>
      </c>
      <c r="P668" s="138">
        <v>150000</v>
      </c>
      <c r="Q668" s="167" t="s">
        <v>26</v>
      </c>
      <c r="R668" s="41"/>
      <c r="S668" s="43">
        <v>0</v>
      </c>
      <c r="T668" s="166"/>
      <c r="U668" s="193" t="s">
        <v>59</v>
      </c>
      <c r="V668" s="50" t="s">
        <v>85</v>
      </c>
      <c r="W668" s="194" t="s">
        <v>1633</v>
      </c>
      <c r="X668" s="186"/>
      <c r="Y668" s="55"/>
      <c r="Z668" s="48"/>
      <c r="AA668" s="48"/>
      <c r="AB668" s="48"/>
      <c r="AC668" s="40"/>
    </row>
    <row r="669" spans="1:29" ht="20.100000000000001" customHeight="1">
      <c r="A669" s="36" t="s">
        <v>2700</v>
      </c>
      <c r="B669" s="36" t="s">
        <v>30</v>
      </c>
      <c r="C669" s="56" t="s">
        <v>376</v>
      </c>
      <c r="D669" s="48" t="s">
        <v>1624</v>
      </c>
      <c r="E669" s="48" t="s">
        <v>30</v>
      </c>
      <c r="F669" s="48" t="s">
        <v>1634</v>
      </c>
      <c r="G669" s="48" t="s">
        <v>1628</v>
      </c>
      <c r="H669" s="48">
        <v>7</v>
      </c>
      <c r="I669" s="48" t="s">
        <v>1633</v>
      </c>
      <c r="J669" s="49">
        <v>45631</v>
      </c>
      <c r="K669" s="62">
        <v>45689</v>
      </c>
      <c r="L669" s="40" t="s">
        <v>1759</v>
      </c>
      <c r="M669" s="127">
        <v>1</v>
      </c>
      <c r="N669" s="137">
        <f>VLOOKUP(L669,단가표!$B$2:$C$75,2,0)</f>
        <v>150000</v>
      </c>
      <c r="O669" s="42">
        <f>SUM(M669*N669)</f>
        <v>150000</v>
      </c>
      <c r="P669" s="138">
        <v>150000</v>
      </c>
      <c r="Q669" s="167" t="s">
        <v>26</v>
      </c>
      <c r="R669" s="41"/>
      <c r="S669" s="43">
        <v>0</v>
      </c>
      <c r="T669" s="166"/>
      <c r="U669" s="193" t="s">
        <v>59</v>
      </c>
      <c r="V669" s="50" t="s">
        <v>85</v>
      </c>
      <c r="W669" s="194" t="s">
        <v>1633</v>
      </c>
      <c r="X669" s="186"/>
      <c r="Y669" s="55"/>
      <c r="Z669" s="48"/>
      <c r="AA669" s="48"/>
      <c r="AB669" s="48"/>
      <c r="AC669" s="40"/>
    </row>
    <row r="670" spans="1:29" ht="20.100000000000001" customHeight="1">
      <c r="A670" s="36" t="s">
        <v>2700</v>
      </c>
      <c r="B670" s="36" t="s">
        <v>30</v>
      </c>
      <c r="C670" s="56" t="s">
        <v>376</v>
      </c>
      <c r="D670" s="48" t="s">
        <v>1626</v>
      </c>
      <c r="E670" s="48" t="s">
        <v>30</v>
      </c>
      <c r="F670" s="48" t="s">
        <v>1638</v>
      </c>
      <c r="G670" s="48" t="s">
        <v>1628</v>
      </c>
      <c r="H670" s="48">
        <v>9</v>
      </c>
      <c r="I670" s="48" t="s">
        <v>1637</v>
      </c>
      <c r="J670" s="49">
        <v>45631</v>
      </c>
      <c r="K670" s="62">
        <v>45689</v>
      </c>
      <c r="L670" s="40" t="s">
        <v>1757</v>
      </c>
      <c r="M670" s="127">
        <v>1</v>
      </c>
      <c r="N670" s="137">
        <f>VLOOKUP(L670,단가표!$B$2:$C$75,2,0)</f>
        <v>150000</v>
      </c>
      <c r="O670" s="42">
        <f>SUM(M670*N670)</f>
        <v>150000</v>
      </c>
      <c r="P670" s="138">
        <v>150000</v>
      </c>
      <c r="Q670" s="167" t="s">
        <v>26</v>
      </c>
      <c r="R670" s="41"/>
      <c r="S670" s="43">
        <v>0</v>
      </c>
      <c r="T670" s="166"/>
      <c r="U670" s="193" t="s">
        <v>59</v>
      </c>
      <c r="V670" s="50" t="s">
        <v>85</v>
      </c>
      <c r="W670" s="194" t="s">
        <v>1637</v>
      </c>
      <c r="X670" s="186"/>
      <c r="Y670" s="55"/>
      <c r="Z670" s="48"/>
      <c r="AA670" s="48"/>
      <c r="AB670" s="48"/>
      <c r="AC670" s="40"/>
    </row>
    <row r="671" spans="1:29" ht="20.100000000000001" customHeight="1">
      <c r="A671" s="36" t="s">
        <v>2700</v>
      </c>
      <c r="B671" s="36" t="s">
        <v>30</v>
      </c>
      <c r="C671" s="56" t="s">
        <v>1644</v>
      </c>
      <c r="D671" s="48" t="s">
        <v>1626</v>
      </c>
      <c r="E671" s="48" t="s">
        <v>30</v>
      </c>
      <c r="F671" s="48" t="s">
        <v>1638</v>
      </c>
      <c r="G671" s="48" t="s">
        <v>1628</v>
      </c>
      <c r="H671" s="48">
        <v>9</v>
      </c>
      <c r="I671" s="48" t="s">
        <v>1642</v>
      </c>
      <c r="J671" s="49">
        <v>45631</v>
      </c>
      <c r="K671" s="62">
        <v>45689</v>
      </c>
      <c r="L671" s="40" t="s">
        <v>1757</v>
      </c>
      <c r="M671" s="127">
        <v>1</v>
      </c>
      <c r="N671" s="137">
        <v>70000</v>
      </c>
      <c r="O671" s="42">
        <f>SUM(M671*N671)</f>
        <v>70000</v>
      </c>
      <c r="P671" s="138">
        <v>60000</v>
      </c>
      <c r="Q671" s="167" t="s">
        <v>26</v>
      </c>
      <c r="R671" s="41"/>
      <c r="S671" s="43">
        <v>0</v>
      </c>
      <c r="T671" s="166"/>
      <c r="U671" s="193" t="s">
        <v>59</v>
      </c>
      <c r="V671" s="50" t="s">
        <v>85</v>
      </c>
      <c r="W671" s="194" t="s">
        <v>1642</v>
      </c>
      <c r="X671" s="186"/>
      <c r="Y671" s="55"/>
      <c r="Z671" s="48"/>
      <c r="AA671" s="48"/>
      <c r="AB671" s="48"/>
      <c r="AC671" s="40"/>
    </row>
    <row r="672" spans="1:29" ht="20.100000000000001" customHeight="1">
      <c r="A672" s="79" t="s">
        <v>2705</v>
      </c>
      <c r="B672" s="95" t="s">
        <v>50</v>
      </c>
      <c r="C672" s="37" t="s">
        <v>41</v>
      </c>
      <c r="D672" s="38" t="s">
        <v>1422</v>
      </c>
      <c r="E672" s="48" t="s">
        <v>45</v>
      </c>
      <c r="F672" s="48" t="s">
        <v>1423</v>
      </c>
      <c r="G672" s="48" t="s">
        <v>89</v>
      </c>
      <c r="H672" s="48">
        <v>9</v>
      </c>
      <c r="I672" s="48" t="s">
        <v>90</v>
      </c>
      <c r="J672" s="49">
        <v>45632</v>
      </c>
      <c r="K672" s="44">
        <v>45597</v>
      </c>
      <c r="L672" s="40" t="s">
        <v>4</v>
      </c>
      <c r="M672" s="127">
        <v>2</v>
      </c>
      <c r="N672" s="137">
        <f>VLOOKUP(L672,단가표!$B$2:$C$75,2,0)</f>
        <v>60000</v>
      </c>
      <c r="O672" s="42">
        <f>SUM(M672*N672)</f>
        <v>120000</v>
      </c>
      <c r="P672" s="138">
        <v>120000</v>
      </c>
      <c r="Q672" s="165" t="s">
        <v>26</v>
      </c>
      <c r="R672" s="41"/>
      <c r="S672" s="42">
        <f>VLOOKUP(Q672,단가표!$B$2:$C$75,2,0)</f>
        <v>0</v>
      </c>
      <c r="T672" s="166"/>
      <c r="U672" s="195" t="s">
        <v>57</v>
      </c>
      <c r="V672" s="50" t="s">
        <v>1652</v>
      </c>
      <c r="W672" s="198" t="s">
        <v>1653</v>
      </c>
      <c r="X672" s="188">
        <v>45615</v>
      </c>
      <c r="Y672" s="55" t="s">
        <v>4</v>
      </c>
      <c r="Z672" s="48"/>
      <c r="AA672" s="48"/>
      <c r="AB672" s="48"/>
      <c r="AC672" s="40"/>
    </row>
    <row r="673" spans="1:29" ht="20.100000000000001" customHeight="1">
      <c r="A673" s="36" t="s">
        <v>2705</v>
      </c>
      <c r="B673" s="95" t="s">
        <v>51</v>
      </c>
      <c r="C673" s="59" t="s">
        <v>28</v>
      </c>
      <c r="D673" s="40" t="s">
        <v>462</v>
      </c>
      <c r="E673" s="48" t="s">
        <v>46</v>
      </c>
      <c r="F673" s="48" t="s">
        <v>1646</v>
      </c>
      <c r="G673" s="48" t="s">
        <v>86</v>
      </c>
      <c r="H673" s="40">
        <v>8</v>
      </c>
      <c r="I673" s="48" t="s">
        <v>103</v>
      </c>
      <c r="J673" s="49">
        <v>45632</v>
      </c>
      <c r="K673" s="66">
        <v>45627</v>
      </c>
      <c r="L673" s="40" t="s">
        <v>28</v>
      </c>
      <c r="M673" s="127">
        <v>1</v>
      </c>
      <c r="N673" s="137">
        <f>VLOOKUP(L673,단가표!$B$2:$C$75,2,0)</f>
        <v>70000</v>
      </c>
      <c r="O673" s="42">
        <f>SUM(M673*N673)</f>
        <v>70000</v>
      </c>
      <c r="P673" s="140">
        <v>57500</v>
      </c>
      <c r="Q673" s="167" t="s">
        <v>26</v>
      </c>
      <c r="R673" s="41"/>
      <c r="S673" s="43">
        <f>VLOOKUP(Q673,단가표!$B$2:$C$75,2,0)</f>
        <v>0</v>
      </c>
      <c r="T673" s="166"/>
      <c r="U673" s="195" t="s">
        <v>57</v>
      </c>
      <c r="V673" s="41" t="s">
        <v>1647</v>
      </c>
      <c r="W673" s="194" t="s">
        <v>2085</v>
      </c>
      <c r="X673" s="188">
        <v>44884</v>
      </c>
      <c r="Y673" s="48" t="s">
        <v>4</v>
      </c>
      <c r="Z673" s="48"/>
      <c r="AA673" s="48" t="s">
        <v>319</v>
      </c>
      <c r="AB673" s="48"/>
      <c r="AC673" s="48" t="s">
        <v>61</v>
      </c>
    </row>
    <row r="674" spans="1:29" ht="20.100000000000001" customHeight="1">
      <c r="A674" s="36" t="s">
        <v>2705</v>
      </c>
      <c r="B674" s="95" t="s">
        <v>51</v>
      </c>
      <c r="C674" s="59" t="s">
        <v>28</v>
      </c>
      <c r="D674" s="40" t="s">
        <v>462</v>
      </c>
      <c r="E674" s="48" t="s">
        <v>48</v>
      </c>
      <c r="F674" s="48" t="s">
        <v>1646</v>
      </c>
      <c r="G674" s="48" t="s">
        <v>86</v>
      </c>
      <c r="H674" s="40">
        <v>8</v>
      </c>
      <c r="I674" s="48" t="s">
        <v>103</v>
      </c>
      <c r="J674" s="49">
        <v>45632</v>
      </c>
      <c r="K674" s="66">
        <v>45627</v>
      </c>
      <c r="L674" s="40" t="s">
        <v>28</v>
      </c>
      <c r="M674" s="127">
        <v>1</v>
      </c>
      <c r="N674" s="137">
        <f>VLOOKUP(L674,단가표!$B$2:$C$75,2,0)</f>
        <v>70000</v>
      </c>
      <c r="O674" s="42">
        <f>SUM(M674*N674)</f>
        <v>70000</v>
      </c>
      <c r="P674" s="140">
        <v>12500</v>
      </c>
      <c r="Q674" s="167" t="s">
        <v>26</v>
      </c>
      <c r="R674" s="41"/>
      <c r="S674" s="43">
        <f>VLOOKUP(Q674,단가표!$B$2:$C$75,2,0)</f>
        <v>0</v>
      </c>
      <c r="T674" s="166"/>
      <c r="U674" s="195" t="s">
        <v>57</v>
      </c>
      <c r="V674" s="41" t="s">
        <v>1647</v>
      </c>
      <c r="W674" s="194" t="s">
        <v>2086</v>
      </c>
      <c r="X674" s="188">
        <v>44884</v>
      </c>
      <c r="Y674" s="48" t="s">
        <v>4</v>
      </c>
      <c r="Z674" s="48"/>
      <c r="AA674" s="48" t="s">
        <v>319</v>
      </c>
      <c r="AB674" s="48"/>
      <c r="AC674" s="48" t="s">
        <v>61</v>
      </c>
    </row>
    <row r="675" spans="1:29" ht="20.100000000000001" customHeight="1">
      <c r="A675" s="36" t="s">
        <v>2705</v>
      </c>
      <c r="B675" s="95" t="s">
        <v>51</v>
      </c>
      <c r="C675" s="48" t="s">
        <v>41</v>
      </c>
      <c r="D675" s="40" t="s">
        <v>127</v>
      </c>
      <c r="E675" s="48" t="s">
        <v>48</v>
      </c>
      <c r="F675" s="48" t="s">
        <v>153</v>
      </c>
      <c r="G675" s="48" t="s">
        <v>86</v>
      </c>
      <c r="H675" s="48">
        <v>8</v>
      </c>
      <c r="I675" s="48" t="s">
        <v>88</v>
      </c>
      <c r="J675" s="49">
        <v>45632</v>
      </c>
      <c r="K675" s="62">
        <v>45627</v>
      </c>
      <c r="L675" s="40" t="s">
        <v>1560</v>
      </c>
      <c r="M675" s="127">
        <v>1</v>
      </c>
      <c r="N675" s="137">
        <f>VLOOKUP(L675,단가표!$B$2:$C$75,2,0)</f>
        <v>500000</v>
      </c>
      <c r="O675" s="42">
        <f>SUM(M675*N675)</f>
        <v>500000</v>
      </c>
      <c r="P675" s="138">
        <v>500000</v>
      </c>
      <c r="Q675" s="167" t="s">
        <v>26</v>
      </c>
      <c r="R675" s="75"/>
      <c r="S675" s="43">
        <f>VLOOKUP(Q675,단가표!$B$2:$C$75,2,0)</f>
        <v>0</v>
      </c>
      <c r="T675" s="166"/>
      <c r="U675" s="195" t="s">
        <v>57</v>
      </c>
      <c r="V675" s="48" t="s">
        <v>1648</v>
      </c>
      <c r="W675" s="194" t="s">
        <v>1562</v>
      </c>
      <c r="X675" s="186"/>
      <c r="Y675" s="48" t="s">
        <v>4</v>
      </c>
      <c r="Z675" s="48"/>
      <c r="AA675" s="67" t="s">
        <v>128</v>
      </c>
      <c r="AB675" s="67"/>
      <c r="AC675" s="40" t="s">
        <v>129</v>
      </c>
    </row>
    <row r="676" spans="1:29" ht="20.100000000000001" customHeight="1">
      <c r="A676" s="36" t="s">
        <v>2705</v>
      </c>
      <c r="B676" s="95" t="s">
        <v>51</v>
      </c>
      <c r="C676" s="48" t="s">
        <v>41</v>
      </c>
      <c r="D676" s="40" t="s">
        <v>127</v>
      </c>
      <c r="E676" s="48" t="s">
        <v>48</v>
      </c>
      <c r="F676" s="48" t="s">
        <v>153</v>
      </c>
      <c r="G676" s="48" t="s">
        <v>86</v>
      </c>
      <c r="H676" s="48">
        <v>8</v>
      </c>
      <c r="I676" s="48" t="s">
        <v>88</v>
      </c>
      <c r="J676" s="49">
        <v>45632</v>
      </c>
      <c r="K676" s="62">
        <v>45627</v>
      </c>
      <c r="L676" s="40" t="s">
        <v>2435</v>
      </c>
      <c r="M676" s="127">
        <v>4</v>
      </c>
      <c r="N676" s="137">
        <f>VLOOKUP(L676,단가표!$B$2:$C$75,2,0)</f>
        <v>30000</v>
      </c>
      <c r="O676" s="42">
        <f>SUM(M676*N676)</f>
        <v>120000</v>
      </c>
      <c r="P676" s="138">
        <v>120000</v>
      </c>
      <c r="Q676" s="167" t="s">
        <v>26</v>
      </c>
      <c r="R676" s="75"/>
      <c r="S676" s="43">
        <f>VLOOKUP(Q676,단가표!$B$2:$C$75,2,0)</f>
        <v>0</v>
      </c>
      <c r="T676" s="166"/>
      <c r="U676" s="195" t="s">
        <v>57</v>
      </c>
      <c r="V676" s="48" t="s">
        <v>1648</v>
      </c>
      <c r="W676" s="194" t="s">
        <v>1604</v>
      </c>
      <c r="X676" s="186"/>
      <c r="Y676" s="48" t="s">
        <v>4</v>
      </c>
      <c r="Z676" s="48"/>
      <c r="AA676" s="67" t="s">
        <v>128</v>
      </c>
      <c r="AB676" s="67"/>
      <c r="AC676" s="40" t="s">
        <v>129</v>
      </c>
    </row>
    <row r="677" spans="1:29" ht="20.100000000000001" customHeight="1">
      <c r="A677" s="36" t="s">
        <v>2705</v>
      </c>
      <c r="B677" s="95" t="s">
        <v>51</v>
      </c>
      <c r="C677" s="59" t="s">
        <v>41</v>
      </c>
      <c r="D677" s="48" t="s">
        <v>705</v>
      </c>
      <c r="E677" s="48" t="s">
        <v>48</v>
      </c>
      <c r="F677" s="48" t="s">
        <v>706</v>
      </c>
      <c r="G677" s="48" t="s">
        <v>86</v>
      </c>
      <c r="H677" s="48">
        <v>9</v>
      </c>
      <c r="I677" s="48" t="s">
        <v>103</v>
      </c>
      <c r="J677" s="49">
        <v>45632</v>
      </c>
      <c r="K677" s="62">
        <v>45627</v>
      </c>
      <c r="L677" s="40" t="s">
        <v>4</v>
      </c>
      <c r="M677" s="127">
        <v>4</v>
      </c>
      <c r="N677" s="137">
        <f>VLOOKUP(L677,단가표!$B$2:$C$75,2,0)</f>
        <v>60000</v>
      </c>
      <c r="O677" s="42">
        <f>SUM(M677*N677)</f>
        <v>240000</v>
      </c>
      <c r="P677" s="138">
        <v>240000</v>
      </c>
      <c r="Q677" s="165" t="s">
        <v>26</v>
      </c>
      <c r="R677" s="41"/>
      <c r="S677" s="43">
        <f>VLOOKUP(Q677,단가표!$B$2:$C$75,2,0)</f>
        <v>0</v>
      </c>
      <c r="T677" s="166"/>
      <c r="U677" s="193" t="s">
        <v>57</v>
      </c>
      <c r="V677" s="50" t="s">
        <v>1650</v>
      </c>
      <c r="W677" s="194" t="s">
        <v>210</v>
      </c>
      <c r="X677" s="186"/>
      <c r="Y677" s="55"/>
      <c r="Z677" s="48"/>
      <c r="AA677" s="48"/>
      <c r="AB677" s="48"/>
      <c r="AC677" s="40"/>
    </row>
    <row r="678" spans="1:29" ht="20.100000000000001" customHeight="1">
      <c r="A678" s="36" t="s">
        <v>2705</v>
      </c>
      <c r="B678" s="95" t="s">
        <v>51</v>
      </c>
      <c r="C678" s="59" t="s">
        <v>41</v>
      </c>
      <c r="D678" s="48" t="s">
        <v>705</v>
      </c>
      <c r="E678" s="48" t="s">
        <v>48</v>
      </c>
      <c r="F678" s="48" t="s">
        <v>706</v>
      </c>
      <c r="G678" s="48" t="s">
        <v>86</v>
      </c>
      <c r="H678" s="48">
        <v>9</v>
      </c>
      <c r="I678" s="48" t="s">
        <v>707</v>
      </c>
      <c r="J678" s="49">
        <v>45632</v>
      </c>
      <c r="K678" s="62">
        <v>45627</v>
      </c>
      <c r="L678" s="40" t="s">
        <v>2435</v>
      </c>
      <c r="M678" s="127">
        <v>3</v>
      </c>
      <c r="N678" s="137">
        <f>VLOOKUP(L678,단가표!$B$2:$C$75,2,0)</f>
        <v>30000</v>
      </c>
      <c r="O678" s="42">
        <f>SUM(M678*N678)</f>
        <v>90000</v>
      </c>
      <c r="P678" s="138">
        <v>90000</v>
      </c>
      <c r="Q678" s="165" t="s">
        <v>26</v>
      </c>
      <c r="R678" s="41"/>
      <c r="S678" s="43">
        <f>VLOOKUP(Q678,단가표!$B$2:$C$75,2,0)</f>
        <v>0</v>
      </c>
      <c r="T678" s="166"/>
      <c r="U678" s="193" t="s">
        <v>57</v>
      </c>
      <c r="V678" s="50" t="s">
        <v>1650</v>
      </c>
      <c r="W678" s="194" t="s">
        <v>1649</v>
      </c>
      <c r="X678" s="186"/>
      <c r="Y678" s="55"/>
      <c r="Z678" s="48"/>
      <c r="AA678" s="48"/>
      <c r="AB678" s="48"/>
      <c r="AC678" s="40"/>
    </row>
    <row r="679" spans="1:29" ht="20.100000000000001" customHeight="1">
      <c r="A679" s="36" t="s">
        <v>2705</v>
      </c>
      <c r="B679" s="95" t="s">
        <v>51</v>
      </c>
      <c r="C679" s="61" t="s">
        <v>41</v>
      </c>
      <c r="D679" s="48" t="s">
        <v>357</v>
      </c>
      <c r="E679" s="48" t="s">
        <v>48</v>
      </c>
      <c r="F679" s="48" t="s">
        <v>358</v>
      </c>
      <c r="G679" s="48" t="s">
        <v>86</v>
      </c>
      <c r="H679" s="48">
        <v>6</v>
      </c>
      <c r="I679" s="48" t="s">
        <v>1087</v>
      </c>
      <c r="J679" s="49">
        <v>45632</v>
      </c>
      <c r="K679" s="62">
        <v>45627</v>
      </c>
      <c r="L679" s="40" t="s">
        <v>4</v>
      </c>
      <c r="M679" s="127">
        <v>4</v>
      </c>
      <c r="N679" s="137">
        <f>VLOOKUP(L679,단가표!$B$2:$C$75,2,0)</f>
        <v>60000</v>
      </c>
      <c r="O679" s="42">
        <f>SUM(M679*N679)</f>
        <v>240000</v>
      </c>
      <c r="P679" s="138">
        <v>240000</v>
      </c>
      <c r="Q679" s="167" t="s">
        <v>26</v>
      </c>
      <c r="R679" s="41"/>
      <c r="S679" s="43">
        <v>0</v>
      </c>
      <c r="T679" s="166"/>
      <c r="U679" s="195" t="s">
        <v>57</v>
      </c>
      <c r="V679" s="48" t="s">
        <v>1651</v>
      </c>
      <c r="W679" s="194" t="s">
        <v>210</v>
      </c>
      <c r="X679" s="186">
        <v>44967</v>
      </c>
      <c r="Y679" s="48" t="s">
        <v>4</v>
      </c>
      <c r="Z679" s="48"/>
      <c r="AA679" s="48" t="s">
        <v>359</v>
      </c>
      <c r="AB679" s="48"/>
      <c r="AC679" s="50"/>
    </row>
    <row r="680" spans="1:29" ht="20.100000000000001" customHeight="1">
      <c r="A680" s="79" t="s">
        <v>2705</v>
      </c>
      <c r="B680" s="95" t="s">
        <v>50</v>
      </c>
      <c r="C680" s="37" t="s">
        <v>41</v>
      </c>
      <c r="D680" s="38" t="s">
        <v>1422</v>
      </c>
      <c r="E680" s="48" t="s">
        <v>45</v>
      </c>
      <c r="F680" s="48" t="s">
        <v>1423</v>
      </c>
      <c r="G680" s="48" t="s">
        <v>89</v>
      </c>
      <c r="H680" s="48">
        <v>9</v>
      </c>
      <c r="I680" s="48" t="s">
        <v>90</v>
      </c>
      <c r="J680" s="49">
        <v>45632</v>
      </c>
      <c r="K680" s="44">
        <v>45627</v>
      </c>
      <c r="L680" s="40" t="s">
        <v>4</v>
      </c>
      <c r="M680" s="127">
        <v>4</v>
      </c>
      <c r="N680" s="137">
        <f>VLOOKUP(L680,단가표!$B$2:$C$75,2,0)</f>
        <v>60000</v>
      </c>
      <c r="O680" s="42">
        <f>SUM(M680*N680)</f>
        <v>240000</v>
      </c>
      <c r="P680" s="138">
        <v>240000</v>
      </c>
      <c r="Q680" s="165" t="s">
        <v>26</v>
      </c>
      <c r="R680" s="41"/>
      <c r="S680" s="42">
        <f>VLOOKUP(Q680,단가표!$B$2:$C$75,2,0)</f>
        <v>0</v>
      </c>
      <c r="T680" s="166"/>
      <c r="U680" s="195" t="s">
        <v>57</v>
      </c>
      <c r="V680" s="50" t="s">
        <v>1652</v>
      </c>
      <c r="W680" s="198" t="s">
        <v>210</v>
      </c>
      <c r="X680" s="188">
        <v>45615</v>
      </c>
      <c r="Y680" s="55" t="s">
        <v>4</v>
      </c>
      <c r="Z680" s="48"/>
      <c r="AA680" s="48"/>
      <c r="AB680" s="48"/>
      <c r="AC680" s="40"/>
    </row>
    <row r="681" spans="1:29" ht="20.100000000000001" customHeight="1">
      <c r="A681" s="36" t="s">
        <v>2705</v>
      </c>
      <c r="B681" s="95" t="s">
        <v>50</v>
      </c>
      <c r="C681" s="56" t="s">
        <v>41</v>
      </c>
      <c r="D681" s="37" t="s">
        <v>571</v>
      </c>
      <c r="E681" s="48" t="s">
        <v>45</v>
      </c>
      <c r="F681" s="48" t="s">
        <v>572</v>
      </c>
      <c r="G681" s="48" t="s">
        <v>89</v>
      </c>
      <c r="H681" s="48">
        <v>8</v>
      </c>
      <c r="I681" s="48" t="s">
        <v>90</v>
      </c>
      <c r="J681" s="68">
        <v>45632</v>
      </c>
      <c r="K681" s="66">
        <v>45627</v>
      </c>
      <c r="L681" s="40" t="s">
        <v>4</v>
      </c>
      <c r="M681" s="127">
        <v>4</v>
      </c>
      <c r="N681" s="137">
        <f>VLOOKUP(L681,단가표!$B$2:$C$75,2,0)</f>
        <v>60000</v>
      </c>
      <c r="O681" s="42">
        <f>SUM(M681*N681)</f>
        <v>240000</v>
      </c>
      <c r="P681" s="138">
        <v>240000</v>
      </c>
      <c r="Q681" s="167" t="s">
        <v>26</v>
      </c>
      <c r="R681" s="41"/>
      <c r="S681" s="43">
        <f>VLOOKUP(Q681,단가표!$B$2:$C$75,2,0)</f>
        <v>0</v>
      </c>
      <c r="T681" s="166"/>
      <c r="U681" s="195" t="s">
        <v>57</v>
      </c>
      <c r="V681" s="48" t="s">
        <v>1654</v>
      </c>
      <c r="W681" s="194" t="s">
        <v>210</v>
      </c>
      <c r="X681" s="186">
        <v>45339</v>
      </c>
      <c r="Y681" s="48" t="s">
        <v>4</v>
      </c>
      <c r="Z681" s="48"/>
      <c r="AA681" s="48" t="s">
        <v>586</v>
      </c>
      <c r="AB681" s="48"/>
      <c r="AC681" s="50"/>
    </row>
    <row r="682" spans="1:29" ht="20.100000000000001" customHeight="1">
      <c r="A682" s="79" t="s">
        <v>2705</v>
      </c>
      <c r="B682" s="95" t="s">
        <v>50</v>
      </c>
      <c r="C682" s="56" t="s">
        <v>41</v>
      </c>
      <c r="D682" s="38" t="s">
        <v>736</v>
      </c>
      <c r="E682" s="48" t="s">
        <v>731</v>
      </c>
      <c r="F682" s="48" t="s">
        <v>737</v>
      </c>
      <c r="G682" s="48" t="s">
        <v>89</v>
      </c>
      <c r="H682" s="48">
        <v>8</v>
      </c>
      <c r="I682" s="48" t="s">
        <v>112</v>
      </c>
      <c r="J682" s="49">
        <v>45632</v>
      </c>
      <c r="K682" s="62">
        <v>45627</v>
      </c>
      <c r="L682" s="40" t="s">
        <v>4</v>
      </c>
      <c r="M682" s="128">
        <v>4</v>
      </c>
      <c r="N682" s="137">
        <f>VLOOKUP(L682,단가표!$B$2:$C$75,2,0)</f>
        <v>60000</v>
      </c>
      <c r="O682" s="42">
        <f>SUM(M682*N682)</f>
        <v>240000</v>
      </c>
      <c r="P682" s="138">
        <v>240000</v>
      </c>
      <c r="Q682" s="167" t="s">
        <v>15</v>
      </c>
      <c r="R682" s="41">
        <v>4</v>
      </c>
      <c r="S682" s="43">
        <f>VLOOKUP(Q682,단가표!$B$2:$C$75,2,0)</f>
        <v>6000</v>
      </c>
      <c r="T682" s="166">
        <v>24000</v>
      </c>
      <c r="U682" s="195" t="s">
        <v>57</v>
      </c>
      <c r="V682" s="48" t="s">
        <v>1655</v>
      </c>
      <c r="W682" s="194" t="s">
        <v>463</v>
      </c>
      <c r="X682" s="186">
        <v>45540</v>
      </c>
      <c r="Y682" s="55" t="s">
        <v>6</v>
      </c>
      <c r="Z682" s="48" t="s">
        <v>613</v>
      </c>
      <c r="AA682" s="48" t="s">
        <v>760</v>
      </c>
      <c r="AB682" s="48" t="s">
        <v>761</v>
      </c>
      <c r="AC682" s="48"/>
    </row>
    <row r="683" spans="1:29" ht="20.100000000000001" customHeight="1">
      <c r="A683" s="79" t="s">
        <v>2705</v>
      </c>
      <c r="B683" s="95" t="s">
        <v>51</v>
      </c>
      <c r="C683" s="56" t="s">
        <v>28</v>
      </c>
      <c r="D683" s="38" t="s">
        <v>1656</v>
      </c>
      <c r="E683" s="48" t="s">
        <v>48</v>
      </c>
      <c r="F683" s="48" t="s">
        <v>1657</v>
      </c>
      <c r="G683" s="48" t="s">
        <v>86</v>
      </c>
      <c r="H683" s="48">
        <v>10</v>
      </c>
      <c r="I683" s="48" t="s">
        <v>100</v>
      </c>
      <c r="J683" s="49">
        <v>45632</v>
      </c>
      <c r="K683" s="62">
        <v>45627</v>
      </c>
      <c r="L683" s="40" t="s">
        <v>28</v>
      </c>
      <c r="M683" s="128">
        <v>1</v>
      </c>
      <c r="N683" s="137">
        <f>VLOOKUP(L683,단가표!$B$2:$C$75,2,0)</f>
        <v>70000</v>
      </c>
      <c r="O683" s="42">
        <f>SUM(M683*N683)</f>
        <v>70000</v>
      </c>
      <c r="P683" s="138">
        <v>70000</v>
      </c>
      <c r="Q683" s="167" t="s">
        <v>26</v>
      </c>
      <c r="R683" s="41"/>
      <c r="S683" s="43">
        <f>VLOOKUP(Q683,단가표!$B$2:$C$75,2,0)</f>
        <v>0</v>
      </c>
      <c r="T683" s="166"/>
      <c r="U683" s="195" t="s">
        <v>57</v>
      </c>
      <c r="V683" s="48" t="s">
        <v>1658</v>
      </c>
      <c r="W683" s="194" t="s">
        <v>1659</v>
      </c>
      <c r="X683" s="186"/>
      <c r="Y683" s="55"/>
      <c r="Z683" s="48"/>
      <c r="AA683" s="48"/>
      <c r="AB683" s="48"/>
      <c r="AC683" s="48"/>
    </row>
    <row r="684" spans="1:29" ht="20.100000000000001" customHeight="1">
      <c r="A684" s="36" t="s">
        <v>2705</v>
      </c>
      <c r="B684" s="95" t="s">
        <v>51</v>
      </c>
      <c r="C684" s="59" t="s">
        <v>41</v>
      </c>
      <c r="D684" s="48" t="s">
        <v>285</v>
      </c>
      <c r="E684" s="48" t="s">
        <v>193</v>
      </c>
      <c r="F684" s="48" t="s">
        <v>286</v>
      </c>
      <c r="G684" s="48" t="s">
        <v>86</v>
      </c>
      <c r="H684" s="48">
        <v>7</v>
      </c>
      <c r="I684" s="48" t="s">
        <v>707</v>
      </c>
      <c r="J684" s="49">
        <v>45632</v>
      </c>
      <c r="K684" s="62">
        <v>45627</v>
      </c>
      <c r="L684" s="40" t="s">
        <v>2435</v>
      </c>
      <c r="M684" s="127">
        <v>1</v>
      </c>
      <c r="N684" s="137">
        <f>VLOOKUP(L684,단가표!$B$2:$C$75,2,0)</f>
        <v>30000</v>
      </c>
      <c r="O684" s="42">
        <f>SUM(M684*N684)</f>
        <v>30000</v>
      </c>
      <c r="P684" s="138">
        <v>30000</v>
      </c>
      <c r="Q684" s="165" t="s">
        <v>26</v>
      </c>
      <c r="R684" s="41"/>
      <c r="S684" s="43">
        <f>VLOOKUP(Q684,단가표!$B$2:$C$75,2,0)</f>
        <v>0</v>
      </c>
      <c r="T684" s="166"/>
      <c r="U684" s="193" t="s">
        <v>57</v>
      </c>
      <c r="V684" s="48" t="s">
        <v>1660</v>
      </c>
      <c r="W684" s="194" t="s">
        <v>1661</v>
      </c>
      <c r="X684" s="186">
        <v>44771</v>
      </c>
      <c r="Y684" s="55" t="s">
        <v>4</v>
      </c>
      <c r="Z684" s="48"/>
      <c r="AA684" s="48"/>
      <c r="AB684" s="48"/>
      <c r="AC684" s="40"/>
    </row>
    <row r="685" spans="1:29" ht="20.100000000000001" customHeight="1">
      <c r="A685" s="79" t="s">
        <v>2705</v>
      </c>
      <c r="B685" s="95" t="s">
        <v>51</v>
      </c>
      <c r="C685" s="56" t="s">
        <v>39</v>
      </c>
      <c r="D685" s="38" t="s">
        <v>1656</v>
      </c>
      <c r="E685" s="48" t="s">
        <v>48</v>
      </c>
      <c r="F685" s="48" t="s">
        <v>1657</v>
      </c>
      <c r="G685" s="48" t="s">
        <v>86</v>
      </c>
      <c r="H685" s="48">
        <v>10</v>
      </c>
      <c r="I685" s="48" t="s">
        <v>100</v>
      </c>
      <c r="J685" s="49">
        <v>45632</v>
      </c>
      <c r="K685" s="62">
        <v>45627</v>
      </c>
      <c r="L685" s="40" t="s">
        <v>4</v>
      </c>
      <c r="M685" s="128">
        <v>3</v>
      </c>
      <c r="N685" s="137">
        <f>VLOOKUP(L685,단가표!$B$2:$C$75,2,0)</f>
        <v>60000</v>
      </c>
      <c r="O685" s="42">
        <f>SUM(M685*N685)</f>
        <v>180000</v>
      </c>
      <c r="P685" s="138">
        <v>170000</v>
      </c>
      <c r="Q685" s="167" t="s">
        <v>14</v>
      </c>
      <c r="R685" s="41">
        <v>1</v>
      </c>
      <c r="S685" s="43">
        <f>VLOOKUP(Q685,단가표!$B$2:$C$75,2,0)</f>
        <v>30000</v>
      </c>
      <c r="T685" s="166">
        <v>30000</v>
      </c>
      <c r="U685" s="195" t="s">
        <v>57</v>
      </c>
      <c r="V685" s="48" t="s">
        <v>1662</v>
      </c>
      <c r="W685" s="194" t="s">
        <v>1663</v>
      </c>
      <c r="X685" s="186"/>
      <c r="Y685" s="55"/>
      <c r="Z685" s="48"/>
      <c r="AA685" s="48"/>
      <c r="AB685" s="48"/>
      <c r="AC685" s="48"/>
    </row>
    <row r="686" spans="1:29" ht="20.100000000000001" customHeight="1">
      <c r="A686" s="36" t="s">
        <v>2700</v>
      </c>
      <c r="B686" s="36" t="s">
        <v>30</v>
      </c>
      <c r="C686" s="56" t="s">
        <v>376</v>
      </c>
      <c r="D686" s="48" t="s">
        <v>1666</v>
      </c>
      <c r="E686" s="48" t="s">
        <v>30</v>
      </c>
      <c r="F686" s="48" t="s">
        <v>1634</v>
      </c>
      <c r="G686" s="48" t="s">
        <v>1667</v>
      </c>
      <c r="H686" s="48">
        <v>9</v>
      </c>
      <c r="I686" s="48" t="s">
        <v>713</v>
      </c>
      <c r="J686" s="49">
        <v>45632</v>
      </c>
      <c r="K686" s="62">
        <v>45658</v>
      </c>
      <c r="L686" s="40" t="s">
        <v>1759</v>
      </c>
      <c r="M686" s="127">
        <v>1</v>
      </c>
      <c r="N686" s="137">
        <f>VLOOKUP(L686,단가표!$B$2:$C$75,2,0)</f>
        <v>150000</v>
      </c>
      <c r="O686" s="42">
        <f>SUM(M686*N686)</f>
        <v>150000</v>
      </c>
      <c r="P686" s="138">
        <v>150000</v>
      </c>
      <c r="Q686" s="167" t="s">
        <v>26</v>
      </c>
      <c r="R686" s="41"/>
      <c r="S686" s="43">
        <v>0</v>
      </c>
      <c r="T686" s="166"/>
      <c r="U686" s="193" t="s">
        <v>59</v>
      </c>
      <c r="V686" s="50" t="s">
        <v>85</v>
      </c>
      <c r="W686" s="194" t="s">
        <v>1668</v>
      </c>
      <c r="X686" s="186"/>
      <c r="Y686" s="55"/>
      <c r="Z686" s="48"/>
      <c r="AA686" s="48"/>
      <c r="AB686" s="48"/>
      <c r="AC686" s="40"/>
    </row>
    <row r="687" spans="1:29" ht="20.100000000000001" customHeight="1">
      <c r="A687" s="86" t="s">
        <v>2705</v>
      </c>
      <c r="B687" s="95" t="s">
        <v>50</v>
      </c>
      <c r="C687" s="48" t="s">
        <v>41</v>
      </c>
      <c r="D687" s="48" t="s">
        <v>368</v>
      </c>
      <c r="E687" s="48" t="s">
        <v>44</v>
      </c>
      <c r="F687" s="48" t="s">
        <v>537</v>
      </c>
      <c r="G687" s="48" t="s">
        <v>86</v>
      </c>
      <c r="H687" s="48">
        <v>10</v>
      </c>
      <c r="I687" s="48" t="s">
        <v>135</v>
      </c>
      <c r="J687" s="49">
        <v>45633</v>
      </c>
      <c r="K687" s="62">
        <v>45474</v>
      </c>
      <c r="L687" s="40" t="s">
        <v>6</v>
      </c>
      <c r="M687" s="127">
        <v>8</v>
      </c>
      <c r="N687" s="137">
        <f>VLOOKUP(L687,단가표!$B$2:$C$75,2,0)</f>
        <v>55000</v>
      </c>
      <c r="O687" s="42">
        <f>SUM(M687*N687)</f>
        <v>440000</v>
      </c>
      <c r="P687" s="138">
        <v>440000</v>
      </c>
      <c r="Q687" s="167" t="s">
        <v>26</v>
      </c>
      <c r="R687" s="41"/>
      <c r="S687" s="43">
        <f>VLOOKUP(Q687,단가표!$B$2:$C$75,2,0)</f>
        <v>0</v>
      </c>
      <c r="T687" s="166"/>
      <c r="U687" s="195" t="s">
        <v>57</v>
      </c>
      <c r="V687" s="50" t="s">
        <v>1674</v>
      </c>
      <c r="W687" s="194" t="s">
        <v>1678</v>
      </c>
      <c r="X687" s="186">
        <v>43849</v>
      </c>
      <c r="Y687" s="48" t="s">
        <v>6</v>
      </c>
      <c r="Z687" s="48"/>
      <c r="AA687" s="48" t="s">
        <v>538</v>
      </c>
      <c r="AB687" s="48"/>
      <c r="AC687" s="48" t="s">
        <v>61</v>
      </c>
    </row>
    <row r="688" spans="1:29" ht="20.100000000000001" customHeight="1">
      <c r="A688" s="86" t="s">
        <v>2705</v>
      </c>
      <c r="B688" s="95" t="s">
        <v>50</v>
      </c>
      <c r="C688" s="48" t="s">
        <v>41</v>
      </c>
      <c r="D688" s="48" t="s">
        <v>368</v>
      </c>
      <c r="E688" s="48" t="s">
        <v>44</v>
      </c>
      <c r="F688" s="48" t="s">
        <v>537</v>
      </c>
      <c r="G688" s="48" t="s">
        <v>86</v>
      </c>
      <c r="H688" s="48">
        <v>10</v>
      </c>
      <c r="I688" s="48" t="s">
        <v>135</v>
      </c>
      <c r="J688" s="49">
        <v>45633</v>
      </c>
      <c r="K688" s="62">
        <v>45505</v>
      </c>
      <c r="L688" s="40" t="s">
        <v>3</v>
      </c>
      <c r="M688" s="127">
        <v>2</v>
      </c>
      <c r="N688" s="137">
        <f>VLOOKUP(L688,단가표!$B$2:$C$75,2,0)</f>
        <v>70000</v>
      </c>
      <c r="O688" s="42">
        <f>SUM(M688*N688)</f>
        <v>140000</v>
      </c>
      <c r="P688" s="138">
        <v>140000</v>
      </c>
      <c r="Q688" s="167" t="s">
        <v>26</v>
      </c>
      <c r="R688" s="41"/>
      <c r="S688" s="43">
        <f>VLOOKUP(Q688,단가표!$B$2:$C$75,2,0)</f>
        <v>0</v>
      </c>
      <c r="T688" s="166"/>
      <c r="U688" s="195" t="s">
        <v>57</v>
      </c>
      <c r="V688" s="50" t="s">
        <v>1674</v>
      </c>
      <c r="W688" s="194" t="s">
        <v>1677</v>
      </c>
      <c r="X688" s="186">
        <v>43849</v>
      </c>
      <c r="Y688" s="48" t="s">
        <v>6</v>
      </c>
      <c r="Z688" s="48"/>
      <c r="AA688" s="48" t="s">
        <v>538</v>
      </c>
      <c r="AB688" s="48"/>
      <c r="AC688" s="48" t="s">
        <v>61</v>
      </c>
    </row>
    <row r="689" spans="1:29" ht="20.100000000000001" customHeight="1">
      <c r="A689" s="86" t="s">
        <v>2705</v>
      </c>
      <c r="B689" s="95" t="s">
        <v>50</v>
      </c>
      <c r="C689" s="48" t="s">
        <v>41</v>
      </c>
      <c r="D689" s="48" t="s">
        <v>368</v>
      </c>
      <c r="E689" s="48" t="s">
        <v>44</v>
      </c>
      <c r="F689" s="48" t="s">
        <v>537</v>
      </c>
      <c r="G689" s="48" t="s">
        <v>86</v>
      </c>
      <c r="H689" s="48">
        <v>10</v>
      </c>
      <c r="I689" s="48" t="s">
        <v>135</v>
      </c>
      <c r="J689" s="49">
        <v>45633</v>
      </c>
      <c r="K689" s="62">
        <v>45536</v>
      </c>
      <c r="L689" s="40" t="s">
        <v>3</v>
      </c>
      <c r="M689" s="127">
        <v>2</v>
      </c>
      <c r="N689" s="137">
        <f>VLOOKUP(L689,단가표!$B$2:$C$75,2,0)</f>
        <v>70000</v>
      </c>
      <c r="O689" s="42">
        <f>SUM(M689*N689)</f>
        <v>140000</v>
      </c>
      <c r="P689" s="138">
        <v>140000</v>
      </c>
      <c r="Q689" s="167" t="s">
        <v>26</v>
      </c>
      <c r="R689" s="41"/>
      <c r="S689" s="43">
        <f>VLOOKUP(Q689,단가표!$B$2:$C$75,2,0)</f>
        <v>0</v>
      </c>
      <c r="T689" s="166"/>
      <c r="U689" s="195" t="s">
        <v>57</v>
      </c>
      <c r="V689" s="50" t="s">
        <v>1674</v>
      </c>
      <c r="W689" s="194" t="s">
        <v>1676</v>
      </c>
      <c r="X689" s="186">
        <v>43849</v>
      </c>
      <c r="Y689" s="48" t="s">
        <v>6</v>
      </c>
      <c r="Z689" s="48"/>
      <c r="AA689" s="48" t="s">
        <v>538</v>
      </c>
      <c r="AB689" s="48"/>
      <c r="AC689" s="48" t="s">
        <v>61</v>
      </c>
    </row>
    <row r="690" spans="1:29" ht="20.100000000000001" customHeight="1">
      <c r="A690" s="86" t="s">
        <v>2705</v>
      </c>
      <c r="B690" s="95" t="s">
        <v>50</v>
      </c>
      <c r="C690" s="48" t="s">
        <v>41</v>
      </c>
      <c r="D690" s="48" t="s">
        <v>368</v>
      </c>
      <c r="E690" s="48" t="s">
        <v>44</v>
      </c>
      <c r="F690" s="48" t="s">
        <v>537</v>
      </c>
      <c r="G690" s="48" t="s">
        <v>86</v>
      </c>
      <c r="H690" s="48">
        <v>10</v>
      </c>
      <c r="I690" s="48" t="s">
        <v>135</v>
      </c>
      <c r="J690" s="49">
        <v>45633</v>
      </c>
      <c r="K690" s="62">
        <v>45566</v>
      </c>
      <c r="L690" s="40" t="s">
        <v>4</v>
      </c>
      <c r="M690" s="127">
        <v>4</v>
      </c>
      <c r="N690" s="137">
        <f>VLOOKUP(L690,단가표!$B$2:$C$75,2,0)</f>
        <v>60000</v>
      </c>
      <c r="O690" s="42">
        <f>SUM(M690*N690)</f>
        <v>240000</v>
      </c>
      <c r="P690" s="138">
        <v>240000</v>
      </c>
      <c r="Q690" s="167" t="s">
        <v>26</v>
      </c>
      <c r="R690" s="41"/>
      <c r="S690" s="43">
        <f>VLOOKUP(Q690,단가표!$B$2:$C$75,2,0)</f>
        <v>0</v>
      </c>
      <c r="T690" s="166"/>
      <c r="U690" s="195" t="s">
        <v>57</v>
      </c>
      <c r="V690" s="50" t="s">
        <v>1674</v>
      </c>
      <c r="W690" s="194" t="s">
        <v>1675</v>
      </c>
      <c r="X690" s="186">
        <v>43849</v>
      </c>
      <c r="Y690" s="48" t="s">
        <v>6</v>
      </c>
      <c r="Z690" s="48"/>
      <c r="AA690" s="48" t="s">
        <v>538</v>
      </c>
      <c r="AB690" s="48"/>
      <c r="AC690" s="48" t="s">
        <v>61</v>
      </c>
    </row>
    <row r="691" spans="1:29" ht="20.100000000000001" customHeight="1">
      <c r="A691" s="86" t="s">
        <v>2705</v>
      </c>
      <c r="B691" s="95" t="s">
        <v>50</v>
      </c>
      <c r="C691" s="48" t="s">
        <v>41</v>
      </c>
      <c r="D691" s="48" t="s">
        <v>368</v>
      </c>
      <c r="E691" s="48" t="s">
        <v>44</v>
      </c>
      <c r="F691" s="48" t="s">
        <v>537</v>
      </c>
      <c r="G691" s="48" t="s">
        <v>86</v>
      </c>
      <c r="H691" s="48">
        <v>10</v>
      </c>
      <c r="I691" s="48" t="s">
        <v>135</v>
      </c>
      <c r="J691" s="49">
        <v>45633</v>
      </c>
      <c r="K691" s="62">
        <v>45597</v>
      </c>
      <c r="L691" s="40" t="s">
        <v>4</v>
      </c>
      <c r="M691" s="127">
        <v>4</v>
      </c>
      <c r="N691" s="137">
        <f>VLOOKUP(L691,단가표!$B$2:$C$75,2,0)</f>
        <v>60000</v>
      </c>
      <c r="O691" s="42">
        <f>SUM(M691*N691)</f>
        <v>240000</v>
      </c>
      <c r="P691" s="138">
        <v>240000</v>
      </c>
      <c r="Q691" s="167" t="s">
        <v>26</v>
      </c>
      <c r="R691" s="41"/>
      <c r="S691" s="43">
        <f>VLOOKUP(Q691,단가표!$B$2:$C$75,2,0)</f>
        <v>0</v>
      </c>
      <c r="T691" s="166"/>
      <c r="U691" s="195" t="s">
        <v>57</v>
      </c>
      <c r="V691" s="50" t="s">
        <v>1674</v>
      </c>
      <c r="W691" s="194" t="s">
        <v>1577</v>
      </c>
      <c r="X691" s="186">
        <v>43849</v>
      </c>
      <c r="Y691" s="48" t="s">
        <v>6</v>
      </c>
      <c r="Z691" s="48"/>
      <c r="AA691" s="48" t="s">
        <v>538</v>
      </c>
      <c r="AB691" s="48"/>
      <c r="AC691" s="48" t="s">
        <v>61</v>
      </c>
    </row>
    <row r="692" spans="1:29" ht="20.100000000000001" customHeight="1">
      <c r="A692" s="36" t="s">
        <v>2705</v>
      </c>
      <c r="B692" s="95" t="s">
        <v>51</v>
      </c>
      <c r="C692" s="59" t="s">
        <v>41</v>
      </c>
      <c r="D692" s="48" t="s">
        <v>652</v>
      </c>
      <c r="E692" s="48" t="s">
        <v>577</v>
      </c>
      <c r="F692" s="48" t="s">
        <v>653</v>
      </c>
      <c r="G692" s="48" t="s">
        <v>86</v>
      </c>
      <c r="H692" s="48">
        <v>8</v>
      </c>
      <c r="I692" s="48" t="s">
        <v>91</v>
      </c>
      <c r="J692" s="49">
        <v>45633</v>
      </c>
      <c r="K692" s="62">
        <v>45597</v>
      </c>
      <c r="L692" s="40" t="s">
        <v>4</v>
      </c>
      <c r="M692" s="127">
        <v>4</v>
      </c>
      <c r="N692" s="137">
        <f>VLOOKUP(L692,단가표!$B$2:$C$75,2,0)</f>
        <v>60000</v>
      </c>
      <c r="O692" s="42">
        <f>SUM(M692*N692)</f>
        <v>240000</v>
      </c>
      <c r="P692" s="138">
        <v>240000</v>
      </c>
      <c r="Q692" s="165" t="s">
        <v>26</v>
      </c>
      <c r="R692" s="41"/>
      <c r="S692" s="43">
        <f>VLOOKUP(Q692,단가표!$B$2:$C$75,2,0)</f>
        <v>0</v>
      </c>
      <c r="T692" s="166"/>
      <c r="U692" s="193" t="s">
        <v>57</v>
      </c>
      <c r="V692" s="50" t="s">
        <v>1684</v>
      </c>
      <c r="W692" s="194" t="s">
        <v>1685</v>
      </c>
      <c r="X692" s="186">
        <v>45402</v>
      </c>
      <c r="Y692" s="55" t="s">
        <v>4</v>
      </c>
      <c r="Z692" s="48"/>
      <c r="AA692" s="48" t="s">
        <v>655</v>
      </c>
      <c r="AB692" s="48"/>
      <c r="AC692" s="40"/>
    </row>
    <row r="693" spans="1:29" ht="20.100000000000001" customHeight="1">
      <c r="A693" s="36" t="s">
        <v>2705</v>
      </c>
      <c r="B693" s="95" t="s">
        <v>51</v>
      </c>
      <c r="C693" s="37" t="s">
        <v>175</v>
      </c>
      <c r="D693" s="40" t="s">
        <v>559</v>
      </c>
      <c r="E693" s="48" t="s">
        <v>46</v>
      </c>
      <c r="F693" s="48" t="s">
        <v>560</v>
      </c>
      <c r="G693" s="48" t="s">
        <v>86</v>
      </c>
      <c r="H693" s="48">
        <v>11</v>
      </c>
      <c r="I693" s="48" t="s">
        <v>561</v>
      </c>
      <c r="J693" s="49">
        <v>45633</v>
      </c>
      <c r="K693" s="44">
        <v>45627</v>
      </c>
      <c r="L693" s="40" t="s">
        <v>310</v>
      </c>
      <c r="M693" s="127">
        <v>3</v>
      </c>
      <c r="N693" s="137">
        <f>VLOOKUP(L693,단가표!$B$2:$C$75,2,0)</f>
        <v>55000</v>
      </c>
      <c r="O693" s="42">
        <f>SUM(M693*N693)</f>
        <v>165000</v>
      </c>
      <c r="P693" s="138">
        <v>165000</v>
      </c>
      <c r="Q693" s="167" t="s">
        <v>15</v>
      </c>
      <c r="R693" s="41"/>
      <c r="S693" s="43">
        <f>VLOOKUP(Q693,단가표!$B$2:$C$75,2,0)</f>
        <v>6000</v>
      </c>
      <c r="T693" s="166"/>
      <c r="U693" s="195" t="s">
        <v>57</v>
      </c>
      <c r="V693" s="50" t="s">
        <v>1669</v>
      </c>
      <c r="W693" s="194" t="s">
        <v>1704</v>
      </c>
      <c r="X693" s="186">
        <v>45317</v>
      </c>
      <c r="Y693" s="55" t="s">
        <v>4</v>
      </c>
      <c r="Z693" s="48"/>
      <c r="AA693" s="48" t="s">
        <v>562</v>
      </c>
      <c r="AB693" s="48"/>
      <c r="AC693" s="48" t="s">
        <v>61</v>
      </c>
    </row>
    <row r="694" spans="1:29" ht="20.100000000000001" customHeight="1">
      <c r="A694" s="36" t="s">
        <v>2705</v>
      </c>
      <c r="B694" s="95" t="s">
        <v>51</v>
      </c>
      <c r="C694" s="56" t="s">
        <v>41</v>
      </c>
      <c r="D694" s="48" t="s">
        <v>741</v>
      </c>
      <c r="E694" s="48" t="s">
        <v>193</v>
      </c>
      <c r="F694" s="48" t="s">
        <v>742</v>
      </c>
      <c r="G694" s="48" t="s">
        <v>86</v>
      </c>
      <c r="H694" s="48">
        <v>8</v>
      </c>
      <c r="I694" s="48" t="s">
        <v>98</v>
      </c>
      <c r="J694" s="49">
        <v>45633</v>
      </c>
      <c r="K694" s="62">
        <v>45627</v>
      </c>
      <c r="L694" s="40" t="s">
        <v>4</v>
      </c>
      <c r="M694" s="127">
        <v>3</v>
      </c>
      <c r="N694" s="137">
        <f>VLOOKUP(L694,단가표!$B$2:$C$75,2,0)</f>
        <v>60000</v>
      </c>
      <c r="O694" s="42">
        <f>SUM(M694*N694)</f>
        <v>180000</v>
      </c>
      <c r="P694" s="138">
        <v>180000</v>
      </c>
      <c r="Q694" s="167" t="s">
        <v>26</v>
      </c>
      <c r="R694" s="41"/>
      <c r="S694" s="43">
        <f>VLOOKUP(Q694,단가표!$B$2:$C$75,2,0)</f>
        <v>0</v>
      </c>
      <c r="T694" s="166"/>
      <c r="U694" s="193" t="s">
        <v>57</v>
      </c>
      <c r="V694" s="50" t="s">
        <v>1670</v>
      </c>
      <c r="W694" s="194" t="s">
        <v>1390</v>
      </c>
      <c r="X694" s="186">
        <v>45528</v>
      </c>
      <c r="Y694" s="55" t="s">
        <v>4</v>
      </c>
      <c r="Z694" s="48"/>
      <c r="AA694" s="48"/>
      <c r="AB694" s="48"/>
      <c r="AC694" s="40"/>
    </row>
    <row r="695" spans="1:29" ht="20.100000000000001" customHeight="1">
      <c r="A695" s="36" t="s">
        <v>2705</v>
      </c>
      <c r="B695" s="95" t="s">
        <v>50</v>
      </c>
      <c r="C695" s="37" t="s">
        <v>28</v>
      </c>
      <c r="D695" s="48" t="s">
        <v>746</v>
      </c>
      <c r="E695" s="48" t="s">
        <v>44</v>
      </c>
      <c r="F695" s="48" t="s">
        <v>747</v>
      </c>
      <c r="G695" s="48" t="s">
        <v>86</v>
      </c>
      <c r="H695" s="48">
        <v>10</v>
      </c>
      <c r="I695" s="48" t="s">
        <v>91</v>
      </c>
      <c r="J695" s="49">
        <v>45633</v>
      </c>
      <c r="K695" s="44">
        <v>45627</v>
      </c>
      <c r="L695" s="40" t="s">
        <v>28</v>
      </c>
      <c r="M695" s="127">
        <v>1</v>
      </c>
      <c r="N695" s="137">
        <f>VLOOKUP(L695,단가표!$B$2:$C$75,2,0)</f>
        <v>70000</v>
      </c>
      <c r="O695" s="42">
        <f>SUM(M695*N695)</f>
        <v>70000</v>
      </c>
      <c r="P695" s="138">
        <v>70000</v>
      </c>
      <c r="Q695" s="165" t="s">
        <v>26</v>
      </c>
      <c r="R695" s="41"/>
      <c r="S695" s="43">
        <f>VLOOKUP(Q695,단가표!$B$2:$C$75,2,0)</f>
        <v>0</v>
      </c>
      <c r="T695" s="166"/>
      <c r="U695" s="193" t="s">
        <v>57</v>
      </c>
      <c r="V695" s="50" t="s">
        <v>1671</v>
      </c>
      <c r="W695" s="196" t="s">
        <v>1672</v>
      </c>
      <c r="X695" s="186">
        <v>45522</v>
      </c>
      <c r="Y695" s="55" t="s">
        <v>6</v>
      </c>
      <c r="Z695" s="48"/>
      <c r="AA695" s="48"/>
      <c r="AB695" s="48"/>
      <c r="AC695" s="48"/>
    </row>
    <row r="696" spans="1:29" ht="20.100000000000001" customHeight="1">
      <c r="A696" s="58" t="s">
        <v>2705</v>
      </c>
      <c r="B696" s="95" t="s">
        <v>50</v>
      </c>
      <c r="C696" s="61" t="s">
        <v>41</v>
      </c>
      <c r="D696" s="48" t="s">
        <v>714</v>
      </c>
      <c r="E696" s="48" t="s">
        <v>44</v>
      </c>
      <c r="F696" s="48" t="s">
        <v>709</v>
      </c>
      <c r="G696" s="48" t="s">
        <v>89</v>
      </c>
      <c r="H696" s="48">
        <v>8</v>
      </c>
      <c r="I696" s="50" t="s">
        <v>91</v>
      </c>
      <c r="J696" s="49">
        <v>45633</v>
      </c>
      <c r="K696" s="62">
        <v>45627</v>
      </c>
      <c r="L696" s="40" t="s">
        <v>3</v>
      </c>
      <c r="M696" s="127">
        <v>1</v>
      </c>
      <c r="N696" s="137">
        <f>VLOOKUP(L696,단가표!$B$2:$C$75,2,0)</f>
        <v>70000</v>
      </c>
      <c r="O696" s="42">
        <f>SUM(M696*N696)</f>
        <v>70000</v>
      </c>
      <c r="P696" s="138">
        <v>70000</v>
      </c>
      <c r="Q696" s="167" t="s">
        <v>26</v>
      </c>
      <c r="R696" s="41"/>
      <c r="S696" s="43">
        <f>VLOOKUP(Q696,단가표!$B$2:$C$75,2,0)</f>
        <v>0</v>
      </c>
      <c r="T696" s="166"/>
      <c r="U696" s="195" t="s">
        <v>57</v>
      </c>
      <c r="V696" s="48" t="s">
        <v>1673</v>
      </c>
      <c r="W696" s="194" t="s">
        <v>491</v>
      </c>
      <c r="X696" s="186">
        <v>45493</v>
      </c>
      <c r="Y696" s="48" t="s">
        <v>4</v>
      </c>
      <c r="Z696" s="48"/>
      <c r="AA696" s="48"/>
      <c r="AB696" s="48"/>
      <c r="AC696" s="50"/>
    </row>
    <row r="697" spans="1:29" ht="20.100000000000001" customHeight="1">
      <c r="A697" s="36" t="s">
        <v>2705</v>
      </c>
      <c r="B697" s="95" t="s">
        <v>50</v>
      </c>
      <c r="C697" s="59" t="s">
        <v>41</v>
      </c>
      <c r="D697" s="38" t="s">
        <v>330</v>
      </c>
      <c r="E697" s="48" t="s">
        <v>731</v>
      </c>
      <c r="F697" s="48" t="s">
        <v>335</v>
      </c>
      <c r="G697" s="48" t="s">
        <v>89</v>
      </c>
      <c r="H697" s="40">
        <v>8</v>
      </c>
      <c r="I697" s="48" t="s">
        <v>93</v>
      </c>
      <c r="J697" s="49">
        <v>45633</v>
      </c>
      <c r="K697" s="62">
        <v>45627</v>
      </c>
      <c r="L697" s="40" t="s">
        <v>4</v>
      </c>
      <c r="M697" s="127">
        <v>3</v>
      </c>
      <c r="N697" s="137">
        <f>VLOOKUP(L697,단가표!$B$2:$C$75,2,0)</f>
        <v>60000</v>
      </c>
      <c r="O697" s="42">
        <f>SUM(M697*N697)</f>
        <v>180000</v>
      </c>
      <c r="P697" s="140">
        <v>180000</v>
      </c>
      <c r="Q697" s="167" t="s">
        <v>16</v>
      </c>
      <c r="R697" s="41">
        <v>3</v>
      </c>
      <c r="S697" s="43">
        <f>VLOOKUP(Q697,단가표!$B$2:$C$75,2,0)</f>
        <v>3000</v>
      </c>
      <c r="T697" s="168">
        <v>9000</v>
      </c>
      <c r="U697" s="195" t="s">
        <v>57</v>
      </c>
      <c r="V697" s="41" t="s">
        <v>1679</v>
      </c>
      <c r="W697" s="194" t="s">
        <v>1884</v>
      </c>
      <c r="X697" s="188">
        <v>44933</v>
      </c>
      <c r="Y697" s="48" t="s">
        <v>4</v>
      </c>
      <c r="Z697" s="48"/>
      <c r="AA697" s="48" t="s">
        <v>240</v>
      </c>
      <c r="AB697" s="48"/>
      <c r="AC697" s="48" t="s">
        <v>61</v>
      </c>
    </row>
    <row r="698" spans="1:29" ht="20.100000000000001" customHeight="1">
      <c r="A698" s="36" t="s">
        <v>2705</v>
      </c>
      <c r="B698" s="95" t="s">
        <v>50</v>
      </c>
      <c r="C698" s="59" t="s">
        <v>41</v>
      </c>
      <c r="D698" s="40" t="s">
        <v>287</v>
      </c>
      <c r="E698" s="48" t="s">
        <v>731</v>
      </c>
      <c r="F698" s="48" t="s">
        <v>288</v>
      </c>
      <c r="G698" s="48" t="s">
        <v>89</v>
      </c>
      <c r="H698" s="48">
        <v>9</v>
      </c>
      <c r="I698" s="48" t="s">
        <v>91</v>
      </c>
      <c r="J698" s="49">
        <v>45633</v>
      </c>
      <c r="K698" s="66">
        <v>45627</v>
      </c>
      <c r="L698" s="40" t="s">
        <v>3</v>
      </c>
      <c r="M698" s="127">
        <v>2</v>
      </c>
      <c r="N698" s="137">
        <f>VLOOKUP(L698,단가표!$B$2:$C$75,2,0)</f>
        <v>70000</v>
      </c>
      <c r="O698" s="42">
        <f>SUM(M698*N698)</f>
        <v>140000</v>
      </c>
      <c r="P698" s="138">
        <v>140000</v>
      </c>
      <c r="Q698" s="167" t="s">
        <v>26</v>
      </c>
      <c r="R698" s="41"/>
      <c r="S698" s="43">
        <f>VLOOKUP(Q698,단가표!$B$2:$C$75,2,0)</f>
        <v>0</v>
      </c>
      <c r="T698" s="166"/>
      <c r="U698" s="209" t="s">
        <v>57</v>
      </c>
      <c r="V698" s="41" t="s">
        <v>1680</v>
      </c>
      <c r="W698" s="194" t="s">
        <v>1399</v>
      </c>
      <c r="X698" s="188"/>
      <c r="Y698" s="48"/>
      <c r="Z698" s="48"/>
      <c r="AA698" s="48"/>
      <c r="AB698" s="48"/>
      <c r="AC698" s="40" t="s">
        <v>52</v>
      </c>
    </row>
    <row r="699" spans="1:29" ht="20.100000000000001" customHeight="1">
      <c r="A699" s="36" t="s">
        <v>2705</v>
      </c>
      <c r="B699" s="95" t="s">
        <v>51</v>
      </c>
      <c r="C699" s="59" t="s">
        <v>41</v>
      </c>
      <c r="D699" s="48" t="s">
        <v>642</v>
      </c>
      <c r="E699" s="48" t="s">
        <v>577</v>
      </c>
      <c r="F699" s="48" t="s">
        <v>644</v>
      </c>
      <c r="G699" s="48" t="s">
        <v>86</v>
      </c>
      <c r="H699" s="48">
        <v>8</v>
      </c>
      <c r="I699" s="48" t="s">
        <v>91</v>
      </c>
      <c r="J699" s="49">
        <v>45633</v>
      </c>
      <c r="K699" s="62">
        <v>45627</v>
      </c>
      <c r="L699" s="40" t="s">
        <v>4</v>
      </c>
      <c r="M699" s="127">
        <v>4</v>
      </c>
      <c r="N699" s="137">
        <f>VLOOKUP(L699,단가표!$B$2:$C$75,2,0)</f>
        <v>60000</v>
      </c>
      <c r="O699" s="42">
        <f>SUM(M699*N699)</f>
        <v>240000</v>
      </c>
      <c r="P699" s="138">
        <v>240000</v>
      </c>
      <c r="Q699" s="165" t="s">
        <v>26</v>
      </c>
      <c r="R699" s="41"/>
      <c r="S699" s="43">
        <f>VLOOKUP(Q699,단가표!$B$2:$C$75,2,0)</f>
        <v>0</v>
      </c>
      <c r="T699" s="166"/>
      <c r="U699" s="193" t="s">
        <v>57</v>
      </c>
      <c r="V699" s="50" t="s">
        <v>1681</v>
      </c>
      <c r="W699" s="194" t="s">
        <v>210</v>
      </c>
      <c r="X699" s="186">
        <v>45402</v>
      </c>
      <c r="Y699" s="55" t="s">
        <v>4</v>
      </c>
      <c r="Z699" s="48"/>
      <c r="AA699" s="48" t="s">
        <v>655</v>
      </c>
      <c r="AB699" s="48"/>
      <c r="AC699" s="40"/>
    </row>
    <row r="700" spans="1:29" ht="20.100000000000001" customHeight="1">
      <c r="A700" s="36" t="s">
        <v>2705</v>
      </c>
      <c r="B700" s="95" t="s">
        <v>50</v>
      </c>
      <c r="C700" s="37" t="s">
        <v>499</v>
      </c>
      <c r="D700" s="48" t="s">
        <v>746</v>
      </c>
      <c r="E700" s="48" t="s">
        <v>44</v>
      </c>
      <c r="F700" s="48" t="s">
        <v>747</v>
      </c>
      <c r="G700" s="48" t="s">
        <v>86</v>
      </c>
      <c r="H700" s="48">
        <v>10</v>
      </c>
      <c r="I700" s="48" t="s">
        <v>91</v>
      </c>
      <c r="J700" s="49">
        <v>45633</v>
      </c>
      <c r="K700" s="44">
        <v>45627</v>
      </c>
      <c r="L700" s="40" t="s">
        <v>4</v>
      </c>
      <c r="M700" s="127">
        <v>3</v>
      </c>
      <c r="N700" s="137">
        <f>VLOOKUP(L700,단가표!$B$2:$C$75,2,0)</f>
        <v>60000</v>
      </c>
      <c r="O700" s="42">
        <f>SUM(M700*N700)</f>
        <v>180000</v>
      </c>
      <c r="P700" s="138">
        <v>170000</v>
      </c>
      <c r="Q700" s="165" t="s">
        <v>26</v>
      </c>
      <c r="R700" s="41"/>
      <c r="S700" s="43">
        <f>VLOOKUP(Q700,단가표!$B$2:$C$75,2,0)</f>
        <v>0</v>
      </c>
      <c r="T700" s="166"/>
      <c r="U700" s="193" t="s">
        <v>57</v>
      </c>
      <c r="V700" s="50" t="s">
        <v>1682</v>
      </c>
      <c r="W700" s="196" t="s">
        <v>1683</v>
      </c>
      <c r="X700" s="186">
        <v>45522</v>
      </c>
      <c r="Y700" s="55" t="s">
        <v>6</v>
      </c>
      <c r="Z700" s="48"/>
      <c r="AA700" s="48"/>
      <c r="AB700" s="48"/>
      <c r="AC700" s="48"/>
    </row>
    <row r="701" spans="1:29" ht="20.100000000000001" customHeight="1">
      <c r="A701" s="36" t="s">
        <v>2705</v>
      </c>
      <c r="B701" s="95" t="s">
        <v>51</v>
      </c>
      <c r="C701" s="59" t="s">
        <v>41</v>
      </c>
      <c r="D701" s="48" t="s">
        <v>652</v>
      </c>
      <c r="E701" s="48" t="s">
        <v>577</v>
      </c>
      <c r="F701" s="48" t="s">
        <v>653</v>
      </c>
      <c r="G701" s="48" t="s">
        <v>86</v>
      </c>
      <c r="H701" s="48">
        <v>8</v>
      </c>
      <c r="I701" s="48" t="s">
        <v>91</v>
      </c>
      <c r="J701" s="49">
        <v>45633</v>
      </c>
      <c r="K701" s="62">
        <v>45627</v>
      </c>
      <c r="L701" s="40" t="s">
        <v>4</v>
      </c>
      <c r="M701" s="127">
        <v>4</v>
      </c>
      <c r="N701" s="137">
        <f>VLOOKUP(L701,단가표!$B$2:$C$75,2,0)</f>
        <v>60000</v>
      </c>
      <c r="O701" s="42">
        <f>SUM(M701*N701)</f>
        <v>240000</v>
      </c>
      <c r="P701" s="138">
        <v>240000</v>
      </c>
      <c r="Q701" s="165" t="s">
        <v>26</v>
      </c>
      <c r="R701" s="41"/>
      <c r="S701" s="43">
        <f>VLOOKUP(Q701,단가표!$B$2:$C$75,2,0)</f>
        <v>0</v>
      </c>
      <c r="T701" s="166"/>
      <c r="U701" s="193" t="s">
        <v>57</v>
      </c>
      <c r="V701" s="50" t="s">
        <v>1684</v>
      </c>
      <c r="W701" s="194" t="s">
        <v>210</v>
      </c>
      <c r="X701" s="186">
        <v>45402</v>
      </c>
      <c r="Y701" s="55" t="s">
        <v>4</v>
      </c>
      <c r="Z701" s="48"/>
      <c r="AA701" s="48" t="s">
        <v>655</v>
      </c>
      <c r="AB701" s="48"/>
      <c r="AC701" s="40"/>
    </row>
    <row r="702" spans="1:29" ht="20.100000000000001" customHeight="1">
      <c r="A702" s="36" t="s">
        <v>2705</v>
      </c>
      <c r="B702" s="95" t="s">
        <v>51</v>
      </c>
      <c r="C702" s="56" t="s">
        <v>41</v>
      </c>
      <c r="D702" s="48" t="s">
        <v>669</v>
      </c>
      <c r="E702" s="48" t="s">
        <v>46</v>
      </c>
      <c r="F702" s="40" t="s">
        <v>670</v>
      </c>
      <c r="G702" s="48" t="s">
        <v>86</v>
      </c>
      <c r="H702" s="48">
        <v>7</v>
      </c>
      <c r="I702" s="48" t="s">
        <v>92</v>
      </c>
      <c r="J702" s="68">
        <v>45633</v>
      </c>
      <c r="K702" s="87">
        <v>45627</v>
      </c>
      <c r="L702" s="40" t="s">
        <v>4</v>
      </c>
      <c r="M702" s="127">
        <v>4</v>
      </c>
      <c r="N702" s="137">
        <f>VLOOKUP(L702,단가표!$B$2:$C$75,2,0)</f>
        <v>60000</v>
      </c>
      <c r="O702" s="42">
        <f>SUM(M702*N702)</f>
        <v>240000</v>
      </c>
      <c r="P702" s="138">
        <v>240000</v>
      </c>
      <c r="Q702" s="167" t="s">
        <v>26</v>
      </c>
      <c r="R702" s="41"/>
      <c r="S702" s="43">
        <f>VLOOKUP(Q702,단가표!$B$2:$C$75,2,0)</f>
        <v>0</v>
      </c>
      <c r="T702" s="166"/>
      <c r="U702" s="195" t="s">
        <v>57</v>
      </c>
      <c r="V702" s="50" t="s">
        <v>1686</v>
      </c>
      <c r="W702" s="194" t="s">
        <v>210</v>
      </c>
      <c r="X702" s="186">
        <v>45444</v>
      </c>
      <c r="Y702" s="55" t="s">
        <v>4</v>
      </c>
      <c r="Z702" s="48"/>
      <c r="AA702" s="48" t="s">
        <v>455</v>
      </c>
      <c r="AB702" s="48"/>
      <c r="AC702" s="48"/>
    </row>
    <row r="703" spans="1:29" ht="20.100000000000001" customHeight="1">
      <c r="A703" s="36" t="s">
        <v>2705</v>
      </c>
      <c r="B703" s="95" t="s">
        <v>50</v>
      </c>
      <c r="C703" s="59" t="s">
        <v>41</v>
      </c>
      <c r="D703" s="40" t="s">
        <v>323</v>
      </c>
      <c r="E703" s="48" t="s">
        <v>731</v>
      </c>
      <c r="F703" s="48" t="s">
        <v>324</v>
      </c>
      <c r="G703" s="48" t="s">
        <v>89</v>
      </c>
      <c r="H703" s="40">
        <v>7</v>
      </c>
      <c r="I703" s="48" t="s">
        <v>93</v>
      </c>
      <c r="J703" s="49">
        <v>45633</v>
      </c>
      <c r="K703" s="44">
        <v>45627</v>
      </c>
      <c r="L703" s="40" t="s">
        <v>4</v>
      </c>
      <c r="M703" s="127">
        <v>4</v>
      </c>
      <c r="N703" s="137">
        <f>VLOOKUP(L703,단가표!$B$2:$C$75,2,0)</f>
        <v>60000</v>
      </c>
      <c r="O703" s="42">
        <f>SUM(M703*N703)</f>
        <v>240000</v>
      </c>
      <c r="P703" s="140">
        <v>240000</v>
      </c>
      <c r="Q703" s="167" t="s">
        <v>26</v>
      </c>
      <c r="R703" s="41"/>
      <c r="S703" s="43">
        <f>VLOOKUP(Q703,단가표!$B$2:$C$75,2,0)</f>
        <v>0</v>
      </c>
      <c r="T703" s="166"/>
      <c r="U703" s="195" t="s">
        <v>57</v>
      </c>
      <c r="V703" s="41" t="s">
        <v>1690</v>
      </c>
      <c r="W703" s="194" t="s">
        <v>210</v>
      </c>
      <c r="X703" s="188">
        <v>44933</v>
      </c>
      <c r="Y703" s="48" t="s">
        <v>4</v>
      </c>
      <c r="Z703" s="48"/>
      <c r="AA703" s="48" t="s">
        <v>336</v>
      </c>
      <c r="AB703" s="48"/>
      <c r="AC703" s="48" t="s">
        <v>61</v>
      </c>
    </row>
    <row r="704" spans="1:29" ht="20.100000000000001" customHeight="1">
      <c r="A704" s="36" t="s">
        <v>2705</v>
      </c>
      <c r="B704" s="95" t="s">
        <v>50</v>
      </c>
      <c r="C704" s="56" t="s">
        <v>41</v>
      </c>
      <c r="D704" s="48" t="s">
        <v>477</v>
      </c>
      <c r="E704" s="48" t="s">
        <v>44</v>
      </c>
      <c r="F704" s="48" t="s">
        <v>585</v>
      </c>
      <c r="G704" s="48" t="s">
        <v>89</v>
      </c>
      <c r="H704" s="48">
        <v>8</v>
      </c>
      <c r="I704" s="50" t="s">
        <v>114</v>
      </c>
      <c r="J704" s="68">
        <v>45633</v>
      </c>
      <c r="K704" s="82">
        <v>45627</v>
      </c>
      <c r="L704" s="40" t="s">
        <v>4</v>
      </c>
      <c r="M704" s="127">
        <v>4</v>
      </c>
      <c r="N704" s="137">
        <f>VLOOKUP(L704,단가표!$B$2:$C$75,2,0)</f>
        <v>60000</v>
      </c>
      <c r="O704" s="42">
        <f>SUM(M704*N704)</f>
        <v>240000</v>
      </c>
      <c r="P704" s="138">
        <v>240000</v>
      </c>
      <c r="Q704" s="167" t="s">
        <v>26</v>
      </c>
      <c r="R704" s="41"/>
      <c r="S704" s="43">
        <f>VLOOKUP(Q704,단가표!$B$2:$C$75,2,0)</f>
        <v>0</v>
      </c>
      <c r="T704" s="166"/>
      <c r="U704" s="195" t="s">
        <v>57</v>
      </c>
      <c r="V704" s="50" t="s">
        <v>1691</v>
      </c>
      <c r="W704" s="194" t="s">
        <v>210</v>
      </c>
      <c r="X704" s="186">
        <v>45269</v>
      </c>
      <c r="Y704" s="48" t="s">
        <v>4</v>
      </c>
      <c r="Z704" s="48"/>
      <c r="AA704" s="48" t="s">
        <v>478</v>
      </c>
      <c r="AB704" s="48"/>
      <c r="AC704" s="48"/>
    </row>
    <row r="705" spans="1:29" ht="20.100000000000001" customHeight="1">
      <c r="A705" s="36" t="s">
        <v>2705</v>
      </c>
      <c r="B705" s="95" t="s">
        <v>50</v>
      </c>
      <c r="C705" s="59" t="s">
        <v>41</v>
      </c>
      <c r="D705" s="48" t="s">
        <v>246</v>
      </c>
      <c r="E705" s="48" t="s">
        <v>44</v>
      </c>
      <c r="F705" s="48" t="s">
        <v>247</v>
      </c>
      <c r="G705" s="48" t="s">
        <v>89</v>
      </c>
      <c r="H705" s="48">
        <v>6</v>
      </c>
      <c r="I705" s="48" t="s">
        <v>114</v>
      </c>
      <c r="J705" s="39">
        <v>45633</v>
      </c>
      <c r="K705" s="62">
        <v>45627</v>
      </c>
      <c r="L705" s="40" t="s">
        <v>4</v>
      </c>
      <c r="M705" s="127">
        <v>4</v>
      </c>
      <c r="N705" s="137">
        <f>VLOOKUP(L705,단가표!$B$2:$C$75,2,0)</f>
        <v>60000</v>
      </c>
      <c r="O705" s="42">
        <f>SUM(M705*N705)</f>
        <v>240000</v>
      </c>
      <c r="P705" s="138">
        <v>240000</v>
      </c>
      <c r="Q705" s="167" t="s">
        <v>26</v>
      </c>
      <c r="R705" s="41"/>
      <c r="S705" s="43">
        <f>VLOOKUP(Q705,단가표!$B$2:$C$75,2,0)</f>
        <v>0</v>
      </c>
      <c r="T705" s="166"/>
      <c r="U705" s="195" t="s">
        <v>57</v>
      </c>
      <c r="V705" s="50" t="s">
        <v>1692</v>
      </c>
      <c r="W705" s="194" t="s">
        <v>210</v>
      </c>
      <c r="X705" s="186">
        <v>44660</v>
      </c>
      <c r="Y705" s="48"/>
      <c r="Z705" s="48"/>
      <c r="AA705" s="48" t="s">
        <v>248</v>
      </c>
      <c r="AB705" s="48"/>
      <c r="AC705" s="50"/>
    </row>
    <row r="706" spans="1:29" ht="20.100000000000001" customHeight="1">
      <c r="A706" s="58" t="s">
        <v>2705</v>
      </c>
      <c r="B706" s="95" t="s">
        <v>50</v>
      </c>
      <c r="C706" s="56" t="s">
        <v>41</v>
      </c>
      <c r="D706" s="48" t="s">
        <v>553</v>
      </c>
      <c r="E706" s="48" t="s">
        <v>731</v>
      </c>
      <c r="F706" s="48" t="s">
        <v>554</v>
      </c>
      <c r="G706" s="48" t="s">
        <v>86</v>
      </c>
      <c r="H706" s="48">
        <v>9</v>
      </c>
      <c r="I706" s="48" t="s">
        <v>87</v>
      </c>
      <c r="J706" s="49">
        <v>45633</v>
      </c>
      <c r="K706" s="66">
        <v>45627</v>
      </c>
      <c r="L706" s="40" t="s">
        <v>4</v>
      </c>
      <c r="M706" s="127">
        <v>4</v>
      </c>
      <c r="N706" s="137">
        <f>VLOOKUP(L706,단가표!$B$2:$C$75,2,0)</f>
        <v>60000</v>
      </c>
      <c r="O706" s="42">
        <f>SUM(M706*N706)</f>
        <v>240000</v>
      </c>
      <c r="P706" s="138">
        <v>240000</v>
      </c>
      <c r="Q706" s="167" t="s">
        <v>15</v>
      </c>
      <c r="R706" s="41">
        <v>3</v>
      </c>
      <c r="S706" s="43">
        <f>VLOOKUP(Q706,단가표!$B$2:$C$75,2,0)</f>
        <v>6000</v>
      </c>
      <c r="T706" s="166">
        <v>18000</v>
      </c>
      <c r="U706" s="195" t="s">
        <v>57</v>
      </c>
      <c r="V706" s="48" t="s">
        <v>1693</v>
      </c>
      <c r="W706" s="202" t="s">
        <v>463</v>
      </c>
      <c r="X706" s="186">
        <v>45356</v>
      </c>
      <c r="Y706" s="48" t="s">
        <v>4</v>
      </c>
      <c r="Z706" s="48" t="s">
        <v>613</v>
      </c>
      <c r="AA706" s="48" t="s">
        <v>614</v>
      </c>
      <c r="AB706" s="48" t="s">
        <v>615</v>
      </c>
      <c r="AC706" s="50"/>
    </row>
    <row r="707" spans="1:29" ht="20.100000000000001" customHeight="1">
      <c r="A707" s="36" t="s">
        <v>2705</v>
      </c>
      <c r="B707" s="95" t="s">
        <v>50</v>
      </c>
      <c r="C707" s="61" t="s">
        <v>41</v>
      </c>
      <c r="D707" s="37" t="s">
        <v>743</v>
      </c>
      <c r="E707" s="48" t="s">
        <v>731</v>
      </c>
      <c r="F707" s="48" t="s">
        <v>740</v>
      </c>
      <c r="G707" s="48" t="s">
        <v>89</v>
      </c>
      <c r="H707" s="48">
        <v>6</v>
      </c>
      <c r="I707" s="48" t="s">
        <v>114</v>
      </c>
      <c r="J707" s="49">
        <v>45633</v>
      </c>
      <c r="K707" s="44">
        <v>45627</v>
      </c>
      <c r="L707" s="40" t="s">
        <v>4</v>
      </c>
      <c r="M707" s="127">
        <v>4</v>
      </c>
      <c r="N707" s="137">
        <f>VLOOKUP(L707,단가표!$B$2:$C$75,2,0)</f>
        <v>60000</v>
      </c>
      <c r="O707" s="42">
        <f>SUM(M707*N707)</f>
        <v>240000</v>
      </c>
      <c r="P707" s="138">
        <v>240000</v>
      </c>
      <c r="Q707" s="167" t="s">
        <v>26</v>
      </c>
      <c r="R707" s="41"/>
      <c r="S707" s="43">
        <f>VLOOKUP(Q707,단가표!$B$2:$C$75,2,0)</f>
        <v>0</v>
      </c>
      <c r="T707" s="166"/>
      <c r="U707" s="200" t="s">
        <v>57</v>
      </c>
      <c r="V707" s="50" t="s">
        <v>1694</v>
      </c>
      <c r="W707" s="194" t="s">
        <v>210</v>
      </c>
      <c r="X707" s="186">
        <v>45521</v>
      </c>
      <c r="Y707" s="48" t="s">
        <v>4</v>
      </c>
      <c r="Z707" s="48"/>
      <c r="AA707" s="48"/>
      <c r="AB707" s="48"/>
      <c r="AC707" s="50"/>
    </row>
    <row r="708" spans="1:29" ht="20.100000000000001" customHeight="1">
      <c r="A708" s="36" t="s">
        <v>2705</v>
      </c>
      <c r="B708" s="95" t="s">
        <v>51</v>
      </c>
      <c r="C708" s="61" t="s">
        <v>28</v>
      </c>
      <c r="D708" s="37" t="s">
        <v>1695</v>
      </c>
      <c r="E708" s="48" t="s">
        <v>46</v>
      </c>
      <c r="F708" s="48" t="s">
        <v>1696</v>
      </c>
      <c r="G708" s="48" t="s">
        <v>86</v>
      </c>
      <c r="H708" s="48">
        <v>7</v>
      </c>
      <c r="I708" s="48" t="s">
        <v>114</v>
      </c>
      <c r="J708" s="49">
        <v>45633</v>
      </c>
      <c r="K708" s="44">
        <v>45627</v>
      </c>
      <c r="L708" s="40" t="s">
        <v>28</v>
      </c>
      <c r="M708" s="127">
        <v>1</v>
      </c>
      <c r="N708" s="137">
        <f>VLOOKUP(L708,단가표!$B$2:$C$75,2,0)</f>
        <v>70000</v>
      </c>
      <c r="O708" s="42">
        <f>SUM(M708*N708)</f>
        <v>70000</v>
      </c>
      <c r="P708" s="138">
        <v>70000</v>
      </c>
      <c r="Q708" s="167" t="s">
        <v>26</v>
      </c>
      <c r="R708" s="41"/>
      <c r="S708" s="43">
        <f>VLOOKUP(Q708,단가표!$B$2:$C$75,2,0)</f>
        <v>0</v>
      </c>
      <c r="T708" s="166"/>
      <c r="U708" s="200" t="s">
        <v>59</v>
      </c>
      <c r="V708" s="50" t="s">
        <v>765</v>
      </c>
      <c r="W708" s="194" t="s">
        <v>1697</v>
      </c>
      <c r="X708" s="186"/>
      <c r="Y708" s="48"/>
      <c r="Z708" s="48"/>
      <c r="AA708" s="48"/>
      <c r="AB708" s="48"/>
      <c r="AC708" s="50"/>
    </row>
    <row r="709" spans="1:29" ht="20.100000000000001" customHeight="1">
      <c r="A709" s="36" t="s">
        <v>2705</v>
      </c>
      <c r="B709" s="95" t="s">
        <v>51</v>
      </c>
      <c r="C709" s="61" t="s">
        <v>28</v>
      </c>
      <c r="D709" s="37" t="s">
        <v>1698</v>
      </c>
      <c r="E709" s="48" t="s">
        <v>46</v>
      </c>
      <c r="F709" s="48" t="s">
        <v>1696</v>
      </c>
      <c r="G709" s="48" t="s">
        <v>86</v>
      </c>
      <c r="H709" s="48">
        <v>7</v>
      </c>
      <c r="I709" s="48" t="s">
        <v>114</v>
      </c>
      <c r="J709" s="49">
        <v>45633</v>
      </c>
      <c r="K709" s="44">
        <v>45627</v>
      </c>
      <c r="L709" s="40" t="s">
        <v>28</v>
      </c>
      <c r="M709" s="127">
        <v>1</v>
      </c>
      <c r="N709" s="137">
        <f>VLOOKUP(L709,단가표!$B$2:$C$75,2,0)</f>
        <v>70000</v>
      </c>
      <c r="O709" s="42">
        <f>SUM(M709*N709)</f>
        <v>70000</v>
      </c>
      <c r="P709" s="138">
        <v>70000</v>
      </c>
      <c r="Q709" s="167" t="s">
        <v>26</v>
      </c>
      <c r="R709" s="41"/>
      <c r="S709" s="43">
        <f>VLOOKUP(Q709,단가표!$B$2:$C$75,2,0)</f>
        <v>0</v>
      </c>
      <c r="T709" s="166"/>
      <c r="U709" s="200" t="s">
        <v>59</v>
      </c>
      <c r="V709" s="50" t="s">
        <v>765</v>
      </c>
      <c r="W709" s="194" t="s">
        <v>1697</v>
      </c>
      <c r="X709" s="186"/>
      <c r="Y709" s="48"/>
      <c r="Z709" s="48"/>
      <c r="AA709" s="48"/>
      <c r="AB709" s="48"/>
      <c r="AC709" s="50"/>
    </row>
    <row r="710" spans="1:29" ht="20.100000000000001" customHeight="1">
      <c r="A710" s="36" t="s">
        <v>2705</v>
      </c>
      <c r="B710" s="95" t="s">
        <v>51</v>
      </c>
      <c r="C710" s="37" t="s">
        <v>41</v>
      </c>
      <c r="D710" s="48" t="s">
        <v>169</v>
      </c>
      <c r="E710" s="48" t="s">
        <v>47</v>
      </c>
      <c r="F710" s="48" t="s">
        <v>171</v>
      </c>
      <c r="G710" s="48" t="s">
        <v>86</v>
      </c>
      <c r="H710" s="48">
        <v>10</v>
      </c>
      <c r="I710" s="48" t="s">
        <v>1687</v>
      </c>
      <c r="J710" s="49">
        <v>45633</v>
      </c>
      <c r="K710" s="66">
        <v>45627</v>
      </c>
      <c r="L710" s="40" t="s">
        <v>8</v>
      </c>
      <c r="M710" s="127">
        <v>12</v>
      </c>
      <c r="N710" s="137">
        <f>VLOOKUP(L710,단가표!$B$2:$C$75,2,0)</f>
        <v>50000</v>
      </c>
      <c r="O710" s="42">
        <f>SUM(M710*N710)</f>
        <v>600000</v>
      </c>
      <c r="P710" s="138">
        <v>600000</v>
      </c>
      <c r="Q710" s="167" t="s">
        <v>26</v>
      </c>
      <c r="R710" s="41"/>
      <c r="S710" s="43">
        <f>VLOOKUP(Q710,단가표!$B$2:$C$75,2,0)</f>
        <v>0</v>
      </c>
      <c r="T710" s="166"/>
      <c r="U710" s="201" t="s">
        <v>57</v>
      </c>
      <c r="V710" s="67" t="s">
        <v>1688</v>
      </c>
      <c r="W710" s="194" t="s">
        <v>1689</v>
      </c>
      <c r="X710" s="186">
        <v>44275</v>
      </c>
      <c r="Y710" s="48" t="s">
        <v>4</v>
      </c>
      <c r="Z710" s="48"/>
      <c r="AA710" s="48" t="s">
        <v>170</v>
      </c>
      <c r="AB710" s="48"/>
      <c r="AC710" s="50" t="s">
        <v>134</v>
      </c>
    </row>
    <row r="711" spans="1:29" ht="20.100000000000001" customHeight="1">
      <c r="A711" s="36" t="s">
        <v>2700</v>
      </c>
      <c r="B711" s="36" t="s">
        <v>30</v>
      </c>
      <c r="C711" s="56" t="s">
        <v>50</v>
      </c>
      <c r="D711" s="48" t="s">
        <v>1699</v>
      </c>
      <c r="E711" s="48" t="s">
        <v>30</v>
      </c>
      <c r="F711" s="48" t="s">
        <v>1700</v>
      </c>
      <c r="G711" s="48" t="s">
        <v>1667</v>
      </c>
      <c r="H711" s="48">
        <v>8</v>
      </c>
      <c r="I711" s="48" t="s">
        <v>220</v>
      </c>
      <c r="J711" s="49">
        <v>45633</v>
      </c>
      <c r="K711" s="62">
        <v>45658</v>
      </c>
      <c r="L711" s="40" t="s">
        <v>1755</v>
      </c>
      <c r="M711" s="127">
        <v>1</v>
      </c>
      <c r="N711" s="137">
        <f>VLOOKUP(L711,단가표!$B$2:$C$75,2,0)</f>
        <v>150000</v>
      </c>
      <c r="O711" s="42">
        <f>SUM(M711*N711)</f>
        <v>150000</v>
      </c>
      <c r="P711" s="138">
        <v>150000</v>
      </c>
      <c r="Q711" s="167" t="s">
        <v>26</v>
      </c>
      <c r="R711" s="41"/>
      <c r="S711" s="43">
        <v>0</v>
      </c>
      <c r="T711" s="166"/>
      <c r="U711" s="193" t="s">
        <v>59</v>
      </c>
      <c r="V711" s="50" t="s">
        <v>85</v>
      </c>
      <c r="W711" s="194" t="s">
        <v>1701</v>
      </c>
      <c r="X711" s="186"/>
      <c r="Y711" s="55"/>
      <c r="Z711" s="48"/>
      <c r="AA711" s="48"/>
      <c r="AB711" s="48"/>
      <c r="AC711" s="40"/>
    </row>
    <row r="712" spans="1:29" ht="20.100000000000001" customHeight="1">
      <c r="A712" s="36" t="s">
        <v>2705</v>
      </c>
      <c r="B712" s="95" t="s">
        <v>51</v>
      </c>
      <c r="C712" s="37" t="s">
        <v>41</v>
      </c>
      <c r="D712" s="38" t="s">
        <v>641</v>
      </c>
      <c r="E712" s="37" t="s">
        <v>577</v>
      </c>
      <c r="F712" s="37" t="s">
        <v>643</v>
      </c>
      <c r="G712" s="37" t="s">
        <v>86</v>
      </c>
      <c r="H712" s="37">
        <v>8</v>
      </c>
      <c r="I712" s="37" t="s">
        <v>91</v>
      </c>
      <c r="J712" s="39">
        <v>45635</v>
      </c>
      <c r="K712" s="66">
        <v>45597</v>
      </c>
      <c r="L712" s="40" t="s">
        <v>6</v>
      </c>
      <c r="M712" s="127">
        <v>8</v>
      </c>
      <c r="N712" s="137">
        <f>VLOOKUP(L712,단가표!$B$2:$C$75,2,0)</f>
        <v>55000</v>
      </c>
      <c r="O712" s="42">
        <f>SUM(M712*N712)</f>
        <v>440000</v>
      </c>
      <c r="P712" s="138">
        <v>440000</v>
      </c>
      <c r="Q712" s="167" t="s">
        <v>26</v>
      </c>
      <c r="R712" s="41"/>
      <c r="S712" s="43">
        <f>VLOOKUP(Q712,단가표!$B$2:$C$75,2,0)</f>
        <v>0</v>
      </c>
      <c r="T712" s="166"/>
      <c r="U712" s="200" t="s">
        <v>59</v>
      </c>
      <c r="V712" s="38" t="s">
        <v>765</v>
      </c>
      <c r="W712" s="199" t="s">
        <v>1709</v>
      </c>
      <c r="X712" s="187">
        <v>45394</v>
      </c>
      <c r="Y712" s="46" t="s">
        <v>4</v>
      </c>
      <c r="Z712" s="37"/>
      <c r="AA712" s="47" t="s">
        <v>645</v>
      </c>
      <c r="AB712" s="47"/>
      <c r="AC712" s="37" t="s">
        <v>61</v>
      </c>
    </row>
    <row r="713" spans="1:29" ht="20.100000000000001" customHeight="1">
      <c r="A713" s="36" t="s">
        <v>2705</v>
      </c>
      <c r="B713" s="95" t="s">
        <v>51</v>
      </c>
      <c r="C713" s="59" t="s">
        <v>28</v>
      </c>
      <c r="D713" s="48" t="s">
        <v>1706</v>
      </c>
      <c r="E713" s="48" t="s">
        <v>577</v>
      </c>
      <c r="F713" s="48" t="s">
        <v>1707</v>
      </c>
      <c r="G713" s="48" t="s">
        <v>86</v>
      </c>
      <c r="H713" s="48">
        <v>6</v>
      </c>
      <c r="I713" s="48" t="s">
        <v>101</v>
      </c>
      <c r="J713" s="49">
        <v>45635</v>
      </c>
      <c r="K713" s="62">
        <v>45627</v>
      </c>
      <c r="L713" s="41" t="s">
        <v>28</v>
      </c>
      <c r="M713" s="127">
        <v>1</v>
      </c>
      <c r="N713" s="137">
        <f>VLOOKUP(L713,단가표!$B$2:$C$75,2,0)</f>
        <v>70000</v>
      </c>
      <c r="O713" s="42">
        <f>SUM(M713*N713)</f>
        <v>70000</v>
      </c>
      <c r="P713" s="138">
        <v>70000</v>
      </c>
      <c r="Q713" s="167" t="s">
        <v>26</v>
      </c>
      <c r="R713" s="41"/>
      <c r="S713" s="43">
        <f>VLOOKUP(Q713,단가표!$B$2:$C$75,2,0)</f>
        <v>0</v>
      </c>
      <c r="T713" s="166"/>
      <c r="U713" s="193" t="s">
        <v>59</v>
      </c>
      <c r="V713" s="50" t="s">
        <v>765</v>
      </c>
      <c r="W713" s="194" t="s">
        <v>1708</v>
      </c>
      <c r="X713" s="186"/>
      <c r="Y713" s="55"/>
      <c r="Z713" s="48"/>
      <c r="AA713" s="48"/>
      <c r="AB713" s="48"/>
      <c r="AC713" s="40"/>
    </row>
    <row r="714" spans="1:29" ht="20.100000000000001" customHeight="1">
      <c r="A714" s="36" t="s">
        <v>2705</v>
      </c>
      <c r="B714" s="95" t="s">
        <v>50</v>
      </c>
      <c r="C714" s="37" t="s">
        <v>39</v>
      </c>
      <c r="D714" s="38" t="s">
        <v>1598</v>
      </c>
      <c r="E714" s="37" t="s">
        <v>45</v>
      </c>
      <c r="F714" s="37" t="s">
        <v>1599</v>
      </c>
      <c r="G714" s="37" t="s">
        <v>86</v>
      </c>
      <c r="H714" s="37">
        <v>7</v>
      </c>
      <c r="I714" s="37" t="s">
        <v>113</v>
      </c>
      <c r="J714" s="39">
        <v>45635</v>
      </c>
      <c r="K714" s="66">
        <v>45627</v>
      </c>
      <c r="L714" s="40" t="s">
        <v>4</v>
      </c>
      <c r="M714" s="127">
        <v>2</v>
      </c>
      <c r="N714" s="137">
        <f>VLOOKUP(L714,단가표!$B$2:$C$75,2,0)</f>
        <v>60000</v>
      </c>
      <c r="O714" s="42">
        <f>SUM(M714*N714)</f>
        <v>120000</v>
      </c>
      <c r="P714" s="138">
        <v>110000</v>
      </c>
      <c r="Q714" s="167" t="s">
        <v>14</v>
      </c>
      <c r="R714" s="41">
        <v>1</v>
      </c>
      <c r="S714" s="43">
        <f>VLOOKUP(Q714,단가표!$B$2:$C$75,2,0)</f>
        <v>30000</v>
      </c>
      <c r="T714" s="166">
        <v>30000</v>
      </c>
      <c r="U714" s="200" t="s">
        <v>57</v>
      </c>
      <c r="V714" s="38" t="s">
        <v>1710</v>
      </c>
      <c r="W714" s="199" t="s">
        <v>1711</v>
      </c>
      <c r="X714" s="187">
        <v>45635</v>
      </c>
      <c r="Y714" s="46" t="s">
        <v>4</v>
      </c>
      <c r="Z714" s="37"/>
      <c r="AA714" s="47" t="s">
        <v>333</v>
      </c>
      <c r="AB714" s="47"/>
      <c r="AC714" s="37"/>
    </row>
    <row r="715" spans="1:29" ht="20.100000000000001" customHeight="1">
      <c r="A715" s="36" t="s">
        <v>2705</v>
      </c>
      <c r="B715" s="95" t="s">
        <v>50</v>
      </c>
      <c r="C715" s="37" t="s">
        <v>39</v>
      </c>
      <c r="D715" s="38" t="s">
        <v>1601</v>
      </c>
      <c r="E715" s="37" t="s">
        <v>45</v>
      </c>
      <c r="F715" s="37" t="s">
        <v>1712</v>
      </c>
      <c r="G715" s="37" t="s">
        <v>86</v>
      </c>
      <c r="H715" s="37">
        <v>7</v>
      </c>
      <c r="I715" s="37" t="s">
        <v>113</v>
      </c>
      <c r="J715" s="39">
        <v>45635</v>
      </c>
      <c r="K715" s="66">
        <v>45627</v>
      </c>
      <c r="L715" s="40" t="s">
        <v>4</v>
      </c>
      <c r="M715" s="127">
        <v>2</v>
      </c>
      <c r="N715" s="137">
        <f>VLOOKUP(L715,단가표!$B$2:$C$75,2,0)</f>
        <v>60000</v>
      </c>
      <c r="O715" s="42">
        <f>SUM(M715*N715)</f>
        <v>120000</v>
      </c>
      <c r="P715" s="138">
        <v>110000</v>
      </c>
      <c r="Q715" s="167" t="s">
        <v>14</v>
      </c>
      <c r="R715" s="41">
        <v>1</v>
      </c>
      <c r="S715" s="43">
        <f>VLOOKUP(Q715,단가표!$B$2:$C$75,2,0)</f>
        <v>30000</v>
      </c>
      <c r="T715" s="166">
        <v>30000</v>
      </c>
      <c r="U715" s="200" t="s">
        <v>57</v>
      </c>
      <c r="V715" s="38" t="s">
        <v>1710</v>
      </c>
      <c r="W715" s="199" t="s">
        <v>1711</v>
      </c>
      <c r="X715" s="187">
        <v>45635</v>
      </c>
      <c r="Y715" s="46" t="s">
        <v>4</v>
      </c>
      <c r="Z715" s="37"/>
      <c r="AA715" s="47" t="s">
        <v>1713</v>
      </c>
      <c r="AB715" s="47"/>
      <c r="AC715" s="37"/>
    </row>
    <row r="716" spans="1:29" ht="20.100000000000001" customHeight="1">
      <c r="A716" s="36" t="s">
        <v>2705</v>
      </c>
      <c r="B716" s="95" t="s">
        <v>51</v>
      </c>
      <c r="C716" s="59" t="s">
        <v>41</v>
      </c>
      <c r="D716" s="48" t="s">
        <v>304</v>
      </c>
      <c r="E716" s="48" t="s">
        <v>47</v>
      </c>
      <c r="F716" s="48" t="s">
        <v>305</v>
      </c>
      <c r="G716" s="48" t="s">
        <v>86</v>
      </c>
      <c r="H716" s="48">
        <v>8</v>
      </c>
      <c r="I716" s="48" t="s">
        <v>92</v>
      </c>
      <c r="J716" s="49">
        <v>45635</v>
      </c>
      <c r="K716" s="62">
        <v>45627</v>
      </c>
      <c r="L716" s="41" t="s">
        <v>238</v>
      </c>
      <c r="M716" s="127">
        <v>4</v>
      </c>
      <c r="N716" s="137">
        <f>VLOOKUP(L716,단가표!$B$2:$C$75,2,0)</f>
        <v>60000</v>
      </c>
      <c r="O716" s="42">
        <f>SUM(M716*N716)</f>
        <v>240000</v>
      </c>
      <c r="P716" s="138">
        <v>240000</v>
      </c>
      <c r="Q716" s="167" t="s">
        <v>15</v>
      </c>
      <c r="R716" s="41">
        <v>3</v>
      </c>
      <c r="S716" s="43">
        <f>VLOOKUP(Q716,단가표!$B$2:$C$75,2,0)</f>
        <v>6000</v>
      </c>
      <c r="T716" s="166">
        <v>18000</v>
      </c>
      <c r="U716" s="193" t="s">
        <v>57</v>
      </c>
      <c r="V716" s="50" t="s">
        <v>1705</v>
      </c>
      <c r="W716" s="194" t="s">
        <v>463</v>
      </c>
      <c r="X716" s="186">
        <v>44856</v>
      </c>
      <c r="Y716" s="55" t="s">
        <v>4</v>
      </c>
      <c r="Z716" s="48"/>
      <c r="AA716" s="48" t="s">
        <v>306</v>
      </c>
      <c r="AB716" s="48"/>
      <c r="AC716" s="40"/>
    </row>
    <row r="717" spans="1:29" ht="20.100000000000001" customHeight="1">
      <c r="A717" s="58" t="s">
        <v>2705</v>
      </c>
      <c r="B717" s="95" t="s">
        <v>51</v>
      </c>
      <c r="C717" s="48" t="s">
        <v>41</v>
      </c>
      <c r="D717" s="40" t="s">
        <v>120</v>
      </c>
      <c r="E717" s="48" t="s">
        <v>48</v>
      </c>
      <c r="F717" s="48" t="s">
        <v>121</v>
      </c>
      <c r="G717" s="48" t="s">
        <v>86</v>
      </c>
      <c r="H717" s="48">
        <v>9</v>
      </c>
      <c r="I717" s="48" t="s">
        <v>100</v>
      </c>
      <c r="J717" s="49">
        <v>45636</v>
      </c>
      <c r="K717" s="66">
        <v>45597</v>
      </c>
      <c r="L717" s="40" t="s">
        <v>4</v>
      </c>
      <c r="M717" s="127">
        <v>2</v>
      </c>
      <c r="N717" s="137">
        <f>VLOOKUP(L717,단가표!$B$2:$C$75,2,0)</f>
        <v>60000</v>
      </c>
      <c r="O717" s="42">
        <f>SUM(M717*N717)</f>
        <v>120000</v>
      </c>
      <c r="P717" s="138">
        <v>120000</v>
      </c>
      <c r="Q717" s="167" t="s">
        <v>26</v>
      </c>
      <c r="R717" s="41"/>
      <c r="S717" s="43">
        <f>VLOOKUP(Q717,단가표!$B$2:$C$75,2,0)</f>
        <v>0</v>
      </c>
      <c r="T717" s="166"/>
      <c r="U717" s="195" t="s">
        <v>57</v>
      </c>
      <c r="V717" s="40" t="s">
        <v>1716</v>
      </c>
      <c r="W717" s="194" t="s">
        <v>1653</v>
      </c>
      <c r="X717" s="186"/>
      <c r="Y717" s="48" t="s">
        <v>6</v>
      </c>
      <c r="Z717" s="48"/>
      <c r="AA717" s="67" t="s">
        <v>122</v>
      </c>
      <c r="AB717" s="67"/>
      <c r="AC717" s="48" t="s">
        <v>61</v>
      </c>
    </row>
    <row r="718" spans="1:29" ht="20.100000000000001" customHeight="1">
      <c r="A718" s="58" t="s">
        <v>2705</v>
      </c>
      <c r="B718" s="95" t="s">
        <v>51</v>
      </c>
      <c r="C718" s="48" t="s">
        <v>41</v>
      </c>
      <c r="D718" s="40" t="s">
        <v>120</v>
      </c>
      <c r="E718" s="48" t="s">
        <v>48</v>
      </c>
      <c r="F718" s="48" t="s">
        <v>121</v>
      </c>
      <c r="G718" s="48" t="s">
        <v>86</v>
      </c>
      <c r="H718" s="48">
        <v>9</v>
      </c>
      <c r="I718" s="48" t="s">
        <v>568</v>
      </c>
      <c r="J718" s="49">
        <v>45636</v>
      </c>
      <c r="K718" s="66">
        <v>45627</v>
      </c>
      <c r="L718" s="40" t="s">
        <v>4</v>
      </c>
      <c r="M718" s="127">
        <v>4</v>
      </c>
      <c r="N718" s="137">
        <f>VLOOKUP(L718,단가표!$B$2:$C$75,2,0)</f>
        <v>60000</v>
      </c>
      <c r="O718" s="42">
        <f>SUM(M718*N718)</f>
        <v>240000</v>
      </c>
      <c r="P718" s="138">
        <v>240000</v>
      </c>
      <c r="Q718" s="167" t="s">
        <v>26</v>
      </c>
      <c r="R718" s="41"/>
      <c r="S718" s="43">
        <f>VLOOKUP(Q718,단가표!$B$2:$C$75,2,0)</f>
        <v>0</v>
      </c>
      <c r="T718" s="166"/>
      <c r="U718" s="195" t="s">
        <v>57</v>
      </c>
      <c r="V718" s="40" t="s">
        <v>1716</v>
      </c>
      <c r="W718" s="194" t="s">
        <v>210</v>
      </c>
      <c r="X718" s="186"/>
      <c r="Y718" s="48" t="s">
        <v>6</v>
      </c>
      <c r="Z718" s="48"/>
      <c r="AA718" s="67" t="s">
        <v>122</v>
      </c>
      <c r="AB718" s="67"/>
      <c r="AC718" s="48" t="s">
        <v>61</v>
      </c>
    </row>
    <row r="719" spans="1:29" ht="20.100000000000001" customHeight="1">
      <c r="A719" s="58" t="s">
        <v>2705</v>
      </c>
      <c r="B719" s="95" t="s">
        <v>51</v>
      </c>
      <c r="C719" s="48" t="s">
        <v>39</v>
      </c>
      <c r="D719" s="40" t="s">
        <v>462</v>
      </c>
      <c r="E719" s="48" t="s">
        <v>48</v>
      </c>
      <c r="F719" s="48" t="s">
        <v>1646</v>
      </c>
      <c r="G719" s="48" t="s">
        <v>86</v>
      </c>
      <c r="H719" s="48">
        <v>8</v>
      </c>
      <c r="I719" s="48" t="s">
        <v>119</v>
      </c>
      <c r="J719" s="49">
        <v>45636</v>
      </c>
      <c r="K719" s="66">
        <v>45627</v>
      </c>
      <c r="L719" s="40" t="s">
        <v>5</v>
      </c>
      <c r="M719" s="127">
        <v>3</v>
      </c>
      <c r="N719" s="137">
        <f>VLOOKUP(L719,단가표!$B$2:$C$75,2,0)</f>
        <v>57500</v>
      </c>
      <c r="O719" s="42">
        <f>SUM(M719*N719)</f>
        <v>172500</v>
      </c>
      <c r="P719" s="138">
        <v>160000</v>
      </c>
      <c r="Q719" s="167" t="s">
        <v>14</v>
      </c>
      <c r="R719" s="41">
        <v>1</v>
      </c>
      <c r="S719" s="43">
        <f>VLOOKUP(Q719,단가표!$B$2:$C$75,2,0)</f>
        <v>30000</v>
      </c>
      <c r="T719" s="166">
        <v>30000</v>
      </c>
      <c r="U719" s="195" t="s">
        <v>57</v>
      </c>
      <c r="V719" s="40" t="s">
        <v>1717</v>
      </c>
      <c r="W719" s="194" t="s">
        <v>1718</v>
      </c>
      <c r="X719" s="186"/>
      <c r="Y719" s="48"/>
      <c r="Z719" s="48"/>
      <c r="AA719" s="67"/>
      <c r="AB719" s="67"/>
      <c r="AC719" s="48"/>
    </row>
    <row r="720" spans="1:29" ht="20.100000000000001" customHeight="1">
      <c r="A720" s="58" t="s">
        <v>2705</v>
      </c>
      <c r="B720" s="95" t="s">
        <v>50</v>
      </c>
      <c r="C720" s="85" t="s">
        <v>40</v>
      </c>
      <c r="D720" s="48" t="s">
        <v>190</v>
      </c>
      <c r="E720" s="48" t="s">
        <v>45</v>
      </c>
      <c r="F720" s="48" t="s">
        <v>189</v>
      </c>
      <c r="G720" s="48" t="s">
        <v>89</v>
      </c>
      <c r="H720" s="48">
        <v>8</v>
      </c>
      <c r="I720" s="48" t="s">
        <v>144</v>
      </c>
      <c r="J720" s="49">
        <v>45636</v>
      </c>
      <c r="K720" s="66">
        <v>45627</v>
      </c>
      <c r="L720" s="40" t="s">
        <v>4</v>
      </c>
      <c r="M720" s="127">
        <v>-1</v>
      </c>
      <c r="N720" s="148">
        <v>36000</v>
      </c>
      <c r="O720" s="42">
        <f>SUM(M720*N720)</f>
        <v>-36000</v>
      </c>
      <c r="P720" s="139">
        <v>-36000</v>
      </c>
      <c r="Q720" s="167" t="s">
        <v>15</v>
      </c>
      <c r="R720" s="41"/>
      <c r="S720" s="43">
        <f>VLOOKUP(Q720,단가표!$B$2:$C$75,2,0)</f>
        <v>6000</v>
      </c>
      <c r="T720" s="166"/>
      <c r="U720" s="195" t="s">
        <v>59</v>
      </c>
      <c r="V720" s="50" t="s">
        <v>765</v>
      </c>
      <c r="W720" s="194" t="s">
        <v>1665</v>
      </c>
      <c r="X720" s="186">
        <v>44370</v>
      </c>
      <c r="Y720" s="48"/>
      <c r="Z720" s="48"/>
      <c r="AA720" s="48" t="s">
        <v>191</v>
      </c>
      <c r="AB720" s="48"/>
      <c r="AC720" s="48"/>
    </row>
    <row r="721" spans="1:29" ht="20.100000000000001" customHeight="1">
      <c r="A721" s="36" t="s">
        <v>2705</v>
      </c>
      <c r="B721" s="95" t="s">
        <v>50</v>
      </c>
      <c r="C721" s="71" t="s">
        <v>40</v>
      </c>
      <c r="D721" s="48" t="s">
        <v>701</v>
      </c>
      <c r="E721" s="48" t="s">
        <v>44</v>
      </c>
      <c r="F721" s="48" t="s">
        <v>702</v>
      </c>
      <c r="G721" s="48" t="s">
        <v>89</v>
      </c>
      <c r="H721" s="48">
        <v>9</v>
      </c>
      <c r="I721" s="48" t="s">
        <v>92</v>
      </c>
      <c r="J721" s="49">
        <v>45636</v>
      </c>
      <c r="K721" s="62">
        <v>45627</v>
      </c>
      <c r="L721" s="40" t="s">
        <v>4</v>
      </c>
      <c r="M721" s="127">
        <v>-4</v>
      </c>
      <c r="N721" s="137">
        <f>VLOOKUP(L721,단가표!$B$2:$C$75,2,0)</f>
        <v>60000</v>
      </c>
      <c r="O721" s="42">
        <f>SUM(M721*N721)</f>
        <v>-240000</v>
      </c>
      <c r="P721" s="139">
        <v>-240000</v>
      </c>
      <c r="Q721" s="165" t="s">
        <v>26</v>
      </c>
      <c r="R721" s="41"/>
      <c r="S721" s="43">
        <f>VLOOKUP(Q721,단가표!$B$2:$C$75,2,0)</f>
        <v>0</v>
      </c>
      <c r="T721" s="166"/>
      <c r="U721" s="195" t="s">
        <v>59</v>
      </c>
      <c r="V721" s="50" t="s">
        <v>765</v>
      </c>
      <c r="W721" s="194" t="s">
        <v>493</v>
      </c>
      <c r="X721" s="186">
        <v>45504</v>
      </c>
      <c r="Y721" s="55" t="s">
        <v>4</v>
      </c>
      <c r="Z721" s="48"/>
      <c r="AA721" s="48"/>
      <c r="AB721" s="48"/>
      <c r="AC721" s="40"/>
    </row>
    <row r="722" spans="1:29" ht="20.100000000000001" customHeight="1">
      <c r="A722" s="36" t="s">
        <v>2705</v>
      </c>
      <c r="B722" s="95" t="s">
        <v>51</v>
      </c>
      <c r="C722" s="59" t="s">
        <v>39</v>
      </c>
      <c r="D722" s="48" t="s">
        <v>1706</v>
      </c>
      <c r="E722" s="48" t="s">
        <v>577</v>
      </c>
      <c r="F722" s="48" t="s">
        <v>1707</v>
      </c>
      <c r="G722" s="48" t="s">
        <v>86</v>
      </c>
      <c r="H722" s="48">
        <v>6</v>
      </c>
      <c r="I722" s="48" t="s">
        <v>101</v>
      </c>
      <c r="J722" s="49">
        <v>45637</v>
      </c>
      <c r="K722" s="62">
        <v>45627</v>
      </c>
      <c r="L722" s="41" t="s">
        <v>4</v>
      </c>
      <c r="M722" s="127">
        <v>1</v>
      </c>
      <c r="N722" s="137">
        <f>VLOOKUP(L722,단가표!$B$2:$C$75,2,0)</f>
        <v>60000</v>
      </c>
      <c r="O722" s="42">
        <f>SUM(M722*N722)</f>
        <v>60000</v>
      </c>
      <c r="P722" s="138">
        <v>50000</v>
      </c>
      <c r="Q722" s="167" t="s">
        <v>14</v>
      </c>
      <c r="R722" s="41">
        <v>1</v>
      </c>
      <c r="S722" s="43">
        <f>VLOOKUP(Q722,단가표!$B$2:$C$75,2,0)</f>
        <v>30000</v>
      </c>
      <c r="T722" s="166">
        <v>30000</v>
      </c>
      <c r="U722" s="193" t="s">
        <v>57</v>
      </c>
      <c r="V722" s="50" t="s">
        <v>1719</v>
      </c>
      <c r="W722" s="194" t="s">
        <v>1720</v>
      </c>
      <c r="X722" s="186"/>
      <c r="Y722" s="55"/>
      <c r="Z722" s="48"/>
      <c r="AA722" s="48"/>
      <c r="AB722" s="48"/>
      <c r="AC722" s="40"/>
    </row>
    <row r="723" spans="1:29" ht="20.100000000000001" customHeight="1">
      <c r="A723" s="36" t="s">
        <v>2700</v>
      </c>
      <c r="B723" s="36" t="s">
        <v>30</v>
      </c>
      <c r="C723" s="56" t="s">
        <v>50</v>
      </c>
      <c r="D723" s="48" t="s">
        <v>1721</v>
      </c>
      <c r="E723" s="48" t="s">
        <v>30</v>
      </c>
      <c r="F723" s="48" t="s">
        <v>1722</v>
      </c>
      <c r="G723" s="48" t="s">
        <v>1723</v>
      </c>
      <c r="H723" s="48">
        <v>7</v>
      </c>
      <c r="I723" s="48" t="s">
        <v>186</v>
      </c>
      <c r="J723" s="49">
        <v>45637</v>
      </c>
      <c r="K723" s="62">
        <v>45658</v>
      </c>
      <c r="L723" s="40" t="s">
        <v>1755</v>
      </c>
      <c r="M723" s="127">
        <v>1</v>
      </c>
      <c r="N723" s="137">
        <f>VLOOKUP(L723,단가표!$B$2:$C$75,2,0)</f>
        <v>150000</v>
      </c>
      <c r="O723" s="42">
        <f>SUM(M723*N723)</f>
        <v>150000</v>
      </c>
      <c r="P723" s="138">
        <v>150000</v>
      </c>
      <c r="Q723" s="167" t="s">
        <v>1724</v>
      </c>
      <c r="R723" s="41">
        <v>1</v>
      </c>
      <c r="S723" s="43">
        <v>0</v>
      </c>
      <c r="T723" s="166">
        <v>60000</v>
      </c>
      <c r="U723" s="193" t="s">
        <v>59</v>
      </c>
      <c r="V723" s="50" t="s">
        <v>85</v>
      </c>
      <c r="W723" s="194" t="s">
        <v>1725</v>
      </c>
      <c r="X723" s="186"/>
      <c r="Y723" s="55"/>
      <c r="Z723" s="48"/>
      <c r="AA723" s="48"/>
      <c r="AB723" s="48"/>
      <c r="AC723" s="40"/>
    </row>
    <row r="724" spans="1:29" ht="20.100000000000001" customHeight="1">
      <c r="A724" s="36" t="s">
        <v>2700</v>
      </c>
      <c r="B724" s="36" t="s">
        <v>30</v>
      </c>
      <c r="C724" s="56" t="s">
        <v>51</v>
      </c>
      <c r="D724" s="48" t="s">
        <v>1726</v>
      </c>
      <c r="E724" s="48" t="s">
        <v>30</v>
      </c>
      <c r="F724" s="48" t="s">
        <v>1727</v>
      </c>
      <c r="G724" s="48" t="s">
        <v>1667</v>
      </c>
      <c r="H724" s="48">
        <v>7</v>
      </c>
      <c r="I724" s="48" t="s">
        <v>712</v>
      </c>
      <c r="J724" s="49">
        <v>45637</v>
      </c>
      <c r="K724" s="62">
        <v>45658</v>
      </c>
      <c r="L724" s="40" t="s">
        <v>1757</v>
      </c>
      <c r="M724" s="127">
        <v>1</v>
      </c>
      <c r="N724" s="137">
        <f>VLOOKUP(L724,단가표!$B$2:$C$75,2,0)</f>
        <v>150000</v>
      </c>
      <c r="O724" s="42">
        <f>SUM(M724*N724)</f>
        <v>150000</v>
      </c>
      <c r="P724" s="138">
        <v>150000</v>
      </c>
      <c r="Q724" s="167" t="s">
        <v>1724</v>
      </c>
      <c r="R724" s="41">
        <v>1</v>
      </c>
      <c r="S724" s="43">
        <v>0</v>
      </c>
      <c r="T724" s="166">
        <v>60000</v>
      </c>
      <c r="U724" s="193" t="s">
        <v>59</v>
      </c>
      <c r="V724" s="50" t="s">
        <v>85</v>
      </c>
      <c r="W724" s="194" t="s">
        <v>1728</v>
      </c>
      <c r="X724" s="186"/>
      <c r="Y724" s="55"/>
      <c r="Z724" s="48"/>
      <c r="AA724" s="48"/>
      <c r="AB724" s="48"/>
      <c r="AC724" s="40"/>
    </row>
    <row r="725" spans="1:29" ht="20.100000000000001" customHeight="1">
      <c r="A725" s="36" t="s">
        <v>2700</v>
      </c>
      <c r="B725" s="36" t="s">
        <v>30</v>
      </c>
      <c r="C725" s="56" t="s">
        <v>50</v>
      </c>
      <c r="D725" s="48" t="s">
        <v>1730</v>
      </c>
      <c r="E725" s="48" t="s">
        <v>30</v>
      </c>
      <c r="F725" s="48" t="s">
        <v>1731</v>
      </c>
      <c r="G725" s="48" t="s">
        <v>1723</v>
      </c>
      <c r="H725" s="48">
        <v>10</v>
      </c>
      <c r="I725" s="48" t="s">
        <v>186</v>
      </c>
      <c r="J725" s="49">
        <v>45637</v>
      </c>
      <c r="K725" s="62">
        <v>45658</v>
      </c>
      <c r="L725" s="40" t="s">
        <v>1759</v>
      </c>
      <c r="M725" s="127">
        <v>1</v>
      </c>
      <c r="N725" s="137">
        <f>VLOOKUP(L725,단가표!$B$2:$C$75,2,0)</f>
        <v>150000</v>
      </c>
      <c r="O725" s="42">
        <f>SUM(M725*N725)</f>
        <v>150000</v>
      </c>
      <c r="P725" s="138">
        <v>150000</v>
      </c>
      <c r="Q725" s="167" t="s">
        <v>1724</v>
      </c>
      <c r="R725" s="41">
        <v>1</v>
      </c>
      <c r="S725" s="43">
        <v>0</v>
      </c>
      <c r="T725" s="166">
        <v>60000</v>
      </c>
      <c r="U725" s="193" t="s">
        <v>59</v>
      </c>
      <c r="V725" s="50" t="s">
        <v>85</v>
      </c>
      <c r="W725" s="194" t="s">
        <v>1732</v>
      </c>
      <c r="X725" s="186"/>
      <c r="Y725" s="55"/>
      <c r="Z725" s="48"/>
      <c r="AA725" s="48"/>
      <c r="AB725" s="48"/>
      <c r="AC725" s="40"/>
    </row>
    <row r="726" spans="1:29" ht="20.100000000000001" customHeight="1">
      <c r="A726" s="36" t="s">
        <v>2700</v>
      </c>
      <c r="B726" s="36" t="s">
        <v>30</v>
      </c>
      <c r="C726" s="56" t="s">
        <v>50</v>
      </c>
      <c r="D726" s="48" t="s">
        <v>1791</v>
      </c>
      <c r="E726" s="48" t="s">
        <v>30</v>
      </c>
      <c r="F726" s="48" t="s">
        <v>1731</v>
      </c>
      <c r="G726" s="48" t="s">
        <v>1723</v>
      </c>
      <c r="H726" s="48">
        <v>9</v>
      </c>
      <c r="I726" s="48" t="s">
        <v>712</v>
      </c>
      <c r="J726" s="49">
        <v>45637</v>
      </c>
      <c r="K726" s="62">
        <v>45658</v>
      </c>
      <c r="L726" s="40" t="s">
        <v>1759</v>
      </c>
      <c r="M726" s="127">
        <v>1</v>
      </c>
      <c r="N726" s="137">
        <f>VLOOKUP(L726,단가표!$B$2:$C$75,2,0)</f>
        <v>150000</v>
      </c>
      <c r="O726" s="42">
        <f>SUM(M726*N726)</f>
        <v>150000</v>
      </c>
      <c r="P726" s="138">
        <v>150000</v>
      </c>
      <c r="Q726" s="167" t="s">
        <v>1724</v>
      </c>
      <c r="R726" s="41">
        <v>1</v>
      </c>
      <c r="S726" s="43">
        <v>0</v>
      </c>
      <c r="T726" s="166">
        <v>60000</v>
      </c>
      <c r="U726" s="193" t="s">
        <v>59</v>
      </c>
      <c r="V726" s="50" t="s">
        <v>85</v>
      </c>
      <c r="W726" s="194" t="s">
        <v>1732</v>
      </c>
      <c r="X726" s="186"/>
      <c r="Y726" s="55"/>
      <c r="Z726" s="48"/>
      <c r="AA726" s="48"/>
      <c r="AB726" s="48"/>
      <c r="AC726" s="40"/>
    </row>
    <row r="727" spans="1:29" ht="20.100000000000001" customHeight="1">
      <c r="A727" s="36" t="s">
        <v>2700</v>
      </c>
      <c r="B727" s="36" t="s">
        <v>30</v>
      </c>
      <c r="C727" s="56" t="s">
        <v>50</v>
      </c>
      <c r="D727" s="48" t="s">
        <v>1733</v>
      </c>
      <c r="E727" s="48" t="s">
        <v>30</v>
      </c>
      <c r="F727" s="48" t="s">
        <v>1734</v>
      </c>
      <c r="G727" s="48" t="s">
        <v>1723</v>
      </c>
      <c r="H727" s="48">
        <v>9</v>
      </c>
      <c r="I727" s="48" t="s">
        <v>186</v>
      </c>
      <c r="J727" s="49">
        <v>45637</v>
      </c>
      <c r="K727" s="62">
        <v>45658</v>
      </c>
      <c r="L727" s="40" t="s">
        <v>1755</v>
      </c>
      <c r="M727" s="127">
        <v>1</v>
      </c>
      <c r="N727" s="137">
        <f>VLOOKUP(L727,단가표!$B$2:$C$75,2,0)</f>
        <v>150000</v>
      </c>
      <c r="O727" s="42">
        <f>SUM(M727*N727)</f>
        <v>150000</v>
      </c>
      <c r="P727" s="138">
        <v>150000</v>
      </c>
      <c r="Q727" s="167" t="s">
        <v>26</v>
      </c>
      <c r="R727" s="41"/>
      <c r="S727" s="43">
        <v>0</v>
      </c>
      <c r="T727" s="166"/>
      <c r="U727" s="193" t="s">
        <v>59</v>
      </c>
      <c r="V727" s="50" t="s">
        <v>85</v>
      </c>
      <c r="W727" s="194" t="s">
        <v>1735</v>
      </c>
      <c r="X727" s="186"/>
      <c r="Y727" s="55"/>
      <c r="Z727" s="48"/>
      <c r="AA727" s="48"/>
      <c r="AB727" s="48"/>
      <c r="AC727" s="40"/>
    </row>
    <row r="728" spans="1:29" ht="20.100000000000001" customHeight="1">
      <c r="A728" s="36" t="s">
        <v>2705</v>
      </c>
      <c r="B728" s="95" t="s">
        <v>51</v>
      </c>
      <c r="C728" s="48" t="s">
        <v>41</v>
      </c>
      <c r="D728" s="40" t="s">
        <v>401</v>
      </c>
      <c r="E728" s="48" t="s">
        <v>48</v>
      </c>
      <c r="F728" s="48" t="s">
        <v>361</v>
      </c>
      <c r="G728" s="48" t="s">
        <v>86</v>
      </c>
      <c r="H728" s="48">
        <v>6</v>
      </c>
      <c r="I728" s="48" t="s">
        <v>87</v>
      </c>
      <c r="J728" s="49">
        <v>45638</v>
      </c>
      <c r="K728" s="62">
        <v>45627</v>
      </c>
      <c r="L728" s="40" t="s">
        <v>4</v>
      </c>
      <c r="M728" s="127">
        <v>3</v>
      </c>
      <c r="N728" s="137">
        <f>VLOOKUP(L728,단가표!$B$2:$C$75,2,0)</f>
        <v>60000</v>
      </c>
      <c r="O728" s="42">
        <f>SUM(M728*N728)</f>
        <v>180000</v>
      </c>
      <c r="P728" s="138">
        <v>180000</v>
      </c>
      <c r="Q728" s="167" t="s">
        <v>26</v>
      </c>
      <c r="R728" s="41"/>
      <c r="S728" s="43">
        <v>0</v>
      </c>
      <c r="T728" s="168"/>
      <c r="U728" s="195" t="s">
        <v>58</v>
      </c>
      <c r="V728" s="50" t="s">
        <v>1738</v>
      </c>
      <c r="W728" s="194" t="s">
        <v>1739</v>
      </c>
      <c r="X728" s="186">
        <v>44974</v>
      </c>
      <c r="Y728" s="55" t="s">
        <v>4</v>
      </c>
      <c r="Z728" s="48"/>
      <c r="AA728" s="48" t="s">
        <v>362</v>
      </c>
      <c r="AB728" s="48"/>
      <c r="AC728" s="48"/>
    </row>
    <row r="729" spans="1:29" ht="20.100000000000001" customHeight="1">
      <c r="A729" s="36" t="s">
        <v>2705</v>
      </c>
      <c r="B729" s="95" t="s">
        <v>51</v>
      </c>
      <c r="C729" s="56" t="s">
        <v>41</v>
      </c>
      <c r="D729" s="57" t="s">
        <v>456</v>
      </c>
      <c r="E729" s="48" t="s">
        <v>193</v>
      </c>
      <c r="F729" s="40" t="s">
        <v>237</v>
      </c>
      <c r="G729" s="48" t="s">
        <v>86</v>
      </c>
      <c r="H729" s="48">
        <v>7</v>
      </c>
      <c r="I729" s="48" t="s">
        <v>100</v>
      </c>
      <c r="J729" s="49">
        <v>45638</v>
      </c>
      <c r="K729" s="62">
        <v>45627</v>
      </c>
      <c r="L729" s="40" t="s">
        <v>4</v>
      </c>
      <c r="M729" s="127">
        <v>3</v>
      </c>
      <c r="N729" s="137">
        <f>VLOOKUP(L729,단가표!$B$2:$C$75,2,0)</f>
        <v>60000</v>
      </c>
      <c r="O729" s="42">
        <f>SUM(M729*N729)</f>
        <v>180000</v>
      </c>
      <c r="P729" s="138">
        <v>180000</v>
      </c>
      <c r="Q729" s="167" t="s">
        <v>26</v>
      </c>
      <c r="R729" s="41"/>
      <c r="S729" s="43">
        <f>VLOOKUP(Q729,단가표!$B$2:$C$75,2,0)</f>
        <v>0</v>
      </c>
      <c r="T729" s="166"/>
      <c r="U729" s="195" t="s">
        <v>57</v>
      </c>
      <c r="V729" s="50" t="s">
        <v>1740</v>
      </c>
      <c r="W729" s="194" t="s">
        <v>2678</v>
      </c>
      <c r="X729" s="186">
        <v>44572</v>
      </c>
      <c r="Y729" s="55" t="s">
        <v>4</v>
      </c>
      <c r="Z729" s="48"/>
      <c r="AA729" s="48"/>
      <c r="AB729" s="48"/>
      <c r="AC729" s="48"/>
    </row>
    <row r="730" spans="1:29" ht="20.100000000000001" customHeight="1">
      <c r="A730" s="36" t="s">
        <v>2705</v>
      </c>
      <c r="B730" s="95" t="s">
        <v>51</v>
      </c>
      <c r="C730" s="56" t="s">
        <v>41</v>
      </c>
      <c r="D730" s="57" t="s">
        <v>453</v>
      </c>
      <c r="E730" s="48" t="s">
        <v>193</v>
      </c>
      <c r="F730" s="40" t="s">
        <v>237</v>
      </c>
      <c r="G730" s="48" t="s">
        <v>86</v>
      </c>
      <c r="H730" s="48">
        <v>7</v>
      </c>
      <c r="I730" s="48" t="s">
        <v>100</v>
      </c>
      <c r="J730" s="49">
        <v>45638</v>
      </c>
      <c r="K730" s="62">
        <v>45627</v>
      </c>
      <c r="L730" s="40" t="s">
        <v>4</v>
      </c>
      <c r="M730" s="127">
        <v>3</v>
      </c>
      <c r="N730" s="137">
        <f>VLOOKUP(L730,단가표!$B$2:$C$75,2,0)</f>
        <v>60000</v>
      </c>
      <c r="O730" s="42">
        <f>SUM(M730*N730)</f>
        <v>180000</v>
      </c>
      <c r="P730" s="138">
        <v>180000</v>
      </c>
      <c r="Q730" s="167" t="s">
        <v>26</v>
      </c>
      <c r="R730" s="41"/>
      <c r="S730" s="43">
        <f>VLOOKUP(Q730,단가표!$B$2:$C$75,2,0)</f>
        <v>0</v>
      </c>
      <c r="T730" s="166"/>
      <c r="U730" s="195" t="s">
        <v>57</v>
      </c>
      <c r="V730" s="50" t="s">
        <v>1740</v>
      </c>
      <c r="W730" s="194" t="s">
        <v>2678</v>
      </c>
      <c r="X730" s="186">
        <v>44572</v>
      </c>
      <c r="Y730" s="55" t="s">
        <v>4</v>
      </c>
      <c r="Z730" s="48"/>
      <c r="AA730" s="48"/>
      <c r="AB730" s="48"/>
      <c r="AC730" s="48"/>
    </row>
    <row r="731" spans="1:29" ht="20.100000000000001" customHeight="1">
      <c r="A731" s="36" t="s">
        <v>2700</v>
      </c>
      <c r="B731" s="36" t="s">
        <v>30</v>
      </c>
      <c r="C731" s="38" t="s">
        <v>376</v>
      </c>
      <c r="D731" s="48" t="s">
        <v>1857</v>
      </c>
      <c r="E731" s="48" t="s">
        <v>30</v>
      </c>
      <c r="F731" s="48" t="s">
        <v>1741</v>
      </c>
      <c r="G731" s="48" t="s">
        <v>1628</v>
      </c>
      <c r="H731" s="48">
        <v>8</v>
      </c>
      <c r="I731" s="48" t="s">
        <v>712</v>
      </c>
      <c r="J731" s="49">
        <v>45638</v>
      </c>
      <c r="K731" s="62">
        <v>45658</v>
      </c>
      <c r="L731" s="40" t="s">
        <v>1757</v>
      </c>
      <c r="M731" s="127">
        <v>1</v>
      </c>
      <c r="N731" s="137">
        <f>VLOOKUP(L731,단가표!$B$2:$C$75,2,0)</f>
        <v>150000</v>
      </c>
      <c r="O731" s="42">
        <f>SUM(M731*N731)</f>
        <v>150000</v>
      </c>
      <c r="P731" s="138">
        <v>150000</v>
      </c>
      <c r="Q731" s="167" t="s">
        <v>1724</v>
      </c>
      <c r="R731" s="41"/>
      <c r="S731" s="43">
        <v>0</v>
      </c>
      <c r="T731" s="166">
        <v>60000</v>
      </c>
      <c r="U731" s="193" t="s">
        <v>57</v>
      </c>
      <c r="V731" s="50" t="s">
        <v>1742</v>
      </c>
      <c r="W731" s="194" t="s">
        <v>1752</v>
      </c>
      <c r="X731" s="186"/>
      <c r="Y731" s="55"/>
      <c r="Z731" s="48"/>
      <c r="AA731" s="48"/>
      <c r="AB731" s="48"/>
      <c r="AC731" s="40"/>
    </row>
    <row r="732" spans="1:29" ht="20.100000000000001" customHeight="1">
      <c r="A732" s="36" t="s">
        <v>2700</v>
      </c>
      <c r="B732" s="36" t="s">
        <v>30</v>
      </c>
      <c r="C732" s="56" t="s">
        <v>50</v>
      </c>
      <c r="D732" s="48" t="s">
        <v>1743</v>
      </c>
      <c r="E732" s="48" t="s">
        <v>30</v>
      </c>
      <c r="F732" s="48">
        <v>1045092281</v>
      </c>
      <c r="G732" s="48" t="s">
        <v>1629</v>
      </c>
      <c r="H732" s="48">
        <v>7</v>
      </c>
      <c r="I732" s="48" t="s">
        <v>712</v>
      </c>
      <c r="J732" s="49">
        <v>45638</v>
      </c>
      <c r="K732" s="62">
        <v>45658</v>
      </c>
      <c r="L732" s="40" t="s">
        <v>1755</v>
      </c>
      <c r="M732" s="127">
        <v>1</v>
      </c>
      <c r="N732" s="137">
        <f>VLOOKUP(L732,단가표!$B$2:$C$75,2,0)</f>
        <v>150000</v>
      </c>
      <c r="O732" s="42">
        <f>SUM(M732*N732)</f>
        <v>150000</v>
      </c>
      <c r="P732" s="138">
        <v>150000</v>
      </c>
      <c r="Q732" s="167" t="s">
        <v>1724</v>
      </c>
      <c r="R732" s="41"/>
      <c r="S732" s="43">
        <v>0</v>
      </c>
      <c r="T732" s="166">
        <v>60000</v>
      </c>
      <c r="U732" s="193" t="s">
        <v>57</v>
      </c>
      <c r="V732" s="50" t="s">
        <v>1744</v>
      </c>
      <c r="W732" s="194" t="s">
        <v>1745</v>
      </c>
      <c r="X732" s="186"/>
      <c r="Y732" s="55"/>
      <c r="Z732" s="48"/>
      <c r="AA732" s="48"/>
      <c r="AB732" s="48"/>
      <c r="AC732" s="40"/>
    </row>
    <row r="733" spans="1:29" ht="20.100000000000001" customHeight="1">
      <c r="A733" s="36" t="s">
        <v>2700</v>
      </c>
      <c r="B733" s="36" t="s">
        <v>30</v>
      </c>
      <c r="C733" s="56" t="s">
        <v>50</v>
      </c>
      <c r="D733" s="48" t="s">
        <v>1750</v>
      </c>
      <c r="E733" s="48" t="s">
        <v>30</v>
      </c>
      <c r="F733" s="48" t="s">
        <v>1751</v>
      </c>
      <c r="G733" s="48" t="s">
        <v>1629</v>
      </c>
      <c r="H733" s="48">
        <v>7</v>
      </c>
      <c r="I733" s="48" t="s">
        <v>712</v>
      </c>
      <c r="J733" s="49">
        <v>45638</v>
      </c>
      <c r="K733" s="62">
        <v>45658</v>
      </c>
      <c r="L733" s="40" t="s">
        <v>1755</v>
      </c>
      <c r="M733" s="127">
        <v>1</v>
      </c>
      <c r="N733" s="137">
        <f>VLOOKUP(L733,단가표!$B$2:$C$75,2,0)</f>
        <v>150000</v>
      </c>
      <c r="O733" s="42">
        <f>SUM(M733*N733)</f>
        <v>150000</v>
      </c>
      <c r="P733" s="138">
        <v>150000</v>
      </c>
      <c r="Q733" s="167" t="s">
        <v>1724</v>
      </c>
      <c r="R733" s="41"/>
      <c r="S733" s="43">
        <v>0</v>
      </c>
      <c r="T733" s="166">
        <v>60000</v>
      </c>
      <c r="U733" s="193" t="s">
        <v>59</v>
      </c>
      <c r="V733" s="50" t="s">
        <v>85</v>
      </c>
      <c r="W733" s="194" t="s">
        <v>1752</v>
      </c>
      <c r="X733" s="186"/>
      <c r="Y733" s="55"/>
      <c r="Z733" s="48"/>
      <c r="AA733" s="48"/>
      <c r="AB733" s="48"/>
      <c r="AC733" s="40"/>
    </row>
    <row r="734" spans="1:29" ht="20.100000000000001" customHeight="1">
      <c r="A734" s="36" t="s">
        <v>2700</v>
      </c>
      <c r="B734" s="36" t="s">
        <v>30</v>
      </c>
      <c r="C734" s="38" t="s">
        <v>376</v>
      </c>
      <c r="D734" s="48" t="s">
        <v>1747</v>
      </c>
      <c r="E734" s="48" t="s">
        <v>30</v>
      </c>
      <c r="F734" s="48" t="s">
        <v>1748</v>
      </c>
      <c r="G734" s="48" t="s">
        <v>1628</v>
      </c>
      <c r="H734" s="48">
        <v>8</v>
      </c>
      <c r="I734" s="48" t="s">
        <v>712</v>
      </c>
      <c r="J734" s="49">
        <v>45638</v>
      </c>
      <c r="K734" s="62">
        <v>45689</v>
      </c>
      <c r="L734" s="40" t="s">
        <v>1759</v>
      </c>
      <c r="M734" s="127">
        <v>1</v>
      </c>
      <c r="N734" s="137">
        <f>VLOOKUP(L734,단가표!$B$2:$C$75,2,0)</f>
        <v>150000</v>
      </c>
      <c r="O734" s="42">
        <f>SUM(M734*N734)</f>
        <v>150000</v>
      </c>
      <c r="P734" s="138">
        <v>150000</v>
      </c>
      <c r="Q734" s="167" t="s">
        <v>1724</v>
      </c>
      <c r="R734" s="41"/>
      <c r="S734" s="43">
        <v>0</v>
      </c>
      <c r="T734" s="166">
        <v>60000</v>
      </c>
      <c r="U734" s="193" t="s">
        <v>59</v>
      </c>
      <c r="V734" s="50" t="s">
        <v>85</v>
      </c>
      <c r="W734" s="194" t="s">
        <v>1749</v>
      </c>
      <c r="X734" s="186"/>
      <c r="Y734" s="55"/>
      <c r="Z734" s="48"/>
      <c r="AA734" s="48"/>
      <c r="AB734" s="48"/>
      <c r="AC734" s="40"/>
    </row>
    <row r="735" spans="1:29" ht="20.100000000000001" customHeight="1">
      <c r="A735" s="36" t="s">
        <v>2700</v>
      </c>
      <c r="B735" s="36" t="s">
        <v>30</v>
      </c>
      <c r="C735" s="56" t="s">
        <v>50</v>
      </c>
      <c r="D735" s="48" t="s">
        <v>1750</v>
      </c>
      <c r="E735" s="48" t="s">
        <v>30</v>
      </c>
      <c r="F735" s="48" t="s">
        <v>1751</v>
      </c>
      <c r="G735" s="48" t="s">
        <v>1629</v>
      </c>
      <c r="H735" s="48">
        <v>7</v>
      </c>
      <c r="I735" s="48" t="s">
        <v>712</v>
      </c>
      <c r="J735" s="49">
        <v>45638</v>
      </c>
      <c r="K735" s="62">
        <v>45689</v>
      </c>
      <c r="L735" s="40" t="s">
        <v>1757</v>
      </c>
      <c r="M735" s="127">
        <v>1</v>
      </c>
      <c r="N735" s="137">
        <f>VLOOKUP(L735,단가표!$B$2:$C$75,2,0)</f>
        <v>150000</v>
      </c>
      <c r="O735" s="42">
        <f>SUM(M735*N735)</f>
        <v>150000</v>
      </c>
      <c r="P735" s="138">
        <v>150000</v>
      </c>
      <c r="Q735" s="167" t="s">
        <v>1724</v>
      </c>
      <c r="R735" s="41"/>
      <c r="S735" s="43">
        <v>0</v>
      </c>
      <c r="T735" s="166">
        <v>60000</v>
      </c>
      <c r="U735" s="193" t="s">
        <v>59</v>
      </c>
      <c r="V735" s="50" t="s">
        <v>85</v>
      </c>
      <c r="W735" s="194" t="s">
        <v>1753</v>
      </c>
      <c r="X735" s="186"/>
      <c r="Y735" s="55"/>
      <c r="Z735" s="48"/>
      <c r="AA735" s="48"/>
      <c r="AB735" s="48"/>
      <c r="AC735" s="40"/>
    </row>
    <row r="736" spans="1:29" ht="20.100000000000001" customHeight="1">
      <c r="A736" s="36" t="s">
        <v>2700</v>
      </c>
      <c r="B736" s="36" t="s">
        <v>30</v>
      </c>
      <c r="C736" s="56" t="s">
        <v>50</v>
      </c>
      <c r="D736" s="48" t="s">
        <v>1750</v>
      </c>
      <c r="E736" s="48" t="s">
        <v>30</v>
      </c>
      <c r="F736" s="48" t="s">
        <v>1751</v>
      </c>
      <c r="G736" s="48" t="s">
        <v>1629</v>
      </c>
      <c r="H736" s="48">
        <v>7</v>
      </c>
      <c r="I736" s="48" t="s">
        <v>712</v>
      </c>
      <c r="J736" s="49">
        <v>45638</v>
      </c>
      <c r="K736" s="62">
        <v>45689</v>
      </c>
      <c r="L736" s="40" t="s">
        <v>1759</v>
      </c>
      <c r="M736" s="127">
        <v>1</v>
      </c>
      <c r="N736" s="137">
        <f>VLOOKUP(L736,단가표!$B$2:$C$75,2,0)</f>
        <v>150000</v>
      </c>
      <c r="O736" s="42">
        <f>SUM(M736*N736)</f>
        <v>150000</v>
      </c>
      <c r="P736" s="138">
        <v>150000</v>
      </c>
      <c r="Q736" s="167" t="s">
        <v>1724</v>
      </c>
      <c r="R736" s="41"/>
      <c r="S736" s="43">
        <v>0</v>
      </c>
      <c r="T736" s="166">
        <v>60000</v>
      </c>
      <c r="U736" s="193" t="s">
        <v>59</v>
      </c>
      <c r="V736" s="50" t="s">
        <v>85</v>
      </c>
      <c r="W736" s="194" t="s">
        <v>1754</v>
      </c>
      <c r="X736" s="186"/>
      <c r="Y736" s="55"/>
      <c r="Z736" s="48"/>
      <c r="AA736" s="48"/>
      <c r="AB736" s="48"/>
      <c r="AC736" s="40"/>
    </row>
    <row r="737" spans="1:29" ht="20.100000000000001" customHeight="1">
      <c r="A737" s="58" t="s">
        <v>2705</v>
      </c>
      <c r="B737" s="95" t="s">
        <v>51</v>
      </c>
      <c r="C737" s="59" t="s">
        <v>41</v>
      </c>
      <c r="D737" s="48" t="s">
        <v>481</v>
      </c>
      <c r="E737" s="48" t="s">
        <v>48</v>
      </c>
      <c r="F737" s="48" t="s">
        <v>482</v>
      </c>
      <c r="G737" s="48" t="s">
        <v>86</v>
      </c>
      <c r="H737" s="48">
        <v>8</v>
      </c>
      <c r="I737" s="50" t="s">
        <v>90</v>
      </c>
      <c r="J737" s="49">
        <v>45639</v>
      </c>
      <c r="K737" s="62">
        <v>45597</v>
      </c>
      <c r="L737" s="40" t="s">
        <v>4</v>
      </c>
      <c r="M737" s="127">
        <v>1</v>
      </c>
      <c r="N737" s="137">
        <f>VLOOKUP(L737,단가표!$B$2:$C$75,2,0)</f>
        <v>60000</v>
      </c>
      <c r="O737" s="42">
        <f>SUM(M737*N737)</f>
        <v>60000</v>
      </c>
      <c r="P737" s="138">
        <v>60000</v>
      </c>
      <c r="Q737" s="165" t="s">
        <v>26</v>
      </c>
      <c r="R737" s="41"/>
      <c r="S737" s="42">
        <f>VLOOKUP(Q737,단가표!$B$2:$C$75,2,0)</f>
        <v>0</v>
      </c>
      <c r="T737" s="166"/>
      <c r="U737" s="195" t="s">
        <v>57</v>
      </c>
      <c r="V737" s="50" t="s">
        <v>1771</v>
      </c>
      <c r="W737" s="196" t="s">
        <v>1772</v>
      </c>
      <c r="X737" s="186">
        <v>45296</v>
      </c>
      <c r="Y737" s="55" t="s">
        <v>4</v>
      </c>
      <c r="Z737" s="48"/>
      <c r="AA737" s="48" t="s">
        <v>504</v>
      </c>
      <c r="AB737" s="48"/>
      <c r="AC737" s="48"/>
    </row>
    <row r="738" spans="1:29" ht="20.100000000000001" customHeight="1">
      <c r="A738" s="36" t="s">
        <v>2705</v>
      </c>
      <c r="B738" s="95" t="s">
        <v>51</v>
      </c>
      <c r="C738" s="61" t="s">
        <v>41</v>
      </c>
      <c r="D738" s="57" t="s">
        <v>360</v>
      </c>
      <c r="E738" s="48" t="s">
        <v>46</v>
      </c>
      <c r="F738" s="48" t="s">
        <v>501</v>
      </c>
      <c r="G738" s="48" t="s">
        <v>86</v>
      </c>
      <c r="H738" s="78">
        <v>8</v>
      </c>
      <c r="I738" s="48" t="s">
        <v>1136</v>
      </c>
      <c r="J738" s="49">
        <v>45639</v>
      </c>
      <c r="K738" s="66">
        <v>45597</v>
      </c>
      <c r="L738" s="38" t="s">
        <v>598</v>
      </c>
      <c r="M738" s="128">
        <v>1</v>
      </c>
      <c r="N738" s="137">
        <f>VLOOKUP(L738,단가표!$B$2:$C$75,2,0)</f>
        <v>50000</v>
      </c>
      <c r="O738" s="42">
        <f>SUM(M738*N738)</f>
        <v>50000</v>
      </c>
      <c r="P738" s="141">
        <v>50000</v>
      </c>
      <c r="Q738" s="165" t="s">
        <v>26</v>
      </c>
      <c r="R738" s="41"/>
      <c r="S738" s="43">
        <f>VLOOKUP(Q738,단가표!$B$2:$C$75,2,0)</f>
        <v>0</v>
      </c>
      <c r="T738" s="166"/>
      <c r="U738" s="195" t="s">
        <v>57</v>
      </c>
      <c r="V738" s="54" t="s">
        <v>1773</v>
      </c>
      <c r="W738" s="198" t="s">
        <v>1774</v>
      </c>
      <c r="X738" s="186">
        <v>45311</v>
      </c>
      <c r="Y738" s="48" t="s">
        <v>4</v>
      </c>
      <c r="Z738" s="48"/>
      <c r="AA738" s="48" t="s">
        <v>334</v>
      </c>
      <c r="AB738" s="48"/>
      <c r="AC738" s="48"/>
    </row>
    <row r="739" spans="1:29" ht="20.100000000000001" customHeight="1">
      <c r="A739" s="36" t="s">
        <v>2705</v>
      </c>
      <c r="B739" s="95" t="s">
        <v>51</v>
      </c>
      <c r="C739" s="56" t="s">
        <v>28</v>
      </c>
      <c r="D739" s="48" t="s">
        <v>522</v>
      </c>
      <c r="E739" s="48" t="s">
        <v>47</v>
      </c>
      <c r="F739" s="48" t="s">
        <v>1798</v>
      </c>
      <c r="G739" s="48" t="s">
        <v>86</v>
      </c>
      <c r="H739" s="48">
        <v>9</v>
      </c>
      <c r="I739" s="48" t="s">
        <v>91</v>
      </c>
      <c r="J739" s="49">
        <v>45639</v>
      </c>
      <c r="K739" s="62">
        <v>45627</v>
      </c>
      <c r="L739" s="40" t="s">
        <v>28</v>
      </c>
      <c r="M739" s="127">
        <v>1</v>
      </c>
      <c r="N739" s="137">
        <f>VLOOKUP(L739,단가표!$B$2:$C$75,2,0)</f>
        <v>70000</v>
      </c>
      <c r="O739" s="42">
        <f>SUM(M739*N739)</f>
        <v>70000</v>
      </c>
      <c r="P739" s="138">
        <v>70000</v>
      </c>
      <c r="Q739" s="167" t="s">
        <v>26</v>
      </c>
      <c r="R739" s="41"/>
      <c r="S739" s="43">
        <v>0</v>
      </c>
      <c r="T739" s="166"/>
      <c r="U739" s="193" t="s">
        <v>59</v>
      </c>
      <c r="V739" s="50" t="s">
        <v>765</v>
      </c>
      <c r="W739" s="194" t="s">
        <v>1799</v>
      </c>
      <c r="X739" s="186"/>
      <c r="Y739" s="55"/>
      <c r="Z739" s="48"/>
      <c r="AA739" s="48"/>
      <c r="AB739" s="48"/>
      <c r="AC739" s="40"/>
    </row>
    <row r="740" spans="1:29" ht="20.100000000000001" customHeight="1">
      <c r="A740" s="36" t="s">
        <v>2705</v>
      </c>
      <c r="B740" s="95" t="s">
        <v>50</v>
      </c>
      <c r="C740" s="59" t="s">
        <v>41</v>
      </c>
      <c r="D740" s="40" t="s">
        <v>314</v>
      </c>
      <c r="E740" s="48" t="s">
        <v>45</v>
      </c>
      <c r="F740" s="48" t="s">
        <v>315</v>
      </c>
      <c r="G740" s="48" t="s">
        <v>89</v>
      </c>
      <c r="H740" s="40">
        <v>6</v>
      </c>
      <c r="I740" s="48" t="s">
        <v>596</v>
      </c>
      <c r="J740" s="49">
        <v>45639</v>
      </c>
      <c r="K740" s="66">
        <v>45627</v>
      </c>
      <c r="L740" s="40" t="s">
        <v>4</v>
      </c>
      <c r="M740" s="127">
        <v>4</v>
      </c>
      <c r="N740" s="137">
        <f>VLOOKUP(L740,단가표!$B$2:$C$75,2,0)</f>
        <v>60000</v>
      </c>
      <c r="O740" s="42">
        <f>SUM(M740*N740)</f>
        <v>240000</v>
      </c>
      <c r="P740" s="140">
        <v>240000</v>
      </c>
      <c r="Q740" s="167" t="s">
        <v>26</v>
      </c>
      <c r="R740" s="41"/>
      <c r="S740" s="43">
        <f>VLOOKUP(Q740,단가표!$B$2:$C$75,2,0)</f>
        <v>0</v>
      </c>
      <c r="T740" s="166"/>
      <c r="U740" s="195" t="s">
        <v>57</v>
      </c>
      <c r="V740" s="41" t="s">
        <v>1770</v>
      </c>
      <c r="W740" s="194" t="s">
        <v>210</v>
      </c>
      <c r="X740" s="188">
        <v>44884</v>
      </c>
      <c r="Y740" s="48" t="s">
        <v>4</v>
      </c>
      <c r="Z740" s="48"/>
      <c r="AA740" s="48" t="s">
        <v>319</v>
      </c>
      <c r="AB740" s="48"/>
      <c r="AC740" s="48" t="s">
        <v>61</v>
      </c>
    </row>
    <row r="741" spans="1:29" ht="20.100000000000001" customHeight="1">
      <c r="A741" s="58" t="s">
        <v>2705</v>
      </c>
      <c r="B741" s="95" t="s">
        <v>51</v>
      </c>
      <c r="C741" s="59" t="s">
        <v>41</v>
      </c>
      <c r="D741" s="48" t="s">
        <v>481</v>
      </c>
      <c r="E741" s="48" t="s">
        <v>48</v>
      </c>
      <c r="F741" s="48" t="s">
        <v>482</v>
      </c>
      <c r="G741" s="48" t="s">
        <v>86</v>
      </c>
      <c r="H741" s="48">
        <v>8</v>
      </c>
      <c r="I741" s="50" t="s">
        <v>90</v>
      </c>
      <c r="J741" s="49">
        <v>45639</v>
      </c>
      <c r="K741" s="62">
        <v>45627</v>
      </c>
      <c r="L741" s="40" t="s">
        <v>4</v>
      </c>
      <c r="M741" s="127">
        <v>3</v>
      </c>
      <c r="N741" s="137">
        <f>VLOOKUP(L741,단가표!$B$2:$C$75,2,0)</f>
        <v>60000</v>
      </c>
      <c r="O741" s="42">
        <f>SUM(M741*N741)</f>
        <v>180000</v>
      </c>
      <c r="P741" s="138">
        <v>180000</v>
      </c>
      <c r="Q741" s="165" t="s">
        <v>26</v>
      </c>
      <c r="R741" s="41"/>
      <c r="S741" s="42"/>
      <c r="T741" s="166"/>
      <c r="U741" s="195" t="s">
        <v>57</v>
      </c>
      <c r="V741" s="50" t="s">
        <v>1771</v>
      </c>
      <c r="W741" s="196" t="s">
        <v>1390</v>
      </c>
      <c r="X741" s="186">
        <v>45296</v>
      </c>
      <c r="Y741" s="55" t="s">
        <v>4</v>
      </c>
      <c r="Z741" s="48"/>
      <c r="AA741" s="48" t="s">
        <v>504</v>
      </c>
      <c r="AB741" s="48"/>
      <c r="AC741" s="48"/>
    </row>
    <row r="742" spans="1:29" ht="20.100000000000001" customHeight="1">
      <c r="A742" s="36" t="s">
        <v>2705</v>
      </c>
      <c r="B742" s="95" t="s">
        <v>51</v>
      </c>
      <c r="C742" s="61" t="s">
        <v>41</v>
      </c>
      <c r="D742" s="57" t="s">
        <v>360</v>
      </c>
      <c r="E742" s="48" t="s">
        <v>46</v>
      </c>
      <c r="F742" s="48" t="s">
        <v>501</v>
      </c>
      <c r="G742" s="48" t="s">
        <v>86</v>
      </c>
      <c r="H742" s="78">
        <v>8</v>
      </c>
      <c r="I742" s="48" t="s">
        <v>205</v>
      </c>
      <c r="J742" s="49">
        <v>45639</v>
      </c>
      <c r="K742" s="66">
        <v>45627</v>
      </c>
      <c r="L742" s="38" t="s">
        <v>6</v>
      </c>
      <c r="M742" s="128">
        <v>8</v>
      </c>
      <c r="N742" s="137">
        <f>VLOOKUP(L742,단가표!$B$2:$C$75,2,0)</f>
        <v>55000</v>
      </c>
      <c r="O742" s="42">
        <f>SUM(M742*N742)</f>
        <v>440000</v>
      </c>
      <c r="P742" s="141">
        <v>440000</v>
      </c>
      <c r="Q742" s="165" t="s">
        <v>16</v>
      </c>
      <c r="R742" s="41">
        <v>1</v>
      </c>
      <c r="S742" s="43">
        <f>VLOOKUP(Q742,단가표!$B$2:$C$75,2,0)</f>
        <v>3000</v>
      </c>
      <c r="T742" s="166">
        <v>12000</v>
      </c>
      <c r="U742" s="195" t="s">
        <v>57</v>
      </c>
      <c r="V742" s="54" t="s">
        <v>1773</v>
      </c>
      <c r="W742" s="198" t="s">
        <v>1775</v>
      </c>
      <c r="X742" s="186">
        <v>45311</v>
      </c>
      <c r="Y742" s="48" t="s">
        <v>4</v>
      </c>
      <c r="Z742" s="48"/>
      <c r="AA742" s="48" t="s">
        <v>334</v>
      </c>
      <c r="AB742" s="48"/>
      <c r="AC742" s="48"/>
    </row>
    <row r="743" spans="1:29" ht="20.100000000000001" customHeight="1">
      <c r="A743" s="36" t="s">
        <v>2705</v>
      </c>
      <c r="B743" s="95" t="s">
        <v>51</v>
      </c>
      <c r="C743" s="59" t="s">
        <v>41</v>
      </c>
      <c r="D743" s="37" t="s">
        <v>342</v>
      </c>
      <c r="E743" s="48" t="s">
        <v>48</v>
      </c>
      <c r="F743" s="48" t="s">
        <v>343</v>
      </c>
      <c r="G743" s="48" t="s">
        <v>86</v>
      </c>
      <c r="H743" s="48">
        <v>8</v>
      </c>
      <c r="I743" s="48" t="s">
        <v>90</v>
      </c>
      <c r="J743" s="49">
        <v>45639</v>
      </c>
      <c r="K743" s="66">
        <v>45627</v>
      </c>
      <c r="L743" s="40" t="s">
        <v>4</v>
      </c>
      <c r="M743" s="127">
        <v>1</v>
      </c>
      <c r="N743" s="137">
        <f>VLOOKUP(L743,단가표!$B$2:$C$75,2,0)</f>
        <v>60000</v>
      </c>
      <c r="O743" s="42">
        <f>SUM(M743*N743)</f>
        <v>60000</v>
      </c>
      <c r="P743" s="138">
        <v>240000</v>
      </c>
      <c r="Q743" s="167" t="s">
        <v>26</v>
      </c>
      <c r="R743" s="41"/>
      <c r="S743" s="43">
        <v>0</v>
      </c>
      <c r="T743" s="166"/>
      <c r="U743" s="195" t="s">
        <v>57</v>
      </c>
      <c r="V743" s="50" t="s">
        <v>1778</v>
      </c>
      <c r="W743" s="194" t="s">
        <v>210</v>
      </c>
      <c r="X743" s="186">
        <v>44939</v>
      </c>
      <c r="Y743" s="48" t="s">
        <v>6</v>
      </c>
      <c r="Z743" s="48"/>
      <c r="AA743" s="48" t="s">
        <v>344</v>
      </c>
      <c r="AB743" s="48"/>
      <c r="AC743" s="40"/>
    </row>
    <row r="744" spans="1:29" ht="20.100000000000001" customHeight="1">
      <c r="A744" s="36" t="s">
        <v>2705</v>
      </c>
      <c r="B744" s="95" t="s">
        <v>51</v>
      </c>
      <c r="C744" s="59" t="s">
        <v>175</v>
      </c>
      <c r="D744" s="48" t="s">
        <v>285</v>
      </c>
      <c r="E744" s="48" t="s">
        <v>193</v>
      </c>
      <c r="F744" s="48" t="s">
        <v>286</v>
      </c>
      <c r="G744" s="48" t="s">
        <v>86</v>
      </c>
      <c r="H744" s="48">
        <v>7</v>
      </c>
      <c r="I744" s="48" t="s">
        <v>707</v>
      </c>
      <c r="J744" s="49">
        <v>45639</v>
      </c>
      <c r="K744" s="62">
        <v>45627</v>
      </c>
      <c r="L744" s="40" t="s">
        <v>2435</v>
      </c>
      <c r="M744" s="127">
        <v>1</v>
      </c>
      <c r="N744" s="137">
        <f>VLOOKUP(L744,단가표!$B$2:$C$75,2,0)</f>
        <v>30000</v>
      </c>
      <c r="O744" s="42">
        <f>SUM(M744*N744)</f>
        <v>30000</v>
      </c>
      <c r="P744" s="138">
        <v>30000</v>
      </c>
      <c r="Q744" s="165" t="s">
        <v>26</v>
      </c>
      <c r="R744" s="41"/>
      <c r="S744" s="43">
        <f>VLOOKUP(Q744,단가표!$B$2:$C$75,2,0)</f>
        <v>0</v>
      </c>
      <c r="T744" s="166"/>
      <c r="U744" s="193" t="s">
        <v>57</v>
      </c>
      <c r="V744" s="50" t="s">
        <v>1779</v>
      </c>
      <c r="W744" s="194" t="s">
        <v>1780</v>
      </c>
      <c r="X744" s="186">
        <v>44771</v>
      </c>
      <c r="Y744" s="55" t="s">
        <v>4</v>
      </c>
      <c r="Z744" s="48"/>
      <c r="AA744" s="48"/>
      <c r="AB744" s="48"/>
      <c r="AC744" s="40"/>
    </row>
    <row r="745" spans="1:29" ht="20.100000000000001" customHeight="1">
      <c r="A745" s="58" t="s">
        <v>2705</v>
      </c>
      <c r="B745" s="95" t="s">
        <v>51</v>
      </c>
      <c r="C745" s="37" t="s">
        <v>175</v>
      </c>
      <c r="D745" s="37" t="s">
        <v>411</v>
      </c>
      <c r="E745" s="48" t="s">
        <v>193</v>
      </c>
      <c r="F745" s="48" t="s">
        <v>412</v>
      </c>
      <c r="G745" s="48" t="s">
        <v>86</v>
      </c>
      <c r="H745" s="48">
        <v>8</v>
      </c>
      <c r="I745" s="48" t="s">
        <v>98</v>
      </c>
      <c r="J745" s="49">
        <v>45639</v>
      </c>
      <c r="K745" s="66">
        <v>45627</v>
      </c>
      <c r="L745" s="40" t="s">
        <v>2435</v>
      </c>
      <c r="M745" s="127">
        <v>1</v>
      </c>
      <c r="N745" s="137">
        <f>VLOOKUP(L745,단가표!$B$2:$C$75,2,0)</f>
        <v>30000</v>
      </c>
      <c r="O745" s="42">
        <f>SUM(M745*N745)</f>
        <v>30000</v>
      </c>
      <c r="P745" s="138">
        <v>30000</v>
      </c>
      <c r="Q745" s="167" t="s">
        <v>26</v>
      </c>
      <c r="R745" s="41"/>
      <c r="S745" s="43">
        <f>VLOOKUP(Q745,단가표!$B$2:$C$75,2,0)</f>
        <v>0</v>
      </c>
      <c r="T745" s="166"/>
      <c r="U745" s="195" t="s">
        <v>57</v>
      </c>
      <c r="V745" s="48" t="s">
        <v>1781</v>
      </c>
      <c r="W745" s="194" t="s">
        <v>1780</v>
      </c>
      <c r="X745" s="186">
        <v>45122</v>
      </c>
      <c r="Y745" s="55" t="s">
        <v>4</v>
      </c>
      <c r="Z745" s="48"/>
      <c r="AA745" s="48" t="s">
        <v>413</v>
      </c>
      <c r="AB745" s="48"/>
      <c r="AC745" s="48"/>
    </row>
    <row r="746" spans="1:29" ht="20.100000000000001" customHeight="1">
      <c r="A746" s="36" t="s">
        <v>2705</v>
      </c>
      <c r="B746" s="95" t="s">
        <v>50</v>
      </c>
      <c r="C746" s="61" t="s">
        <v>28</v>
      </c>
      <c r="D746" s="37" t="s">
        <v>1695</v>
      </c>
      <c r="E746" s="48" t="s">
        <v>731</v>
      </c>
      <c r="F746" s="48" t="s">
        <v>1696</v>
      </c>
      <c r="G746" s="48" t="s">
        <v>86</v>
      </c>
      <c r="H746" s="48">
        <v>7</v>
      </c>
      <c r="I746" s="48" t="s">
        <v>114</v>
      </c>
      <c r="J746" s="49">
        <v>45639</v>
      </c>
      <c r="K746" s="44">
        <v>45627</v>
      </c>
      <c r="L746" s="40" t="s">
        <v>28</v>
      </c>
      <c r="M746" s="127">
        <v>1</v>
      </c>
      <c r="N746" s="137">
        <f>VLOOKUP(L746,단가표!$B$2:$C$75,2,0)</f>
        <v>70000</v>
      </c>
      <c r="O746" s="42">
        <f>SUM(M746*N746)</f>
        <v>70000</v>
      </c>
      <c r="P746" s="138">
        <v>70000</v>
      </c>
      <c r="Q746" s="167" t="s">
        <v>26</v>
      </c>
      <c r="R746" s="41"/>
      <c r="S746" s="43">
        <f>VLOOKUP(Q746,단가표!$B$2:$C$75,2,0)</f>
        <v>0</v>
      </c>
      <c r="T746" s="166"/>
      <c r="U746" s="200" t="s">
        <v>59</v>
      </c>
      <c r="V746" s="50" t="s">
        <v>765</v>
      </c>
      <c r="W746" s="194" t="s">
        <v>1800</v>
      </c>
      <c r="X746" s="186"/>
      <c r="Y746" s="48"/>
      <c r="Z746" s="48"/>
      <c r="AA746" s="48"/>
      <c r="AB746" s="48"/>
      <c r="AC746" s="50"/>
    </row>
    <row r="747" spans="1:29" ht="20.100000000000001" customHeight="1">
      <c r="A747" s="36" t="s">
        <v>2705</v>
      </c>
      <c r="B747" s="95" t="s">
        <v>50</v>
      </c>
      <c r="C747" s="61" t="s">
        <v>28</v>
      </c>
      <c r="D747" s="37" t="s">
        <v>1698</v>
      </c>
      <c r="E747" s="48" t="s">
        <v>731</v>
      </c>
      <c r="F747" s="48" t="s">
        <v>1696</v>
      </c>
      <c r="G747" s="48" t="s">
        <v>86</v>
      </c>
      <c r="H747" s="48">
        <v>7</v>
      </c>
      <c r="I747" s="48" t="s">
        <v>114</v>
      </c>
      <c r="J747" s="49">
        <v>45639</v>
      </c>
      <c r="K747" s="44">
        <v>45627</v>
      </c>
      <c r="L747" s="40" t="s">
        <v>28</v>
      </c>
      <c r="M747" s="127">
        <v>1</v>
      </c>
      <c r="N747" s="137">
        <f>VLOOKUP(L747,단가표!$B$2:$C$75,2,0)</f>
        <v>70000</v>
      </c>
      <c r="O747" s="42">
        <f>SUM(M747*N747)</f>
        <v>70000</v>
      </c>
      <c r="P747" s="138">
        <v>70000</v>
      </c>
      <c r="Q747" s="167" t="s">
        <v>26</v>
      </c>
      <c r="R747" s="41"/>
      <c r="S747" s="43">
        <f>VLOOKUP(Q747,단가표!$B$2:$C$75,2,0)</f>
        <v>0</v>
      </c>
      <c r="T747" s="166"/>
      <c r="U747" s="200" t="s">
        <v>59</v>
      </c>
      <c r="V747" s="50" t="s">
        <v>765</v>
      </c>
      <c r="W747" s="194" t="s">
        <v>1800</v>
      </c>
      <c r="X747" s="186"/>
      <c r="Y747" s="48"/>
      <c r="Z747" s="48"/>
      <c r="AA747" s="48"/>
      <c r="AB747" s="48"/>
      <c r="AC747" s="50"/>
    </row>
    <row r="748" spans="1:29" ht="20.100000000000001" customHeight="1">
      <c r="A748" s="106" t="s">
        <v>2702</v>
      </c>
      <c r="B748" s="106" t="s">
        <v>84</v>
      </c>
      <c r="C748" s="37" t="s">
        <v>84</v>
      </c>
      <c r="D748" s="92" t="s">
        <v>402</v>
      </c>
      <c r="E748" s="48">
        <f>[5]!표1[[#This Row],[품목]]</f>
        <v>0</v>
      </c>
      <c r="F748" s="48" t="s">
        <v>496</v>
      </c>
      <c r="G748" s="48"/>
      <c r="H748" s="48"/>
      <c r="I748" s="48" t="s">
        <v>232</v>
      </c>
      <c r="J748" s="49">
        <v>45639</v>
      </c>
      <c r="K748" s="44">
        <v>45627</v>
      </c>
      <c r="L748" s="40" t="s">
        <v>647</v>
      </c>
      <c r="M748" s="127">
        <v>3</v>
      </c>
      <c r="N748" s="137">
        <f>VLOOKUP(L748,단가표!$B$2:$C$75,2,0)</f>
        <v>130000</v>
      </c>
      <c r="O748" s="42">
        <f>SUM(M748*N748)</f>
        <v>390000</v>
      </c>
      <c r="P748" s="138">
        <v>376000</v>
      </c>
      <c r="Q748" s="167" t="s">
        <v>26</v>
      </c>
      <c r="R748" s="41"/>
      <c r="S748" s="43">
        <v>0</v>
      </c>
      <c r="T748" s="168"/>
      <c r="U748" s="195" t="s">
        <v>57</v>
      </c>
      <c r="V748" s="50" t="s">
        <v>1767</v>
      </c>
      <c r="W748" s="197" t="s">
        <v>1768</v>
      </c>
      <c r="X748" s="188"/>
      <c r="Y748" s="55"/>
      <c r="Z748" s="48"/>
      <c r="AA748" s="48"/>
      <c r="AB748" s="48"/>
      <c r="AC748" s="40"/>
    </row>
    <row r="749" spans="1:29" ht="20.100000000000001" customHeight="1">
      <c r="A749" s="106" t="s">
        <v>2702</v>
      </c>
      <c r="B749" s="106" t="s">
        <v>84</v>
      </c>
      <c r="C749" s="37" t="s">
        <v>84</v>
      </c>
      <c r="D749" s="92" t="s">
        <v>402</v>
      </c>
      <c r="E749" s="48">
        <f>[5]!표1[[#This Row],[품목]]</f>
        <v>0</v>
      </c>
      <c r="F749" s="48" t="s">
        <v>496</v>
      </c>
      <c r="G749" s="48"/>
      <c r="H749" s="48"/>
      <c r="I749" s="48" t="s">
        <v>232</v>
      </c>
      <c r="J749" s="49">
        <v>45639</v>
      </c>
      <c r="K749" s="44">
        <v>45627</v>
      </c>
      <c r="L749" s="40" t="s">
        <v>647</v>
      </c>
      <c r="M749" s="127">
        <v>4</v>
      </c>
      <c r="N749" s="137">
        <f>VLOOKUP(L749,단가표!$B$2:$C$75,2,0)</f>
        <v>130000</v>
      </c>
      <c r="O749" s="42">
        <f>SUM(M749*N749)</f>
        <v>520000</v>
      </c>
      <c r="P749" s="138">
        <v>548000</v>
      </c>
      <c r="Q749" s="167" t="s">
        <v>26</v>
      </c>
      <c r="R749" s="41"/>
      <c r="S749" s="43">
        <v>0</v>
      </c>
      <c r="T749" s="168"/>
      <c r="U749" s="195" t="s">
        <v>57</v>
      </c>
      <c r="V749" s="50" t="s">
        <v>1769</v>
      </c>
      <c r="W749" s="197" t="s">
        <v>1768</v>
      </c>
      <c r="X749" s="188"/>
      <c r="Y749" s="55"/>
      <c r="Z749" s="48"/>
      <c r="AA749" s="48"/>
      <c r="AB749" s="48"/>
      <c r="AC749" s="40"/>
    </row>
    <row r="750" spans="1:29" ht="20.100000000000001" customHeight="1">
      <c r="A750" s="36" t="s">
        <v>2700</v>
      </c>
      <c r="B750" s="36" t="s">
        <v>30</v>
      </c>
      <c r="C750" s="56" t="s">
        <v>50</v>
      </c>
      <c r="D750" s="48" t="s">
        <v>1776</v>
      </c>
      <c r="E750" s="48" t="s">
        <v>30</v>
      </c>
      <c r="F750" s="48" t="s">
        <v>1777</v>
      </c>
      <c r="G750" s="48" t="s">
        <v>1723</v>
      </c>
      <c r="H750" s="48">
        <v>7</v>
      </c>
      <c r="I750" s="48" t="s">
        <v>186</v>
      </c>
      <c r="J750" s="49">
        <v>45639</v>
      </c>
      <c r="K750" s="62">
        <v>45658</v>
      </c>
      <c r="L750" s="40" t="s">
        <v>1755</v>
      </c>
      <c r="M750" s="127">
        <v>1</v>
      </c>
      <c r="N750" s="137">
        <f>VLOOKUP(L750,단가표!$B$2:$C$75,2,0)</f>
        <v>150000</v>
      </c>
      <c r="O750" s="42">
        <f>SUM(M750*N750)</f>
        <v>150000</v>
      </c>
      <c r="P750" s="138">
        <v>150000</v>
      </c>
      <c r="Q750" s="167" t="s">
        <v>1724</v>
      </c>
      <c r="R750" s="41">
        <v>1</v>
      </c>
      <c r="S750" s="43">
        <v>0</v>
      </c>
      <c r="T750" s="166">
        <v>60000</v>
      </c>
      <c r="U750" s="193" t="s">
        <v>58</v>
      </c>
      <c r="V750" s="50" t="s">
        <v>85</v>
      </c>
      <c r="W750" s="194" t="s">
        <v>1735</v>
      </c>
      <c r="X750" s="186"/>
      <c r="Y750" s="55"/>
      <c r="Z750" s="48"/>
      <c r="AA750" s="48"/>
      <c r="AB750" s="48"/>
      <c r="AC750" s="40"/>
    </row>
    <row r="751" spans="1:29" ht="20.100000000000001" customHeight="1">
      <c r="A751" s="36" t="s">
        <v>2700</v>
      </c>
      <c r="B751" s="36" t="s">
        <v>30</v>
      </c>
      <c r="C751" s="56" t="s">
        <v>51</v>
      </c>
      <c r="D751" s="48" t="s">
        <v>1787</v>
      </c>
      <c r="E751" s="48" t="s">
        <v>30</v>
      </c>
      <c r="F751" s="48" t="s">
        <v>1788</v>
      </c>
      <c r="G751" s="48" t="s">
        <v>1667</v>
      </c>
      <c r="H751" s="48">
        <v>9</v>
      </c>
      <c r="I751" s="48" t="s">
        <v>712</v>
      </c>
      <c r="J751" s="49">
        <v>45639</v>
      </c>
      <c r="K751" s="62">
        <v>45658</v>
      </c>
      <c r="L751" s="40" t="s">
        <v>1755</v>
      </c>
      <c r="M751" s="127">
        <v>1</v>
      </c>
      <c r="N751" s="137">
        <f>VLOOKUP(L751,단가표!$B$2:$C$75,2,0)</f>
        <v>150000</v>
      </c>
      <c r="O751" s="42">
        <f>SUM(M751*N751)</f>
        <v>150000</v>
      </c>
      <c r="P751" s="138">
        <v>150000</v>
      </c>
      <c r="Q751" s="167" t="s">
        <v>26</v>
      </c>
      <c r="R751" s="41"/>
      <c r="S751" s="43">
        <v>0</v>
      </c>
      <c r="T751" s="166"/>
      <c r="U751" s="193" t="s">
        <v>57</v>
      </c>
      <c r="V751" s="50" t="s">
        <v>1789</v>
      </c>
      <c r="W751" s="194" t="s">
        <v>1790</v>
      </c>
      <c r="X751" s="186"/>
      <c r="Y751" s="55"/>
      <c r="Z751" s="48"/>
      <c r="AA751" s="48"/>
      <c r="AB751" s="48"/>
      <c r="AC751" s="40"/>
    </row>
    <row r="752" spans="1:29" ht="20.100000000000001" customHeight="1">
      <c r="A752" s="36" t="s">
        <v>2700</v>
      </c>
      <c r="B752" s="36" t="s">
        <v>30</v>
      </c>
      <c r="C752" s="56" t="s">
        <v>51</v>
      </c>
      <c r="D752" s="48" t="s">
        <v>1793</v>
      </c>
      <c r="E752" s="48" t="s">
        <v>30</v>
      </c>
      <c r="F752" s="48" t="s">
        <v>715</v>
      </c>
      <c r="G752" s="48" t="s">
        <v>86</v>
      </c>
      <c r="H752" s="48">
        <v>7</v>
      </c>
      <c r="I752" s="48" t="s">
        <v>1792</v>
      </c>
      <c r="J752" s="49">
        <v>45639</v>
      </c>
      <c r="K752" s="62">
        <v>45658</v>
      </c>
      <c r="L752" s="40" t="s">
        <v>1755</v>
      </c>
      <c r="M752" s="127">
        <v>1</v>
      </c>
      <c r="N752" s="137">
        <f>VLOOKUP(L752,단가표!$B$2:$C$75,2,0)</f>
        <v>150000</v>
      </c>
      <c r="O752" s="42">
        <f>SUM(M752*N752)</f>
        <v>150000</v>
      </c>
      <c r="P752" s="138">
        <v>150000</v>
      </c>
      <c r="Q752" s="167" t="s">
        <v>26</v>
      </c>
      <c r="R752" s="41"/>
      <c r="S752" s="43">
        <v>0</v>
      </c>
      <c r="T752" s="166"/>
      <c r="U752" s="193" t="s">
        <v>59</v>
      </c>
      <c r="V752" s="50" t="s">
        <v>753</v>
      </c>
      <c r="W752" s="194" t="s">
        <v>1752</v>
      </c>
      <c r="X752" s="186"/>
      <c r="Y752" s="55"/>
      <c r="Z752" s="48"/>
      <c r="AA752" s="48"/>
      <c r="AB752" s="48"/>
      <c r="AC752" s="40"/>
    </row>
    <row r="753" spans="1:29" ht="20.100000000000001" customHeight="1">
      <c r="A753" s="36" t="s">
        <v>2700</v>
      </c>
      <c r="B753" s="36" t="s">
        <v>30</v>
      </c>
      <c r="C753" s="56" t="s">
        <v>50</v>
      </c>
      <c r="D753" s="48" t="s">
        <v>1794</v>
      </c>
      <c r="E753" s="48" t="s">
        <v>30</v>
      </c>
      <c r="F753" s="48" t="s">
        <v>1801</v>
      </c>
      <c r="G753" s="48" t="s">
        <v>1723</v>
      </c>
      <c r="H753" s="48">
        <v>12</v>
      </c>
      <c r="I753" s="48" t="s">
        <v>186</v>
      </c>
      <c r="J753" s="49">
        <v>45639</v>
      </c>
      <c r="K753" s="62">
        <v>45658</v>
      </c>
      <c r="L753" s="40" t="s">
        <v>1755</v>
      </c>
      <c r="M753" s="127">
        <v>1</v>
      </c>
      <c r="N753" s="137">
        <f>VLOOKUP(L753,단가표!$B$2:$C$75,2,0)</f>
        <v>150000</v>
      </c>
      <c r="O753" s="42">
        <f>SUM(M753*N753)</f>
        <v>150000</v>
      </c>
      <c r="P753" s="138">
        <v>150000</v>
      </c>
      <c r="Q753" s="167" t="s">
        <v>26</v>
      </c>
      <c r="R753" s="41"/>
      <c r="S753" s="43">
        <v>0</v>
      </c>
      <c r="T753" s="166"/>
      <c r="U753" s="193" t="s">
        <v>59</v>
      </c>
      <c r="V753" s="50" t="s">
        <v>753</v>
      </c>
      <c r="W753" s="194" t="s">
        <v>1745</v>
      </c>
      <c r="X753" s="186"/>
      <c r="Y753" s="55"/>
      <c r="Z753" s="48"/>
      <c r="AA753" s="48"/>
      <c r="AB753" s="48"/>
      <c r="AC753" s="40"/>
    </row>
    <row r="754" spans="1:29" ht="20.100000000000001" customHeight="1">
      <c r="A754" s="36" t="s">
        <v>2700</v>
      </c>
      <c r="B754" s="36" t="s">
        <v>30</v>
      </c>
      <c r="C754" s="56" t="s">
        <v>50</v>
      </c>
      <c r="D754" s="48" t="s">
        <v>1795</v>
      </c>
      <c r="E754" s="48" t="s">
        <v>30</v>
      </c>
      <c r="F754" s="48" t="s">
        <v>1796</v>
      </c>
      <c r="G754" s="48" t="s">
        <v>1723</v>
      </c>
      <c r="H754" s="48">
        <v>7</v>
      </c>
      <c r="I754" s="48" t="s">
        <v>186</v>
      </c>
      <c r="J754" s="49">
        <v>45639</v>
      </c>
      <c r="K754" s="62">
        <v>45658</v>
      </c>
      <c r="L754" s="40" t="s">
        <v>1755</v>
      </c>
      <c r="M754" s="127">
        <v>1</v>
      </c>
      <c r="N754" s="137">
        <f>VLOOKUP(L754,단가표!$B$2:$C$75,2,0)</f>
        <v>150000</v>
      </c>
      <c r="O754" s="42">
        <f>SUM(M754*N754)</f>
        <v>150000</v>
      </c>
      <c r="P754" s="138">
        <v>150000</v>
      </c>
      <c r="Q754" s="167" t="s">
        <v>1724</v>
      </c>
      <c r="R754" s="41">
        <v>1</v>
      </c>
      <c r="S754" s="43">
        <v>0</v>
      </c>
      <c r="T754" s="166">
        <v>60000</v>
      </c>
      <c r="U754" s="193" t="s">
        <v>59</v>
      </c>
      <c r="V754" s="50" t="s">
        <v>753</v>
      </c>
      <c r="W754" s="194" t="s">
        <v>1797</v>
      </c>
      <c r="X754" s="186"/>
      <c r="Y754" s="55"/>
      <c r="Z754" s="48"/>
      <c r="AA754" s="48"/>
      <c r="AB754" s="48"/>
      <c r="AC754" s="40"/>
    </row>
    <row r="755" spans="1:29" ht="20.100000000000001" customHeight="1">
      <c r="A755" s="36" t="s">
        <v>2700</v>
      </c>
      <c r="B755" s="36" t="s">
        <v>30</v>
      </c>
      <c r="C755" s="56" t="s">
        <v>51</v>
      </c>
      <c r="D755" s="48" t="s">
        <v>1782</v>
      </c>
      <c r="E755" s="48" t="s">
        <v>30</v>
      </c>
      <c r="F755" s="48" t="s">
        <v>715</v>
      </c>
      <c r="G755" s="48" t="s">
        <v>86</v>
      </c>
      <c r="H755" s="48">
        <v>7</v>
      </c>
      <c r="I755" s="48" t="s">
        <v>187</v>
      </c>
      <c r="J755" s="49">
        <v>45639</v>
      </c>
      <c r="K755" s="62">
        <v>45689</v>
      </c>
      <c r="L755" s="40" t="s">
        <v>1757</v>
      </c>
      <c r="M755" s="127">
        <v>1</v>
      </c>
      <c r="N755" s="137">
        <f>VLOOKUP(L755,단가표!$B$2:$C$75,2,0)</f>
        <v>150000</v>
      </c>
      <c r="O755" s="42">
        <f>SUM(M755*N755)</f>
        <v>150000</v>
      </c>
      <c r="P755" s="138">
        <v>150000</v>
      </c>
      <c r="Q755" s="167" t="s">
        <v>26</v>
      </c>
      <c r="R755" s="41"/>
      <c r="S755" s="43">
        <v>0</v>
      </c>
      <c r="T755" s="166"/>
      <c r="U755" s="193" t="s">
        <v>57</v>
      </c>
      <c r="V755" s="50" t="s">
        <v>1783</v>
      </c>
      <c r="W755" s="194" t="s">
        <v>1784</v>
      </c>
      <c r="X755" s="186"/>
      <c r="Y755" s="55"/>
      <c r="Z755" s="48"/>
      <c r="AA755" s="48"/>
      <c r="AB755" s="48"/>
      <c r="AC755" s="40"/>
    </row>
    <row r="756" spans="1:29" ht="20.100000000000001" customHeight="1">
      <c r="A756" s="36" t="s">
        <v>2700</v>
      </c>
      <c r="B756" s="36" t="s">
        <v>30</v>
      </c>
      <c r="C756" s="56" t="s">
        <v>51</v>
      </c>
      <c r="D756" s="48" t="s">
        <v>1785</v>
      </c>
      <c r="E756" s="48" t="s">
        <v>30</v>
      </c>
      <c r="F756" s="48" t="s">
        <v>715</v>
      </c>
      <c r="G756" s="48" t="s">
        <v>86</v>
      </c>
      <c r="H756" s="48">
        <v>7</v>
      </c>
      <c r="I756" s="48" t="s">
        <v>1729</v>
      </c>
      <c r="J756" s="49">
        <v>45639</v>
      </c>
      <c r="K756" s="62">
        <v>45689</v>
      </c>
      <c r="L756" s="40" t="s">
        <v>1760</v>
      </c>
      <c r="M756" s="127">
        <v>1</v>
      </c>
      <c r="N756" s="137">
        <f>VLOOKUP(L756,단가표!$B$2:$C$75,2,0)</f>
        <v>150000</v>
      </c>
      <c r="O756" s="42">
        <f>SUM(M756*N756)</f>
        <v>150000</v>
      </c>
      <c r="P756" s="138">
        <v>150000</v>
      </c>
      <c r="Q756" s="167" t="s">
        <v>26</v>
      </c>
      <c r="R756" s="41"/>
      <c r="S756" s="43">
        <v>0</v>
      </c>
      <c r="T756" s="166"/>
      <c r="U756" s="193" t="s">
        <v>57</v>
      </c>
      <c r="V756" s="50" t="s">
        <v>1783</v>
      </c>
      <c r="W756" s="194" t="s">
        <v>1786</v>
      </c>
      <c r="X756" s="186"/>
      <c r="Y756" s="55"/>
      <c r="Z756" s="48"/>
      <c r="AA756" s="48"/>
      <c r="AB756" s="48"/>
      <c r="AC756" s="40"/>
    </row>
    <row r="757" spans="1:29" ht="20.100000000000001" customHeight="1">
      <c r="A757" s="36" t="s">
        <v>2705</v>
      </c>
      <c r="B757" s="95" t="s">
        <v>50</v>
      </c>
      <c r="C757" s="37" t="s">
        <v>41</v>
      </c>
      <c r="D757" s="40" t="s">
        <v>505</v>
      </c>
      <c r="E757" s="48" t="s">
        <v>44</v>
      </c>
      <c r="F757" s="48" t="s">
        <v>506</v>
      </c>
      <c r="G757" s="48" t="s">
        <v>86</v>
      </c>
      <c r="H757" s="48">
        <v>9</v>
      </c>
      <c r="I757" s="48" t="s">
        <v>94</v>
      </c>
      <c r="J757" s="68">
        <v>45640</v>
      </c>
      <c r="K757" s="62">
        <v>45536</v>
      </c>
      <c r="L757" s="40" t="s">
        <v>4</v>
      </c>
      <c r="M757" s="127">
        <v>4</v>
      </c>
      <c r="N757" s="137">
        <f>VLOOKUP(L757,단가표!$B$2:$C$75,2,0)</f>
        <v>60000</v>
      </c>
      <c r="O757" s="42">
        <f>SUM(M757*N757)</f>
        <v>240000</v>
      </c>
      <c r="P757" s="140">
        <v>240000</v>
      </c>
      <c r="Q757" s="167" t="s">
        <v>16</v>
      </c>
      <c r="R757" s="41">
        <v>4</v>
      </c>
      <c r="S757" s="43">
        <f>VLOOKUP(Q757,단가표!$B$2:$C$75,2,0)</f>
        <v>3000</v>
      </c>
      <c r="T757" s="166">
        <v>12000</v>
      </c>
      <c r="U757" s="195" t="s">
        <v>57</v>
      </c>
      <c r="V757" s="50" t="s">
        <v>1818</v>
      </c>
      <c r="W757" s="194" t="s">
        <v>1819</v>
      </c>
      <c r="X757" s="186">
        <v>44946</v>
      </c>
      <c r="Y757" s="55" t="s">
        <v>4</v>
      </c>
      <c r="Z757" s="48"/>
      <c r="AA757" s="48" t="s">
        <v>540</v>
      </c>
      <c r="AB757" s="48"/>
      <c r="AC757" s="48" t="s">
        <v>61</v>
      </c>
    </row>
    <row r="758" spans="1:29" ht="20.100000000000001" customHeight="1">
      <c r="A758" s="36" t="s">
        <v>2705</v>
      </c>
      <c r="B758" s="95" t="s">
        <v>50</v>
      </c>
      <c r="C758" s="37" t="s">
        <v>41</v>
      </c>
      <c r="D758" s="40" t="s">
        <v>505</v>
      </c>
      <c r="E758" s="48" t="s">
        <v>44</v>
      </c>
      <c r="F758" s="48" t="s">
        <v>506</v>
      </c>
      <c r="G758" s="48" t="s">
        <v>86</v>
      </c>
      <c r="H758" s="48">
        <v>9</v>
      </c>
      <c r="I758" s="48" t="s">
        <v>94</v>
      </c>
      <c r="J758" s="68">
        <v>45640</v>
      </c>
      <c r="K758" s="62">
        <v>45566</v>
      </c>
      <c r="L758" s="40" t="s">
        <v>4</v>
      </c>
      <c r="M758" s="127">
        <v>4</v>
      </c>
      <c r="N758" s="137">
        <f>VLOOKUP(L758,단가표!$B$2:$C$75,2,0)</f>
        <v>60000</v>
      </c>
      <c r="O758" s="42">
        <f>SUM(M758*N758)</f>
        <v>240000</v>
      </c>
      <c r="P758" s="140">
        <v>240000</v>
      </c>
      <c r="Q758" s="167" t="s">
        <v>16</v>
      </c>
      <c r="R758" s="41">
        <v>4</v>
      </c>
      <c r="S758" s="43">
        <f>VLOOKUP(Q758,단가표!$B$2:$C$75,2,0)</f>
        <v>3000</v>
      </c>
      <c r="T758" s="166">
        <v>12000</v>
      </c>
      <c r="U758" s="195" t="s">
        <v>57</v>
      </c>
      <c r="V758" s="50" t="s">
        <v>1818</v>
      </c>
      <c r="W758" s="194" t="s">
        <v>1820</v>
      </c>
      <c r="X758" s="186">
        <v>44946</v>
      </c>
      <c r="Y758" s="55" t="s">
        <v>4</v>
      </c>
      <c r="Z758" s="48"/>
      <c r="AA758" s="48" t="s">
        <v>540</v>
      </c>
      <c r="AB758" s="48"/>
      <c r="AC758" s="48" t="s">
        <v>61</v>
      </c>
    </row>
    <row r="759" spans="1:29" ht="20.100000000000001" customHeight="1">
      <c r="A759" s="36" t="s">
        <v>2705</v>
      </c>
      <c r="B759" s="95" t="s">
        <v>50</v>
      </c>
      <c r="C759" s="37" t="s">
        <v>41</v>
      </c>
      <c r="D759" s="40" t="s">
        <v>505</v>
      </c>
      <c r="E759" s="48" t="s">
        <v>44</v>
      </c>
      <c r="F759" s="48" t="s">
        <v>506</v>
      </c>
      <c r="G759" s="48" t="s">
        <v>86</v>
      </c>
      <c r="H759" s="48">
        <v>9</v>
      </c>
      <c r="I759" s="48" t="s">
        <v>94</v>
      </c>
      <c r="J759" s="68">
        <v>45640</v>
      </c>
      <c r="K759" s="62">
        <v>45597</v>
      </c>
      <c r="L759" s="40" t="s">
        <v>4</v>
      </c>
      <c r="M759" s="127">
        <v>4</v>
      </c>
      <c r="N759" s="137">
        <f>VLOOKUP(L759,단가표!$B$2:$C$75,2,0)</f>
        <v>60000</v>
      </c>
      <c r="O759" s="42">
        <f>SUM(M759*N759)</f>
        <v>240000</v>
      </c>
      <c r="P759" s="140">
        <v>240000</v>
      </c>
      <c r="Q759" s="167" t="s">
        <v>16</v>
      </c>
      <c r="R759" s="41">
        <v>4</v>
      </c>
      <c r="S759" s="43">
        <f>VLOOKUP(Q759,단가표!$B$2:$C$75,2,0)</f>
        <v>3000</v>
      </c>
      <c r="T759" s="166">
        <v>12000</v>
      </c>
      <c r="U759" s="195" t="s">
        <v>57</v>
      </c>
      <c r="V759" s="50" t="s">
        <v>1818</v>
      </c>
      <c r="W759" s="194" t="s">
        <v>1821</v>
      </c>
      <c r="X759" s="186">
        <v>44946</v>
      </c>
      <c r="Y759" s="55" t="s">
        <v>4</v>
      </c>
      <c r="Z759" s="48"/>
      <c r="AA759" s="48" t="s">
        <v>540</v>
      </c>
      <c r="AB759" s="48"/>
      <c r="AC759" s="48" t="s">
        <v>61</v>
      </c>
    </row>
    <row r="760" spans="1:29" ht="20.100000000000001" customHeight="1">
      <c r="A760" s="36" t="s">
        <v>2705</v>
      </c>
      <c r="B760" s="95" t="s">
        <v>51</v>
      </c>
      <c r="C760" s="83" t="s">
        <v>41</v>
      </c>
      <c r="D760" s="38" t="s">
        <v>695</v>
      </c>
      <c r="E760" s="37" t="s">
        <v>577</v>
      </c>
      <c r="F760" s="84" t="s">
        <v>696</v>
      </c>
      <c r="G760" s="37" t="s">
        <v>86</v>
      </c>
      <c r="H760" s="37">
        <v>10</v>
      </c>
      <c r="I760" s="37" t="s">
        <v>101</v>
      </c>
      <c r="J760" s="49">
        <v>45640</v>
      </c>
      <c r="K760" s="66">
        <v>45597</v>
      </c>
      <c r="L760" s="40" t="s">
        <v>4</v>
      </c>
      <c r="M760" s="127">
        <v>1</v>
      </c>
      <c r="N760" s="137">
        <f>VLOOKUP(L760,단가표!$B$2:$C$75,2,0)</f>
        <v>60000</v>
      </c>
      <c r="O760" s="42">
        <f>SUM(M760*N760)</f>
        <v>60000</v>
      </c>
      <c r="P760" s="138">
        <v>60000</v>
      </c>
      <c r="Q760" s="167" t="s">
        <v>26</v>
      </c>
      <c r="R760" s="41"/>
      <c r="S760" s="43">
        <f>VLOOKUP(Q760,단가표!$B$2:$C$75,2,0)</f>
        <v>0</v>
      </c>
      <c r="T760" s="166"/>
      <c r="U760" s="200" t="s">
        <v>59</v>
      </c>
      <c r="V760" s="45" t="s">
        <v>765</v>
      </c>
      <c r="W760" s="202" t="s">
        <v>1829</v>
      </c>
      <c r="X760" s="187">
        <v>45497</v>
      </c>
      <c r="Y760" s="46" t="s">
        <v>4</v>
      </c>
      <c r="Z760" s="37"/>
      <c r="AA760" s="37"/>
      <c r="AB760" s="37"/>
      <c r="AC760" s="38"/>
    </row>
    <row r="761" spans="1:29" ht="20.100000000000001" customHeight="1">
      <c r="A761" s="36" t="s">
        <v>2705</v>
      </c>
      <c r="B761" s="95" t="s">
        <v>51</v>
      </c>
      <c r="C761" s="59" t="s">
        <v>41</v>
      </c>
      <c r="D761" s="57" t="s">
        <v>639</v>
      </c>
      <c r="E761" s="48" t="s">
        <v>47</v>
      </c>
      <c r="F761" s="48" t="s">
        <v>640</v>
      </c>
      <c r="G761" s="48" t="s">
        <v>86</v>
      </c>
      <c r="H761" s="48">
        <v>7</v>
      </c>
      <c r="I761" s="50" t="s">
        <v>91</v>
      </c>
      <c r="J761" s="49">
        <v>45640</v>
      </c>
      <c r="K761" s="62">
        <v>45627</v>
      </c>
      <c r="L761" s="40" t="s">
        <v>234</v>
      </c>
      <c r="M761" s="127">
        <v>2</v>
      </c>
      <c r="N761" s="137">
        <f>VLOOKUP(L761,단가표!$B$2:$C$75,2,0)</f>
        <v>70000</v>
      </c>
      <c r="O761" s="42">
        <f>SUM(M761*N761)</f>
        <v>140000</v>
      </c>
      <c r="P761" s="138">
        <v>140000</v>
      </c>
      <c r="Q761" s="167" t="s">
        <v>15</v>
      </c>
      <c r="R761" s="41">
        <v>2</v>
      </c>
      <c r="S761" s="42">
        <f>VLOOKUP(Q761,단가표!$B$2:$C$75,2,0)</f>
        <v>6000</v>
      </c>
      <c r="T761" s="166">
        <v>12000</v>
      </c>
      <c r="U761" s="193" t="s">
        <v>57</v>
      </c>
      <c r="V761" s="50" t="s">
        <v>1804</v>
      </c>
      <c r="W761" s="194" t="s">
        <v>1805</v>
      </c>
      <c r="X761" s="186">
        <v>45460</v>
      </c>
      <c r="Y761" s="55" t="s">
        <v>4</v>
      </c>
      <c r="Z761" s="48"/>
      <c r="AA761" s="48"/>
      <c r="AB761" s="48"/>
      <c r="AC761" s="48"/>
    </row>
    <row r="762" spans="1:29" ht="20.100000000000001" customHeight="1">
      <c r="A762" s="36" t="s">
        <v>2705</v>
      </c>
      <c r="B762" s="95" t="s">
        <v>51</v>
      </c>
      <c r="C762" s="59" t="s">
        <v>41</v>
      </c>
      <c r="D762" s="57" t="s">
        <v>638</v>
      </c>
      <c r="E762" s="48" t="s">
        <v>47</v>
      </c>
      <c r="F762" s="48" t="s">
        <v>640</v>
      </c>
      <c r="G762" s="48" t="s">
        <v>86</v>
      </c>
      <c r="H762" s="48">
        <v>10</v>
      </c>
      <c r="I762" s="50" t="s">
        <v>91</v>
      </c>
      <c r="J762" s="49">
        <v>45640</v>
      </c>
      <c r="K762" s="62">
        <v>45627</v>
      </c>
      <c r="L762" s="40" t="s">
        <v>234</v>
      </c>
      <c r="M762" s="127">
        <v>2</v>
      </c>
      <c r="N762" s="137">
        <f>VLOOKUP(L762,단가표!$B$2:$C$75,2,0)</f>
        <v>70000</v>
      </c>
      <c r="O762" s="42">
        <f>SUM(M762*N762)</f>
        <v>140000</v>
      </c>
      <c r="P762" s="138">
        <v>140000</v>
      </c>
      <c r="Q762" s="167" t="s">
        <v>15</v>
      </c>
      <c r="R762" s="41">
        <v>2</v>
      </c>
      <c r="S762" s="42">
        <f>VLOOKUP(Q762,단가표!$B$2:$C$75,2,0)</f>
        <v>6000</v>
      </c>
      <c r="T762" s="166">
        <v>12000</v>
      </c>
      <c r="U762" s="193" t="s">
        <v>57</v>
      </c>
      <c r="V762" s="50" t="s">
        <v>1804</v>
      </c>
      <c r="W762" s="194" t="s">
        <v>1805</v>
      </c>
      <c r="X762" s="186">
        <v>45460</v>
      </c>
      <c r="Y762" s="55" t="s">
        <v>4</v>
      </c>
      <c r="Z762" s="48"/>
      <c r="AA762" s="48"/>
      <c r="AB762" s="48"/>
      <c r="AC762" s="48"/>
    </row>
    <row r="763" spans="1:29" ht="20.100000000000001" customHeight="1">
      <c r="A763" s="36" t="s">
        <v>2705</v>
      </c>
      <c r="B763" s="95" t="s">
        <v>51</v>
      </c>
      <c r="C763" s="59" t="s">
        <v>41</v>
      </c>
      <c r="D763" s="48" t="s">
        <v>285</v>
      </c>
      <c r="E763" s="48" t="s">
        <v>193</v>
      </c>
      <c r="F763" s="48" t="s">
        <v>286</v>
      </c>
      <c r="G763" s="48" t="s">
        <v>86</v>
      </c>
      <c r="H763" s="48">
        <v>7</v>
      </c>
      <c r="I763" s="48" t="s">
        <v>707</v>
      </c>
      <c r="J763" s="49">
        <v>45640</v>
      </c>
      <c r="K763" s="62">
        <v>45627</v>
      </c>
      <c r="L763" s="40" t="s">
        <v>4</v>
      </c>
      <c r="M763" s="127">
        <v>3</v>
      </c>
      <c r="N763" s="137">
        <f>VLOOKUP(L763,단가표!$B$2:$C$75,2,0)</f>
        <v>60000</v>
      </c>
      <c r="O763" s="42">
        <f>SUM(M763*N763)</f>
        <v>180000</v>
      </c>
      <c r="P763" s="138">
        <v>180000</v>
      </c>
      <c r="Q763" s="165" t="s">
        <v>26</v>
      </c>
      <c r="R763" s="41"/>
      <c r="S763" s="43">
        <f>VLOOKUP(Q763,단가표!$B$2:$C$75,2,0)</f>
        <v>0</v>
      </c>
      <c r="T763" s="166"/>
      <c r="U763" s="193" t="s">
        <v>57</v>
      </c>
      <c r="V763" s="50" t="s">
        <v>1802</v>
      </c>
      <c r="W763" s="194" t="s">
        <v>1390</v>
      </c>
      <c r="X763" s="186">
        <v>44771</v>
      </c>
      <c r="Y763" s="55" t="s">
        <v>4</v>
      </c>
      <c r="Z763" s="48"/>
      <c r="AA763" s="48"/>
      <c r="AB763" s="48"/>
      <c r="AC763" s="40"/>
    </row>
    <row r="764" spans="1:29" ht="20.100000000000001" customHeight="1">
      <c r="A764" s="36" t="s">
        <v>2705</v>
      </c>
      <c r="B764" s="95" t="s">
        <v>51</v>
      </c>
      <c r="C764" s="59" t="s">
        <v>41</v>
      </c>
      <c r="D764" s="48" t="s">
        <v>727</v>
      </c>
      <c r="E764" s="48" t="s">
        <v>193</v>
      </c>
      <c r="F764" s="48" t="s">
        <v>728</v>
      </c>
      <c r="G764" s="48" t="s">
        <v>86</v>
      </c>
      <c r="H764" s="48">
        <v>12</v>
      </c>
      <c r="I764" s="48" t="s">
        <v>98</v>
      </c>
      <c r="J764" s="49">
        <v>45640</v>
      </c>
      <c r="K764" s="62">
        <v>45627</v>
      </c>
      <c r="L764" s="40" t="s">
        <v>4</v>
      </c>
      <c r="M764" s="127">
        <v>4</v>
      </c>
      <c r="N764" s="137">
        <f>VLOOKUP(L764,단가표!$B$2:$C$75,2,0)</f>
        <v>60000</v>
      </c>
      <c r="O764" s="42">
        <f>SUM(M764*N764)</f>
        <v>240000</v>
      </c>
      <c r="P764" s="138">
        <v>240000</v>
      </c>
      <c r="Q764" s="165" t="s">
        <v>26</v>
      </c>
      <c r="R764" s="41"/>
      <c r="S764" s="43">
        <f>VLOOKUP(Q764,단가표!$B$2:$C$75,2,0)</f>
        <v>0</v>
      </c>
      <c r="T764" s="166"/>
      <c r="U764" s="193" t="s">
        <v>57</v>
      </c>
      <c r="V764" s="50" t="s">
        <v>1803</v>
      </c>
      <c r="W764" s="194" t="s">
        <v>210</v>
      </c>
      <c r="X764" s="186">
        <v>45514</v>
      </c>
      <c r="Y764" s="55" t="s">
        <v>4</v>
      </c>
      <c r="Z764" s="48"/>
      <c r="AA764" s="48"/>
      <c r="AB764" s="48"/>
      <c r="AC764" s="40"/>
    </row>
    <row r="765" spans="1:29" ht="20.100000000000001" customHeight="1">
      <c r="A765" s="58" t="s">
        <v>2705</v>
      </c>
      <c r="B765" s="95" t="s">
        <v>51</v>
      </c>
      <c r="C765" s="59" t="s">
        <v>41</v>
      </c>
      <c r="D765" s="48" t="s">
        <v>510</v>
      </c>
      <c r="E765" s="48" t="s">
        <v>193</v>
      </c>
      <c r="F765" s="48" t="s">
        <v>511</v>
      </c>
      <c r="G765" s="48" t="s">
        <v>86</v>
      </c>
      <c r="H765" s="48">
        <v>8</v>
      </c>
      <c r="I765" s="50" t="s">
        <v>1806</v>
      </c>
      <c r="J765" s="49">
        <v>45640</v>
      </c>
      <c r="K765" s="62">
        <v>45627</v>
      </c>
      <c r="L765" s="40" t="s">
        <v>8</v>
      </c>
      <c r="M765" s="127">
        <v>12</v>
      </c>
      <c r="N765" s="137">
        <f>VLOOKUP(L765,단가표!$B$2:$C$75,2,0)</f>
        <v>50000</v>
      </c>
      <c r="O765" s="42">
        <f>SUM(M765*N765)</f>
        <v>600000</v>
      </c>
      <c r="P765" s="138">
        <v>600000</v>
      </c>
      <c r="Q765" s="167" t="s">
        <v>26</v>
      </c>
      <c r="R765" s="41"/>
      <c r="S765" s="43">
        <f>VLOOKUP(Q765,단가표!$B$2:$C$75,2,0)</f>
        <v>0</v>
      </c>
      <c r="T765" s="166"/>
      <c r="U765" s="195" t="s">
        <v>57</v>
      </c>
      <c r="V765" s="50" t="s">
        <v>1807</v>
      </c>
      <c r="W765" s="196" t="s">
        <v>1689</v>
      </c>
      <c r="X765" s="186">
        <v>45297</v>
      </c>
      <c r="Y765" s="55" t="s">
        <v>4</v>
      </c>
      <c r="Z765" s="48"/>
      <c r="AA765" s="48" t="s">
        <v>512</v>
      </c>
      <c r="AB765" s="48"/>
      <c r="AC765" s="48"/>
    </row>
    <row r="766" spans="1:29" ht="20.100000000000001" customHeight="1">
      <c r="A766" s="58" t="s">
        <v>2705</v>
      </c>
      <c r="B766" s="95" t="s">
        <v>50</v>
      </c>
      <c r="C766" s="59" t="s">
        <v>41</v>
      </c>
      <c r="D766" s="48" t="s">
        <v>1808</v>
      </c>
      <c r="E766" s="48" t="s">
        <v>731</v>
      </c>
      <c r="F766" s="48" t="s">
        <v>503</v>
      </c>
      <c r="G766" s="48" t="s">
        <v>89</v>
      </c>
      <c r="H766" s="48">
        <v>6</v>
      </c>
      <c r="I766" s="50" t="s">
        <v>91</v>
      </c>
      <c r="J766" s="49">
        <v>45640</v>
      </c>
      <c r="K766" s="62">
        <v>45627</v>
      </c>
      <c r="L766" s="40" t="s">
        <v>28</v>
      </c>
      <c r="M766" s="127">
        <v>1</v>
      </c>
      <c r="N766" s="137">
        <f>VLOOKUP(L766,단가표!$B$2:$C$75,2,0)</f>
        <v>70000</v>
      </c>
      <c r="O766" s="42">
        <f>SUM(M766*N766)</f>
        <v>70000</v>
      </c>
      <c r="P766" s="138">
        <v>70000</v>
      </c>
      <c r="Q766" s="167" t="s">
        <v>26</v>
      </c>
      <c r="R766" s="41"/>
      <c r="S766" s="43">
        <f>VLOOKUP(Q766,단가표!$B$2:$C$75,2,0)</f>
        <v>0</v>
      </c>
      <c r="T766" s="166"/>
      <c r="U766" s="195" t="s">
        <v>57</v>
      </c>
      <c r="V766" s="50" t="s">
        <v>1809</v>
      </c>
      <c r="W766" s="196" t="s">
        <v>1810</v>
      </c>
      <c r="X766" s="186"/>
      <c r="Y766" s="55"/>
      <c r="Z766" s="48"/>
      <c r="AA766" s="48"/>
      <c r="AB766" s="48"/>
      <c r="AC766" s="48"/>
    </row>
    <row r="767" spans="1:29" ht="20.100000000000001" customHeight="1">
      <c r="A767" s="58" t="s">
        <v>2705</v>
      </c>
      <c r="B767" s="95" t="s">
        <v>51</v>
      </c>
      <c r="C767" s="59" t="s">
        <v>41</v>
      </c>
      <c r="D767" s="57" t="s">
        <v>686</v>
      </c>
      <c r="E767" s="48" t="s">
        <v>46</v>
      </c>
      <c r="F767" s="48" t="s">
        <v>688</v>
      </c>
      <c r="G767" s="48" t="s">
        <v>86</v>
      </c>
      <c r="H767" s="48">
        <v>11</v>
      </c>
      <c r="I767" s="48" t="s">
        <v>93</v>
      </c>
      <c r="J767" s="49">
        <v>45640</v>
      </c>
      <c r="K767" s="66">
        <v>45627</v>
      </c>
      <c r="L767" s="40" t="s">
        <v>5</v>
      </c>
      <c r="M767" s="127">
        <v>4</v>
      </c>
      <c r="N767" s="137">
        <f>VLOOKUP(L767,단가표!$B$2:$C$75,2,0)</f>
        <v>57500</v>
      </c>
      <c r="O767" s="42">
        <f>SUM(M767*N767)</f>
        <v>230000</v>
      </c>
      <c r="P767" s="138">
        <v>230000</v>
      </c>
      <c r="Q767" s="167" t="s">
        <v>16</v>
      </c>
      <c r="R767" s="41">
        <v>3</v>
      </c>
      <c r="S767" s="43">
        <f>VLOOKUP(Q767,단가표!$B$2:$C$75,2,0)</f>
        <v>3000</v>
      </c>
      <c r="T767" s="166">
        <v>9000</v>
      </c>
      <c r="U767" s="195" t="s">
        <v>57</v>
      </c>
      <c r="V767" s="48" t="s">
        <v>1813</v>
      </c>
      <c r="W767" s="194" t="s">
        <v>1811</v>
      </c>
      <c r="X767" s="186">
        <v>45464</v>
      </c>
      <c r="Y767" s="55" t="s">
        <v>4</v>
      </c>
      <c r="Z767" s="48"/>
      <c r="AA767" s="48"/>
      <c r="AB767" s="48"/>
      <c r="AC767" s="48"/>
    </row>
    <row r="768" spans="1:29" ht="20.100000000000001" customHeight="1">
      <c r="A768" s="58" t="s">
        <v>2705</v>
      </c>
      <c r="B768" s="95" t="s">
        <v>51</v>
      </c>
      <c r="C768" s="59" t="s">
        <v>41</v>
      </c>
      <c r="D768" s="57" t="s">
        <v>687</v>
      </c>
      <c r="E768" s="48" t="s">
        <v>46</v>
      </c>
      <c r="F768" s="48" t="s">
        <v>688</v>
      </c>
      <c r="G768" s="48" t="s">
        <v>86</v>
      </c>
      <c r="H768" s="48">
        <v>11</v>
      </c>
      <c r="I768" s="48" t="s">
        <v>93</v>
      </c>
      <c r="J768" s="49">
        <v>45640</v>
      </c>
      <c r="K768" s="66">
        <v>45627</v>
      </c>
      <c r="L768" s="40" t="s">
        <v>5</v>
      </c>
      <c r="M768" s="127">
        <v>4</v>
      </c>
      <c r="N768" s="137">
        <f>VLOOKUP(L768,단가표!$B$2:$C$75,2,0)</f>
        <v>57500</v>
      </c>
      <c r="O768" s="42">
        <f>SUM(M768*N768)</f>
        <v>230000</v>
      </c>
      <c r="P768" s="138">
        <v>230000</v>
      </c>
      <c r="Q768" s="167" t="s">
        <v>16</v>
      </c>
      <c r="R768" s="41">
        <v>3</v>
      </c>
      <c r="S768" s="43">
        <f>VLOOKUP(Q768,단가표!$B$2:$C$75,2,0)</f>
        <v>3000</v>
      </c>
      <c r="T768" s="166">
        <v>9000</v>
      </c>
      <c r="U768" s="195" t="s">
        <v>57</v>
      </c>
      <c r="V768" s="48" t="s">
        <v>1813</v>
      </c>
      <c r="W768" s="194" t="s">
        <v>1811</v>
      </c>
      <c r="X768" s="186">
        <v>45464</v>
      </c>
      <c r="Y768" s="55" t="s">
        <v>4</v>
      </c>
      <c r="Z768" s="48"/>
      <c r="AA768" s="48"/>
      <c r="AB768" s="48"/>
      <c r="AC768" s="48"/>
    </row>
    <row r="769" spans="1:29" ht="20.100000000000001" customHeight="1">
      <c r="A769" s="36" t="s">
        <v>2705</v>
      </c>
      <c r="B769" s="95" t="s">
        <v>50</v>
      </c>
      <c r="C769" s="59" t="s">
        <v>41</v>
      </c>
      <c r="D769" s="40" t="s">
        <v>1814</v>
      </c>
      <c r="E769" s="48" t="s">
        <v>731</v>
      </c>
      <c r="F769" s="48" t="s">
        <v>1815</v>
      </c>
      <c r="G769" s="48" t="s">
        <v>89</v>
      </c>
      <c r="H769" s="48">
        <v>5</v>
      </c>
      <c r="I769" s="48" t="s">
        <v>92</v>
      </c>
      <c r="J769" s="49">
        <v>45640</v>
      </c>
      <c r="K769" s="66">
        <v>45627</v>
      </c>
      <c r="L769" s="40" t="s">
        <v>28</v>
      </c>
      <c r="M769" s="127">
        <v>1</v>
      </c>
      <c r="N769" s="137">
        <f>VLOOKUP(L769,단가표!$B$2:$C$75,2,0)</f>
        <v>70000</v>
      </c>
      <c r="O769" s="42">
        <f>SUM(M769*N769)</f>
        <v>70000</v>
      </c>
      <c r="P769" s="138">
        <v>70000</v>
      </c>
      <c r="Q769" s="167" t="s">
        <v>26</v>
      </c>
      <c r="R769" s="41"/>
      <c r="S769" s="43">
        <f>VLOOKUP(Q769,단가표!$B$2:$C$75,2,0)</f>
        <v>0</v>
      </c>
      <c r="T769" s="166"/>
      <c r="U769" s="209" t="s">
        <v>57</v>
      </c>
      <c r="V769" s="41" t="s">
        <v>1816</v>
      </c>
      <c r="W769" s="196" t="s">
        <v>1800</v>
      </c>
      <c r="X769" s="188"/>
      <c r="Y769" s="48"/>
      <c r="Z769" s="48"/>
      <c r="AA769" s="48"/>
      <c r="AB769" s="48"/>
      <c r="AC769" s="40"/>
    </row>
    <row r="770" spans="1:29" ht="20.100000000000001" customHeight="1">
      <c r="A770" s="36" t="s">
        <v>2705</v>
      </c>
      <c r="B770" s="95" t="s">
        <v>51</v>
      </c>
      <c r="C770" s="48" t="s">
        <v>41</v>
      </c>
      <c r="D770" s="40" t="s">
        <v>222</v>
      </c>
      <c r="E770" s="48" t="s">
        <v>46</v>
      </c>
      <c r="F770" s="48" t="s">
        <v>479</v>
      </c>
      <c r="G770" s="48" t="s">
        <v>86</v>
      </c>
      <c r="H770" s="48">
        <v>8</v>
      </c>
      <c r="I770" s="48" t="s">
        <v>346</v>
      </c>
      <c r="J770" s="49">
        <v>45640</v>
      </c>
      <c r="K770" s="44">
        <v>45627</v>
      </c>
      <c r="L770" s="40" t="s">
        <v>6</v>
      </c>
      <c r="M770" s="127">
        <v>1</v>
      </c>
      <c r="N770" s="137">
        <f>VLOOKUP(L770,단가표!$B$2:$C$75,2,0)</f>
        <v>55000</v>
      </c>
      <c r="O770" s="42">
        <f>SUM(M770*N770)</f>
        <v>55000</v>
      </c>
      <c r="P770" s="138">
        <v>55000</v>
      </c>
      <c r="Q770" s="167" t="s">
        <v>26</v>
      </c>
      <c r="R770" s="41"/>
      <c r="S770" s="43">
        <f>VLOOKUP(Q770,단가표!$B$2:$C$75,2,0)</f>
        <v>0</v>
      </c>
      <c r="T770" s="166"/>
      <c r="U770" s="195" t="s">
        <v>58</v>
      </c>
      <c r="V770" s="67" t="s">
        <v>1817</v>
      </c>
      <c r="W770" s="194" t="s">
        <v>1829</v>
      </c>
      <c r="X770" s="186">
        <v>45269</v>
      </c>
      <c r="Y770" s="55" t="s">
        <v>4</v>
      </c>
      <c r="Z770" s="48"/>
      <c r="AA770" s="48" t="s">
        <v>480</v>
      </c>
      <c r="AB770" s="48"/>
      <c r="AC770" s="40"/>
    </row>
    <row r="771" spans="1:29" ht="20.100000000000001" customHeight="1">
      <c r="A771" s="36" t="s">
        <v>2705</v>
      </c>
      <c r="B771" s="95" t="s">
        <v>50</v>
      </c>
      <c r="C771" s="37" t="s">
        <v>41</v>
      </c>
      <c r="D771" s="40" t="s">
        <v>505</v>
      </c>
      <c r="E771" s="48" t="s">
        <v>44</v>
      </c>
      <c r="F771" s="48" t="s">
        <v>506</v>
      </c>
      <c r="G771" s="48" t="s">
        <v>86</v>
      </c>
      <c r="H771" s="48">
        <v>9</v>
      </c>
      <c r="I771" s="48" t="s">
        <v>94</v>
      </c>
      <c r="J771" s="68">
        <v>45640</v>
      </c>
      <c r="K771" s="62">
        <v>45627</v>
      </c>
      <c r="L771" s="40" t="s">
        <v>3</v>
      </c>
      <c r="M771" s="127">
        <v>2</v>
      </c>
      <c r="N771" s="137">
        <f>VLOOKUP(L771,단가표!$B$2:$C$75,2,0)</f>
        <v>70000</v>
      </c>
      <c r="O771" s="42">
        <f>SUM(M771*N771)</f>
        <v>140000</v>
      </c>
      <c r="P771" s="140">
        <v>140000</v>
      </c>
      <c r="Q771" s="167" t="s">
        <v>16</v>
      </c>
      <c r="R771" s="41">
        <v>2</v>
      </c>
      <c r="S771" s="43">
        <f>VLOOKUP(Q771,단가표!$B$2:$C$75,2,0)</f>
        <v>3000</v>
      </c>
      <c r="T771" s="166">
        <v>6000</v>
      </c>
      <c r="U771" s="195" t="s">
        <v>57</v>
      </c>
      <c r="V771" s="50" t="s">
        <v>1818</v>
      </c>
      <c r="W771" s="194" t="s">
        <v>1822</v>
      </c>
      <c r="X771" s="186">
        <v>44946</v>
      </c>
      <c r="Y771" s="55" t="s">
        <v>4</v>
      </c>
      <c r="Z771" s="48"/>
      <c r="AA771" s="48" t="s">
        <v>540</v>
      </c>
      <c r="AB771" s="48"/>
      <c r="AC771" s="48" t="s">
        <v>61</v>
      </c>
    </row>
    <row r="772" spans="1:29" ht="20.100000000000001" customHeight="1">
      <c r="A772" s="36" t="s">
        <v>2705</v>
      </c>
      <c r="B772" s="95" t="s">
        <v>51</v>
      </c>
      <c r="C772" s="37" t="s">
        <v>41</v>
      </c>
      <c r="D772" s="48" t="s">
        <v>576</v>
      </c>
      <c r="E772" s="48" t="s">
        <v>46</v>
      </c>
      <c r="F772" s="48" t="s">
        <v>578</v>
      </c>
      <c r="G772" s="48" t="s">
        <v>86</v>
      </c>
      <c r="H772" s="48">
        <v>10</v>
      </c>
      <c r="I772" s="48" t="s">
        <v>114</v>
      </c>
      <c r="J772" s="49">
        <v>45640</v>
      </c>
      <c r="K772" s="66">
        <v>45627</v>
      </c>
      <c r="L772" s="40" t="s">
        <v>4</v>
      </c>
      <c r="M772" s="127">
        <v>2</v>
      </c>
      <c r="N772" s="137">
        <f>VLOOKUP(L772,단가표!$B$2:$C$75,2,0)</f>
        <v>60000</v>
      </c>
      <c r="O772" s="42">
        <f>SUM(M772*N772)</f>
        <v>120000</v>
      </c>
      <c r="P772" s="138">
        <v>120000</v>
      </c>
      <c r="Q772" s="167" t="s">
        <v>26</v>
      </c>
      <c r="R772" s="41"/>
      <c r="S772" s="43">
        <f>VLOOKUP(Q772,단가표!$B$2:$C$75,2,0)</f>
        <v>0</v>
      </c>
      <c r="T772" s="166"/>
      <c r="U772" s="195" t="s">
        <v>57</v>
      </c>
      <c r="V772" s="48" t="s">
        <v>1823</v>
      </c>
      <c r="W772" s="199" t="s">
        <v>1399</v>
      </c>
      <c r="X772" s="186">
        <v>45367</v>
      </c>
      <c r="Y772" s="48" t="s">
        <v>4</v>
      </c>
      <c r="Z772" s="48" t="s">
        <v>625</v>
      </c>
      <c r="AA772" s="48"/>
      <c r="AB772" s="48"/>
      <c r="AC772" s="50"/>
    </row>
    <row r="773" spans="1:29" ht="20.100000000000001" customHeight="1">
      <c r="A773" s="36" t="s">
        <v>2705</v>
      </c>
      <c r="B773" s="95" t="s">
        <v>50</v>
      </c>
      <c r="C773" s="61" t="s">
        <v>41</v>
      </c>
      <c r="D773" s="37" t="s">
        <v>673</v>
      </c>
      <c r="E773" s="48" t="s">
        <v>44</v>
      </c>
      <c r="F773" s="48" t="s">
        <v>674</v>
      </c>
      <c r="G773" s="48" t="s">
        <v>89</v>
      </c>
      <c r="H773" s="48">
        <v>8</v>
      </c>
      <c r="I773" s="48" t="s">
        <v>346</v>
      </c>
      <c r="J773" s="49">
        <v>45640</v>
      </c>
      <c r="K773" s="44">
        <v>45627</v>
      </c>
      <c r="L773" s="40" t="s">
        <v>4</v>
      </c>
      <c r="M773" s="127">
        <v>6</v>
      </c>
      <c r="N773" s="137">
        <f>VLOOKUP(L773,단가표!$B$2:$C$75,2,0)</f>
        <v>60000</v>
      </c>
      <c r="O773" s="42">
        <f>SUM(M773*N773)</f>
        <v>360000</v>
      </c>
      <c r="P773" s="138">
        <v>360000</v>
      </c>
      <c r="Q773" s="167" t="s">
        <v>26</v>
      </c>
      <c r="R773" s="41"/>
      <c r="S773" s="43">
        <f>VLOOKUP(Q773,단가표!$B$2:$C$75,2,0)</f>
        <v>0</v>
      </c>
      <c r="T773" s="166"/>
      <c r="U773" s="200" t="s">
        <v>57</v>
      </c>
      <c r="V773" s="50" t="s">
        <v>1827</v>
      </c>
      <c r="W773" s="194" t="s">
        <v>1828</v>
      </c>
      <c r="X773" s="186">
        <v>45458</v>
      </c>
      <c r="Y773" s="48" t="s">
        <v>4</v>
      </c>
      <c r="Z773" s="48"/>
      <c r="AA773" s="48"/>
      <c r="AB773" s="48"/>
      <c r="AC773" s="50"/>
    </row>
    <row r="774" spans="1:29" ht="20.100000000000001" customHeight="1">
      <c r="A774" s="36" t="s">
        <v>2705</v>
      </c>
      <c r="B774" s="95" t="s">
        <v>50</v>
      </c>
      <c r="C774" s="59" t="s">
        <v>41</v>
      </c>
      <c r="D774" s="40" t="s">
        <v>287</v>
      </c>
      <c r="E774" s="48" t="s">
        <v>731</v>
      </c>
      <c r="F774" s="48" t="s">
        <v>288</v>
      </c>
      <c r="G774" s="48" t="s">
        <v>89</v>
      </c>
      <c r="H774" s="48">
        <v>9</v>
      </c>
      <c r="I774" s="48" t="s">
        <v>91</v>
      </c>
      <c r="J774" s="49">
        <v>45640</v>
      </c>
      <c r="K774" s="66">
        <v>45658</v>
      </c>
      <c r="L774" s="40" t="s">
        <v>3</v>
      </c>
      <c r="M774" s="127">
        <v>1</v>
      </c>
      <c r="N774" s="137">
        <f>VLOOKUP(L774,단가표!$B$2:$C$75,2,0)</f>
        <v>70000</v>
      </c>
      <c r="O774" s="42">
        <f>SUM(M774*N774)</f>
        <v>70000</v>
      </c>
      <c r="P774" s="138">
        <v>70000</v>
      </c>
      <c r="Q774" s="167" t="s">
        <v>26</v>
      </c>
      <c r="R774" s="41"/>
      <c r="S774" s="43">
        <f>VLOOKUP(Q774,단가표!$B$2:$C$75,2,0)</f>
        <v>0</v>
      </c>
      <c r="T774" s="166"/>
      <c r="U774" s="209" t="s">
        <v>57</v>
      </c>
      <c r="V774" s="41" t="s">
        <v>1812</v>
      </c>
      <c r="W774" s="194" t="s">
        <v>1838</v>
      </c>
      <c r="X774" s="188"/>
      <c r="Y774" s="48"/>
      <c r="Z774" s="48"/>
      <c r="AA774" s="48"/>
      <c r="AB774" s="48"/>
      <c r="AC774" s="40" t="s">
        <v>52</v>
      </c>
    </row>
    <row r="775" spans="1:29" ht="20.100000000000001" customHeight="1">
      <c r="A775" s="36" t="s">
        <v>2705</v>
      </c>
      <c r="B775" s="95" t="s">
        <v>51</v>
      </c>
      <c r="C775" s="48" t="s">
        <v>41</v>
      </c>
      <c r="D775" s="40" t="s">
        <v>222</v>
      </c>
      <c r="E775" s="48" t="s">
        <v>46</v>
      </c>
      <c r="F775" s="48" t="s">
        <v>479</v>
      </c>
      <c r="G775" s="48" t="s">
        <v>86</v>
      </c>
      <c r="H775" s="48">
        <v>8</v>
      </c>
      <c r="I775" s="48" t="s">
        <v>346</v>
      </c>
      <c r="J775" s="49">
        <v>45640</v>
      </c>
      <c r="K775" s="44">
        <v>45658</v>
      </c>
      <c r="L775" s="40" t="s">
        <v>6</v>
      </c>
      <c r="M775" s="127">
        <v>8</v>
      </c>
      <c r="N775" s="137">
        <f>VLOOKUP(L775,단가표!$B$2:$C$75,2,0)</f>
        <v>55000</v>
      </c>
      <c r="O775" s="42">
        <f>SUM(M775*N775)</f>
        <v>440000</v>
      </c>
      <c r="P775" s="138">
        <v>440000</v>
      </c>
      <c r="Q775" s="167" t="s">
        <v>26</v>
      </c>
      <c r="R775" s="41"/>
      <c r="S775" s="43">
        <f>VLOOKUP(Q775,단가표!$B$2:$C$75,2,0)</f>
        <v>0</v>
      </c>
      <c r="T775" s="166"/>
      <c r="U775" s="195" t="s">
        <v>58</v>
      </c>
      <c r="V775" s="67" t="s">
        <v>1817</v>
      </c>
      <c r="W775" s="194" t="s">
        <v>1833</v>
      </c>
      <c r="X775" s="186">
        <v>45269</v>
      </c>
      <c r="Y775" s="55" t="s">
        <v>4</v>
      </c>
      <c r="Z775" s="48"/>
      <c r="AA775" s="48" t="s">
        <v>480</v>
      </c>
      <c r="AB775" s="48"/>
      <c r="AC775" s="40"/>
    </row>
    <row r="776" spans="1:29" ht="20.100000000000001" customHeight="1">
      <c r="A776" s="58" t="s">
        <v>2705</v>
      </c>
      <c r="B776" s="95" t="s">
        <v>51</v>
      </c>
      <c r="C776" s="56" t="s">
        <v>41</v>
      </c>
      <c r="D776" s="48" t="s">
        <v>588</v>
      </c>
      <c r="E776" s="48" t="s">
        <v>46</v>
      </c>
      <c r="F776" s="48" t="s">
        <v>578</v>
      </c>
      <c r="G776" s="48" t="s">
        <v>86</v>
      </c>
      <c r="H776" s="48">
        <v>10</v>
      </c>
      <c r="I776" s="48" t="s">
        <v>93</v>
      </c>
      <c r="J776" s="49">
        <v>45640</v>
      </c>
      <c r="K776" s="44">
        <v>45658</v>
      </c>
      <c r="L776" s="40" t="s">
        <v>4</v>
      </c>
      <c r="M776" s="127">
        <v>4</v>
      </c>
      <c r="N776" s="137">
        <f>VLOOKUP(L776,단가표!$B$2:$C$75,2,0)</f>
        <v>60000</v>
      </c>
      <c r="O776" s="42">
        <f>SUM(M776*N776)</f>
        <v>240000</v>
      </c>
      <c r="P776" s="138">
        <v>240000</v>
      </c>
      <c r="Q776" s="167" t="s">
        <v>26</v>
      </c>
      <c r="R776" s="41"/>
      <c r="S776" s="43">
        <f>VLOOKUP(Q776,단가표!$B$2:$C$75,2,0)</f>
        <v>0</v>
      </c>
      <c r="T776" s="166"/>
      <c r="U776" s="195" t="s">
        <v>57</v>
      </c>
      <c r="V776" s="48" t="s">
        <v>1824</v>
      </c>
      <c r="W776" s="202" t="s">
        <v>1825</v>
      </c>
      <c r="X776" s="186">
        <v>45367</v>
      </c>
      <c r="Y776" s="48" t="s">
        <v>4</v>
      </c>
      <c r="Z776" s="48" t="s">
        <v>626</v>
      </c>
      <c r="AA776" s="48"/>
      <c r="AB776" s="48"/>
      <c r="AC776" s="50"/>
    </row>
    <row r="777" spans="1:29" ht="20.100000000000001" customHeight="1">
      <c r="A777" s="36" t="s">
        <v>2705</v>
      </c>
      <c r="B777" s="95" t="s">
        <v>51</v>
      </c>
      <c r="C777" s="48" t="s">
        <v>41</v>
      </c>
      <c r="D777" s="40" t="s">
        <v>401</v>
      </c>
      <c r="E777" s="48" t="s">
        <v>48</v>
      </c>
      <c r="F777" s="48" t="s">
        <v>361</v>
      </c>
      <c r="G777" s="48" t="s">
        <v>86</v>
      </c>
      <c r="H777" s="48">
        <v>6</v>
      </c>
      <c r="I777" s="48" t="s">
        <v>87</v>
      </c>
      <c r="J777" s="49">
        <v>45640</v>
      </c>
      <c r="K777" s="62">
        <v>45658</v>
      </c>
      <c r="L777" s="40" t="s">
        <v>4</v>
      </c>
      <c r="M777" s="127">
        <v>4</v>
      </c>
      <c r="N777" s="137">
        <f>VLOOKUP(L777,단가표!$B$2:$C$75,2,0)</f>
        <v>60000</v>
      </c>
      <c r="O777" s="42">
        <f>SUM(M777*N777)</f>
        <v>240000</v>
      </c>
      <c r="P777" s="138">
        <v>240000</v>
      </c>
      <c r="Q777" s="167" t="s">
        <v>26</v>
      </c>
      <c r="R777" s="41"/>
      <c r="S777" s="43">
        <v>0</v>
      </c>
      <c r="T777" s="168"/>
      <c r="U777" s="195" t="s">
        <v>57</v>
      </c>
      <c r="V777" s="50" t="s">
        <v>1826</v>
      </c>
      <c r="W777" s="194" t="s">
        <v>1825</v>
      </c>
      <c r="X777" s="186">
        <v>44974</v>
      </c>
      <c r="Y777" s="55" t="s">
        <v>4</v>
      </c>
      <c r="Z777" s="48"/>
      <c r="AA777" s="48" t="s">
        <v>362</v>
      </c>
      <c r="AB777" s="48"/>
      <c r="AC777" s="48"/>
    </row>
    <row r="778" spans="1:29" ht="20.100000000000001" customHeight="1">
      <c r="A778" s="36" t="s">
        <v>2705</v>
      </c>
      <c r="B778" s="95" t="s">
        <v>51</v>
      </c>
      <c r="C778" s="83" t="s">
        <v>41</v>
      </c>
      <c r="D778" s="38" t="s">
        <v>695</v>
      </c>
      <c r="E778" s="37" t="s">
        <v>577</v>
      </c>
      <c r="F778" s="84" t="s">
        <v>696</v>
      </c>
      <c r="G778" s="37" t="s">
        <v>86</v>
      </c>
      <c r="H778" s="37">
        <v>10</v>
      </c>
      <c r="I778" s="37" t="s">
        <v>101</v>
      </c>
      <c r="J778" s="49">
        <v>45640</v>
      </c>
      <c r="K778" s="66">
        <v>45658</v>
      </c>
      <c r="L778" s="40" t="s">
        <v>4</v>
      </c>
      <c r="M778" s="127">
        <v>4</v>
      </c>
      <c r="N778" s="137">
        <f>VLOOKUP(L778,단가표!$B$2:$C$75,2,0)</f>
        <v>60000</v>
      </c>
      <c r="O778" s="42">
        <f>SUM(M778*N778)</f>
        <v>240000</v>
      </c>
      <c r="P778" s="138">
        <v>240000</v>
      </c>
      <c r="Q778" s="167" t="s">
        <v>26</v>
      </c>
      <c r="R778" s="41"/>
      <c r="S778" s="43">
        <f>VLOOKUP(Q778,단가표!$B$2:$C$75,2,0)</f>
        <v>0</v>
      </c>
      <c r="T778" s="166"/>
      <c r="U778" s="200" t="s">
        <v>59</v>
      </c>
      <c r="V778" s="45" t="s">
        <v>765</v>
      </c>
      <c r="W778" s="202" t="s">
        <v>1825</v>
      </c>
      <c r="X778" s="187">
        <v>45497</v>
      </c>
      <c r="Y778" s="46" t="s">
        <v>4</v>
      </c>
      <c r="Z778" s="37"/>
      <c r="AA778" s="37"/>
      <c r="AB778" s="37"/>
      <c r="AC778" s="38"/>
    </row>
    <row r="779" spans="1:29" ht="20.100000000000001" customHeight="1">
      <c r="A779" s="36" t="s">
        <v>2705</v>
      </c>
      <c r="B779" s="95" t="s">
        <v>50</v>
      </c>
      <c r="C779" s="56" t="s">
        <v>28</v>
      </c>
      <c r="D779" s="76" t="s">
        <v>1837</v>
      </c>
      <c r="E779" s="48" t="s">
        <v>45</v>
      </c>
      <c r="F779" s="48" t="s">
        <v>1712</v>
      </c>
      <c r="G779" s="48" t="s">
        <v>86</v>
      </c>
      <c r="H779" s="48">
        <v>6</v>
      </c>
      <c r="I779" s="48" t="s">
        <v>113</v>
      </c>
      <c r="J779" s="49">
        <v>45642</v>
      </c>
      <c r="K779" s="44">
        <v>45627</v>
      </c>
      <c r="L779" s="40" t="s">
        <v>28</v>
      </c>
      <c r="M779" s="127">
        <v>1</v>
      </c>
      <c r="N779" s="137">
        <f>VLOOKUP(L779,단가표!$B$2:$C$75,2,0)</f>
        <v>70000</v>
      </c>
      <c r="O779" s="42">
        <f>SUM(M779*N779)</f>
        <v>70000</v>
      </c>
      <c r="P779" s="138">
        <v>70000</v>
      </c>
      <c r="Q779" s="167" t="s">
        <v>26</v>
      </c>
      <c r="R779" s="41"/>
      <c r="S779" s="43">
        <f>VLOOKUP(Q779,단가표!$B$2:$C$75,2,0)</f>
        <v>0</v>
      </c>
      <c r="T779" s="166"/>
      <c r="U779" s="195" t="s">
        <v>57</v>
      </c>
      <c r="V779" s="50" t="s">
        <v>1831</v>
      </c>
      <c r="W779" s="194" t="s">
        <v>1832</v>
      </c>
      <c r="X779" s="186"/>
      <c r="Y779" s="48"/>
      <c r="Z779" s="48"/>
      <c r="AA779" s="67"/>
      <c r="AB779" s="67"/>
      <c r="AC779" s="48"/>
    </row>
    <row r="780" spans="1:29" ht="20.100000000000001" customHeight="1">
      <c r="A780" s="36" t="s">
        <v>2705</v>
      </c>
      <c r="B780" s="95" t="s">
        <v>51</v>
      </c>
      <c r="C780" s="59" t="s">
        <v>175</v>
      </c>
      <c r="D780" s="48" t="s">
        <v>285</v>
      </c>
      <c r="E780" s="48" t="s">
        <v>193</v>
      </c>
      <c r="F780" s="48" t="s">
        <v>286</v>
      </c>
      <c r="G780" s="48" t="s">
        <v>86</v>
      </c>
      <c r="H780" s="48">
        <v>7</v>
      </c>
      <c r="I780" s="48" t="s">
        <v>689</v>
      </c>
      <c r="J780" s="49">
        <v>45642</v>
      </c>
      <c r="K780" s="44">
        <v>45627</v>
      </c>
      <c r="L780" s="40" t="s">
        <v>2435</v>
      </c>
      <c r="M780" s="127">
        <v>1</v>
      </c>
      <c r="N780" s="137">
        <f>VLOOKUP(L780,단가표!$B$2:$C$75,2,0)</f>
        <v>30000</v>
      </c>
      <c r="O780" s="42">
        <f>SUM(M780*N780)</f>
        <v>30000</v>
      </c>
      <c r="P780" s="138">
        <v>30000</v>
      </c>
      <c r="Q780" s="165" t="s">
        <v>26</v>
      </c>
      <c r="R780" s="41"/>
      <c r="S780" s="43">
        <f>VLOOKUP(Q780,단가표!$B$2:$C$75,2,0)</f>
        <v>0</v>
      </c>
      <c r="T780" s="166"/>
      <c r="U780" s="193" t="s">
        <v>57</v>
      </c>
      <c r="V780" s="50" t="s">
        <v>1835</v>
      </c>
      <c r="W780" s="194" t="s">
        <v>1661</v>
      </c>
      <c r="X780" s="186">
        <v>44771</v>
      </c>
      <c r="Y780" s="55" t="s">
        <v>4</v>
      </c>
      <c r="Z780" s="48"/>
      <c r="AA780" s="48"/>
      <c r="AB780" s="48"/>
      <c r="AC780" s="40"/>
    </row>
    <row r="781" spans="1:29" ht="20.100000000000001" customHeight="1">
      <c r="A781" s="58" t="s">
        <v>2705</v>
      </c>
      <c r="B781" s="95" t="s">
        <v>51</v>
      </c>
      <c r="C781" s="56" t="s">
        <v>41</v>
      </c>
      <c r="D781" s="76" t="s">
        <v>349</v>
      </c>
      <c r="E781" s="48" t="s">
        <v>193</v>
      </c>
      <c r="F781" s="48" t="s">
        <v>347</v>
      </c>
      <c r="G781" s="48" t="s">
        <v>86</v>
      </c>
      <c r="H781" s="48">
        <v>13</v>
      </c>
      <c r="I781" s="48" t="s">
        <v>91</v>
      </c>
      <c r="J781" s="49">
        <v>45642</v>
      </c>
      <c r="K781" s="44">
        <v>45658</v>
      </c>
      <c r="L781" s="40" t="s">
        <v>5</v>
      </c>
      <c r="M781" s="127">
        <v>4</v>
      </c>
      <c r="N781" s="137">
        <f>VLOOKUP(L781,단가표!$B$2:$C$75,2,0)</f>
        <v>57500</v>
      </c>
      <c r="O781" s="42">
        <f>SUM(M781*N781)</f>
        <v>230000</v>
      </c>
      <c r="P781" s="138">
        <v>230000</v>
      </c>
      <c r="Q781" s="165" t="s">
        <v>15</v>
      </c>
      <c r="R781" s="41"/>
      <c r="S781" s="43">
        <f>VLOOKUP(Q781,단가표!$B$2:$C$75,2,0)</f>
        <v>6000</v>
      </c>
      <c r="T781" s="166">
        <v>24000</v>
      </c>
      <c r="U781" s="195" t="s">
        <v>57</v>
      </c>
      <c r="V781" s="50" t="s">
        <v>1830</v>
      </c>
      <c r="W781" s="194" t="s">
        <v>1836</v>
      </c>
      <c r="X781" s="186">
        <v>44954</v>
      </c>
      <c r="Y781" s="48" t="s">
        <v>4</v>
      </c>
      <c r="Z781" s="48"/>
      <c r="AA781" s="67" t="s">
        <v>348</v>
      </c>
      <c r="AB781" s="67"/>
      <c r="AC781" s="48"/>
    </row>
    <row r="782" spans="1:29" ht="20.100000000000001" customHeight="1">
      <c r="A782" s="36" t="s">
        <v>2705</v>
      </c>
      <c r="B782" s="95" t="s">
        <v>51</v>
      </c>
      <c r="C782" s="56" t="s">
        <v>41</v>
      </c>
      <c r="D782" s="76" t="s">
        <v>527</v>
      </c>
      <c r="E782" s="48" t="s">
        <v>193</v>
      </c>
      <c r="F782" s="48" t="s">
        <v>347</v>
      </c>
      <c r="G782" s="48" t="s">
        <v>86</v>
      </c>
      <c r="H782" s="48">
        <v>10</v>
      </c>
      <c r="I782" s="48" t="s">
        <v>91</v>
      </c>
      <c r="J782" s="49">
        <v>45642</v>
      </c>
      <c r="K782" s="44">
        <v>45658</v>
      </c>
      <c r="L782" s="40" t="s">
        <v>5</v>
      </c>
      <c r="M782" s="127">
        <v>4</v>
      </c>
      <c r="N782" s="137">
        <f>VLOOKUP(L782,단가표!$B$2:$C$75,2,0)</f>
        <v>57500</v>
      </c>
      <c r="O782" s="42">
        <f>SUM(M782*N782)</f>
        <v>230000</v>
      </c>
      <c r="P782" s="138">
        <v>230000</v>
      </c>
      <c r="Q782" s="167" t="s">
        <v>15</v>
      </c>
      <c r="R782" s="41"/>
      <c r="S782" s="43">
        <f>VLOOKUP(Q782,단가표!$B$2:$C$75,2,0)</f>
        <v>6000</v>
      </c>
      <c r="T782" s="166">
        <v>24000</v>
      </c>
      <c r="U782" s="195" t="s">
        <v>57</v>
      </c>
      <c r="V782" s="50" t="s">
        <v>1830</v>
      </c>
      <c r="W782" s="194" t="s">
        <v>1836</v>
      </c>
      <c r="X782" s="186">
        <v>44954</v>
      </c>
      <c r="Y782" s="48" t="s">
        <v>4</v>
      </c>
      <c r="Z782" s="48"/>
      <c r="AA782" s="67" t="s">
        <v>348</v>
      </c>
      <c r="AB782" s="67"/>
      <c r="AC782" s="48"/>
    </row>
    <row r="783" spans="1:29" ht="20.100000000000001" customHeight="1">
      <c r="A783" s="36" t="s">
        <v>2705</v>
      </c>
      <c r="B783" s="95" t="s">
        <v>51</v>
      </c>
      <c r="C783" s="48" t="s">
        <v>41</v>
      </c>
      <c r="D783" s="40" t="s">
        <v>329</v>
      </c>
      <c r="E783" s="48" t="s">
        <v>193</v>
      </c>
      <c r="F783" s="48" t="s">
        <v>409</v>
      </c>
      <c r="G783" s="48" t="s">
        <v>86</v>
      </c>
      <c r="H783" s="48">
        <v>9</v>
      </c>
      <c r="I783" s="48" t="s">
        <v>772</v>
      </c>
      <c r="J783" s="49">
        <v>45642</v>
      </c>
      <c r="K783" s="44">
        <v>45658</v>
      </c>
      <c r="L783" s="40" t="s">
        <v>6</v>
      </c>
      <c r="M783" s="127">
        <v>8</v>
      </c>
      <c r="N783" s="137">
        <f>VLOOKUP(L783,단가표!$B$2:$C$75,2,0)</f>
        <v>55000</v>
      </c>
      <c r="O783" s="42">
        <f>SUM(M783*N783)</f>
        <v>440000</v>
      </c>
      <c r="P783" s="138">
        <v>440000</v>
      </c>
      <c r="Q783" s="167" t="s">
        <v>26</v>
      </c>
      <c r="R783" s="75"/>
      <c r="S783" s="43">
        <f>VLOOKUP(Q783,단가표!$B$2:$C$75,2,0)</f>
        <v>0</v>
      </c>
      <c r="T783" s="166"/>
      <c r="U783" s="195" t="s">
        <v>58</v>
      </c>
      <c r="V783" s="60" t="s">
        <v>765</v>
      </c>
      <c r="W783" s="198" t="s">
        <v>1833</v>
      </c>
      <c r="X783" s="186">
        <v>45121</v>
      </c>
      <c r="Y783" s="48" t="s">
        <v>4</v>
      </c>
      <c r="Z783" s="48"/>
      <c r="AA783" s="67" t="s">
        <v>410</v>
      </c>
      <c r="AB783" s="67"/>
      <c r="AC783" s="40" t="s">
        <v>129</v>
      </c>
    </row>
    <row r="784" spans="1:29" ht="20.100000000000001" customHeight="1">
      <c r="A784" s="36" t="s">
        <v>2705</v>
      </c>
      <c r="B784" s="95" t="s">
        <v>50</v>
      </c>
      <c r="C784" s="37" t="s">
        <v>41</v>
      </c>
      <c r="D784" s="48" t="s">
        <v>201</v>
      </c>
      <c r="E784" s="48" t="s">
        <v>44</v>
      </c>
      <c r="F784" s="48" t="s">
        <v>156</v>
      </c>
      <c r="G784" s="48" t="s">
        <v>89</v>
      </c>
      <c r="H784" s="48">
        <v>9</v>
      </c>
      <c r="I784" s="50" t="s">
        <v>94</v>
      </c>
      <c r="J784" s="68">
        <v>45642</v>
      </c>
      <c r="K784" s="44">
        <v>45658</v>
      </c>
      <c r="L784" s="40" t="s">
        <v>4</v>
      </c>
      <c r="M784" s="127">
        <v>4</v>
      </c>
      <c r="N784" s="137">
        <f>VLOOKUP(L784,단가표!$B$2:$C$75,2,0)</f>
        <v>60000</v>
      </c>
      <c r="O784" s="42">
        <f>SUM(M784*N784)</f>
        <v>240000</v>
      </c>
      <c r="P784" s="138">
        <v>240000</v>
      </c>
      <c r="Q784" s="167" t="s">
        <v>26</v>
      </c>
      <c r="R784" s="41"/>
      <c r="S784" s="43">
        <f>VLOOKUP(Q784,단가표!$B$2:$C$75,2,0)</f>
        <v>0</v>
      </c>
      <c r="T784" s="166"/>
      <c r="U784" s="195" t="s">
        <v>57</v>
      </c>
      <c r="V784" s="50" t="s">
        <v>1834</v>
      </c>
      <c r="W784" s="194" t="s">
        <v>1825</v>
      </c>
      <c r="X784" s="186">
        <v>44236</v>
      </c>
      <c r="Y784" s="48" t="s">
        <v>8</v>
      </c>
      <c r="Z784" s="48"/>
      <c r="AA784" s="48" t="s">
        <v>157</v>
      </c>
      <c r="AB784" s="48"/>
      <c r="AC784" s="48" t="s">
        <v>61</v>
      </c>
    </row>
    <row r="785" spans="1:29" ht="20.100000000000001" customHeight="1">
      <c r="A785" s="36" t="s">
        <v>2705</v>
      </c>
      <c r="B785" s="95" t="s">
        <v>51</v>
      </c>
      <c r="C785" s="56" t="s">
        <v>41</v>
      </c>
      <c r="D785" s="37" t="s">
        <v>291</v>
      </c>
      <c r="E785" s="48" t="s">
        <v>193</v>
      </c>
      <c r="F785" s="48" t="s">
        <v>292</v>
      </c>
      <c r="G785" s="48" t="s">
        <v>86</v>
      </c>
      <c r="H785" s="48">
        <v>7</v>
      </c>
      <c r="I785" s="50" t="s">
        <v>113</v>
      </c>
      <c r="J785" s="49">
        <v>45642</v>
      </c>
      <c r="K785" s="66">
        <v>45658</v>
      </c>
      <c r="L785" s="40" t="s">
        <v>4</v>
      </c>
      <c r="M785" s="127">
        <v>4</v>
      </c>
      <c r="N785" s="137">
        <f>VLOOKUP(L785,단가표!$B$2:$C$75,2,0)</f>
        <v>60000</v>
      </c>
      <c r="O785" s="42">
        <f>SUM(M785*N785)</f>
        <v>240000</v>
      </c>
      <c r="P785" s="138">
        <v>240000</v>
      </c>
      <c r="Q785" s="167" t="s">
        <v>26</v>
      </c>
      <c r="R785" s="41"/>
      <c r="S785" s="43">
        <v>0</v>
      </c>
      <c r="T785" s="166"/>
      <c r="U785" s="195" t="s">
        <v>59</v>
      </c>
      <c r="V785" s="48" t="s">
        <v>765</v>
      </c>
      <c r="W785" s="198" t="s">
        <v>1825</v>
      </c>
      <c r="X785" s="186">
        <v>44800</v>
      </c>
      <c r="Y785" s="55" t="s">
        <v>4</v>
      </c>
      <c r="Z785" s="48"/>
      <c r="AA785" s="48" t="s">
        <v>297</v>
      </c>
      <c r="AB785" s="48"/>
      <c r="AC785" s="48"/>
    </row>
    <row r="786" spans="1:29" ht="20.100000000000001" customHeight="1">
      <c r="A786" s="58" t="s">
        <v>2705</v>
      </c>
      <c r="B786" s="95" t="s">
        <v>51</v>
      </c>
      <c r="C786" s="37" t="s">
        <v>175</v>
      </c>
      <c r="D786" s="37" t="s">
        <v>411</v>
      </c>
      <c r="E786" s="48" t="s">
        <v>193</v>
      </c>
      <c r="F786" s="48" t="s">
        <v>412</v>
      </c>
      <c r="G786" s="48" t="s">
        <v>86</v>
      </c>
      <c r="H786" s="48">
        <v>8</v>
      </c>
      <c r="I786" s="48" t="s">
        <v>98</v>
      </c>
      <c r="J786" s="49">
        <v>45643</v>
      </c>
      <c r="K786" s="66">
        <v>45627</v>
      </c>
      <c r="L786" s="40" t="s">
        <v>6</v>
      </c>
      <c r="M786" s="127">
        <v>1</v>
      </c>
      <c r="N786" s="137">
        <f>VLOOKUP(L786,단가표!$B$2:$C$75,2,0)</f>
        <v>55000</v>
      </c>
      <c r="O786" s="42">
        <f>SUM(M786*N786)</f>
        <v>55000</v>
      </c>
      <c r="P786" s="138">
        <v>55000</v>
      </c>
      <c r="Q786" s="167" t="s">
        <v>26</v>
      </c>
      <c r="R786" s="41"/>
      <c r="S786" s="43">
        <f>VLOOKUP(Q786,단가표!$B$2:$C$75,2,0)</f>
        <v>0</v>
      </c>
      <c r="T786" s="166"/>
      <c r="U786" s="195" t="s">
        <v>57</v>
      </c>
      <c r="V786" s="48" t="s">
        <v>1839</v>
      </c>
      <c r="W786" s="194" t="s">
        <v>465</v>
      </c>
      <c r="X786" s="186">
        <v>45122</v>
      </c>
      <c r="Y786" s="55" t="s">
        <v>4</v>
      </c>
      <c r="Z786" s="48"/>
      <c r="AA786" s="48" t="s">
        <v>413</v>
      </c>
      <c r="AB786" s="48"/>
      <c r="AC786" s="48"/>
    </row>
    <row r="787" spans="1:29" ht="20.100000000000001" customHeight="1">
      <c r="A787" s="36" t="s">
        <v>2705</v>
      </c>
      <c r="B787" s="95" t="s">
        <v>51</v>
      </c>
      <c r="C787" s="59" t="s">
        <v>41</v>
      </c>
      <c r="D787" s="40" t="s">
        <v>166</v>
      </c>
      <c r="E787" s="48" t="s">
        <v>48</v>
      </c>
      <c r="F787" s="48" t="s">
        <v>167</v>
      </c>
      <c r="G787" s="48" t="s">
        <v>86</v>
      </c>
      <c r="H787" s="48">
        <v>7</v>
      </c>
      <c r="I787" s="48" t="s">
        <v>172</v>
      </c>
      <c r="J787" s="49">
        <v>45643</v>
      </c>
      <c r="K787" s="62">
        <v>45658</v>
      </c>
      <c r="L787" s="40" t="s">
        <v>6</v>
      </c>
      <c r="M787" s="127">
        <v>6</v>
      </c>
      <c r="N787" s="137">
        <f>VLOOKUP(L787,단가표!$B$2:$C$75,2,0)</f>
        <v>55000</v>
      </c>
      <c r="O787" s="42">
        <f>SUM(M787*N787)</f>
        <v>330000</v>
      </c>
      <c r="P787" s="138">
        <v>330000</v>
      </c>
      <c r="Q787" s="167" t="s">
        <v>26</v>
      </c>
      <c r="R787" s="41"/>
      <c r="S787" s="43">
        <f>VLOOKUP(Q787,단가표!$B$2:$C$75,2,0)</f>
        <v>0</v>
      </c>
      <c r="T787" s="166"/>
      <c r="U787" s="195" t="s">
        <v>57</v>
      </c>
      <c r="V787" s="50" t="s">
        <v>1840</v>
      </c>
      <c r="W787" s="194" t="s">
        <v>1841</v>
      </c>
      <c r="X787" s="186">
        <v>44274</v>
      </c>
      <c r="Y787" s="55" t="s">
        <v>4</v>
      </c>
      <c r="Z787" s="48"/>
      <c r="AA787" s="48" t="s">
        <v>168</v>
      </c>
      <c r="AB787" s="48"/>
      <c r="AC787" s="40" t="s">
        <v>52</v>
      </c>
    </row>
    <row r="788" spans="1:29" ht="20.100000000000001" customHeight="1">
      <c r="A788" s="36" t="s">
        <v>2705</v>
      </c>
      <c r="B788" s="95" t="s">
        <v>51</v>
      </c>
      <c r="C788" s="56" t="s">
        <v>41</v>
      </c>
      <c r="D788" s="57" t="s">
        <v>675</v>
      </c>
      <c r="E788" s="48" t="s">
        <v>48</v>
      </c>
      <c r="F788" s="48" t="s">
        <v>529</v>
      </c>
      <c r="G788" s="48" t="s">
        <v>86</v>
      </c>
      <c r="H788" s="48">
        <v>8</v>
      </c>
      <c r="I788" s="50" t="s">
        <v>172</v>
      </c>
      <c r="J788" s="49">
        <v>45643</v>
      </c>
      <c r="K788" s="44">
        <v>45658</v>
      </c>
      <c r="L788" s="40" t="s">
        <v>7</v>
      </c>
      <c r="M788" s="127">
        <v>6</v>
      </c>
      <c r="N788" s="137">
        <f>VLOOKUP(L788,단가표!$B$2:$C$75,2,0)</f>
        <v>53750</v>
      </c>
      <c r="O788" s="42">
        <v>330000</v>
      </c>
      <c r="P788" s="138">
        <v>330000</v>
      </c>
      <c r="Q788" s="167" t="s">
        <v>26</v>
      </c>
      <c r="R788" s="41"/>
      <c r="S788" s="43">
        <f>VLOOKUP(Q788,단가표!$B$2:$C$75,2,0)</f>
        <v>0</v>
      </c>
      <c r="T788" s="166"/>
      <c r="U788" s="195" t="s">
        <v>57</v>
      </c>
      <c r="V788" s="48" t="s">
        <v>1842</v>
      </c>
      <c r="W788" s="196" t="s">
        <v>1843</v>
      </c>
      <c r="X788" s="186">
        <v>45301</v>
      </c>
      <c r="Y788" s="55" t="s">
        <v>6</v>
      </c>
      <c r="Z788" s="48"/>
      <c r="AA788" s="48" t="s">
        <v>530</v>
      </c>
      <c r="AB788" s="48"/>
      <c r="AC788" s="48"/>
    </row>
    <row r="789" spans="1:29" ht="20.100000000000001" customHeight="1">
      <c r="A789" s="36" t="s">
        <v>2705</v>
      </c>
      <c r="B789" s="95" t="s">
        <v>51</v>
      </c>
      <c r="C789" s="59" t="s">
        <v>41</v>
      </c>
      <c r="D789" s="57" t="s">
        <v>528</v>
      </c>
      <c r="E789" s="48" t="s">
        <v>48</v>
      </c>
      <c r="F789" s="48" t="s">
        <v>529</v>
      </c>
      <c r="G789" s="48" t="s">
        <v>86</v>
      </c>
      <c r="H789" s="48">
        <v>8</v>
      </c>
      <c r="I789" s="50" t="s">
        <v>766</v>
      </c>
      <c r="J789" s="49">
        <v>45643</v>
      </c>
      <c r="K789" s="44">
        <v>45658</v>
      </c>
      <c r="L789" s="40" t="s">
        <v>7</v>
      </c>
      <c r="M789" s="127">
        <v>6</v>
      </c>
      <c r="N789" s="137">
        <f>VLOOKUP(L789,단가표!$B$2:$C$75,2,0)</f>
        <v>53750</v>
      </c>
      <c r="O789" s="42">
        <v>330000</v>
      </c>
      <c r="P789" s="138">
        <v>330000</v>
      </c>
      <c r="Q789" s="167" t="s">
        <v>26</v>
      </c>
      <c r="R789" s="41"/>
      <c r="S789" s="43">
        <f>VLOOKUP(Q789,단가표!$B$2:$C$75,2,0)</f>
        <v>0</v>
      </c>
      <c r="T789" s="166"/>
      <c r="U789" s="195" t="s">
        <v>57</v>
      </c>
      <c r="V789" s="48" t="s">
        <v>1842</v>
      </c>
      <c r="W789" s="196" t="s">
        <v>1843</v>
      </c>
      <c r="X789" s="186">
        <v>45301</v>
      </c>
      <c r="Y789" s="55" t="s">
        <v>6</v>
      </c>
      <c r="Z789" s="48"/>
      <c r="AA789" s="48" t="s">
        <v>530</v>
      </c>
      <c r="AB789" s="48"/>
      <c r="AC789" s="48"/>
    </row>
    <row r="790" spans="1:29" ht="20.100000000000001" customHeight="1">
      <c r="A790" s="36" t="s">
        <v>2705</v>
      </c>
      <c r="B790" s="95" t="s">
        <v>51</v>
      </c>
      <c r="C790" s="38" t="s">
        <v>41</v>
      </c>
      <c r="D790" s="48" t="s">
        <v>484</v>
      </c>
      <c r="E790" s="48" t="s">
        <v>197</v>
      </c>
      <c r="F790" s="40" t="s">
        <v>485</v>
      </c>
      <c r="G790" s="48" t="s">
        <v>86</v>
      </c>
      <c r="H790" s="48">
        <v>9</v>
      </c>
      <c r="I790" s="48" t="s">
        <v>104</v>
      </c>
      <c r="J790" s="39">
        <v>45644</v>
      </c>
      <c r="K790" s="66">
        <v>45536</v>
      </c>
      <c r="L790" s="40" t="s">
        <v>4</v>
      </c>
      <c r="M790" s="127">
        <v>2</v>
      </c>
      <c r="N790" s="137">
        <f>VLOOKUP(L790,단가표!$B$2:$C$75,2,0)</f>
        <v>60000</v>
      </c>
      <c r="O790" s="42">
        <f>SUM(M790*N790)</f>
        <v>120000</v>
      </c>
      <c r="P790" s="138">
        <v>120000</v>
      </c>
      <c r="Q790" s="167" t="s">
        <v>26</v>
      </c>
      <c r="R790" s="53"/>
      <c r="S790" s="43">
        <f>VLOOKUP(Q790,단가표!$B$2:$C$75,2,0)</f>
        <v>0</v>
      </c>
      <c r="T790" s="168"/>
      <c r="U790" s="195" t="s">
        <v>57</v>
      </c>
      <c r="V790" s="50" t="s">
        <v>1846</v>
      </c>
      <c r="W790" s="198" t="s">
        <v>811</v>
      </c>
      <c r="X790" s="186">
        <v>45299</v>
      </c>
      <c r="Y790" s="55" t="s">
        <v>4</v>
      </c>
      <c r="Z790" s="48"/>
      <c r="AA790" s="48" t="s">
        <v>521</v>
      </c>
      <c r="AB790" s="48"/>
      <c r="AC790" s="48"/>
    </row>
    <row r="791" spans="1:29" ht="20.100000000000001" customHeight="1">
      <c r="A791" s="36" t="s">
        <v>2705</v>
      </c>
      <c r="B791" s="95" t="s">
        <v>51</v>
      </c>
      <c r="C791" s="38" t="s">
        <v>41</v>
      </c>
      <c r="D791" s="48" t="s">
        <v>484</v>
      </c>
      <c r="E791" s="48" t="s">
        <v>197</v>
      </c>
      <c r="F791" s="40" t="s">
        <v>485</v>
      </c>
      <c r="G791" s="48" t="s">
        <v>86</v>
      </c>
      <c r="H791" s="48">
        <v>9</v>
      </c>
      <c r="I791" s="48" t="s">
        <v>104</v>
      </c>
      <c r="J791" s="39">
        <v>45644</v>
      </c>
      <c r="K791" s="66">
        <v>45627</v>
      </c>
      <c r="L791" s="40" t="s">
        <v>3</v>
      </c>
      <c r="M791" s="127">
        <v>1</v>
      </c>
      <c r="N791" s="137">
        <f>VLOOKUP(L791,단가표!$B$2:$C$75,2,0)</f>
        <v>70000</v>
      </c>
      <c r="O791" s="42">
        <f>SUM(M791*N791)</f>
        <v>70000</v>
      </c>
      <c r="P791" s="138">
        <v>70000</v>
      </c>
      <c r="Q791" s="167" t="s">
        <v>26</v>
      </c>
      <c r="R791" s="53"/>
      <c r="S791" s="43">
        <f>VLOOKUP(Q791,단가표!$B$2:$C$75,2,0)</f>
        <v>0</v>
      </c>
      <c r="T791" s="168"/>
      <c r="U791" s="195" t="s">
        <v>57</v>
      </c>
      <c r="V791" s="50" t="s">
        <v>1846</v>
      </c>
      <c r="W791" s="198" t="s">
        <v>491</v>
      </c>
      <c r="X791" s="186">
        <v>45299</v>
      </c>
      <c r="Y791" s="55" t="s">
        <v>4</v>
      </c>
      <c r="Z791" s="48"/>
      <c r="AA791" s="48" t="s">
        <v>521</v>
      </c>
      <c r="AB791" s="48"/>
      <c r="AC791" s="48"/>
    </row>
    <row r="792" spans="1:29" ht="20.100000000000001" customHeight="1">
      <c r="A792" s="36" t="s">
        <v>2705</v>
      </c>
      <c r="B792" s="95" t="s">
        <v>51</v>
      </c>
      <c r="C792" s="56" t="s">
        <v>41</v>
      </c>
      <c r="D792" s="48" t="s">
        <v>523</v>
      </c>
      <c r="E792" s="48" t="s">
        <v>46</v>
      </c>
      <c r="F792" s="48" t="s">
        <v>524</v>
      </c>
      <c r="G792" s="48" t="s">
        <v>86</v>
      </c>
      <c r="H792" s="48">
        <v>7</v>
      </c>
      <c r="I792" s="50" t="s">
        <v>101</v>
      </c>
      <c r="J792" s="49">
        <v>45644</v>
      </c>
      <c r="K792" s="44">
        <v>45627</v>
      </c>
      <c r="L792" s="40" t="s">
        <v>4</v>
      </c>
      <c r="M792" s="127">
        <v>2</v>
      </c>
      <c r="N792" s="137">
        <f>VLOOKUP(L792,단가표!$B$2:$C$75,2,0)</f>
        <v>60000</v>
      </c>
      <c r="O792" s="42">
        <f>SUM(M792*N792)</f>
        <v>120000</v>
      </c>
      <c r="P792" s="138">
        <v>120000</v>
      </c>
      <c r="Q792" s="167" t="s">
        <v>15</v>
      </c>
      <c r="R792" s="41"/>
      <c r="S792" s="43">
        <f>VLOOKUP(Q792,단가표!$B$2:$C$75,2,0)</f>
        <v>6000</v>
      </c>
      <c r="T792" s="166"/>
      <c r="U792" s="195" t="s">
        <v>57</v>
      </c>
      <c r="V792" s="48" t="s">
        <v>1853</v>
      </c>
      <c r="W792" s="194" t="s">
        <v>1527</v>
      </c>
      <c r="X792" s="186">
        <v>44684</v>
      </c>
      <c r="Y792" s="55" t="s">
        <v>4</v>
      </c>
      <c r="Z792" s="48"/>
      <c r="AA792" s="48"/>
      <c r="AB792" s="48"/>
      <c r="AC792" s="48"/>
    </row>
    <row r="793" spans="1:29" ht="20.100000000000001" customHeight="1">
      <c r="A793" s="58" t="s">
        <v>2705</v>
      </c>
      <c r="B793" s="95" t="s">
        <v>50</v>
      </c>
      <c r="C793" s="59" t="s">
        <v>41</v>
      </c>
      <c r="D793" s="57" t="s">
        <v>216</v>
      </c>
      <c r="E793" s="48" t="s">
        <v>45</v>
      </c>
      <c r="F793" s="48" t="s">
        <v>217</v>
      </c>
      <c r="G793" s="48" t="s">
        <v>89</v>
      </c>
      <c r="H793" s="48">
        <v>5</v>
      </c>
      <c r="I793" s="48" t="s">
        <v>403</v>
      </c>
      <c r="J793" s="49">
        <v>45644</v>
      </c>
      <c r="K793" s="66">
        <v>45627</v>
      </c>
      <c r="L793" s="40" t="s">
        <v>2435</v>
      </c>
      <c r="M793" s="127">
        <v>1</v>
      </c>
      <c r="N793" s="137">
        <f>VLOOKUP(L793,단가표!$B$2:$C$75,2,0)</f>
        <v>30000</v>
      </c>
      <c r="O793" s="42">
        <f>SUM(M793*N793)</f>
        <v>30000</v>
      </c>
      <c r="P793" s="138">
        <v>30000</v>
      </c>
      <c r="Q793" s="167" t="s">
        <v>26</v>
      </c>
      <c r="R793" s="41"/>
      <c r="S793" s="43">
        <v>0</v>
      </c>
      <c r="T793" s="166"/>
      <c r="U793" s="195" t="s">
        <v>57</v>
      </c>
      <c r="V793" s="50" t="s">
        <v>1856</v>
      </c>
      <c r="W793" s="194" t="s">
        <v>1595</v>
      </c>
      <c r="X793" s="186">
        <v>44538</v>
      </c>
      <c r="Y793" s="48" t="s">
        <v>4</v>
      </c>
      <c r="Z793" s="48"/>
      <c r="AA793" s="48" t="s">
        <v>218</v>
      </c>
      <c r="AB793" s="48"/>
      <c r="AC793" s="48"/>
    </row>
    <row r="794" spans="1:29" ht="20.100000000000001" customHeight="1">
      <c r="A794" s="58" t="s">
        <v>2705</v>
      </c>
      <c r="B794" s="95" t="s">
        <v>50</v>
      </c>
      <c r="C794" s="59" t="s">
        <v>41</v>
      </c>
      <c r="D794" s="57" t="s">
        <v>219</v>
      </c>
      <c r="E794" s="48" t="s">
        <v>45</v>
      </c>
      <c r="F794" s="48" t="s">
        <v>217</v>
      </c>
      <c r="G794" s="48" t="s">
        <v>89</v>
      </c>
      <c r="H794" s="48">
        <v>7</v>
      </c>
      <c r="I794" s="48" t="s">
        <v>403</v>
      </c>
      <c r="J794" s="49">
        <v>45644</v>
      </c>
      <c r="K794" s="66">
        <v>45627</v>
      </c>
      <c r="L794" s="40" t="s">
        <v>2435</v>
      </c>
      <c r="M794" s="127">
        <v>1</v>
      </c>
      <c r="N794" s="137">
        <f>VLOOKUP(L794,단가표!$B$2:$C$75,2,0)</f>
        <v>30000</v>
      </c>
      <c r="O794" s="42">
        <f>SUM(M794*N794)</f>
        <v>30000</v>
      </c>
      <c r="P794" s="138">
        <v>30000</v>
      </c>
      <c r="Q794" s="167" t="s">
        <v>26</v>
      </c>
      <c r="R794" s="41"/>
      <c r="S794" s="43">
        <v>0</v>
      </c>
      <c r="T794" s="166"/>
      <c r="U794" s="195" t="s">
        <v>57</v>
      </c>
      <c r="V794" s="50" t="s">
        <v>1856</v>
      </c>
      <c r="W794" s="194" t="s">
        <v>1595</v>
      </c>
      <c r="X794" s="186">
        <v>44538</v>
      </c>
      <c r="Y794" s="48" t="s">
        <v>4</v>
      </c>
      <c r="Z794" s="48"/>
      <c r="AA794" s="48" t="s">
        <v>218</v>
      </c>
      <c r="AB794" s="48"/>
      <c r="AC794" s="48"/>
    </row>
    <row r="795" spans="1:29" ht="20.100000000000001" customHeight="1">
      <c r="A795" s="36" t="s">
        <v>2705</v>
      </c>
      <c r="B795" s="95" t="s">
        <v>50</v>
      </c>
      <c r="C795" s="56" t="s">
        <v>41</v>
      </c>
      <c r="D795" s="76" t="s">
        <v>1371</v>
      </c>
      <c r="E795" s="48" t="s">
        <v>45</v>
      </c>
      <c r="F795" s="48" t="s">
        <v>1372</v>
      </c>
      <c r="G795" s="48" t="s">
        <v>86</v>
      </c>
      <c r="H795" s="48">
        <v>12</v>
      </c>
      <c r="I795" s="48" t="s">
        <v>104</v>
      </c>
      <c r="J795" s="49">
        <v>45644</v>
      </c>
      <c r="K795" s="44">
        <v>45658</v>
      </c>
      <c r="L795" s="40" t="s">
        <v>4</v>
      </c>
      <c r="M795" s="127">
        <v>4</v>
      </c>
      <c r="N795" s="137">
        <f>VLOOKUP(L795,단가표!$B$2:$C$75,2,0)</f>
        <v>60000</v>
      </c>
      <c r="O795" s="42">
        <f>SUM(M795*N795)</f>
        <v>240000</v>
      </c>
      <c r="P795" s="138">
        <v>240000</v>
      </c>
      <c r="Q795" s="167" t="s">
        <v>15</v>
      </c>
      <c r="R795" s="41">
        <v>4</v>
      </c>
      <c r="S795" s="43">
        <f>VLOOKUP(Q795,단가표!$B$2:$C$75,2,0)</f>
        <v>6000</v>
      </c>
      <c r="T795" s="166">
        <v>24000</v>
      </c>
      <c r="U795" s="195" t="s">
        <v>57</v>
      </c>
      <c r="V795" s="50" t="s">
        <v>1844</v>
      </c>
      <c r="W795" s="194" t="s">
        <v>1845</v>
      </c>
      <c r="X795" s="186"/>
      <c r="Y795" s="48"/>
      <c r="Z795" s="48"/>
      <c r="AA795" s="67"/>
      <c r="AB795" s="67"/>
      <c r="AC795" s="48"/>
    </row>
    <row r="796" spans="1:29" ht="20.100000000000001" customHeight="1">
      <c r="A796" s="36" t="s">
        <v>2705</v>
      </c>
      <c r="B796" s="95" t="s">
        <v>51</v>
      </c>
      <c r="C796" s="59" t="s">
        <v>41</v>
      </c>
      <c r="D796" s="48" t="s">
        <v>483</v>
      </c>
      <c r="E796" s="48" t="s">
        <v>46</v>
      </c>
      <c r="F796" s="48" t="s">
        <v>531</v>
      </c>
      <c r="G796" s="48" t="s">
        <v>86</v>
      </c>
      <c r="H796" s="48">
        <v>6</v>
      </c>
      <c r="I796" s="50" t="s">
        <v>104</v>
      </c>
      <c r="J796" s="49">
        <v>45644</v>
      </c>
      <c r="K796" s="66">
        <v>45658</v>
      </c>
      <c r="L796" s="40" t="s">
        <v>4</v>
      </c>
      <c r="M796" s="127">
        <v>2</v>
      </c>
      <c r="N796" s="137">
        <f>VLOOKUP(L796,단가표!$B$2:$C$75,2,0)</f>
        <v>60000</v>
      </c>
      <c r="O796" s="42">
        <f>SUM(M796*N796)</f>
        <v>120000</v>
      </c>
      <c r="P796" s="138">
        <v>120000</v>
      </c>
      <c r="Q796" s="167" t="s">
        <v>26</v>
      </c>
      <c r="R796" s="41"/>
      <c r="S796" s="43">
        <f>VLOOKUP(Q796,단가표!$B$2:$C$75,2,0)</f>
        <v>0</v>
      </c>
      <c r="T796" s="166"/>
      <c r="U796" s="195" t="s">
        <v>57</v>
      </c>
      <c r="V796" s="48" t="s">
        <v>1847</v>
      </c>
      <c r="W796" s="194" t="s">
        <v>1848</v>
      </c>
      <c r="X796" s="186">
        <v>45301</v>
      </c>
      <c r="Y796" s="55" t="s">
        <v>4</v>
      </c>
      <c r="Z796" s="48"/>
      <c r="AA796" s="48" t="s">
        <v>532</v>
      </c>
      <c r="AB796" s="48"/>
      <c r="AC796" s="48"/>
    </row>
    <row r="797" spans="1:29" ht="20.100000000000001" customHeight="1">
      <c r="A797" s="36" t="s">
        <v>2705</v>
      </c>
      <c r="B797" s="95" t="s">
        <v>51</v>
      </c>
      <c r="C797" s="56" t="s">
        <v>41</v>
      </c>
      <c r="D797" s="48" t="s">
        <v>523</v>
      </c>
      <c r="E797" s="48" t="s">
        <v>46</v>
      </c>
      <c r="F797" s="48" t="s">
        <v>524</v>
      </c>
      <c r="G797" s="48" t="s">
        <v>86</v>
      </c>
      <c r="H797" s="48">
        <v>7</v>
      </c>
      <c r="I797" s="50" t="s">
        <v>101</v>
      </c>
      <c r="J797" s="49">
        <v>45644</v>
      </c>
      <c r="K797" s="44">
        <v>45658</v>
      </c>
      <c r="L797" s="40" t="s">
        <v>3</v>
      </c>
      <c r="M797" s="127">
        <v>1</v>
      </c>
      <c r="N797" s="137">
        <f>VLOOKUP(L797,단가표!$B$2:$C$75,2,0)</f>
        <v>70000</v>
      </c>
      <c r="O797" s="42">
        <f>SUM(M797*N797)</f>
        <v>70000</v>
      </c>
      <c r="P797" s="138">
        <v>70000</v>
      </c>
      <c r="Q797" s="167" t="s">
        <v>15</v>
      </c>
      <c r="R797" s="41"/>
      <c r="S797" s="43">
        <f>VLOOKUP(Q797,단가표!$B$2:$C$75,2,0)</f>
        <v>6000</v>
      </c>
      <c r="T797" s="166"/>
      <c r="U797" s="195" t="s">
        <v>57</v>
      </c>
      <c r="V797" s="48" t="s">
        <v>1853</v>
      </c>
      <c r="W797" s="194" t="s">
        <v>1854</v>
      </c>
      <c r="X797" s="186">
        <v>44684</v>
      </c>
      <c r="Y797" s="55" t="s">
        <v>4</v>
      </c>
      <c r="Z797" s="48"/>
      <c r="AA797" s="48"/>
      <c r="AB797" s="48"/>
      <c r="AC797" s="48"/>
    </row>
    <row r="798" spans="1:29" ht="20.100000000000001" customHeight="1">
      <c r="A798" s="36" t="s">
        <v>2705</v>
      </c>
      <c r="B798" s="95" t="s">
        <v>51</v>
      </c>
      <c r="C798" s="56" t="s">
        <v>41</v>
      </c>
      <c r="D798" s="38" t="s">
        <v>593</v>
      </c>
      <c r="E798" s="48" t="s">
        <v>577</v>
      </c>
      <c r="F798" s="48" t="s">
        <v>594</v>
      </c>
      <c r="G798" s="48" t="s">
        <v>86</v>
      </c>
      <c r="H798" s="48">
        <v>10</v>
      </c>
      <c r="I798" s="48" t="s">
        <v>101</v>
      </c>
      <c r="J798" s="49">
        <v>45644</v>
      </c>
      <c r="K798" s="66">
        <v>45658</v>
      </c>
      <c r="L798" s="40" t="s">
        <v>4</v>
      </c>
      <c r="M798" s="127">
        <v>2</v>
      </c>
      <c r="N798" s="137">
        <f>VLOOKUP(L798,단가표!$B$2:$C$75,2,0)</f>
        <v>60000</v>
      </c>
      <c r="O798" s="42">
        <f>SUM(M798*N798)</f>
        <v>120000</v>
      </c>
      <c r="P798" s="138">
        <v>120000</v>
      </c>
      <c r="Q798" s="167" t="s">
        <v>15</v>
      </c>
      <c r="R798" s="41">
        <v>2</v>
      </c>
      <c r="S798" s="43">
        <f>VLOOKUP(Q798,단가표!$B$2:$C$75,2,0)</f>
        <v>6000</v>
      </c>
      <c r="T798" s="166">
        <v>12000</v>
      </c>
      <c r="U798" s="193" t="s">
        <v>57</v>
      </c>
      <c r="V798" s="50" t="s">
        <v>1855</v>
      </c>
      <c r="W798" s="194" t="s">
        <v>1848</v>
      </c>
      <c r="X798" s="186">
        <v>45343</v>
      </c>
      <c r="Y798" s="48" t="s">
        <v>4</v>
      </c>
      <c r="Z798" s="48"/>
      <c r="AA798" s="67" t="s">
        <v>595</v>
      </c>
      <c r="AB798" s="67"/>
      <c r="AC798" s="48"/>
    </row>
    <row r="799" spans="1:29" ht="20.100000000000001" customHeight="1">
      <c r="A799" s="58" t="s">
        <v>2705</v>
      </c>
      <c r="B799" s="95" t="s">
        <v>50</v>
      </c>
      <c r="C799" s="59" t="s">
        <v>41</v>
      </c>
      <c r="D799" s="48" t="s">
        <v>190</v>
      </c>
      <c r="E799" s="48" t="s">
        <v>45</v>
      </c>
      <c r="F799" s="48" t="s">
        <v>189</v>
      </c>
      <c r="G799" s="48" t="s">
        <v>89</v>
      </c>
      <c r="H799" s="48">
        <v>8</v>
      </c>
      <c r="I799" s="48" t="s">
        <v>144</v>
      </c>
      <c r="J799" s="49">
        <v>45644</v>
      </c>
      <c r="K799" s="66">
        <v>45658</v>
      </c>
      <c r="L799" s="40" t="s">
        <v>4</v>
      </c>
      <c r="M799" s="127">
        <v>4</v>
      </c>
      <c r="N799" s="137">
        <f>VLOOKUP(L799,단가표!$B$2:$C$75,2,0)</f>
        <v>60000</v>
      </c>
      <c r="O799" s="42">
        <f>SUM(M799*N799)</f>
        <v>240000</v>
      </c>
      <c r="P799" s="138">
        <v>240000</v>
      </c>
      <c r="Q799" s="167" t="s">
        <v>15</v>
      </c>
      <c r="R799" s="41">
        <v>4</v>
      </c>
      <c r="S799" s="43">
        <f>VLOOKUP(Q799,단가표!$B$2:$C$75,2,0)</f>
        <v>6000</v>
      </c>
      <c r="T799" s="166">
        <v>24000</v>
      </c>
      <c r="U799" s="195" t="s">
        <v>59</v>
      </c>
      <c r="V799" s="50" t="s">
        <v>765</v>
      </c>
      <c r="W799" s="194" t="s">
        <v>1845</v>
      </c>
      <c r="X799" s="186">
        <v>44370</v>
      </c>
      <c r="Y799" s="48"/>
      <c r="Z799" s="48"/>
      <c r="AA799" s="48" t="s">
        <v>191</v>
      </c>
      <c r="AB799" s="48"/>
      <c r="AC799" s="48"/>
    </row>
    <row r="800" spans="1:29" ht="20.100000000000001" customHeight="1">
      <c r="A800" s="58" t="s">
        <v>2705</v>
      </c>
      <c r="B800" s="95" t="s">
        <v>50</v>
      </c>
      <c r="C800" s="59" t="s">
        <v>41</v>
      </c>
      <c r="D800" s="48" t="s">
        <v>190</v>
      </c>
      <c r="E800" s="48" t="s">
        <v>45</v>
      </c>
      <c r="F800" s="48" t="s">
        <v>189</v>
      </c>
      <c r="G800" s="48" t="s">
        <v>89</v>
      </c>
      <c r="H800" s="48">
        <v>8</v>
      </c>
      <c r="I800" s="48" t="s">
        <v>144</v>
      </c>
      <c r="J800" s="49">
        <v>45644</v>
      </c>
      <c r="K800" s="66">
        <v>45658</v>
      </c>
      <c r="L800" s="40" t="s">
        <v>4</v>
      </c>
      <c r="M800" s="127">
        <v>4</v>
      </c>
      <c r="N800" s="137">
        <f>VLOOKUP(L800,단가표!$B$2:$C$75,2,0)</f>
        <v>60000</v>
      </c>
      <c r="O800" s="42">
        <f>SUM(M800*N800)</f>
        <v>240000</v>
      </c>
      <c r="P800" s="138">
        <v>240000</v>
      </c>
      <c r="Q800" s="167" t="s">
        <v>15</v>
      </c>
      <c r="R800" s="41"/>
      <c r="S800" s="43">
        <f>VLOOKUP(Q800,단가표!$B$2:$C$75,2,0)</f>
        <v>6000</v>
      </c>
      <c r="T800" s="166"/>
      <c r="U800" s="195" t="s">
        <v>59</v>
      </c>
      <c r="V800" s="50" t="s">
        <v>765</v>
      </c>
      <c r="W800" s="194" t="s">
        <v>1536</v>
      </c>
      <c r="X800" s="186">
        <v>44370</v>
      </c>
      <c r="Y800" s="48"/>
      <c r="Z800" s="48"/>
      <c r="AA800" s="48" t="s">
        <v>191</v>
      </c>
      <c r="AB800" s="48"/>
      <c r="AC800" s="48"/>
    </row>
    <row r="801" spans="1:29" ht="20.100000000000001" customHeight="1">
      <c r="A801" s="36" t="s">
        <v>2700</v>
      </c>
      <c r="B801" s="36" t="s">
        <v>30</v>
      </c>
      <c r="C801" s="56" t="s">
        <v>51</v>
      </c>
      <c r="D801" s="48" t="s">
        <v>1849</v>
      </c>
      <c r="E801" s="48" t="s">
        <v>30</v>
      </c>
      <c r="F801" s="48" t="s">
        <v>1850</v>
      </c>
      <c r="G801" s="48" t="s">
        <v>1667</v>
      </c>
      <c r="H801" s="48">
        <v>7</v>
      </c>
      <c r="I801" s="48" t="s">
        <v>713</v>
      </c>
      <c r="J801" s="49">
        <v>45644</v>
      </c>
      <c r="K801" s="62">
        <v>45658</v>
      </c>
      <c r="L801" s="40" t="s">
        <v>1755</v>
      </c>
      <c r="M801" s="127">
        <v>1</v>
      </c>
      <c r="N801" s="137">
        <f>VLOOKUP(L801,단가표!$B$2:$C$75,2,0)</f>
        <v>150000</v>
      </c>
      <c r="O801" s="42">
        <f>SUM(M801*N801)</f>
        <v>150000</v>
      </c>
      <c r="P801" s="138">
        <v>150000</v>
      </c>
      <c r="Q801" s="167" t="s">
        <v>1724</v>
      </c>
      <c r="R801" s="41">
        <v>1</v>
      </c>
      <c r="S801" s="43">
        <v>0</v>
      </c>
      <c r="T801" s="166">
        <v>60000</v>
      </c>
      <c r="U801" s="193" t="s">
        <v>57</v>
      </c>
      <c r="V801" s="50" t="s">
        <v>1851</v>
      </c>
      <c r="W801" s="194" t="s">
        <v>1852</v>
      </c>
      <c r="X801" s="186"/>
      <c r="Y801" s="55"/>
      <c r="Z801" s="48"/>
      <c r="AA801" s="48"/>
      <c r="AB801" s="48"/>
      <c r="AC801" s="40"/>
    </row>
    <row r="802" spans="1:29" ht="20.100000000000001" customHeight="1">
      <c r="A802" s="58" t="s">
        <v>2705</v>
      </c>
      <c r="B802" s="95" t="s">
        <v>50</v>
      </c>
      <c r="C802" s="59" t="s">
        <v>41</v>
      </c>
      <c r="D802" s="48" t="s">
        <v>190</v>
      </c>
      <c r="E802" s="48" t="s">
        <v>45</v>
      </c>
      <c r="F802" s="48" t="s">
        <v>189</v>
      </c>
      <c r="G802" s="48" t="s">
        <v>89</v>
      </c>
      <c r="H802" s="48">
        <v>8</v>
      </c>
      <c r="I802" s="48" t="s">
        <v>144</v>
      </c>
      <c r="J802" s="49">
        <v>45644</v>
      </c>
      <c r="K802" s="66">
        <v>45689</v>
      </c>
      <c r="L802" s="40" t="s">
        <v>4</v>
      </c>
      <c r="M802" s="127"/>
      <c r="N802" s="137"/>
      <c r="O802" s="42">
        <v>96000</v>
      </c>
      <c r="P802" s="138">
        <f>336000-P801</f>
        <v>186000</v>
      </c>
      <c r="Q802" s="167" t="s">
        <v>15</v>
      </c>
      <c r="R802" s="41"/>
      <c r="S802" s="43">
        <f>VLOOKUP(Q802,단가표!$B$2:$C$75,2,0)</f>
        <v>6000</v>
      </c>
      <c r="T802" s="166"/>
      <c r="U802" s="195" t="s">
        <v>59</v>
      </c>
      <c r="V802" s="50" t="s">
        <v>765</v>
      </c>
      <c r="W802" s="194" t="s">
        <v>1536</v>
      </c>
      <c r="X802" s="186">
        <v>44370</v>
      </c>
      <c r="Y802" s="48"/>
      <c r="Z802" s="48"/>
      <c r="AA802" s="48" t="s">
        <v>191</v>
      </c>
      <c r="AB802" s="48"/>
      <c r="AC802" s="48"/>
    </row>
    <row r="803" spans="1:29" ht="20.100000000000001" customHeight="1">
      <c r="A803" s="36" t="s">
        <v>2705</v>
      </c>
      <c r="B803" s="95" t="s">
        <v>51</v>
      </c>
      <c r="C803" s="59" t="s">
        <v>51</v>
      </c>
      <c r="D803" s="48" t="s">
        <v>1049</v>
      </c>
      <c r="E803" s="48" t="s">
        <v>46</v>
      </c>
      <c r="F803" s="48" t="s">
        <v>1050</v>
      </c>
      <c r="G803" s="48" t="s">
        <v>86</v>
      </c>
      <c r="H803" s="48">
        <v>7</v>
      </c>
      <c r="I803" s="48" t="s">
        <v>114</v>
      </c>
      <c r="J803" s="49">
        <v>45645</v>
      </c>
      <c r="K803" s="62">
        <v>45627</v>
      </c>
      <c r="L803" s="40" t="s">
        <v>3</v>
      </c>
      <c r="M803" s="127">
        <v>1</v>
      </c>
      <c r="N803" s="137">
        <f>VLOOKUP(L803,단가표!$B$2:$C$75,2,0)</f>
        <v>70000</v>
      </c>
      <c r="O803" s="42">
        <f>SUM(M803*N803)</f>
        <v>70000</v>
      </c>
      <c r="P803" s="138">
        <v>70000</v>
      </c>
      <c r="Q803" s="167" t="s">
        <v>26</v>
      </c>
      <c r="R803" s="42"/>
      <c r="S803" s="43">
        <f>VLOOKUP(Q803,단가표!$B$2:$C$75,2,0)</f>
        <v>0</v>
      </c>
      <c r="T803" s="166"/>
      <c r="U803" s="195" t="s">
        <v>59</v>
      </c>
      <c r="V803" s="50" t="s">
        <v>765</v>
      </c>
      <c r="W803" s="194" t="s">
        <v>491</v>
      </c>
      <c r="X803" s="186">
        <v>45591</v>
      </c>
      <c r="Y803" s="48" t="s">
        <v>4</v>
      </c>
      <c r="Z803" s="48"/>
      <c r="AA803" s="48" t="s">
        <v>1124</v>
      </c>
      <c r="AB803" s="48"/>
      <c r="AC803" s="40"/>
    </row>
    <row r="804" spans="1:29" ht="20.100000000000001" customHeight="1">
      <c r="A804" s="36" t="s">
        <v>2705</v>
      </c>
      <c r="B804" s="95" t="s">
        <v>51</v>
      </c>
      <c r="C804" s="59" t="s">
        <v>41</v>
      </c>
      <c r="D804" s="48" t="s">
        <v>682</v>
      </c>
      <c r="E804" s="48" t="s">
        <v>193</v>
      </c>
      <c r="F804" s="48" t="s">
        <v>683</v>
      </c>
      <c r="G804" s="48" t="s">
        <v>86</v>
      </c>
      <c r="H804" s="48">
        <v>8</v>
      </c>
      <c r="I804" s="50" t="s">
        <v>414</v>
      </c>
      <c r="J804" s="49">
        <v>45645</v>
      </c>
      <c r="K804" s="62">
        <v>45658</v>
      </c>
      <c r="L804" s="40" t="s">
        <v>6</v>
      </c>
      <c r="M804" s="127">
        <v>8</v>
      </c>
      <c r="N804" s="137">
        <f>VLOOKUP(L804,단가표!$B$2:$C$75,2,0)</f>
        <v>55000</v>
      </c>
      <c r="O804" s="42">
        <f>SUM(M804*N804)</f>
        <v>440000</v>
      </c>
      <c r="P804" s="138">
        <v>440000</v>
      </c>
      <c r="Q804" s="167" t="s">
        <v>26</v>
      </c>
      <c r="R804" s="41"/>
      <c r="S804" s="42">
        <f>VLOOKUP(Q804,단가표!$B$2:$C$75,2,0)</f>
        <v>0</v>
      </c>
      <c r="T804" s="166"/>
      <c r="U804" s="193" t="s">
        <v>57</v>
      </c>
      <c r="V804" s="48" t="s">
        <v>1868</v>
      </c>
      <c r="W804" s="194" t="s">
        <v>1833</v>
      </c>
      <c r="X804" s="186">
        <v>45460</v>
      </c>
      <c r="Y804" s="55" t="s">
        <v>4</v>
      </c>
      <c r="Z804" s="48"/>
      <c r="AA804" s="48"/>
      <c r="AB804" s="48"/>
      <c r="AC804" s="48"/>
    </row>
    <row r="805" spans="1:29" ht="20.100000000000001" customHeight="1">
      <c r="A805" s="36" t="s">
        <v>2705</v>
      </c>
      <c r="B805" s="95" t="s">
        <v>51</v>
      </c>
      <c r="C805" s="37" t="s">
        <v>41</v>
      </c>
      <c r="D805" s="38" t="s">
        <v>641</v>
      </c>
      <c r="E805" s="37" t="s">
        <v>577</v>
      </c>
      <c r="F805" s="37" t="s">
        <v>643</v>
      </c>
      <c r="G805" s="37" t="s">
        <v>86</v>
      </c>
      <c r="H805" s="37">
        <v>8</v>
      </c>
      <c r="I805" s="37" t="s">
        <v>91</v>
      </c>
      <c r="J805" s="39">
        <v>45645</v>
      </c>
      <c r="K805" s="66">
        <v>45658</v>
      </c>
      <c r="L805" s="40" t="s">
        <v>4</v>
      </c>
      <c r="M805" s="127">
        <v>3</v>
      </c>
      <c r="N805" s="137">
        <f>VLOOKUP(L805,단가표!$B$2:$C$75,2,0)</f>
        <v>60000</v>
      </c>
      <c r="O805" s="42">
        <f>SUM(M805*N805)</f>
        <v>180000</v>
      </c>
      <c r="P805" s="138">
        <v>180000</v>
      </c>
      <c r="Q805" s="167" t="s">
        <v>26</v>
      </c>
      <c r="R805" s="41"/>
      <c r="S805" s="43">
        <f>VLOOKUP(Q805,단가표!$B$2:$C$75,2,0)</f>
        <v>0</v>
      </c>
      <c r="T805" s="166"/>
      <c r="U805" s="200" t="s">
        <v>59</v>
      </c>
      <c r="V805" s="38" t="s">
        <v>765</v>
      </c>
      <c r="W805" s="199" t="s">
        <v>1881</v>
      </c>
      <c r="X805" s="187">
        <v>45394</v>
      </c>
      <c r="Y805" s="46" t="s">
        <v>4</v>
      </c>
      <c r="Z805" s="37"/>
      <c r="AA805" s="47" t="s">
        <v>645</v>
      </c>
      <c r="AB805" s="47"/>
      <c r="AC805" s="37" t="s">
        <v>61</v>
      </c>
    </row>
    <row r="806" spans="1:29" ht="20.100000000000001" customHeight="1">
      <c r="A806" s="36" t="s">
        <v>2700</v>
      </c>
      <c r="B806" s="36" t="s">
        <v>30</v>
      </c>
      <c r="C806" s="56" t="s">
        <v>50</v>
      </c>
      <c r="D806" s="48" t="s">
        <v>1858</v>
      </c>
      <c r="E806" s="48" t="s">
        <v>30</v>
      </c>
      <c r="F806" s="48" t="s">
        <v>1859</v>
      </c>
      <c r="G806" s="48" t="s">
        <v>1667</v>
      </c>
      <c r="H806" s="48">
        <v>8</v>
      </c>
      <c r="I806" s="48" t="s">
        <v>220</v>
      </c>
      <c r="J806" s="49">
        <v>45645</v>
      </c>
      <c r="K806" s="62">
        <v>45658</v>
      </c>
      <c r="L806" s="40" t="s">
        <v>1755</v>
      </c>
      <c r="M806" s="127">
        <v>1</v>
      </c>
      <c r="N806" s="137">
        <f>VLOOKUP(L806,단가표!$B$2:$C$75,2,0)</f>
        <v>150000</v>
      </c>
      <c r="O806" s="42">
        <f>SUM(M806*N806)</f>
        <v>150000</v>
      </c>
      <c r="P806" s="138">
        <v>150000</v>
      </c>
      <c r="Q806" s="167" t="s">
        <v>1724</v>
      </c>
      <c r="R806" s="41">
        <v>1</v>
      </c>
      <c r="S806" s="43">
        <v>0</v>
      </c>
      <c r="T806" s="166">
        <v>60000</v>
      </c>
      <c r="U806" s="193" t="s">
        <v>57</v>
      </c>
      <c r="V806" s="50" t="s">
        <v>1860</v>
      </c>
      <c r="W806" s="194" t="s">
        <v>1861</v>
      </c>
      <c r="X806" s="186"/>
      <c r="Y806" s="55"/>
      <c r="Z806" s="48"/>
      <c r="AA806" s="48"/>
      <c r="AB806" s="48"/>
      <c r="AC806" s="40"/>
    </row>
    <row r="807" spans="1:29" ht="20.100000000000001" customHeight="1">
      <c r="A807" s="36" t="s">
        <v>2700</v>
      </c>
      <c r="B807" s="36" t="s">
        <v>30</v>
      </c>
      <c r="C807" s="56" t="s">
        <v>50</v>
      </c>
      <c r="D807" s="48" t="s">
        <v>1862</v>
      </c>
      <c r="E807" s="48" t="s">
        <v>30</v>
      </c>
      <c r="F807" s="48" t="s">
        <v>1863</v>
      </c>
      <c r="G807" s="48" t="s">
        <v>1723</v>
      </c>
      <c r="H807" s="48">
        <v>7</v>
      </c>
      <c r="I807" s="48" t="s">
        <v>220</v>
      </c>
      <c r="J807" s="49">
        <v>45645</v>
      </c>
      <c r="K807" s="62">
        <v>45658</v>
      </c>
      <c r="L807" s="40" t="s">
        <v>1755</v>
      </c>
      <c r="M807" s="127">
        <v>1</v>
      </c>
      <c r="N807" s="137">
        <f>VLOOKUP(L807,단가표!$B$2:$C$75,2,0)</f>
        <v>150000</v>
      </c>
      <c r="O807" s="42">
        <v>70000</v>
      </c>
      <c r="P807" s="138">
        <v>70000</v>
      </c>
      <c r="Q807" s="167" t="s">
        <v>26</v>
      </c>
      <c r="R807" s="41"/>
      <c r="S807" s="43">
        <v>0</v>
      </c>
      <c r="T807" s="166"/>
      <c r="U807" s="193" t="s">
        <v>57</v>
      </c>
      <c r="V807" s="50" t="s">
        <v>1864</v>
      </c>
      <c r="W807" s="194" t="s">
        <v>1866</v>
      </c>
      <c r="X807" s="186"/>
      <c r="Y807" s="55"/>
      <c r="Z807" s="48"/>
      <c r="AA807" s="48"/>
      <c r="AB807" s="48"/>
      <c r="AC807" s="40"/>
    </row>
    <row r="808" spans="1:29" ht="20.100000000000001" customHeight="1">
      <c r="A808" s="36" t="s">
        <v>2700</v>
      </c>
      <c r="B808" s="36" t="s">
        <v>30</v>
      </c>
      <c r="C808" s="56" t="s">
        <v>50</v>
      </c>
      <c r="D808" s="48" t="s">
        <v>1862</v>
      </c>
      <c r="E808" s="48" t="s">
        <v>30</v>
      </c>
      <c r="F808" s="48" t="s">
        <v>1863</v>
      </c>
      <c r="G808" s="48" t="s">
        <v>1723</v>
      </c>
      <c r="H808" s="48">
        <v>7</v>
      </c>
      <c r="I808" s="48" t="s">
        <v>220</v>
      </c>
      <c r="J808" s="49">
        <v>45645</v>
      </c>
      <c r="K808" s="62">
        <v>45658</v>
      </c>
      <c r="L808" s="40" t="s">
        <v>1755</v>
      </c>
      <c r="M808" s="127">
        <v>1</v>
      </c>
      <c r="N808" s="137">
        <f>VLOOKUP(L808,단가표!$B$2:$C$75,2,0)</f>
        <v>150000</v>
      </c>
      <c r="O808" s="42">
        <v>80000</v>
      </c>
      <c r="P808" s="138">
        <v>80000</v>
      </c>
      <c r="Q808" s="167" t="s">
        <v>26</v>
      </c>
      <c r="R808" s="41"/>
      <c r="S808" s="43">
        <v>0</v>
      </c>
      <c r="T808" s="166"/>
      <c r="U808" s="193" t="s">
        <v>57</v>
      </c>
      <c r="V808" s="50" t="s">
        <v>1865</v>
      </c>
      <c r="W808" s="194" t="s">
        <v>1866</v>
      </c>
      <c r="X808" s="186"/>
      <c r="Y808" s="55"/>
      <c r="Z808" s="48"/>
      <c r="AA808" s="48"/>
      <c r="AB808" s="48"/>
      <c r="AC808" s="40"/>
    </row>
    <row r="809" spans="1:29" ht="20.100000000000001" customHeight="1">
      <c r="A809" s="36" t="s">
        <v>2700</v>
      </c>
      <c r="B809" s="36" t="s">
        <v>30</v>
      </c>
      <c r="C809" s="56" t="s">
        <v>51</v>
      </c>
      <c r="D809" s="48" t="s">
        <v>1885</v>
      </c>
      <c r="E809" s="48" t="s">
        <v>30</v>
      </c>
      <c r="F809" s="48" t="s">
        <v>1863</v>
      </c>
      <c r="G809" s="48" t="s">
        <v>1667</v>
      </c>
      <c r="H809" s="48">
        <v>11</v>
      </c>
      <c r="I809" s="48" t="s">
        <v>220</v>
      </c>
      <c r="J809" s="49">
        <v>45645</v>
      </c>
      <c r="K809" s="62">
        <v>45658</v>
      </c>
      <c r="L809" s="40" t="s">
        <v>1755</v>
      </c>
      <c r="M809" s="127">
        <v>1</v>
      </c>
      <c r="N809" s="137">
        <f>VLOOKUP(L809,단가표!$B$2:$C$75,2,0)</f>
        <v>150000</v>
      </c>
      <c r="O809" s="42">
        <f>SUM(M809*N809)</f>
        <v>150000</v>
      </c>
      <c r="P809" s="138">
        <v>150000</v>
      </c>
      <c r="Q809" s="167" t="s">
        <v>26</v>
      </c>
      <c r="R809" s="41"/>
      <c r="S809" s="43">
        <v>0</v>
      </c>
      <c r="T809" s="166"/>
      <c r="U809" s="193" t="s">
        <v>57</v>
      </c>
      <c r="V809" s="50" t="s">
        <v>1869</v>
      </c>
      <c r="W809" s="194" t="s">
        <v>1870</v>
      </c>
      <c r="X809" s="186"/>
      <c r="Y809" s="55"/>
      <c r="Z809" s="48"/>
      <c r="AA809" s="48"/>
      <c r="AB809" s="48"/>
      <c r="AC809" s="40"/>
    </row>
    <row r="810" spans="1:29" ht="20.100000000000001" customHeight="1">
      <c r="A810" s="36" t="s">
        <v>2700</v>
      </c>
      <c r="B810" s="36" t="s">
        <v>30</v>
      </c>
      <c r="C810" s="56" t="s">
        <v>51</v>
      </c>
      <c r="D810" s="48" t="s">
        <v>1886</v>
      </c>
      <c r="E810" s="48" t="s">
        <v>30</v>
      </c>
      <c r="F810" s="48" t="s">
        <v>1863</v>
      </c>
      <c r="G810" s="48" t="s">
        <v>1667</v>
      </c>
      <c r="H810" s="48">
        <v>11</v>
      </c>
      <c r="I810" s="48" t="s">
        <v>187</v>
      </c>
      <c r="J810" s="49">
        <v>45645</v>
      </c>
      <c r="K810" s="62">
        <v>45658</v>
      </c>
      <c r="L810" s="40" t="s">
        <v>1758</v>
      </c>
      <c r="M810" s="127">
        <v>1</v>
      </c>
      <c r="N810" s="137">
        <f>VLOOKUP(L810,단가표!$B$2:$C$75,2,0)</f>
        <v>150000</v>
      </c>
      <c r="O810" s="42">
        <f>SUM(M810*N810)</f>
        <v>150000</v>
      </c>
      <c r="P810" s="138">
        <v>150000</v>
      </c>
      <c r="Q810" s="167" t="s">
        <v>26</v>
      </c>
      <c r="R810" s="41"/>
      <c r="S810" s="43">
        <v>0</v>
      </c>
      <c r="T810" s="166"/>
      <c r="U810" s="193" t="s">
        <v>57</v>
      </c>
      <c r="V810" s="50" t="s">
        <v>1869</v>
      </c>
      <c r="W810" s="194" t="s">
        <v>1784</v>
      </c>
      <c r="X810" s="186"/>
      <c r="Y810" s="55"/>
      <c r="Z810" s="48"/>
      <c r="AA810" s="48"/>
      <c r="AB810" s="48"/>
      <c r="AC810" s="40"/>
    </row>
    <row r="811" spans="1:29" ht="20.100000000000001" customHeight="1">
      <c r="A811" s="36" t="s">
        <v>2700</v>
      </c>
      <c r="B811" s="36" t="s">
        <v>30</v>
      </c>
      <c r="C811" s="56" t="s">
        <v>50</v>
      </c>
      <c r="D811" s="48" t="s">
        <v>2248</v>
      </c>
      <c r="E811" s="48" t="s">
        <v>30</v>
      </c>
      <c r="F811" s="48" t="s">
        <v>1871</v>
      </c>
      <c r="G811" s="48" t="s">
        <v>1723</v>
      </c>
      <c r="H811" s="48">
        <v>7</v>
      </c>
      <c r="I811" s="48" t="s">
        <v>185</v>
      </c>
      <c r="J811" s="49">
        <v>45645</v>
      </c>
      <c r="K811" s="62">
        <v>45658</v>
      </c>
      <c r="L811" s="40" t="s">
        <v>1757</v>
      </c>
      <c r="M811" s="127">
        <v>1</v>
      </c>
      <c r="N811" s="137">
        <v>99000</v>
      </c>
      <c r="O811" s="42">
        <f>SUM(M811*N811)</f>
        <v>99000</v>
      </c>
      <c r="P811" s="138">
        <v>99000</v>
      </c>
      <c r="Q811" s="167" t="s">
        <v>1724</v>
      </c>
      <c r="R811" s="41">
        <v>1</v>
      </c>
      <c r="S811" s="43">
        <v>0</v>
      </c>
      <c r="T811" s="166">
        <v>30000</v>
      </c>
      <c r="U811" s="193" t="s">
        <v>59</v>
      </c>
      <c r="V811" s="50" t="s">
        <v>765</v>
      </c>
      <c r="W811" s="194" t="s">
        <v>2249</v>
      </c>
      <c r="X811" s="186"/>
      <c r="Y811" s="55"/>
      <c r="Z811" s="48"/>
      <c r="AA811" s="48"/>
      <c r="AB811" s="48"/>
      <c r="AC811" s="40"/>
    </row>
    <row r="812" spans="1:29" ht="20.100000000000001" customHeight="1">
      <c r="A812" s="36" t="s">
        <v>2700</v>
      </c>
      <c r="B812" s="36" t="s">
        <v>30</v>
      </c>
      <c r="C812" s="56" t="s">
        <v>51</v>
      </c>
      <c r="D812" s="48" t="s">
        <v>2552</v>
      </c>
      <c r="E812" s="48" t="s">
        <v>30</v>
      </c>
      <c r="F812" s="48" t="s">
        <v>1874</v>
      </c>
      <c r="G812" s="48" t="s">
        <v>1667</v>
      </c>
      <c r="H812" s="48">
        <v>9</v>
      </c>
      <c r="I812" s="48" t="s">
        <v>713</v>
      </c>
      <c r="J812" s="49">
        <v>45645</v>
      </c>
      <c r="K812" s="62">
        <v>45658</v>
      </c>
      <c r="L812" s="40" t="s">
        <v>1755</v>
      </c>
      <c r="M812" s="127">
        <v>1</v>
      </c>
      <c r="N812" s="137">
        <f>VLOOKUP(L812,단가표!$B$2:$C$75,2,0)</f>
        <v>150000</v>
      </c>
      <c r="O812" s="42">
        <f>SUM(M812*N812)</f>
        <v>150000</v>
      </c>
      <c r="P812" s="138">
        <v>150000</v>
      </c>
      <c r="Q812" s="167" t="s">
        <v>26</v>
      </c>
      <c r="R812" s="41"/>
      <c r="S812" s="43">
        <v>0</v>
      </c>
      <c r="T812" s="166"/>
      <c r="U812" s="193" t="s">
        <v>59</v>
      </c>
      <c r="V812" s="50" t="s">
        <v>765</v>
      </c>
      <c r="W812" s="194" t="s">
        <v>1752</v>
      </c>
      <c r="X812" s="186"/>
      <c r="Y812" s="55"/>
      <c r="Z812" s="48"/>
      <c r="AA812" s="48"/>
      <c r="AB812" s="48"/>
      <c r="AC812" s="40"/>
    </row>
    <row r="813" spans="1:29" ht="20.100000000000001" customHeight="1">
      <c r="A813" s="36" t="s">
        <v>2700</v>
      </c>
      <c r="B813" s="36" t="s">
        <v>30</v>
      </c>
      <c r="C813" s="56" t="s">
        <v>51</v>
      </c>
      <c r="D813" s="48" t="s">
        <v>1875</v>
      </c>
      <c r="E813" s="48" t="s">
        <v>30</v>
      </c>
      <c r="F813" s="48" t="s">
        <v>1874</v>
      </c>
      <c r="G813" s="48" t="s">
        <v>1723</v>
      </c>
      <c r="H813" s="48">
        <v>13</v>
      </c>
      <c r="I813" s="48" t="s">
        <v>713</v>
      </c>
      <c r="J813" s="49">
        <v>45645</v>
      </c>
      <c r="K813" s="62">
        <v>45658</v>
      </c>
      <c r="L813" s="40" t="s">
        <v>1755</v>
      </c>
      <c r="M813" s="127">
        <v>1</v>
      </c>
      <c r="N813" s="137">
        <f>VLOOKUP(L813,단가표!$B$2:$C$75,2,0)</f>
        <v>150000</v>
      </c>
      <c r="O813" s="42">
        <f>SUM(M813*N813)</f>
        <v>150000</v>
      </c>
      <c r="P813" s="138">
        <v>150000</v>
      </c>
      <c r="Q813" s="167" t="s">
        <v>26</v>
      </c>
      <c r="R813" s="41"/>
      <c r="S813" s="43">
        <v>0</v>
      </c>
      <c r="T813" s="166"/>
      <c r="U813" s="193" t="s">
        <v>59</v>
      </c>
      <c r="V813" s="50" t="s">
        <v>765</v>
      </c>
      <c r="W813" s="194" t="s">
        <v>1752</v>
      </c>
      <c r="X813" s="186"/>
      <c r="Y813" s="55"/>
      <c r="Z813" s="48"/>
      <c r="AA813" s="48"/>
      <c r="AB813" s="48"/>
      <c r="AC813" s="40"/>
    </row>
    <row r="814" spans="1:29" ht="20.100000000000001" customHeight="1">
      <c r="A814" s="36" t="s">
        <v>2700</v>
      </c>
      <c r="B814" s="36" t="s">
        <v>30</v>
      </c>
      <c r="C814" s="56" t="s">
        <v>51</v>
      </c>
      <c r="D814" s="48" t="s">
        <v>2552</v>
      </c>
      <c r="E814" s="48" t="s">
        <v>30</v>
      </c>
      <c r="F814" s="48" t="s">
        <v>1874</v>
      </c>
      <c r="G814" s="48" t="s">
        <v>1667</v>
      </c>
      <c r="H814" s="48">
        <v>9</v>
      </c>
      <c r="I814" s="48" t="s">
        <v>713</v>
      </c>
      <c r="J814" s="49">
        <v>45645</v>
      </c>
      <c r="K814" s="62">
        <v>45658</v>
      </c>
      <c r="L814" s="40" t="s">
        <v>1755</v>
      </c>
      <c r="M814" s="127"/>
      <c r="N814" s="137">
        <f>VLOOKUP(L814,단가표!$B$2:$C$75,2,0)</f>
        <v>150000</v>
      </c>
      <c r="O814" s="42">
        <f>SUM(M814*N814)</f>
        <v>0</v>
      </c>
      <c r="P814" s="138"/>
      <c r="Q814" s="167" t="s">
        <v>1724</v>
      </c>
      <c r="R814" s="41">
        <v>1</v>
      </c>
      <c r="S814" s="43">
        <v>0</v>
      </c>
      <c r="T814" s="166">
        <v>60000</v>
      </c>
      <c r="U814" s="193" t="s">
        <v>59</v>
      </c>
      <c r="V814" s="50" t="s">
        <v>765</v>
      </c>
      <c r="W814" s="194" t="s">
        <v>1876</v>
      </c>
      <c r="X814" s="186"/>
      <c r="Y814" s="55"/>
      <c r="Z814" s="48"/>
      <c r="AA814" s="48"/>
      <c r="AB814" s="48"/>
      <c r="AC814" s="40"/>
    </row>
    <row r="815" spans="1:29" ht="20.100000000000001" customHeight="1">
      <c r="A815" s="36" t="s">
        <v>2700</v>
      </c>
      <c r="B815" s="36" t="s">
        <v>30</v>
      </c>
      <c r="C815" s="56" t="s">
        <v>51</v>
      </c>
      <c r="D815" s="48" t="s">
        <v>1875</v>
      </c>
      <c r="E815" s="48" t="s">
        <v>30</v>
      </c>
      <c r="F815" s="48" t="s">
        <v>1874</v>
      </c>
      <c r="G815" s="48" t="s">
        <v>1723</v>
      </c>
      <c r="H815" s="48">
        <v>13</v>
      </c>
      <c r="I815" s="48" t="s">
        <v>713</v>
      </c>
      <c r="J815" s="49">
        <v>45645</v>
      </c>
      <c r="K815" s="62">
        <v>45658</v>
      </c>
      <c r="L815" s="40" t="s">
        <v>1755</v>
      </c>
      <c r="M815" s="127"/>
      <c r="N815" s="137">
        <f>VLOOKUP(L815,단가표!$B$2:$C$75,2,0)</f>
        <v>150000</v>
      </c>
      <c r="O815" s="42">
        <f>SUM(M815*N815)</f>
        <v>0</v>
      </c>
      <c r="P815" s="138"/>
      <c r="Q815" s="167" t="s">
        <v>1724</v>
      </c>
      <c r="R815" s="41">
        <v>1</v>
      </c>
      <c r="S815" s="43">
        <v>0</v>
      </c>
      <c r="T815" s="166">
        <v>60000</v>
      </c>
      <c r="U815" s="193" t="s">
        <v>59</v>
      </c>
      <c r="V815" s="50" t="s">
        <v>765</v>
      </c>
      <c r="W815" s="194" t="s">
        <v>1876</v>
      </c>
      <c r="X815" s="186"/>
      <c r="Y815" s="55"/>
      <c r="Z815" s="48"/>
      <c r="AA815" s="48"/>
      <c r="AB815" s="48"/>
      <c r="AC815" s="40"/>
    </row>
    <row r="816" spans="1:29" ht="20.100000000000001" customHeight="1">
      <c r="A816" s="36" t="s">
        <v>2700</v>
      </c>
      <c r="B816" s="36" t="s">
        <v>30</v>
      </c>
      <c r="C816" s="56" t="s">
        <v>1616</v>
      </c>
      <c r="D816" s="48" t="s">
        <v>1618</v>
      </c>
      <c r="E816" s="48" t="s">
        <v>30</v>
      </c>
      <c r="F816" s="48" t="s">
        <v>1639</v>
      </c>
      <c r="G816" s="48" t="s">
        <v>1629</v>
      </c>
      <c r="H816" s="48">
        <v>8</v>
      </c>
      <c r="I816" s="48" t="s">
        <v>1630</v>
      </c>
      <c r="J816" s="49">
        <v>45645</v>
      </c>
      <c r="K816" s="62">
        <v>45658</v>
      </c>
      <c r="L816" s="40" t="s">
        <v>1755</v>
      </c>
      <c r="M816" s="127"/>
      <c r="N816" s="137">
        <f>VLOOKUP(L816,단가표!$B$2:$C$75,2,0)</f>
        <v>150000</v>
      </c>
      <c r="O816" s="42">
        <f>SUM(M816*N816)</f>
        <v>0</v>
      </c>
      <c r="P816" s="138"/>
      <c r="Q816" s="167" t="s">
        <v>1724</v>
      </c>
      <c r="R816" s="41">
        <v>1</v>
      </c>
      <c r="S816" s="43">
        <v>0</v>
      </c>
      <c r="T816" s="166">
        <v>60000</v>
      </c>
      <c r="U816" s="193" t="s">
        <v>59</v>
      </c>
      <c r="V816" s="50" t="s">
        <v>85</v>
      </c>
      <c r="W816" s="194" t="s">
        <v>1876</v>
      </c>
      <c r="X816" s="186"/>
      <c r="Y816" s="55"/>
      <c r="Z816" s="48"/>
      <c r="AA816" s="48"/>
      <c r="AB816" s="48"/>
      <c r="AC816" s="40"/>
    </row>
    <row r="817" spans="1:29" ht="20.100000000000001" customHeight="1">
      <c r="A817" s="36" t="s">
        <v>2700</v>
      </c>
      <c r="B817" s="36" t="s">
        <v>30</v>
      </c>
      <c r="C817" s="56" t="s">
        <v>1616</v>
      </c>
      <c r="D817" s="48" t="s">
        <v>1625</v>
      </c>
      <c r="E817" s="48" t="s">
        <v>30</v>
      </c>
      <c r="F817" s="48" t="s">
        <v>1636</v>
      </c>
      <c r="G817" s="48" t="s">
        <v>1629</v>
      </c>
      <c r="H817" s="48">
        <v>8</v>
      </c>
      <c r="I817" s="48" t="s">
        <v>1635</v>
      </c>
      <c r="J817" s="49">
        <v>45645</v>
      </c>
      <c r="K817" s="62">
        <v>45658</v>
      </c>
      <c r="L817" s="40" t="s">
        <v>1755</v>
      </c>
      <c r="M817" s="127"/>
      <c r="N817" s="137">
        <f>VLOOKUP(L817,단가표!$B$2:$C$75,2,0)</f>
        <v>150000</v>
      </c>
      <c r="O817" s="42">
        <f>SUM(M817*N817)</f>
        <v>0</v>
      </c>
      <c r="P817" s="138"/>
      <c r="Q817" s="167" t="s">
        <v>1724</v>
      </c>
      <c r="R817" s="41">
        <v>1</v>
      </c>
      <c r="S817" s="43">
        <v>0</v>
      </c>
      <c r="T817" s="166">
        <v>24000</v>
      </c>
      <c r="U817" s="193" t="s">
        <v>59</v>
      </c>
      <c r="V817" s="50" t="s">
        <v>85</v>
      </c>
      <c r="W817" s="194" t="s">
        <v>1880</v>
      </c>
      <c r="X817" s="186"/>
      <c r="Y817" s="55"/>
      <c r="Z817" s="48"/>
      <c r="AA817" s="48"/>
      <c r="AB817" s="48"/>
      <c r="AC817" s="40"/>
    </row>
    <row r="818" spans="1:29" ht="20.100000000000001" customHeight="1">
      <c r="A818" s="36" t="s">
        <v>2700</v>
      </c>
      <c r="B818" s="36" t="s">
        <v>30</v>
      </c>
      <c r="C818" s="56" t="s">
        <v>50</v>
      </c>
      <c r="D818" s="48" t="s">
        <v>1882</v>
      </c>
      <c r="E818" s="48" t="s">
        <v>30</v>
      </c>
      <c r="F818" s="48" t="s">
        <v>1883</v>
      </c>
      <c r="G818" s="48" t="s">
        <v>1667</v>
      </c>
      <c r="H818" s="48">
        <v>8</v>
      </c>
      <c r="I818" s="48" t="s">
        <v>220</v>
      </c>
      <c r="J818" s="49">
        <v>45645</v>
      </c>
      <c r="K818" s="66">
        <v>45658</v>
      </c>
      <c r="L818" s="40" t="s">
        <v>1755</v>
      </c>
      <c r="M818" s="127">
        <v>1</v>
      </c>
      <c r="N818" s="137">
        <f>VLOOKUP(L818,단가표!$B$2:$C$75,2,0)</f>
        <v>150000</v>
      </c>
      <c r="O818" s="42">
        <f>SUM(M818*N818)</f>
        <v>150000</v>
      </c>
      <c r="P818" s="138">
        <v>150000</v>
      </c>
      <c r="Q818" s="167" t="s">
        <v>1724</v>
      </c>
      <c r="R818" s="41">
        <v>1</v>
      </c>
      <c r="S818" s="43">
        <v>0</v>
      </c>
      <c r="T818" s="166">
        <v>60000</v>
      </c>
      <c r="U818" s="200" t="s">
        <v>59</v>
      </c>
      <c r="V818" s="38" t="s">
        <v>765</v>
      </c>
      <c r="W818" s="194" t="s">
        <v>1861</v>
      </c>
      <c r="X818" s="186"/>
      <c r="Y818" s="55"/>
      <c r="Z818" s="48"/>
      <c r="AA818" s="48"/>
      <c r="AB818" s="48"/>
      <c r="AC818" s="40"/>
    </row>
    <row r="819" spans="1:29" ht="20.100000000000001" customHeight="1">
      <c r="A819" s="36" t="s">
        <v>2705</v>
      </c>
      <c r="B819" s="95" t="s">
        <v>51</v>
      </c>
      <c r="C819" s="56" t="s">
        <v>41</v>
      </c>
      <c r="D819" s="57" t="s">
        <v>456</v>
      </c>
      <c r="E819" s="48" t="s">
        <v>193</v>
      </c>
      <c r="F819" s="40" t="s">
        <v>237</v>
      </c>
      <c r="G819" s="48" t="s">
        <v>86</v>
      </c>
      <c r="H819" s="48">
        <v>7</v>
      </c>
      <c r="I819" s="48" t="s">
        <v>100</v>
      </c>
      <c r="J819" s="49">
        <v>45645</v>
      </c>
      <c r="K819" s="62">
        <v>45717</v>
      </c>
      <c r="L819" s="40" t="s">
        <v>3</v>
      </c>
      <c r="M819" s="127">
        <v>2</v>
      </c>
      <c r="N819" s="137">
        <f>VLOOKUP(L819,단가표!$B$2:$C$75,2,0)</f>
        <v>70000</v>
      </c>
      <c r="O819" s="42">
        <f>SUM(M819*N819)</f>
        <v>140000</v>
      </c>
      <c r="P819" s="138">
        <v>140000</v>
      </c>
      <c r="Q819" s="167" t="s">
        <v>26</v>
      </c>
      <c r="R819" s="41"/>
      <c r="S819" s="43">
        <f>VLOOKUP(Q819,단가표!$B$2:$C$75,2,0)</f>
        <v>0</v>
      </c>
      <c r="T819" s="166"/>
      <c r="U819" s="195" t="s">
        <v>57</v>
      </c>
      <c r="V819" s="50" t="s">
        <v>1867</v>
      </c>
      <c r="W819" s="194" t="s">
        <v>2600</v>
      </c>
      <c r="X819" s="186">
        <v>44572</v>
      </c>
      <c r="Y819" s="55" t="s">
        <v>4</v>
      </c>
      <c r="Z819" s="48"/>
      <c r="AA819" s="48"/>
      <c r="AB819" s="48"/>
      <c r="AC819" s="48"/>
    </row>
    <row r="820" spans="1:29" ht="20.100000000000001" customHeight="1">
      <c r="A820" s="36" t="s">
        <v>2705</v>
      </c>
      <c r="B820" s="95" t="s">
        <v>51</v>
      </c>
      <c r="C820" s="56" t="s">
        <v>41</v>
      </c>
      <c r="D820" s="57" t="s">
        <v>453</v>
      </c>
      <c r="E820" s="48" t="s">
        <v>193</v>
      </c>
      <c r="F820" s="40" t="s">
        <v>237</v>
      </c>
      <c r="G820" s="48" t="s">
        <v>86</v>
      </c>
      <c r="H820" s="48">
        <v>7</v>
      </c>
      <c r="I820" s="48" t="s">
        <v>100</v>
      </c>
      <c r="J820" s="49">
        <v>45645</v>
      </c>
      <c r="K820" s="62">
        <v>45717</v>
      </c>
      <c r="L820" s="40" t="s">
        <v>3</v>
      </c>
      <c r="M820" s="127">
        <v>2</v>
      </c>
      <c r="N820" s="137">
        <f>VLOOKUP(L820,단가표!$B$2:$C$75,2,0)</f>
        <v>70000</v>
      </c>
      <c r="O820" s="42">
        <f>SUM(M820*N820)</f>
        <v>140000</v>
      </c>
      <c r="P820" s="138">
        <v>140000</v>
      </c>
      <c r="Q820" s="167" t="s">
        <v>26</v>
      </c>
      <c r="R820" s="41"/>
      <c r="S820" s="43">
        <f>VLOOKUP(Q820,단가표!$B$2:$C$75,2,0)</f>
        <v>0</v>
      </c>
      <c r="T820" s="166"/>
      <c r="U820" s="195" t="s">
        <v>57</v>
      </c>
      <c r="V820" s="50" t="s">
        <v>1867</v>
      </c>
      <c r="W820" s="194" t="s">
        <v>2600</v>
      </c>
      <c r="X820" s="186">
        <v>44572</v>
      </c>
      <c r="Y820" s="55" t="s">
        <v>4</v>
      </c>
      <c r="Z820" s="48"/>
      <c r="AA820" s="48"/>
      <c r="AB820" s="48"/>
      <c r="AC820" s="48"/>
    </row>
    <row r="821" spans="1:29" ht="20.100000000000001" customHeight="1">
      <c r="A821" s="36" t="s">
        <v>2705</v>
      </c>
      <c r="B821" s="95" t="s">
        <v>51</v>
      </c>
      <c r="C821" s="59" t="s">
        <v>499</v>
      </c>
      <c r="D821" s="37" t="s">
        <v>1897</v>
      </c>
      <c r="E821" s="37" t="s">
        <v>48</v>
      </c>
      <c r="F821" s="37" t="s">
        <v>1898</v>
      </c>
      <c r="G821" s="37" t="s">
        <v>86</v>
      </c>
      <c r="H821" s="37">
        <v>8</v>
      </c>
      <c r="I821" s="45" t="s">
        <v>103</v>
      </c>
      <c r="J821" s="64">
        <v>45646</v>
      </c>
      <c r="K821" s="62">
        <v>45627</v>
      </c>
      <c r="L821" s="40" t="s">
        <v>3</v>
      </c>
      <c r="M821" s="128">
        <v>2</v>
      </c>
      <c r="N821" s="149">
        <f>VLOOKUP(L821,[1]단가표!$B$2:$C$75,2,0)</f>
        <v>70000</v>
      </c>
      <c r="O821" s="43">
        <f>SUM(M821*N821)</f>
        <v>140000</v>
      </c>
      <c r="P821" s="141">
        <v>140000</v>
      </c>
      <c r="Q821" s="167" t="s">
        <v>26</v>
      </c>
      <c r="R821" s="53"/>
      <c r="S821" s="43">
        <f>VLOOKUP(Q821,[1]단가표!$B$2:$C$75,2,0)</f>
        <v>0</v>
      </c>
      <c r="T821" s="168"/>
      <c r="U821" s="195" t="s">
        <v>57</v>
      </c>
      <c r="V821" s="48" t="s">
        <v>1899</v>
      </c>
      <c r="W821" s="197" t="s">
        <v>1399</v>
      </c>
      <c r="X821" s="190">
        <v>44365</v>
      </c>
      <c r="Y821" s="46"/>
      <c r="Z821" s="37"/>
      <c r="AA821" s="37"/>
      <c r="AB821" s="37"/>
      <c r="AC821" s="59"/>
    </row>
    <row r="822" spans="1:29" ht="20.100000000000001" customHeight="1">
      <c r="A822" s="36" t="s">
        <v>2705</v>
      </c>
      <c r="B822" s="95" t="s">
        <v>51</v>
      </c>
      <c r="C822" s="61" t="s">
        <v>41</v>
      </c>
      <c r="D822" s="48" t="s">
        <v>357</v>
      </c>
      <c r="E822" s="48" t="s">
        <v>48</v>
      </c>
      <c r="F822" s="48" t="s">
        <v>358</v>
      </c>
      <c r="G822" s="48" t="s">
        <v>86</v>
      </c>
      <c r="H822" s="48">
        <v>6</v>
      </c>
      <c r="I822" s="48" t="s">
        <v>90</v>
      </c>
      <c r="J822" s="49">
        <v>45646</v>
      </c>
      <c r="K822" s="62">
        <v>45627</v>
      </c>
      <c r="L822" s="40" t="s">
        <v>4</v>
      </c>
      <c r="M822" s="127">
        <v>1</v>
      </c>
      <c r="N822" s="137">
        <f>VLOOKUP(L822,단가표!$B$2:$C$75,2,0)</f>
        <v>60000</v>
      </c>
      <c r="O822" s="42">
        <f>SUM(M822*N822)</f>
        <v>60000</v>
      </c>
      <c r="P822" s="138">
        <v>60000</v>
      </c>
      <c r="Q822" s="167" t="s">
        <v>26</v>
      </c>
      <c r="R822" s="41"/>
      <c r="S822" s="43">
        <v>0</v>
      </c>
      <c r="T822" s="166"/>
      <c r="U822" s="195" t="s">
        <v>57</v>
      </c>
      <c r="V822" s="48" t="s">
        <v>1901</v>
      </c>
      <c r="W822" s="194" t="s">
        <v>465</v>
      </c>
      <c r="X822" s="186">
        <v>44967</v>
      </c>
      <c r="Y822" s="48" t="s">
        <v>4</v>
      </c>
      <c r="Z822" s="48"/>
      <c r="AA822" s="48" t="s">
        <v>359</v>
      </c>
      <c r="AB822" s="48"/>
      <c r="AC822" s="50"/>
    </row>
    <row r="823" spans="1:29" ht="20.100000000000001" customHeight="1">
      <c r="A823" s="58" t="s">
        <v>2705</v>
      </c>
      <c r="B823" s="95" t="s">
        <v>51</v>
      </c>
      <c r="C823" s="37" t="s">
        <v>175</v>
      </c>
      <c r="D823" s="37" t="s">
        <v>411</v>
      </c>
      <c r="E823" s="48" t="s">
        <v>193</v>
      </c>
      <c r="F823" s="48" t="s">
        <v>412</v>
      </c>
      <c r="G823" s="48" t="s">
        <v>86</v>
      </c>
      <c r="H823" s="48">
        <v>8</v>
      </c>
      <c r="I823" s="48" t="s">
        <v>98</v>
      </c>
      <c r="J823" s="49">
        <v>45646</v>
      </c>
      <c r="K823" s="66">
        <v>45627</v>
      </c>
      <c r="L823" s="40" t="s">
        <v>2435</v>
      </c>
      <c r="M823" s="127">
        <v>1</v>
      </c>
      <c r="N823" s="137">
        <f>VLOOKUP(L823,단가표!$B$2:$C$75,2,0)</f>
        <v>30000</v>
      </c>
      <c r="O823" s="42">
        <f>SUM(M823*N823)</f>
        <v>30000</v>
      </c>
      <c r="P823" s="138">
        <v>30000</v>
      </c>
      <c r="Q823" s="167" t="s">
        <v>26</v>
      </c>
      <c r="R823" s="41"/>
      <c r="S823" s="43">
        <f>VLOOKUP(Q823,단가표!$B$2:$C$75,2,0)</f>
        <v>0</v>
      </c>
      <c r="T823" s="166"/>
      <c r="U823" s="195" t="s">
        <v>57</v>
      </c>
      <c r="V823" s="48" t="s">
        <v>1902</v>
      </c>
      <c r="W823" s="194" t="s">
        <v>1780</v>
      </c>
      <c r="X823" s="186">
        <v>45122</v>
      </c>
      <c r="Y823" s="55" t="s">
        <v>4</v>
      </c>
      <c r="Z823" s="48"/>
      <c r="AA823" s="48" t="s">
        <v>413</v>
      </c>
      <c r="AB823" s="48"/>
      <c r="AC823" s="48"/>
    </row>
    <row r="824" spans="1:29" ht="20.100000000000001" customHeight="1">
      <c r="A824" s="36" t="s">
        <v>2705</v>
      </c>
      <c r="B824" s="95" t="s">
        <v>51</v>
      </c>
      <c r="C824" s="59" t="s">
        <v>175</v>
      </c>
      <c r="D824" s="48" t="s">
        <v>285</v>
      </c>
      <c r="E824" s="48" t="s">
        <v>193</v>
      </c>
      <c r="F824" s="48" t="s">
        <v>286</v>
      </c>
      <c r="G824" s="48" t="s">
        <v>86</v>
      </c>
      <c r="H824" s="48">
        <v>7</v>
      </c>
      <c r="I824" s="48" t="s">
        <v>689</v>
      </c>
      <c r="J824" s="49">
        <v>45646</v>
      </c>
      <c r="K824" s="44">
        <v>45627</v>
      </c>
      <c r="L824" s="40" t="s">
        <v>2435</v>
      </c>
      <c r="M824" s="127">
        <v>1</v>
      </c>
      <c r="N824" s="137">
        <f>VLOOKUP(L824,단가표!$B$2:$C$75,2,0)</f>
        <v>30000</v>
      </c>
      <c r="O824" s="42">
        <f>SUM(M824*N824)</f>
        <v>30000</v>
      </c>
      <c r="P824" s="138">
        <v>30000</v>
      </c>
      <c r="Q824" s="165" t="s">
        <v>26</v>
      </c>
      <c r="R824" s="41"/>
      <c r="S824" s="43">
        <f>VLOOKUP(Q824,단가표!$B$2:$C$75,2,0)</f>
        <v>0</v>
      </c>
      <c r="T824" s="166"/>
      <c r="U824" s="193" t="s">
        <v>57</v>
      </c>
      <c r="V824" s="50" t="s">
        <v>1908</v>
      </c>
      <c r="W824" s="194" t="s">
        <v>1661</v>
      </c>
      <c r="X824" s="186">
        <v>44771</v>
      </c>
      <c r="Y824" s="55" t="s">
        <v>4</v>
      </c>
      <c r="Z824" s="48"/>
      <c r="AA824" s="48"/>
      <c r="AB824" s="48"/>
      <c r="AC824" s="40"/>
    </row>
    <row r="825" spans="1:29" ht="20.100000000000001" customHeight="1">
      <c r="A825" s="106" t="s">
        <v>2702</v>
      </c>
      <c r="B825" s="106" t="s">
        <v>84</v>
      </c>
      <c r="C825" s="37" t="s">
        <v>84</v>
      </c>
      <c r="D825" s="92" t="s">
        <v>1904</v>
      </c>
      <c r="E825" s="48">
        <f>[5]!표1[[#This Row],[품목]]</f>
        <v>0</v>
      </c>
      <c r="F825" s="48"/>
      <c r="G825" s="48"/>
      <c r="H825" s="48"/>
      <c r="I825" s="48" t="s">
        <v>1905</v>
      </c>
      <c r="J825" s="49">
        <v>45646</v>
      </c>
      <c r="K825" s="62">
        <v>45627</v>
      </c>
      <c r="L825" s="40" t="s">
        <v>367</v>
      </c>
      <c r="M825" s="127">
        <v>7</v>
      </c>
      <c r="N825" s="137">
        <f>VLOOKUP(L825,[1]단가표!$B$2:$C$75,2,0)</f>
        <v>250000</v>
      </c>
      <c r="O825" s="42">
        <f>SUM(M825*N825)</f>
        <v>1750000</v>
      </c>
      <c r="P825" s="138">
        <v>1650000</v>
      </c>
      <c r="Q825" s="167" t="s">
        <v>26</v>
      </c>
      <c r="R825" s="41"/>
      <c r="S825" s="43">
        <f>VLOOKUP(Q825,[1]단가표!$B$2:$C$75,2,0)</f>
        <v>0</v>
      </c>
      <c r="T825" s="168"/>
      <c r="U825" s="195" t="s">
        <v>57</v>
      </c>
      <c r="V825" s="50" t="s">
        <v>1906</v>
      </c>
      <c r="W825" s="194" t="s">
        <v>1907</v>
      </c>
      <c r="X825" s="188"/>
      <c r="Y825" s="55"/>
      <c r="Z825" s="48"/>
      <c r="AA825" s="48"/>
      <c r="AB825" s="48"/>
      <c r="AC825" s="40"/>
    </row>
    <row r="826" spans="1:29" ht="20.100000000000001" customHeight="1">
      <c r="A826" s="36" t="s">
        <v>2705</v>
      </c>
      <c r="B826" s="95" t="s">
        <v>51</v>
      </c>
      <c r="C826" s="48" t="s">
        <v>41</v>
      </c>
      <c r="D826" s="40" t="s">
        <v>420</v>
      </c>
      <c r="E826" s="48" t="s">
        <v>46</v>
      </c>
      <c r="F826" s="48" t="s">
        <v>421</v>
      </c>
      <c r="G826" s="48" t="s">
        <v>86</v>
      </c>
      <c r="H826" s="48">
        <v>8</v>
      </c>
      <c r="I826" s="48" t="s">
        <v>205</v>
      </c>
      <c r="J826" s="49">
        <v>45646</v>
      </c>
      <c r="K826" s="44">
        <v>45658</v>
      </c>
      <c r="L826" s="40" t="s">
        <v>6</v>
      </c>
      <c r="M826" s="127">
        <v>8</v>
      </c>
      <c r="N826" s="137">
        <f>VLOOKUP(L826,단가표!$B$2:$C$75,2,0)</f>
        <v>55000</v>
      </c>
      <c r="O826" s="42">
        <f>SUM(M826*N826)</f>
        <v>440000</v>
      </c>
      <c r="P826" s="138">
        <v>440000</v>
      </c>
      <c r="Q826" s="167" t="s">
        <v>26</v>
      </c>
      <c r="R826" s="41"/>
      <c r="S826" s="43">
        <f>VLOOKUP(Q826,단가표!$B$2:$C$75,2,0)</f>
        <v>0</v>
      </c>
      <c r="T826" s="166"/>
      <c r="U826" s="195" t="s">
        <v>57</v>
      </c>
      <c r="V826" s="48" t="s">
        <v>1887</v>
      </c>
      <c r="W826" s="194" t="s">
        <v>1833</v>
      </c>
      <c r="X826" s="186">
        <v>45135</v>
      </c>
      <c r="Y826" s="55" t="s">
        <v>4</v>
      </c>
      <c r="Z826" s="48"/>
      <c r="AA826" s="48" t="s">
        <v>422</v>
      </c>
      <c r="AB826" s="48"/>
      <c r="AC826" s="50" t="s">
        <v>53</v>
      </c>
    </row>
    <row r="827" spans="1:29" ht="20.100000000000001" customHeight="1">
      <c r="A827" s="58" t="s">
        <v>2705</v>
      </c>
      <c r="B827" s="95" t="s">
        <v>50</v>
      </c>
      <c r="C827" s="59" t="s">
        <v>41</v>
      </c>
      <c r="D827" s="48" t="s">
        <v>566</v>
      </c>
      <c r="E827" s="48" t="s">
        <v>45</v>
      </c>
      <c r="F827" s="48" t="s">
        <v>567</v>
      </c>
      <c r="G827" s="48" t="s">
        <v>89</v>
      </c>
      <c r="H827" s="48">
        <v>8</v>
      </c>
      <c r="I827" s="50" t="s">
        <v>90</v>
      </c>
      <c r="J827" s="49">
        <v>45646</v>
      </c>
      <c r="K827" s="66">
        <v>45658</v>
      </c>
      <c r="L827" s="40" t="s">
        <v>4</v>
      </c>
      <c r="M827" s="127">
        <v>4</v>
      </c>
      <c r="N827" s="137">
        <f>VLOOKUP(L827,단가표!$B$2:$C$75,2,0)</f>
        <v>60000</v>
      </c>
      <c r="O827" s="42">
        <f>SUM(M827*N827)</f>
        <v>240000</v>
      </c>
      <c r="P827" s="138">
        <v>240000</v>
      </c>
      <c r="Q827" s="167" t="s">
        <v>26</v>
      </c>
      <c r="R827" s="41"/>
      <c r="S827" s="43">
        <f>VLOOKUP(Q827,단가표!$B$2:$C$75,2,0)</f>
        <v>0</v>
      </c>
      <c r="T827" s="166"/>
      <c r="U827" s="195" t="s">
        <v>57</v>
      </c>
      <c r="V827" s="50" t="s">
        <v>1888</v>
      </c>
      <c r="W827" s="194" t="s">
        <v>1825</v>
      </c>
      <c r="X827" s="186">
        <v>45339</v>
      </c>
      <c r="Y827" s="48" t="s">
        <v>4</v>
      </c>
      <c r="Z827" s="48"/>
      <c r="AA827" s="48" t="s">
        <v>587</v>
      </c>
      <c r="AB827" s="48"/>
      <c r="AC827" s="48"/>
    </row>
    <row r="828" spans="1:29" ht="20.100000000000001" customHeight="1">
      <c r="A828" s="36" t="s">
        <v>2705</v>
      </c>
      <c r="B828" s="95" t="s">
        <v>51</v>
      </c>
      <c r="C828" s="37" t="s">
        <v>41</v>
      </c>
      <c r="D828" s="48" t="s">
        <v>576</v>
      </c>
      <c r="E828" s="48" t="s">
        <v>46</v>
      </c>
      <c r="F828" s="48" t="s">
        <v>578</v>
      </c>
      <c r="G828" s="48" t="s">
        <v>86</v>
      </c>
      <c r="H828" s="48">
        <v>10</v>
      </c>
      <c r="I828" s="48" t="s">
        <v>114</v>
      </c>
      <c r="J828" s="49">
        <v>45646</v>
      </c>
      <c r="K828" s="66">
        <v>45658</v>
      </c>
      <c r="L828" s="40" t="s">
        <v>4</v>
      </c>
      <c r="M828" s="127">
        <v>4</v>
      </c>
      <c r="N828" s="137">
        <f>VLOOKUP(L828,단가표!$B$2:$C$75,2,0)</f>
        <v>60000</v>
      </c>
      <c r="O828" s="42">
        <f>SUM(M828*N828)</f>
        <v>240000</v>
      </c>
      <c r="P828" s="138">
        <v>240000</v>
      </c>
      <c r="Q828" s="167" t="s">
        <v>26</v>
      </c>
      <c r="R828" s="41"/>
      <c r="S828" s="43">
        <f>VLOOKUP(Q828,단가표!$B$2:$C$75,2,0)</f>
        <v>0</v>
      </c>
      <c r="T828" s="166"/>
      <c r="U828" s="195" t="s">
        <v>57</v>
      </c>
      <c r="V828" s="48" t="s">
        <v>1889</v>
      </c>
      <c r="W828" s="199" t="s">
        <v>1825</v>
      </c>
      <c r="X828" s="186">
        <v>45367</v>
      </c>
      <c r="Y828" s="48" t="s">
        <v>4</v>
      </c>
      <c r="Z828" s="48" t="s">
        <v>625</v>
      </c>
      <c r="AA828" s="48"/>
      <c r="AB828" s="48"/>
      <c r="AC828" s="50"/>
    </row>
    <row r="829" spans="1:29" ht="20.100000000000001" customHeight="1">
      <c r="A829" s="36" t="s">
        <v>2705</v>
      </c>
      <c r="B829" s="95" t="s">
        <v>51</v>
      </c>
      <c r="C829" s="37" t="s">
        <v>41</v>
      </c>
      <c r="D829" s="48" t="s">
        <v>550</v>
      </c>
      <c r="E829" s="48" t="s">
        <v>48</v>
      </c>
      <c r="F829" s="48" t="s">
        <v>551</v>
      </c>
      <c r="G829" s="48" t="s">
        <v>86</v>
      </c>
      <c r="H829" s="48">
        <v>7</v>
      </c>
      <c r="I829" s="48" t="s">
        <v>90</v>
      </c>
      <c r="J829" s="49">
        <v>45646</v>
      </c>
      <c r="K829" s="44">
        <v>45658</v>
      </c>
      <c r="L829" s="40" t="s">
        <v>5</v>
      </c>
      <c r="M829" s="127">
        <v>4</v>
      </c>
      <c r="N829" s="137">
        <f>VLOOKUP(L829,단가표!$B$2:$C$75,2,0)</f>
        <v>57500</v>
      </c>
      <c r="O829" s="42">
        <f>SUM(M829*N829)</f>
        <v>230000</v>
      </c>
      <c r="P829" s="138">
        <v>230000</v>
      </c>
      <c r="Q829" s="165" t="s">
        <v>26</v>
      </c>
      <c r="R829" s="41"/>
      <c r="S829" s="43">
        <f>VLOOKUP(Q829,단가표!$B$2:$C$75,2,0)</f>
        <v>0</v>
      </c>
      <c r="T829" s="166"/>
      <c r="U829" s="195" t="s">
        <v>57</v>
      </c>
      <c r="V829" s="50" t="s">
        <v>1890</v>
      </c>
      <c r="W829" s="194" t="s">
        <v>1891</v>
      </c>
      <c r="X829" s="186"/>
      <c r="Y829" s="55"/>
      <c r="Z829" s="48"/>
      <c r="AA829" s="48"/>
      <c r="AB829" s="48"/>
      <c r="AC829" s="48"/>
    </row>
    <row r="830" spans="1:29" ht="20.100000000000001" customHeight="1">
      <c r="A830" s="36" t="s">
        <v>2705</v>
      </c>
      <c r="B830" s="95" t="s">
        <v>51</v>
      </c>
      <c r="C830" s="56" t="s">
        <v>41</v>
      </c>
      <c r="D830" s="48" t="s">
        <v>570</v>
      </c>
      <c r="E830" s="48" t="s">
        <v>48</v>
      </c>
      <c r="F830" s="48" t="s">
        <v>552</v>
      </c>
      <c r="G830" s="48" t="s">
        <v>86</v>
      </c>
      <c r="H830" s="48">
        <v>6</v>
      </c>
      <c r="I830" s="48" t="s">
        <v>90</v>
      </c>
      <c r="J830" s="49">
        <v>45646</v>
      </c>
      <c r="K830" s="62">
        <v>45658</v>
      </c>
      <c r="L830" s="40" t="s">
        <v>5</v>
      </c>
      <c r="M830" s="127">
        <v>4</v>
      </c>
      <c r="N830" s="137">
        <f>VLOOKUP(L830,단가표!$B$2:$C$75,2,0)</f>
        <v>57500</v>
      </c>
      <c r="O830" s="42">
        <f>SUM(M830*N830)</f>
        <v>230000</v>
      </c>
      <c r="P830" s="138">
        <v>230000</v>
      </c>
      <c r="Q830" s="165" t="s">
        <v>26</v>
      </c>
      <c r="R830" s="41"/>
      <c r="S830" s="43">
        <f>VLOOKUP(Q830,단가표!$B$2:$C$75,2,0)</f>
        <v>0</v>
      </c>
      <c r="T830" s="138"/>
      <c r="U830" s="195" t="s">
        <v>57</v>
      </c>
      <c r="V830" s="50" t="s">
        <v>1892</v>
      </c>
      <c r="W830" s="194" t="s">
        <v>1893</v>
      </c>
      <c r="X830" s="186">
        <v>45324</v>
      </c>
      <c r="Y830" s="55" t="s">
        <v>4</v>
      </c>
      <c r="Z830" s="48"/>
      <c r="AA830" s="48"/>
      <c r="AB830" s="48"/>
      <c r="AC830" s="40" t="s">
        <v>569</v>
      </c>
    </row>
    <row r="831" spans="1:29" ht="20.100000000000001" customHeight="1">
      <c r="A831" s="36" t="s">
        <v>2705</v>
      </c>
      <c r="B831" s="95" t="s">
        <v>51</v>
      </c>
      <c r="C831" s="48" t="s">
        <v>41</v>
      </c>
      <c r="D831" s="37" t="s">
        <v>244</v>
      </c>
      <c r="E831" s="37" t="s">
        <v>193</v>
      </c>
      <c r="F831" s="37" t="s">
        <v>188</v>
      </c>
      <c r="G831" s="37" t="s">
        <v>86</v>
      </c>
      <c r="H831" s="37">
        <v>8</v>
      </c>
      <c r="I831" s="37" t="s">
        <v>114</v>
      </c>
      <c r="J831" s="49">
        <v>45646</v>
      </c>
      <c r="K831" s="63">
        <v>45658</v>
      </c>
      <c r="L831" s="38" t="s">
        <v>238</v>
      </c>
      <c r="M831" s="128">
        <v>4</v>
      </c>
      <c r="N831" s="137">
        <f>VLOOKUP(L831,단가표!$B$2:$C$75,2,0)</f>
        <v>60000</v>
      </c>
      <c r="O831" s="42">
        <f>SUM(M831*N831)*0.8</f>
        <v>192000</v>
      </c>
      <c r="P831" s="138">
        <v>192000</v>
      </c>
      <c r="Q831" s="167" t="s">
        <v>26</v>
      </c>
      <c r="R831" s="53"/>
      <c r="S831" s="43">
        <f>VLOOKUP(Q831,단가표!$B$2:$C$75,2,0)</f>
        <v>0</v>
      </c>
      <c r="T831" s="143"/>
      <c r="U831" s="195" t="s">
        <v>57</v>
      </c>
      <c r="V831" s="45" t="s">
        <v>1894</v>
      </c>
      <c r="W831" s="206" t="s">
        <v>1895</v>
      </c>
      <c r="X831" s="187"/>
      <c r="Y831" s="37"/>
      <c r="Z831" s="37"/>
      <c r="AA831" s="37"/>
      <c r="AB831" s="37"/>
      <c r="AC831" s="38"/>
    </row>
    <row r="832" spans="1:29" ht="20.100000000000001" customHeight="1">
      <c r="A832" s="58" t="s">
        <v>2705</v>
      </c>
      <c r="B832" s="95" t="s">
        <v>51</v>
      </c>
      <c r="C832" s="59" t="s">
        <v>41</v>
      </c>
      <c r="D832" s="48" t="s">
        <v>555</v>
      </c>
      <c r="E832" s="48" t="s">
        <v>193</v>
      </c>
      <c r="F832" s="48" t="s">
        <v>556</v>
      </c>
      <c r="G832" s="48" t="s">
        <v>86</v>
      </c>
      <c r="H832" s="48">
        <v>6</v>
      </c>
      <c r="I832" s="50" t="s">
        <v>91</v>
      </c>
      <c r="J832" s="49">
        <v>45646</v>
      </c>
      <c r="K832" s="62">
        <v>45658</v>
      </c>
      <c r="L832" s="40" t="s">
        <v>4</v>
      </c>
      <c r="M832" s="127">
        <v>4</v>
      </c>
      <c r="N832" s="137">
        <f>VLOOKUP(L832,단가표!$B$2:$C$75,2,0)</f>
        <v>60000</v>
      </c>
      <c r="O832" s="42">
        <f>SUM(M832*N832)</f>
        <v>240000</v>
      </c>
      <c r="P832" s="138">
        <v>240000</v>
      </c>
      <c r="Q832" s="165" t="s">
        <v>26</v>
      </c>
      <c r="R832" s="41"/>
      <c r="S832" s="42">
        <f>VLOOKUP(Q832,단가표!$B$2:$C$75,2,0)</f>
        <v>0</v>
      </c>
      <c r="T832" s="166"/>
      <c r="U832" s="195" t="s">
        <v>57</v>
      </c>
      <c r="V832" s="50" t="s">
        <v>1896</v>
      </c>
      <c r="W832" s="196" t="s">
        <v>1825</v>
      </c>
      <c r="X832" s="186"/>
      <c r="Y832" s="55"/>
      <c r="Z832" s="48"/>
      <c r="AA832" s="48"/>
      <c r="AB832" s="48"/>
      <c r="AC832" s="48"/>
    </row>
    <row r="833" spans="1:29" ht="20.100000000000001" customHeight="1">
      <c r="A833" s="58" t="s">
        <v>2705</v>
      </c>
      <c r="B833" s="95" t="s">
        <v>51</v>
      </c>
      <c r="C833" s="48" t="s">
        <v>41</v>
      </c>
      <c r="D833" s="48" t="s">
        <v>426</v>
      </c>
      <c r="E833" s="48" t="s">
        <v>193</v>
      </c>
      <c r="F833" s="48" t="s">
        <v>427</v>
      </c>
      <c r="G833" s="48" t="s">
        <v>86</v>
      </c>
      <c r="H833" s="48">
        <v>8</v>
      </c>
      <c r="I833" s="48" t="s">
        <v>90</v>
      </c>
      <c r="J833" s="68">
        <v>45646</v>
      </c>
      <c r="K833" s="62">
        <v>45658</v>
      </c>
      <c r="L833" s="40" t="s">
        <v>4</v>
      </c>
      <c r="M833" s="127">
        <v>4</v>
      </c>
      <c r="N833" s="137">
        <f>VLOOKUP(L833,단가표!$B$2:$C$75,2,0)</f>
        <v>60000</v>
      </c>
      <c r="O833" s="42">
        <f>SUM(M833*N833)</f>
        <v>240000</v>
      </c>
      <c r="P833" s="138">
        <v>240000</v>
      </c>
      <c r="Q833" s="165" t="s">
        <v>26</v>
      </c>
      <c r="R833" s="41"/>
      <c r="S833" s="42">
        <f>VLOOKUP(Q833,단가표!$B$2:$C$75,2,0)</f>
        <v>0</v>
      </c>
      <c r="T833" s="166"/>
      <c r="U833" s="195" t="s">
        <v>57</v>
      </c>
      <c r="V833" s="48" t="s">
        <v>1900</v>
      </c>
      <c r="W833" s="194" t="s">
        <v>1825</v>
      </c>
      <c r="X833" s="186">
        <v>45142</v>
      </c>
      <c r="Y833" s="48" t="s">
        <v>4</v>
      </c>
      <c r="Z833" s="48"/>
      <c r="AA833" s="48" t="s">
        <v>428</v>
      </c>
      <c r="AB833" s="48"/>
      <c r="AC833" s="50"/>
    </row>
    <row r="834" spans="1:29" ht="20.100000000000001" customHeight="1">
      <c r="A834" s="36" t="s">
        <v>2705</v>
      </c>
      <c r="B834" s="95" t="s">
        <v>51</v>
      </c>
      <c r="C834" s="61" t="s">
        <v>41</v>
      </c>
      <c r="D834" s="48" t="s">
        <v>357</v>
      </c>
      <c r="E834" s="48" t="s">
        <v>48</v>
      </c>
      <c r="F834" s="48" t="s">
        <v>358</v>
      </c>
      <c r="G834" s="48" t="s">
        <v>86</v>
      </c>
      <c r="H834" s="48">
        <v>6</v>
      </c>
      <c r="I834" s="48" t="s">
        <v>90</v>
      </c>
      <c r="J834" s="49">
        <v>45646</v>
      </c>
      <c r="K834" s="62">
        <v>45658</v>
      </c>
      <c r="L834" s="40" t="s">
        <v>4</v>
      </c>
      <c r="M834" s="127">
        <v>4</v>
      </c>
      <c r="N834" s="137">
        <f>VLOOKUP(L834,단가표!$B$2:$C$75,2,0)</f>
        <v>60000</v>
      </c>
      <c r="O834" s="42">
        <f>SUM(M834*N834)</f>
        <v>240000</v>
      </c>
      <c r="P834" s="138">
        <v>240000</v>
      </c>
      <c r="Q834" s="167" t="s">
        <v>26</v>
      </c>
      <c r="R834" s="41"/>
      <c r="S834" s="43">
        <v>0</v>
      </c>
      <c r="T834" s="166"/>
      <c r="U834" s="195" t="s">
        <v>57</v>
      </c>
      <c r="V834" s="48" t="s">
        <v>1901</v>
      </c>
      <c r="W834" s="194" t="s">
        <v>1825</v>
      </c>
      <c r="X834" s="186">
        <v>44967</v>
      </c>
      <c r="Y834" s="48" t="s">
        <v>4</v>
      </c>
      <c r="Z834" s="48"/>
      <c r="AA834" s="48" t="s">
        <v>359</v>
      </c>
      <c r="AB834" s="48"/>
      <c r="AC834" s="50"/>
    </row>
    <row r="835" spans="1:29" ht="20.100000000000001" customHeight="1">
      <c r="A835" s="79" t="s">
        <v>2705</v>
      </c>
      <c r="B835" s="95" t="s">
        <v>51</v>
      </c>
      <c r="C835" s="56" t="s">
        <v>41</v>
      </c>
      <c r="D835" s="38" t="s">
        <v>1656</v>
      </c>
      <c r="E835" s="48" t="s">
        <v>48</v>
      </c>
      <c r="F835" s="48" t="s">
        <v>1657</v>
      </c>
      <c r="G835" s="48" t="s">
        <v>86</v>
      </c>
      <c r="H835" s="48">
        <v>10</v>
      </c>
      <c r="I835" s="48" t="s">
        <v>100</v>
      </c>
      <c r="J835" s="49">
        <v>45646</v>
      </c>
      <c r="K835" s="62">
        <v>45658</v>
      </c>
      <c r="L835" s="40" t="s">
        <v>4</v>
      </c>
      <c r="M835" s="128">
        <v>4</v>
      </c>
      <c r="N835" s="137">
        <f>VLOOKUP(L835,단가표!$B$2:$C$75,2,0)</f>
        <v>60000</v>
      </c>
      <c r="O835" s="42">
        <f>SUM(M835*N835)</f>
        <v>240000</v>
      </c>
      <c r="P835" s="138">
        <v>240000</v>
      </c>
      <c r="Q835" s="167" t="s">
        <v>26</v>
      </c>
      <c r="R835" s="41"/>
      <c r="S835" s="43">
        <f>VLOOKUP(Q835,단가표!$B$2:$C$75,2,0)</f>
        <v>0</v>
      </c>
      <c r="T835" s="166"/>
      <c r="U835" s="195" t="s">
        <v>57</v>
      </c>
      <c r="V835" s="48" t="s">
        <v>1903</v>
      </c>
      <c r="W835" s="194" t="s">
        <v>1825</v>
      </c>
      <c r="X835" s="186"/>
      <c r="Y835" s="55"/>
      <c r="Z835" s="48"/>
      <c r="AA835" s="48"/>
      <c r="AB835" s="48"/>
      <c r="AC835" s="48"/>
    </row>
    <row r="836" spans="1:29" ht="20.100000000000001" customHeight="1">
      <c r="A836" s="58" t="s">
        <v>2705</v>
      </c>
      <c r="B836" s="95" t="s">
        <v>50</v>
      </c>
      <c r="C836" s="61" t="s">
        <v>41</v>
      </c>
      <c r="D836" s="48" t="s">
        <v>384</v>
      </c>
      <c r="E836" s="48" t="s">
        <v>44</v>
      </c>
      <c r="F836" s="48" t="s">
        <v>385</v>
      </c>
      <c r="G836" s="48" t="s">
        <v>86</v>
      </c>
      <c r="H836" s="48">
        <v>5</v>
      </c>
      <c r="I836" s="48" t="s">
        <v>92</v>
      </c>
      <c r="J836" s="49">
        <v>45647</v>
      </c>
      <c r="K836" s="44">
        <v>45597</v>
      </c>
      <c r="L836" s="38" t="s">
        <v>4</v>
      </c>
      <c r="M836" s="128">
        <v>2</v>
      </c>
      <c r="N836" s="137">
        <f>VLOOKUP(L836,단가표!$B$2:$C$75,2,0)</f>
        <v>60000</v>
      </c>
      <c r="O836" s="42">
        <f>SUM(M836*N836)</f>
        <v>120000</v>
      </c>
      <c r="P836" s="138">
        <v>120000</v>
      </c>
      <c r="Q836" s="167" t="s">
        <v>26</v>
      </c>
      <c r="R836" s="41"/>
      <c r="S836" s="43">
        <f>VLOOKUP(Q836,단가표!$B$2:$C$75,2,0)</f>
        <v>0</v>
      </c>
      <c r="T836" s="166"/>
      <c r="U836" s="195" t="s">
        <v>57</v>
      </c>
      <c r="V836" s="54" t="s">
        <v>1923</v>
      </c>
      <c r="W836" s="196" t="s">
        <v>1653</v>
      </c>
      <c r="X836" s="186">
        <v>45029</v>
      </c>
      <c r="Y836" s="48" t="s">
        <v>4</v>
      </c>
      <c r="Z836" s="48"/>
      <c r="AA836" s="48" t="s">
        <v>386</v>
      </c>
      <c r="AB836" s="48"/>
      <c r="AC836" s="48"/>
    </row>
    <row r="837" spans="1:29" ht="20.100000000000001" customHeight="1">
      <c r="A837" s="36" t="s">
        <v>2705</v>
      </c>
      <c r="B837" s="95" t="s">
        <v>51</v>
      </c>
      <c r="C837" s="56" t="s">
        <v>28</v>
      </c>
      <c r="D837" s="38" t="s">
        <v>1911</v>
      </c>
      <c r="E837" s="37" t="s">
        <v>193</v>
      </c>
      <c r="F837" s="37" t="s">
        <v>1910</v>
      </c>
      <c r="G837" s="37" t="s">
        <v>86</v>
      </c>
      <c r="H837" s="37">
        <v>7</v>
      </c>
      <c r="I837" s="37" t="s">
        <v>102</v>
      </c>
      <c r="J837" s="49">
        <v>45647</v>
      </c>
      <c r="K837" s="44">
        <v>45627</v>
      </c>
      <c r="L837" s="40" t="s">
        <v>28</v>
      </c>
      <c r="M837" s="127">
        <v>1</v>
      </c>
      <c r="N837" s="137">
        <f>VLOOKUP(L837,단가표!$B$2:$C$75,2,0)</f>
        <v>70000</v>
      </c>
      <c r="O837" s="42">
        <f>SUM(M837*N837)</f>
        <v>70000</v>
      </c>
      <c r="P837" s="138">
        <v>70000</v>
      </c>
      <c r="Q837" s="167" t="s">
        <v>26</v>
      </c>
      <c r="R837" s="53"/>
      <c r="S837" s="43">
        <f>VLOOKUP(Q837,단가표!$B$2:$C$75,2,0)</f>
        <v>0</v>
      </c>
      <c r="T837" s="168"/>
      <c r="U837" s="200" t="s">
        <v>57</v>
      </c>
      <c r="V837" s="45" t="s">
        <v>1912</v>
      </c>
      <c r="W837" s="199" t="s">
        <v>1913</v>
      </c>
      <c r="X837" s="187">
        <v>44660</v>
      </c>
      <c r="Y837" s="46"/>
      <c r="Z837" s="37"/>
      <c r="AA837" s="37" t="s">
        <v>250</v>
      </c>
      <c r="AB837" s="37"/>
      <c r="AC837" s="37"/>
    </row>
    <row r="838" spans="1:29" ht="20.100000000000001" customHeight="1">
      <c r="A838" s="36" t="s">
        <v>2705</v>
      </c>
      <c r="B838" s="95" t="s">
        <v>51</v>
      </c>
      <c r="C838" s="59" t="s">
        <v>41</v>
      </c>
      <c r="D838" s="48" t="s">
        <v>705</v>
      </c>
      <c r="E838" s="48" t="s">
        <v>48</v>
      </c>
      <c r="F838" s="48" t="s">
        <v>706</v>
      </c>
      <c r="G838" s="48" t="s">
        <v>86</v>
      </c>
      <c r="H838" s="48">
        <v>9</v>
      </c>
      <c r="I838" s="48" t="s">
        <v>103</v>
      </c>
      <c r="J838" s="49">
        <v>45647</v>
      </c>
      <c r="K838" s="62">
        <v>45627</v>
      </c>
      <c r="L838" s="40" t="s">
        <v>4</v>
      </c>
      <c r="M838" s="127">
        <v>1</v>
      </c>
      <c r="N838" s="137">
        <f>VLOOKUP(L838,단가표!$B$2:$C$75,2,0)</f>
        <v>60000</v>
      </c>
      <c r="O838" s="42">
        <f>SUM(M838*N838)</f>
        <v>60000</v>
      </c>
      <c r="P838" s="138">
        <v>60000</v>
      </c>
      <c r="Q838" s="165" t="s">
        <v>26</v>
      </c>
      <c r="R838" s="41"/>
      <c r="S838" s="43">
        <f>VLOOKUP(Q838,단가표!$B$2:$C$75,2,0)</f>
        <v>0</v>
      </c>
      <c r="T838" s="166"/>
      <c r="U838" s="193" t="s">
        <v>57</v>
      </c>
      <c r="V838" s="50" t="s">
        <v>1921</v>
      </c>
      <c r="W838" s="194" t="s">
        <v>465</v>
      </c>
      <c r="X838" s="186"/>
      <c r="Y838" s="55"/>
      <c r="Z838" s="48"/>
      <c r="AA838" s="48"/>
      <c r="AB838" s="48"/>
      <c r="AC838" s="40"/>
    </row>
    <row r="839" spans="1:29" ht="20.100000000000001" customHeight="1">
      <c r="A839" s="58" t="s">
        <v>2705</v>
      </c>
      <c r="B839" s="95" t="s">
        <v>50</v>
      </c>
      <c r="C839" s="61" t="s">
        <v>41</v>
      </c>
      <c r="D839" s="48" t="s">
        <v>384</v>
      </c>
      <c r="E839" s="48" t="s">
        <v>44</v>
      </c>
      <c r="F839" s="48" t="s">
        <v>385</v>
      </c>
      <c r="G839" s="48" t="s">
        <v>86</v>
      </c>
      <c r="H839" s="48">
        <v>5</v>
      </c>
      <c r="I839" s="48" t="s">
        <v>92</v>
      </c>
      <c r="J839" s="49">
        <v>45647</v>
      </c>
      <c r="K839" s="44">
        <v>45627</v>
      </c>
      <c r="L839" s="38" t="s">
        <v>4</v>
      </c>
      <c r="M839" s="128">
        <v>2</v>
      </c>
      <c r="N839" s="137">
        <f>VLOOKUP(L839,단가표!$B$2:$C$75,2,0)</f>
        <v>60000</v>
      </c>
      <c r="O839" s="42">
        <f>SUM(M839*N839)</f>
        <v>120000</v>
      </c>
      <c r="P839" s="138">
        <v>120000</v>
      </c>
      <c r="Q839" s="167" t="s">
        <v>26</v>
      </c>
      <c r="R839" s="41"/>
      <c r="S839" s="43">
        <f>VLOOKUP(Q839,단가표!$B$2:$C$75,2,0)</f>
        <v>0</v>
      </c>
      <c r="T839" s="166"/>
      <c r="U839" s="195" t="s">
        <v>57</v>
      </c>
      <c r="V839" s="54" t="s">
        <v>1923</v>
      </c>
      <c r="W839" s="196" t="s">
        <v>1399</v>
      </c>
      <c r="X839" s="186">
        <v>45029</v>
      </c>
      <c r="Y839" s="48" t="s">
        <v>4</v>
      </c>
      <c r="Z839" s="48"/>
      <c r="AA839" s="48" t="s">
        <v>386</v>
      </c>
      <c r="AB839" s="48"/>
      <c r="AC839" s="48"/>
    </row>
    <row r="840" spans="1:29" ht="20.100000000000001" customHeight="1">
      <c r="A840" s="36" t="s">
        <v>2705</v>
      </c>
      <c r="B840" s="95" t="s">
        <v>50</v>
      </c>
      <c r="C840" s="56" t="s">
        <v>28</v>
      </c>
      <c r="D840" s="37" t="s">
        <v>2095</v>
      </c>
      <c r="E840" s="48" t="s">
        <v>731</v>
      </c>
      <c r="F840" s="48" t="s">
        <v>2108</v>
      </c>
      <c r="G840" s="48" t="s">
        <v>86</v>
      </c>
      <c r="H840" s="48">
        <v>9</v>
      </c>
      <c r="I840" s="48" t="s">
        <v>114</v>
      </c>
      <c r="J840" s="49">
        <v>45647</v>
      </c>
      <c r="K840" s="62">
        <v>45627</v>
      </c>
      <c r="L840" s="40" t="s">
        <v>28</v>
      </c>
      <c r="M840" s="127">
        <v>1</v>
      </c>
      <c r="N840" s="137">
        <f>VLOOKUP(L840,단가표!$B$2:$C$75,2,0)</f>
        <v>70000</v>
      </c>
      <c r="O840" s="42">
        <f>SUM(M840*N840)</f>
        <v>70000</v>
      </c>
      <c r="P840" s="138">
        <v>70000</v>
      </c>
      <c r="Q840" s="165" t="s">
        <v>26</v>
      </c>
      <c r="R840" s="41"/>
      <c r="S840" s="43"/>
      <c r="T840" s="166"/>
      <c r="U840" s="193" t="s">
        <v>59</v>
      </c>
      <c r="V840" s="50" t="s">
        <v>765</v>
      </c>
      <c r="W840" s="194" t="s">
        <v>1810</v>
      </c>
      <c r="X840" s="186"/>
      <c r="Y840" s="55"/>
      <c r="Z840" s="48"/>
      <c r="AA840" s="48"/>
      <c r="AB840" s="48"/>
      <c r="AC840" s="40"/>
    </row>
    <row r="841" spans="1:29" ht="20.100000000000001" customHeight="1">
      <c r="A841" s="36" t="s">
        <v>2705</v>
      </c>
      <c r="B841" s="95" t="s">
        <v>50</v>
      </c>
      <c r="C841" s="56" t="s">
        <v>28</v>
      </c>
      <c r="D841" s="37" t="s">
        <v>2096</v>
      </c>
      <c r="E841" s="48" t="s">
        <v>731</v>
      </c>
      <c r="F841" s="48" t="s">
        <v>2108</v>
      </c>
      <c r="G841" s="48" t="s">
        <v>86</v>
      </c>
      <c r="H841" s="48">
        <v>7</v>
      </c>
      <c r="I841" s="48" t="s">
        <v>114</v>
      </c>
      <c r="J841" s="49">
        <v>45647</v>
      </c>
      <c r="K841" s="62">
        <v>45627</v>
      </c>
      <c r="L841" s="40" t="s">
        <v>28</v>
      </c>
      <c r="M841" s="127">
        <v>1</v>
      </c>
      <c r="N841" s="137">
        <f>VLOOKUP(L841,단가표!$B$2:$C$75,2,0)</f>
        <v>70000</v>
      </c>
      <c r="O841" s="42">
        <f>SUM(M841*N841)</f>
        <v>70000</v>
      </c>
      <c r="P841" s="138">
        <v>70000</v>
      </c>
      <c r="Q841" s="165" t="s">
        <v>26</v>
      </c>
      <c r="R841" s="41"/>
      <c r="S841" s="43"/>
      <c r="T841" s="166"/>
      <c r="U841" s="193" t="s">
        <v>59</v>
      </c>
      <c r="V841" s="50" t="s">
        <v>765</v>
      </c>
      <c r="W841" s="194" t="s">
        <v>1810</v>
      </c>
      <c r="X841" s="186"/>
      <c r="Y841" s="55"/>
      <c r="Z841" s="48"/>
      <c r="AA841" s="48"/>
      <c r="AB841" s="48"/>
      <c r="AC841" s="40"/>
    </row>
    <row r="842" spans="1:29" ht="20.100000000000001" customHeight="1">
      <c r="A842" s="36" t="s">
        <v>2705</v>
      </c>
      <c r="B842" s="95" t="s">
        <v>50</v>
      </c>
      <c r="C842" s="56" t="s">
        <v>28</v>
      </c>
      <c r="D842" s="37" t="s">
        <v>2097</v>
      </c>
      <c r="E842" s="48" t="s">
        <v>731</v>
      </c>
      <c r="F842" s="48" t="s">
        <v>2108</v>
      </c>
      <c r="G842" s="48" t="s">
        <v>86</v>
      </c>
      <c r="H842" s="48">
        <v>9</v>
      </c>
      <c r="I842" s="48" t="s">
        <v>114</v>
      </c>
      <c r="J842" s="49">
        <v>45647</v>
      </c>
      <c r="K842" s="62">
        <v>45627</v>
      </c>
      <c r="L842" s="40" t="s">
        <v>28</v>
      </c>
      <c r="M842" s="127">
        <v>1</v>
      </c>
      <c r="N842" s="137">
        <f>VLOOKUP(L842,단가표!$B$2:$C$75,2,0)</f>
        <v>70000</v>
      </c>
      <c r="O842" s="42">
        <f>SUM(M842*N842)</f>
        <v>70000</v>
      </c>
      <c r="P842" s="138">
        <v>20000</v>
      </c>
      <c r="Q842" s="165" t="s">
        <v>26</v>
      </c>
      <c r="R842" s="41"/>
      <c r="S842" s="43"/>
      <c r="T842" s="166"/>
      <c r="U842" s="193" t="s">
        <v>59</v>
      </c>
      <c r="V842" s="50" t="s">
        <v>765</v>
      </c>
      <c r="W842" s="194" t="s">
        <v>2098</v>
      </c>
      <c r="X842" s="186"/>
      <c r="Y842" s="55"/>
      <c r="Z842" s="48"/>
      <c r="AA842" s="48"/>
      <c r="AB842" s="48"/>
      <c r="AC842" s="40"/>
    </row>
    <row r="843" spans="1:29" ht="20.100000000000001" customHeight="1">
      <c r="A843" s="36" t="s">
        <v>2705</v>
      </c>
      <c r="B843" s="95" t="s">
        <v>51</v>
      </c>
      <c r="C843" s="59" t="s">
        <v>41</v>
      </c>
      <c r="D843" s="40" t="s">
        <v>337</v>
      </c>
      <c r="E843" s="48" t="s">
        <v>46</v>
      </c>
      <c r="F843" s="48" t="s">
        <v>338</v>
      </c>
      <c r="G843" s="48" t="s">
        <v>86</v>
      </c>
      <c r="H843" s="40">
        <v>11</v>
      </c>
      <c r="I843" s="48" t="s">
        <v>102</v>
      </c>
      <c r="J843" s="64">
        <v>45647</v>
      </c>
      <c r="K843" s="44">
        <v>45658</v>
      </c>
      <c r="L843" s="40" t="s">
        <v>4</v>
      </c>
      <c r="M843" s="127">
        <v>4</v>
      </c>
      <c r="N843" s="137">
        <f>VLOOKUP(L843,단가표!$B$2:$C$75,2,0)</f>
        <v>60000</v>
      </c>
      <c r="O843" s="42">
        <f>SUM(M843*N843)</f>
        <v>240000</v>
      </c>
      <c r="P843" s="140">
        <v>240000</v>
      </c>
      <c r="Q843" s="167" t="s">
        <v>26</v>
      </c>
      <c r="R843" s="41"/>
      <c r="S843" s="43">
        <f>VLOOKUP(Q843,단가표!$B$2:$C$75,2,0)</f>
        <v>0</v>
      </c>
      <c r="T843" s="166"/>
      <c r="U843" s="193" t="s">
        <v>57</v>
      </c>
      <c r="V843" s="50" t="s">
        <v>1909</v>
      </c>
      <c r="W843" s="194" t="s">
        <v>1825</v>
      </c>
      <c r="X843" s="188">
        <v>44933</v>
      </c>
      <c r="Y843" s="48" t="s">
        <v>4</v>
      </c>
      <c r="Z843" s="48"/>
      <c r="AA843" s="48" t="s">
        <v>296</v>
      </c>
      <c r="AB843" s="48"/>
      <c r="AC843" s="48" t="s">
        <v>61</v>
      </c>
    </row>
    <row r="844" spans="1:29" ht="20.100000000000001" customHeight="1">
      <c r="A844" s="36" t="s">
        <v>2705</v>
      </c>
      <c r="B844" s="95" t="s">
        <v>51</v>
      </c>
      <c r="C844" s="56" t="s">
        <v>41</v>
      </c>
      <c r="D844" s="57" t="s">
        <v>546</v>
      </c>
      <c r="E844" s="48" t="s">
        <v>193</v>
      </c>
      <c r="F844" s="48" t="s">
        <v>548</v>
      </c>
      <c r="G844" s="48" t="s">
        <v>86</v>
      </c>
      <c r="H844" s="48">
        <v>8</v>
      </c>
      <c r="I844" s="48" t="s">
        <v>102</v>
      </c>
      <c r="J844" s="49">
        <v>45647</v>
      </c>
      <c r="K844" s="44">
        <v>45658</v>
      </c>
      <c r="L844" s="40" t="s">
        <v>5</v>
      </c>
      <c r="M844" s="127">
        <v>4</v>
      </c>
      <c r="N844" s="137">
        <f>VLOOKUP(L844,단가표!$B$2:$C$75,2,0)</f>
        <v>57500</v>
      </c>
      <c r="O844" s="42">
        <f>SUM(M844*N844)</f>
        <v>230000</v>
      </c>
      <c r="P844" s="138">
        <v>230000</v>
      </c>
      <c r="Q844" s="165" t="s">
        <v>26</v>
      </c>
      <c r="R844" s="41"/>
      <c r="S844" s="43">
        <f>VLOOKUP(Q844,단가표!$B$2:$C$75,2,0)</f>
        <v>0</v>
      </c>
      <c r="T844" s="166"/>
      <c r="U844" s="195" t="s">
        <v>57</v>
      </c>
      <c r="V844" s="50" t="s">
        <v>1914</v>
      </c>
      <c r="W844" s="194" t="s">
        <v>1915</v>
      </c>
      <c r="X844" s="186">
        <v>45318</v>
      </c>
      <c r="Y844" s="55" t="s">
        <v>4</v>
      </c>
      <c r="Z844" s="48"/>
      <c r="AA844" s="48" t="s">
        <v>565</v>
      </c>
      <c r="AB844" s="48"/>
      <c r="AC844" s="40"/>
    </row>
    <row r="845" spans="1:29" ht="20.100000000000001" customHeight="1">
      <c r="A845" s="36" t="s">
        <v>2705</v>
      </c>
      <c r="B845" s="95" t="s">
        <v>51</v>
      </c>
      <c r="C845" s="56" t="s">
        <v>41</v>
      </c>
      <c r="D845" s="57" t="s">
        <v>451</v>
      </c>
      <c r="E845" s="48" t="s">
        <v>193</v>
      </c>
      <c r="F845" s="48" t="s">
        <v>548</v>
      </c>
      <c r="G845" s="48" t="s">
        <v>86</v>
      </c>
      <c r="H845" s="48">
        <v>7</v>
      </c>
      <c r="I845" s="48" t="s">
        <v>102</v>
      </c>
      <c r="J845" s="49">
        <v>45647</v>
      </c>
      <c r="K845" s="44">
        <v>45658</v>
      </c>
      <c r="L845" s="40" t="s">
        <v>5</v>
      </c>
      <c r="M845" s="127">
        <v>4</v>
      </c>
      <c r="N845" s="137">
        <f>VLOOKUP(L845,단가표!$B$2:$C$75,2,0)</f>
        <v>57500</v>
      </c>
      <c r="O845" s="42">
        <f>SUM(M845*N845)</f>
        <v>230000</v>
      </c>
      <c r="P845" s="138">
        <v>230000</v>
      </c>
      <c r="Q845" s="165" t="s">
        <v>26</v>
      </c>
      <c r="R845" s="41"/>
      <c r="S845" s="43">
        <f>VLOOKUP(Q845,단가표!$B$2:$C$75,2,0)</f>
        <v>0</v>
      </c>
      <c r="T845" s="166"/>
      <c r="U845" s="195" t="s">
        <v>57</v>
      </c>
      <c r="V845" s="50" t="s">
        <v>1914</v>
      </c>
      <c r="W845" s="194" t="s">
        <v>1915</v>
      </c>
      <c r="X845" s="186">
        <v>45318</v>
      </c>
      <c r="Y845" s="55" t="s">
        <v>4</v>
      </c>
      <c r="Z845" s="48"/>
      <c r="AA845" s="48" t="s">
        <v>565</v>
      </c>
      <c r="AB845" s="48"/>
      <c r="AC845" s="40"/>
    </row>
    <row r="846" spans="1:29" ht="20.100000000000001" customHeight="1">
      <c r="A846" s="36" t="s">
        <v>2705</v>
      </c>
      <c r="B846" s="95" t="s">
        <v>51</v>
      </c>
      <c r="C846" s="56" t="s">
        <v>41</v>
      </c>
      <c r="D846" s="37" t="s">
        <v>438</v>
      </c>
      <c r="E846" s="48" t="s">
        <v>193</v>
      </c>
      <c r="F846" s="48" t="s">
        <v>439</v>
      </c>
      <c r="G846" s="48" t="s">
        <v>86</v>
      </c>
      <c r="H846" s="48">
        <v>9</v>
      </c>
      <c r="I846" s="48" t="s">
        <v>102</v>
      </c>
      <c r="J846" s="49">
        <v>45647</v>
      </c>
      <c r="K846" s="44">
        <v>45658</v>
      </c>
      <c r="L846" s="40" t="s">
        <v>5</v>
      </c>
      <c r="M846" s="127">
        <v>4</v>
      </c>
      <c r="N846" s="137">
        <f>VLOOKUP(L846,단가표!$B$2:$C$75,2,0)</f>
        <v>57500</v>
      </c>
      <c r="O846" s="42">
        <f>SUM(M846*N846)</f>
        <v>230000</v>
      </c>
      <c r="P846" s="138">
        <v>230000</v>
      </c>
      <c r="Q846" s="165" t="s">
        <v>26</v>
      </c>
      <c r="R846" s="41"/>
      <c r="S846" s="43">
        <f>VLOOKUP(Q846,단가표!$B$2:$C$75,2,0)</f>
        <v>0</v>
      </c>
      <c r="T846" s="166"/>
      <c r="U846" s="193" t="s">
        <v>57</v>
      </c>
      <c r="V846" s="50" t="s">
        <v>1916</v>
      </c>
      <c r="W846" s="194" t="s">
        <v>1891</v>
      </c>
      <c r="X846" s="186">
        <v>45171</v>
      </c>
      <c r="Y846" s="55" t="s">
        <v>4</v>
      </c>
      <c r="Z846" s="48"/>
      <c r="AA846" s="48" t="s">
        <v>440</v>
      </c>
      <c r="AB846" s="48"/>
      <c r="AC846" s="40"/>
    </row>
    <row r="847" spans="1:29" ht="20.100000000000001" customHeight="1">
      <c r="A847" s="36" t="s">
        <v>2705</v>
      </c>
      <c r="B847" s="95" t="s">
        <v>50</v>
      </c>
      <c r="C847" s="61" t="s">
        <v>41</v>
      </c>
      <c r="D847" s="37" t="s">
        <v>176</v>
      </c>
      <c r="E847" s="48" t="s">
        <v>44</v>
      </c>
      <c r="F847" s="48" t="s">
        <v>177</v>
      </c>
      <c r="G847" s="48" t="s">
        <v>89</v>
      </c>
      <c r="H847" s="48">
        <v>9</v>
      </c>
      <c r="I847" s="48" t="s">
        <v>102</v>
      </c>
      <c r="J847" s="49">
        <v>45647</v>
      </c>
      <c r="K847" s="44">
        <v>45658</v>
      </c>
      <c r="L847" s="40" t="s">
        <v>4</v>
      </c>
      <c r="M847" s="127">
        <v>4</v>
      </c>
      <c r="N847" s="137">
        <f>VLOOKUP(L847,단가표!$B$2:$C$75,2,0)</f>
        <v>60000</v>
      </c>
      <c r="O847" s="42">
        <f>SUM(M847*N847)</f>
        <v>240000</v>
      </c>
      <c r="P847" s="138">
        <v>240000</v>
      </c>
      <c r="Q847" s="167" t="s">
        <v>26</v>
      </c>
      <c r="R847" s="41"/>
      <c r="S847" s="43">
        <f>VLOOKUP(Q847,단가표!$B$2:$C$75,2,0)</f>
        <v>0</v>
      </c>
      <c r="T847" s="166"/>
      <c r="U847" s="200" t="s">
        <v>57</v>
      </c>
      <c r="V847" s="50" t="s">
        <v>1917</v>
      </c>
      <c r="W847" s="194" t="s">
        <v>1825</v>
      </c>
      <c r="X847" s="186">
        <v>44303</v>
      </c>
      <c r="Y847" s="48" t="s">
        <v>4</v>
      </c>
      <c r="Z847" s="48"/>
      <c r="AA847" s="48" t="s">
        <v>178</v>
      </c>
      <c r="AB847" s="48"/>
      <c r="AC847" s="50"/>
    </row>
    <row r="848" spans="1:29" ht="20.100000000000001" customHeight="1">
      <c r="A848" s="36" t="s">
        <v>2705</v>
      </c>
      <c r="B848" s="95" t="s">
        <v>51</v>
      </c>
      <c r="C848" s="37" t="s">
        <v>41</v>
      </c>
      <c r="D848" s="48" t="s">
        <v>547</v>
      </c>
      <c r="E848" s="48" t="s">
        <v>46</v>
      </c>
      <c r="F848" s="48" t="s">
        <v>549</v>
      </c>
      <c r="G848" s="48" t="s">
        <v>86</v>
      </c>
      <c r="H848" s="48">
        <v>7</v>
      </c>
      <c r="I848" s="48" t="s">
        <v>92</v>
      </c>
      <c r="J848" s="49">
        <v>45647</v>
      </c>
      <c r="K848" s="44">
        <v>45658</v>
      </c>
      <c r="L848" s="40" t="s">
        <v>4</v>
      </c>
      <c r="M848" s="127">
        <v>3</v>
      </c>
      <c r="N848" s="137">
        <f>VLOOKUP(L848,단가표!$B$2:$C$75,2,0)</f>
        <v>60000</v>
      </c>
      <c r="O848" s="42">
        <f>SUM(M848*N848)</f>
        <v>180000</v>
      </c>
      <c r="P848" s="138">
        <v>180000</v>
      </c>
      <c r="Q848" s="165" t="s">
        <v>26</v>
      </c>
      <c r="R848" s="41"/>
      <c r="S848" s="43">
        <f>VLOOKUP(Q848,단가표!$B$2:$C$75,2,0)</f>
        <v>0</v>
      </c>
      <c r="T848" s="166"/>
      <c r="U848" s="195" t="s">
        <v>57</v>
      </c>
      <c r="V848" s="50" t="s">
        <v>1918</v>
      </c>
      <c r="W848" s="194" t="s">
        <v>1881</v>
      </c>
      <c r="X848" s="186">
        <v>45353</v>
      </c>
      <c r="Y848" s="55" t="s">
        <v>4</v>
      </c>
      <c r="Z848" s="48"/>
      <c r="AA848" s="48" t="s">
        <v>609</v>
      </c>
      <c r="AB848" s="48"/>
      <c r="AC848" s="48" t="s">
        <v>55</v>
      </c>
    </row>
    <row r="849" spans="1:29" ht="20.100000000000001" customHeight="1">
      <c r="A849" s="36" t="s">
        <v>2705</v>
      </c>
      <c r="B849" s="95" t="s">
        <v>51</v>
      </c>
      <c r="C849" s="37" t="s">
        <v>41</v>
      </c>
      <c r="D849" s="48" t="s">
        <v>676</v>
      </c>
      <c r="E849" s="48" t="s">
        <v>577</v>
      </c>
      <c r="F849" s="40" t="s">
        <v>677</v>
      </c>
      <c r="G849" s="48" t="s">
        <v>86</v>
      </c>
      <c r="H849" s="48">
        <v>8</v>
      </c>
      <c r="I849" s="48" t="s">
        <v>91</v>
      </c>
      <c r="J849" s="49">
        <v>45647</v>
      </c>
      <c r="K849" s="66">
        <v>45658</v>
      </c>
      <c r="L849" s="40" t="s">
        <v>4</v>
      </c>
      <c r="M849" s="127">
        <v>4</v>
      </c>
      <c r="N849" s="137">
        <f>VLOOKUP(L849,단가표!$B$2:$C$75,2,0)</f>
        <v>60000</v>
      </c>
      <c r="O849" s="42">
        <f>SUM(M849*N849)</f>
        <v>240000</v>
      </c>
      <c r="P849" s="138">
        <v>240000</v>
      </c>
      <c r="Q849" s="167" t="s">
        <v>26</v>
      </c>
      <c r="R849" s="41"/>
      <c r="S849" s="43">
        <f>VLOOKUP(Q849,단가표!$B$2:$C$75,2,0)</f>
        <v>0</v>
      </c>
      <c r="T849" s="166"/>
      <c r="U849" s="195" t="s">
        <v>57</v>
      </c>
      <c r="V849" s="48" t="s">
        <v>1919</v>
      </c>
      <c r="W849" s="199" t="s">
        <v>1825</v>
      </c>
      <c r="X849" s="186">
        <v>45444</v>
      </c>
      <c r="Y849" s="55" t="s">
        <v>4</v>
      </c>
      <c r="Z849" s="48"/>
      <c r="AA849" s="48" t="s">
        <v>678</v>
      </c>
      <c r="AB849" s="48"/>
      <c r="AC849" s="48"/>
    </row>
    <row r="850" spans="1:29" ht="20.100000000000001" customHeight="1">
      <c r="A850" s="36" t="s">
        <v>2705</v>
      </c>
      <c r="B850" s="95" t="s">
        <v>51</v>
      </c>
      <c r="C850" s="56" t="s">
        <v>41</v>
      </c>
      <c r="D850" s="37" t="s">
        <v>502</v>
      </c>
      <c r="E850" s="48" t="s">
        <v>193</v>
      </c>
      <c r="F850" s="48" t="s">
        <v>503</v>
      </c>
      <c r="G850" s="48" t="s">
        <v>86</v>
      </c>
      <c r="H850" s="48">
        <v>7</v>
      </c>
      <c r="I850" s="48" t="s">
        <v>91</v>
      </c>
      <c r="J850" s="49">
        <v>45647</v>
      </c>
      <c r="K850" s="44">
        <v>45658</v>
      </c>
      <c r="L850" s="40" t="s">
        <v>4</v>
      </c>
      <c r="M850" s="127">
        <v>3</v>
      </c>
      <c r="N850" s="137">
        <f>VLOOKUP(L850,단가표!$B$2:$C$75,2,0)</f>
        <v>60000</v>
      </c>
      <c r="O850" s="42">
        <f>SUM(M850*N850)</f>
        <v>180000</v>
      </c>
      <c r="P850" s="138">
        <v>180000</v>
      </c>
      <c r="Q850" s="165" t="s">
        <v>26</v>
      </c>
      <c r="R850" s="41"/>
      <c r="S850" s="43">
        <f>VLOOKUP(Q850,단가표!$B$2:$C$75,2,0)</f>
        <v>0</v>
      </c>
      <c r="T850" s="166"/>
      <c r="U850" s="193" t="s">
        <v>57</v>
      </c>
      <c r="V850" s="50" t="s">
        <v>1920</v>
      </c>
      <c r="W850" s="194" t="s">
        <v>1881</v>
      </c>
      <c r="X850" s="186">
        <v>45299</v>
      </c>
      <c r="Y850" s="55" t="s">
        <v>4</v>
      </c>
      <c r="Z850" s="48"/>
      <c r="AA850" s="48" t="s">
        <v>516</v>
      </c>
      <c r="AB850" s="48"/>
      <c r="AC850" s="40"/>
    </row>
    <row r="851" spans="1:29" ht="20.100000000000001" customHeight="1">
      <c r="A851" s="36" t="s">
        <v>2705</v>
      </c>
      <c r="B851" s="95" t="s">
        <v>50</v>
      </c>
      <c r="C851" s="37" t="s">
        <v>41</v>
      </c>
      <c r="D851" s="48" t="s">
        <v>469</v>
      </c>
      <c r="E851" s="48" t="s">
        <v>44</v>
      </c>
      <c r="F851" s="48" t="s">
        <v>470</v>
      </c>
      <c r="G851" s="48" t="s">
        <v>89</v>
      </c>
      <c r="H851" s="48">
        <v>6</v>
      </c>
      <c r="I851" s="48" t="s">
        <v>113</v>
      </c>
      <c r="J851" s="49">
        <v>45647</v>
      </c>
      <c r="K851" s="44">
        <v>45658</v>
      </c>
      <c r="L851" s="38" t="s">
        <v>4</v>
      </c>
      <c r="M851" s="128">
        <v>4</v>
      </c>
      <c r="N851" s="137">
        <f>VLOOKUP(L851,단가표!$B$2:$C$75,2,0)</f>
        <v>60000</v>
      </c>
      <c r="O851" s="42">
        <f>SUM(M851*N851)</f>
        <v>240000</v>
      </c>
      <c r="P851" s="141">
        <v>240000</v>
      </c>
      <c r="Q851" s="165" t="s">
        <v>26</v>
      </c>
      <c r="R851" s="41"/>
      <c r="S851" s="43">
        <f>VLOOKUP(Q851,단가표!$B$2:$C$75,2,0)</f>
        <v>0</v>
      </c>
      <c r="T851" s="166"/>
      <c r="U851" s="195" t="s">
        <v>57</v>
      </c>
      <c r="V851" s="54" t="s">
        <v>1922</v>
      </c>
      <c r="W851" s="198" t="s">
        <v>1825</v>
      </c>
      <c r="X851" s="186">
        <v>45268</v>
      </c>
      <c r="Y851" s="48" t="s">
        <v>4</v>
      </c>
      <c r="Z851" s="48"/>
      <c r="AA851" s="48" t="s">
        <v>476</v>
      </c>
      <c r="AB851" s="48"/>
      <c r="AC851" s="48"/>
    </row>
    <row r="852" spans="1:29" ht="20.100000000000001" customHeight="1">
      <c r="A852" s="36" t="s">
        <v>2705</v>
      </c>
      <c r="B852" s="95" t="s">
        <v>51</v>
      </c>
      <c r="C852" s="56" t="s">
        <v>41</v>
      </c>
      <c r="D852" s="38" t="s">
        <v>223</v>
      </c>
      <c r="E852" s="37" t="s">
        <v>193</v>
      </c>
      <c r="F852" s="37" t="s">
        <v>249</v>
      </c>
      <c r="G852" s="37" t="s">
        <v>86</v>
      </c>
      <c r="H852" s="37">
        <v>7</v>
      </c>
      <c r="I852" s="37" t="s">
        <v>141</v>
      </c>
      <c r="J852" s="49">
        <v>45647</v>
      </c>
      <c r="K852" s="44">
        <v>45658</v>
      </c>
      <c r="L852" s="40" t="s">
        <v>6</v>
      </c>
      <c r="M852" s="127">
        <v>8</v>
      </c>
      <c r="N852" s="137">
        <f>VLOOKUP(L852,단가표!$B$2:$C$75,2,0)</f>
        <v>55000</v>
      </c>
      <c r="O852" s="42">
        <f>SUM(M852*N852)</f>
        <v>440000</v>
      </c>
      <c r="P852" s="138">
        <v>440000</v>
      </c>
      <c r="Q852" s="167" t="s">
        <v>26</v>
      </c>
      <c r="R852" s="53"/>
      <c r="S852" s="43">
        <f>VLOOKUP(Q852,단가표!$B$2:$C$75,2,0)</f>
        <v>0</v>
      </c>
      <c r="T852" s="168"/>
      <c r="U852" s="200" t="s">
        <v>57</v>
      </c>
      <c r="V852" s="45" t="s">
        <v>1924</v>
      </c>
      <c r="W852" s="199" t="s">
        <v>1833</v>
      </c>
      <c r="X852" s="187">
        <v>44660</v>
      </c>
      <c r="Y852" s="46"/>
      <c r="Z852" s="37"/>
      <c r="AA852" s="37" t="s">
        <v>250</v>
      </c>
      <c r="AB852" s="37"/>
      <c r="AC852" s="37"/>
    </row>
    <row r="853" spans="1:29" ht="20.100000000000001" customHeight="1">
      <c r="A853" s="36" t="s">
        <v>2705</v>
      </c>
      <c r="B853" s="95" t="s">
        <v>51</v>
      </c>
      <c r="C853" s="56" t="s">
        <v>41</v>
      </c>
      <c r="D853" s="37" t="s">
        <v>383</v>
      </c>
      <c r="E853" s="48" t="s">
        <v>193</v>
      </c>
      <c r="F853" s="48" t="s">
        <v>432</v>
      </c>
      <c r="G853" s="48" t="s">
        <v>86</v>
      </c>
      <c r="H853" s="48">
        <v>8</v>
      </c>
      <c r="I853" s="48" t="s">
        <v>141</v>
      </c>
      <c r="J853" s="49">
        <v>45647</v>
      </c>
      <c r="K853" s="62">
        <v>45658</v>
      </c>
      <c r="L853" s="40" t="s">
        <v>6</v>
      </c>
      <c r="M853" s="127">
        <v>8</v>
      </c>
      <c r="N853" s="137">
        <f>VLOOKUP(L853,단가표!$B$2:$C$75,2,0)</f>
        <v>55000</v>
      </c>
      <c r="O853" s="42">
        <f>SUM(M853*N853)</f>
        <v>440000</v>
      </c>
      <c r="P853" s="138">
        <v>440000</v>
      </c>
      <c r="Q853" s="165" t="s">
        <v>26</v>
      </c>
      <c r="R853" s="41"/>
      <c r="S853" s="43">
        <f>VLOOKUP(Q853,단가표!$B$2:$C$75,2,0)</f>
        <v>0</v>
      </c>
      <c r="T853" s="166"/>
      <c r="U853" s="193" t="s">
        <v>57</v>
      </c>
      <c r="V853" s="50" t="s">
        <v>1925</v>
      </c>
      <c r="W853" s="194" t="s">
        <v>1833</v>
      </c>
      <c r="X853" s="186">
        <v>45154</v>
      </c>
      <c r="Y853" s="55" t="s">
        <v>4</v>
      </c>
      <c r="Z853" s="48"/>
      <c r="AA853" s="48" t="s">
        <v>433</v>
      </c>
      <c r="AB853" s="48"/>
      <c r="AC853" s="40"/>
    </row>
    <row r="854" spans="1:29" ht="20.100000000000001" customHeight="1">
      <c r="A854" s="36" t="s">
        <v>2700</v>
      </c>
      <c r="B854" s="36" t="s">
        <v>30</v>
      </c>
      <c r="C854" s="56" t="s">
        <v>51</v>
      </c>
      <c r="D854" s="37" t="s">
        <v>2585</v>
      </c>
      <c r="E854" s="48" t="s">
        <v>30</v>
      </c>
      <c r="F854" s="38" t="s">
        <v>2586</v>
      </c>
      <c r="G854" s="38" t="s">
        <v>1628</v>
      </c>
      <c r="H854" s="38">
        <v>8</v>
      </c>
      <c r="I854" s="48" t="s">
        <v>712</v>
      </c>
      <c r="J854" s="49">
        <v>45647</v>
      </c>
      <c r="K854" s="62">
        <v>45658</v>
      </c>
      <c r="L854" s="40" t="s">
        <v>1757</v>
      </c>
      <c r="M854" s="127">
        <v>1</v>
      </c>
      <c r="N854" s="137">
        <f>VLOOKUP(L854,단가표!$B$2:$C$75,2,0)</f>
        <v>150000</v>
      </c>
      <c r="O854" s="42">
        <f>SUM(M854*N854)</f>
        <v>150000</v>
      </c>
      <c r="P854" s="138">
        <v>150000</v>
      </c>
      <c r="Q854" s="167" t="s">
        <v>1724</v>
      </c>
      <c r="R854" s="41">
        <v>1</v>
      </c>
      <c r="S854" s="43">
        <v>0</v>
      </c>
      <c r="T854" s="166">
        <v>60000</v>
      </c>
      <c r="U854" s="193" t="s">
        <v>59</v>
      </c>
      <c r="V854" s="50" t="s">
        <v>765</v>
      </c>
      <c r="W854" s="194" t="s">
        <v>2587</v>
      </c>
      <c r="X854" s="186"/>
      <c r="Y854" s="55"/>
      <c r="Z854" s="48"/>
      <c r="AA854" s="48"/>
      <c r="AB854" s="48"/>
      <c r="AC854" s="40"/>
    </row>
    <row r="855" spans="1:29" ht="20.100000000000001" customHeight="1">
      <c r="A855" s="36" t="s">
        <v>2704</v>
      </c>
      <c r="B855" s="36" t="s">
        <v>536</v>
      </c>
      <c r="C855" s="48" t="s">
        <v>536</v>
      </c>
      <c r="D855" s="48" t="s">
        <v>1937</v>
      </c>
      <c r="E855" s="48" t="s">
        <v>536</v>
      </c>
      <c r="F855" s="48"/>
      <c r="G855" s="48"/>
      <c r="H855" s="48"/>
      <c r="I855" s="48" t="s">
        <v>536</v>
      </c>
      <c r="J855" s="49">
        <v>45648</v>
      </c>
      <c r="K855" s="44">
        <v>45627</v>
      </c>
      <c r="L855" s="40" t="s">
        <v>31</v>
      </c>
      <c r="M855" s="127">
        <v>4</v>
      </c>
      <c r="N855" s="137">
        <f>VLOOKUP(L855,단가표!$B$2:$C$75,2,0)</f>
        <v>0</v>
      </c>
      <c r="O855" s="42">
        <f>SUM(M855*N855)</f>
        <v>0</v>
      </c>
      <c r="P855" s="138">
        <v>160000</v>
      </c>
      <c r="Q855" s="165" t="s">
        <v>26</v>
      </c>
      <c r="R855" s="41"/>
      <c r="S855" s="43">
        <f>VLOOKUP(Q855,단가표!$B$2:$C$75,2,0)</f>
        <v>0</v>
      </c>
      <c r="T855" s="166"/>
      <c r="U855" s="193" t="s">
        <v>57</v>
      </c>
      <c r="V855" s="50" t="s">
        <v>1926</v>
      </c>
      <c r="W855" s="196" t="s">
        <v>1927</v>
      </c>
      <c r="X855" s="186"/>
      <c r="Y855" s="55"/>
      <c r="Z855" s="48"/>
      <c r="AA855" s="48"/>
      <c r="AB855" s="48"/>
      <c r="AC855" s="48"/>
    </row>
    <row r="856" spans="1:29" ht="20.100000000000001" customHeight="1">
      <c r="A856" s="36" t="s">
        <v>2704</v>
      </c>
      <c r="B856" s="36" t="s">
        <v>536</v>
      </c>
      <c r="C856" s="48" t="s">
        <v>536</v>
      </c>
      <c r="D856" s="48" t="s">
        <v>1928</v>
      </c>
      <c r="E856" s="48" t="s">
        <v>536</v>
      </c>
      <c r="F856" s="48"/>
      <c r="G856" s="48"/>
      <c r="H856" s="48"/>
      <c r="I856" s="48" t="s">
        <v>536</v>
      </c>
      <c r="J856" s="49">
        <v>45648</v>
      </c>
      <c r="K856" s="44">
        <v>45627</v>
      </c>
      <c r="L856" s="40" t="s">
        <v>31</v>
      </c>
      <c r="M856" s="127">
        <v>3</v>
      </c>
      <c r="N856" s="137">
        <f>VLOOKUP(L856,단가표!$B$2:$C$75,2,0)</f>
        <v>0</v>
      </c>
      <c r="O856" s="42">
        <f>SUM(M856*N856)</f>
        <v>0</v>
      </c>
      <c r="P856" s="138">
        <v>30000</v>
      </c>
      <c r="Q856" s="165" t="s">
        <v>26</v>
      </c>
      <c r="R856" s="41"/>
      <c r="S856" s="43">
        <f>VLOOKUP(Q856,단가표!$B$2:$C$75,2,0)</f>
        <v>0</v>
      </c>
      <c r="T856" s="166"/>
      <c r="U856" s="193" t="s">
        <v>57</v>
      </c>
      <c r="V856" s="50" t="s">
        <v>1929</v>
      </c>
      <c r="W856" s="196" t="s">
        <v>1930</v>
      </c>
      <c r="X856" s="186"/>
      <c r="Y856" s="55"/>
      <c r="Z856" s="48"/>
      <c r="AA856" s="48"/>
      <c r="AB856" s="48"/>
      <c r="AC856" s="48"/>
    </row>
    <row r="857" spans="1:29" ht="20.100000000000001" customHeight="1">
      <c r="A857" s="36" t="s">
        <v>2704</v>
      </c>
      <c r="B857" s="36" t="s">
        <v>536</v>
      </c>
      <c r="C857" s="48" t="s">
        <v>536</v>
      </c>
      <c r="D857" s="48" t="s">
        <v>1931</v>
      </c>
      <c r="E857" s="48" t="s">
        <v>536</v>
      </c>
      <c r="F857" s="48"/>
      <c r="G857" s="48"/>
      <c r="H857" s="48"/>
      <c r="I857" s="48" t="s">
        <v>536</v>
      </c>
      <c r="J857" s="49">
        <v>45648</v>
      </c>
      <c r="K857" s="44">
        <v>45627</v>
      </c>
      <c r="L857" s="40" t="s">
        <v>31</v>
      </c>
      <c r="M857" s="127">
        <v>2</v>
      </c>
      <c r="N857" s="137">
        <f>VLOOKUP(L857,단가표!$B$2:$C$75,2,0)</f>
        <v>0</v>
      </c>
      <c r="O857" s="42">
        <f>SUM(M857*N857)</f>
        <v>0</v>
      </c>
      <c r="P857" s="138">
        <v>20000</v>
      </c>
      <c r="Q857" s="165" t="s">
        <v>26</v>
      </c>
      <c r="R857" s="41"/>
      <c r="S857" s="43">
        <f>VLOOKUP(Q857,단가표!$B$2:$C$75,2,0)</f>
        <v>0</v>
      </c>
      <c r="T857" s="166"/>
      <c r="U857" s="193" t="s">
        <v>57</v>
      </c>
      <c r="V857" s="50" t="s">
        <v>1932</v>
      </c>
      <c r="W857" s="196" t="s">
        <v>1933</v>
      </c>
      <c r="X857" s="186"/>
      <c r="Y857" s="55"/>
      <c r="Z857" s="48"/>
      <c r="AA857" s="48"/>
      <c r="AB857" s="48"/>
      <c r="AC857" s="48"/>
    </row>
    <row r="858" spans="1:29" ht="20.100000000000001" customHeight="1">
      <c r="A858" s="36" t="s">
        <v>2704</v>
      </c>
      <c r="B858" s="36" t="s">
        <v>536</v>
      </c>
      <c r="C858" s="48" t="s">
        <v>536</v>
      </c>
      <c r="D858" s="48" t="s">
        <v>566</v>
      </c>
      <c r="E858" s="48" t="s">
        <v>536</v>
      </c>
      <c r="F858" s="48"/>
      <c r="G858" s="48"/>
      <c r="H858" s="48"/>
      <c r="I858" s="48" t="s">
        <v>536</v>
      </c>
      <c r="J858" s="49">
        <v>45648</v>
      </c>
      <c r="K858" s="44">
        <v>45627</v>
      </c>
      <c r="L858" s="40" t="s">
        <v>31</v>
      </c>
      <c r="M858" s="127">
        <v>1</v>
      </c>
      <c r="N858" s="137">
        <f>VLOOKUP(L858,단가표!$B$2:$C$75,2,0)</f>
        <v>0</v>
      </c>
      <c r="O858" s="42">
        <f>SUM(M858*N858)</f>
        <v>0</v>
      </c>
      <c r="P858" s="138">
        <v>5000</v>
      </c>
      <c r="Q858" s="165" t="s">
        <v>26</v>
      </c>
      <c r="R858" s="41"/>
      <c r="S858" s="43">
        <f>VLOOKUP(Q858,단가표!$B$2:$C$75,2,0)</f>
        <v>0</v>
      </c>
      <c r="T858" s="166"/>
      <c r="U858" s="193" t="s">
        <v>58</v>
      </c>
      <c r="V858" s="50" t="s">
        <v>765</v>
      </c>
      <c r="W858" s="196" t="s">
        <v>1933</v>
      </c>
      <c r="X858" s="186"/>
      <c r="Y858" s="55"/>
      <c r="Z858" s="48"/>
      <c r="AA858" s="48"/>
      <c r="AB858" s="48"/>
      <c r="AC858" s="48"/>
    </row>
    <row r="859" spans="1:29" ht="20.100000000000001" customHeight="1">
      <c r="A859" s="36" t="s">
        <v>2704</v>
      </c>
      <c r="B859" s="36" t="s">
        <v>536</v>
      </c>
      <c r="C859" s="48" t="s">
        <v>536</v>
      </c>
      <c r="D859" s="48" t="s">
        <v>588</v>
      </c>
      <c r="E859" s="48" t="s">
        <v>536</v>
      </c>
      <c r="F859" s="48"/>
      <c r="G859" s="48"/>
      <c r="H859" s="48"/>
      <c r="I859" s="48" t="s">
        <v>536</v>
      </c>
      <c r="J859" s="49">
        <v>45648</v>
      </c>
      <c r="K859" s="44">
        <v>45627</v>
      </c>
      <c r="L859" s="40" t="s">
        <v>31</v>
      </c>
      <c r="M859" s="127">
        <v>2</v>
      </c>
      <c r="N859" s="137">
        <f>VLOOKUP(L859,단가표!$B$2:$C$75,2,0)</f>
        <v>0</v>
      </c>
      <c r="O859" s="42">
        <f>SUM(M859*N859)</f>
        <v>0</v>
      </c>
      <c r="P859" s="138">
        <v>15000</v>
      </c>
      <c r="Q859" s="165" t="s">
        <v>26</v>
      </c>
      <c r="R859" s="41"/>
      <c r="S859" s="43">
        <f>VLOOKUP(Q859,단가표!$B$2:$C$75,2,0)</f>
        <v>0</v>
      </c>
      <c r="T859" s="166"/>
      <c r="U859" s="193" t="s">
        <v>57</v>
      </c>
      <c r="V859" s="50" t="s">
        <v>1934</v>
      </c>
      <c r="W859" s="196" t="s">
        <v>1933</v>
      </c>
      <c r="X859" s="186"/>
      <c r="Y859" s="55"/>
      <c r="Z859" s="48"/>
      <c r="AA859" s="48"/>
      <c r="AB859" s="48"/>
      <c r="AC859" s="48"/>
    </row>
    <row r="860" spans="1:29" ht="20.100000000000001" customHeight="1">
      <c r="A860" s="36" t="s">
        <v>2704</v>
      </c>
      <c r="B860" s="36" t="s">
        <v>536</v>
      </c>
      <c r="C860" s="48" t="s">
        <v>536</v>
      </c>
      <c r="D860" s="48" t="s">
        <v>1935</v>
      </c>
      <c r="E860" s="48" t="s">
        <v>536</v>
      </c>
      <c r="F860" s="48"/>
      <c r="G860" s="48"/>
      <c r="H860" s="48"/>
      <c r="I860" s="48" t="s">
        <v>536</v>
      </c>
      <c r="J860" s="49">
        <v>45648</v>
      </c>
      <c r="K860" s="44">
        <v>45627</v>
      </c>
      <c r="L860" s="40" t="s">
        <v>31</v>
      </c>
      <c r="M860" s="127">
        <v>1</v>
      </c>
      <c r="N860" s="137">
        <f>VLOOKUP(L860,단가표!$B$2:$C$75,2,0)</f>
        <v>0</v>
      </c>
      <c r="O860" s="42">
        <f>SUM(M860*N860)</f>
        <v>0</v>
      </c>
      <c r="P860" s="138">
        <v>10000</v>
      </c>
      <c r="Q860" s="165" t="s">
        <v>26</v>
      </c>
      <c r="R860" s="41"/>
      <c r="S860" s="43">
        <f>VLOOKUP(Q860,단가표!$B$2:$C$75,2,0)</f>
        <v>0</v>
      </c>
      <c r="T860" s="166"/>
      <c r="U860" s="193" t="s">
        <v>57</v>
      </c>
      <c r="V860" s="50" t="s">
        <v>1936</v>
      </c>
      <c r="W860" s="196" t="s">
        <v>1933</v>
      </c>
      <c r="X860" s="186"/>
      <c r="Y860" s="55"/>
      <c r="Z860" s="48"/>
      <c r="AA860" s="48"/>
      <c r="AB860" s="48"/>
      <c r="AC860" s="48"/>
    </row>
    <row r="861" spans="1:29" ht="20.100000000000001" customHeight="1">
      <c r="A861" s="36" t="s">
        <v>2704</v>
      </c>
      <c r="B861" s="36" t="s">
        <v>536</v>
      </c>
      <c r="C861" s="48" t="s">
        <v>536</v>
      </c>
      <c r="D861" s="48" t="s">
        <v>1938</v>
      </c>
      <c r="E861" s="48" t="s">
        <v>536</v>
      </c>
      <c r="F861" s="48"/>
      <c r="G861" s="48"/>
      <c r="H861" s="48"/>
      <c r="I861" s="48" t="s">
        <v>536</v>
      </c>
      <c r="J861" s="49">
        <v>45648</v>
      </c>
      <c r="K861" s="44">
        <v>45627</v>
      </c>
      <c r="L861" s="40" t="s">
        <v>31</v>
      </c>
      <c r="M861" s="127">
        <v>2</v>
      </c>
      <c r="N861" s="137">
        <f>VLOOKUP(L861,단가표!$B$2:$C$75,2,0)</f>
        <v>0</v>
      </c>
      <c r="O861" s="42">
        <f>SUM(M861*N861)</f>
        <v>0</v>
      </c>
      <c r="P861" s="138">
        <v>20000</v>
      </c>
      <c r="Q861" s="165" t="s">
        <v>26</v>
      </c>
      <c r="R861" s="41"/>
      <c r="S861" s="43">
        <f>VLOOKUP(Q861,단가표!$B$2:$C$75,2,0)</f>
        <v>0</v>
      </c>
      <c r="T861" s="166"/>
      <c r="U861" s="193" t="s">
        <v>57</v>
      </c>
      <c r="V861" s="50" t="s">
        <v>1939</v>
      </c>
      <c r="W861" s="196" t="s">
        <v>1933</v>
      </c>
      <c r="X861" s="186"/>
      <c r="Y861" s="55"/>
      <c r="Z861" s="48"/>
      <c r="AA861" s="48"/>
      <c r="AB861" s="48"/>
      <c r="AC861" s="48"/>
    </row>
    <row r="862" spans="1:29" ht="20.100000000000001" customHeight="1">
      <c r="A862" s="58" t="s">
        <v>2705</v>
      </c>
      <c r="B862" s="95" t="s">
        <v>51</v>
      </c>
      <c r="C862" s="48" t="s">
        <v>41</v>
      </c>
      <c r="D862" s="40" t="s">
        <v>120</v>
      </c>
      <c r="E862" s="48" t="s">
        <v>48</v>
      </c>
      <c r="F862" s="48" t="s">
        <v>121</v>
      </c>
      <c r="G862" s="48" t="s">
        <v>86</v>
      </c>
      <c r="H862" s="48">
        <v>9</v>
      </c>
      <c r="I862" s="48" t="s">
        <v>100</v>
      </c>
      <c r="J862" s="49">
        <v>45649</v>
      </c>
      <c r="K862" s="66">
        <v>45627</v>
      </c>
      <c r="L862" s="40" t="s">
        <v>2435</v>
      </c>
      <c r="M862" s="127">
        <v>1</v>
      </c>
      <c r="N862" s="137">
        <f>VLOOKUP(L862,단가표!$B$2:$C$75,2,0)</f>
        <v>30000</v>
      </c>
      <c r="O862" s="42">
        <f>SUM(M862*N862)</f>
        <v>30000</v>
      </c>
      <c r="P862" s="138">
        <v>30000</v>
      </c>
      <c r="Q862" s="167" t="s">
        <v>26</v>
      </c>
      <c r="R862" s="41"/>
      <c r="S862" s="43">
        <f>VLOOKUP(Q862,단가표!$B$2:$C$75,2,0)</f>
        <v>0</v>
      </c>
      <c r="T862" s="166"/>
      <c r="U862" s="195" t="s">
        <v>57</v>
      </c>
      <c r="V862" s="40" t="s">
        <v>1951</v>
      </c>
      <c r="W862" s="194" t="s">
        <v>492</v>
      </c>
      <c r="X862" s="186"/>
      <c r="Y862" s="48" t="s">
        <v>6</v>
      </c>
      <c r="Z862" s="48"/>
      <c r="AA862" s="67" t="s">
        <v>122</v>
      </c>
      <c r="AB862" s="67"/>
      <c r="AC862" s="48" t="s">
        <v>61</v>
      </c>
    </row>
    <row r="863" spans="1:29" ht="20.100000000000001" customHeight="1">
      <c r="A863" s="36" t="s">
        <v>2705</v>
      </c>
      <c r="B863" s="95" t="s">
        <v>50</v>
      </c>
      <c r="C863" s="56" t="s">
        <v>41</v>
      </c>
      <c r="D863" s="37" t="s">
        <v>571</v>
      </c>
      <c r="E863" s="48" t="s">
        <v>45</v>
      </c>
      <c r="F863" s="48" t="s">
        <v>572</v>
      </c>
      <c r="G863" s="48" t="s">
        <v>89</v>
      </c>
      <c r="H863" s="48">
        <v>8</v>
      </c>
      <c r="I863" s="48" t="s">
        <v>90</v>
      </c>
      <c r="J863" s="68">
        <v>45649</v>
      </c>
      <c r="K863" s="66">
        <v>45658</v>
      </c>
      <c r="L863" s="40" t="s">
        <v>4</v>
      </c>
      <c r="M863" s="127">
        <v>4</v>
      </c>
      <c r="N863" s="137">
        <f>VLOOKUP(L863,단가표!$B$2:$C$75,2,0)</f>
        <v>60000</v>
      </c>
      <c r="O863" s="42">
        <f>SUM(M863*N863)</f>
        <v>240000</v>
      </c>
      <c r="P863" s="138">
        <v>240000</v>
      </c>
      <c r="Q863" s="167" t="s">
        <v>26</v>
      </c>
      <c r="R863" s="41"/>
      <c r="S863" s="43">
        <f>VLOOKUP(Q863,단가표!$B$2:$C$75,2,0)</f>
        <v>0</v>
      </c>
      <c r="T863" s="166"/>
      <c r="U863" s="195" t="s">
        <v>57</v>
      </c>
      <c r="V863" s="48" t="s">
        <v>1944</v>
      </c>
      <c r="W863" s="194" t="s">
        <v>1825</v>
      </c>
      <c r="X863" s="186">
        <v>45339</v>
      </c>
      <c r="Y863" s="48" t="s">
        <v>4</v>
      </c>
      <c r="Z863" s="48"/>
      <c r="AA863" s="48" t="s">
        <v>586</v>
      </c>
      <c r="AB863" s="48"/>
      <c r="AC863" s="50"/>
    </row>
    <row r="864" spans="1:29" ht="20.100000000000001" customHeight="1">
      <c r="A864" s="36" t="s">
        <v>2705</v>
      </c>
      <c r="B864" s="95" t="s">
        <v>50</v>
      </c>
      <c r="C864" s="37" t="s">
        <v>41</v>
      </c>
      <c r="D864" s="48" t="s">
        <v>415</v>
      </c>
      <c r="E864" s="48" t="s">
        <v>45</v>
      </c>
      <c r="F864" s="40" t="s">
        <v>416</v>
      </c>
      <c r="G864" s="48" t="s">
        <v>89</v>
      </c>
      <c r="H864" s="48">
        <v>5</v>
      </c>
      <c r="I864" s="48" t="s">
        <v>1431</v>
      </c>
      <c r="J864" s="49">
        <v>45649</v>
      </c>
      <c r="K864" s="44">
        <v>45658</v>
      </c>
      <c r="L864" s="40" t="s">
        <v>6</v>
      </c>
      <c r="M864" s="127">
        <v>7</v>
      </c>
      <c r="N864" s="137">
        <f>VLOOKUP(L864,단가표!$B$2:$C$75,2,0)</f>
        <v>55000</v>
      </c>
      <c r="O864" s="42">
        <f>SUM(M864*N864)</f>
        <v>385000</v>
      </c>
      <c r="P864" s="141">
        <v>385000</v>
      </c>
      <c r="Q864" s="165" t="s">
        <v>26</v>
      </c>
      <c r="R864" s="41"/>
      <c r="S864" s="43">
        <f>VLOOKUP(Q864,단가표!$B$2:$C$75,2,0)</f>
        <v>0</v>
      </c>
      <c r="T864" s="166"/>
      <c r="U864" s="195" t="s">
        <v>58</v>
      </c>
      <c r="V864" s="41" t="s">
        <v>1945</v>
      </c>
      <c r="W864" s="194" t="s">
        <v>1946</v>
      </c>
      <c r="X864" s="186"/>
      <c r="Y864" s="55"/>
      <c r="Z864" s="48"/>
      <c r="AA864" s="48"/>
      <c r="AB864" s="48"/>
      <c r="AC864" s="48"/>
    </row>
    <row r="865" spans="1:29" ht="20.100000000000001" customHeight="1">
      <c r="A865" s="36" t="s">
        <v>2705</v>
      </c>
      <c r="B865" s="95" t="s">
        <v>50</v>
      </c>
      <c r="C865" s="59" t="s">
        <v>41</v>
      </c>
      <c r="D865" s="48" t="s">
        <v>298</v>
      </c>
      <c r="E865" s="48" t="s">
        <v>44</v>
      </c>
      <c r="F865" s="48" t="s">
        <v>295</v>
      </c>
      <c r="G865" s="48" t="s">
        <v>86</v>
      </c>
      <c r="H865" s="48">
        <v>10</v>
      </c>
      <c r="I865" s="48" t="s">
        <v>144</v>
      </c>
      <c r="J865" s="49">
        <v>45649</v>
      </c>
      <c r="K865" s="44">
        <v>45658</v>
      </c>
      <c r="L865" s="40" t="s">
        <v>4</v>
      </c>
      <c r="M865" s="127">
        <v>4</v>
      </c>
      <c r="N865" s="137">
        <f>VLOOKUP(L865,단가표!$B$2:$C$75,2,0)</f>
        <v>60000</v>
      </c>
      <c r="O865" s="42">
        <f>SUM(M865*N865)</f>
        <v>240000</v>
      </c>
      <c r="P865" s="138">
        <v>240000</v>
      </c>
      <c r="Q865" s="167" t="s">
        <v>26</v>
      </c>
      <c r="R865" s="41"/>
      <c r="S865" s="43">
        <f>VLOOKUP(Q865,단가표!$B$2:$C$75,2,0)</f>
        <v>0</v>
      </c>
      <c r="T865" s="166"/>
      <c r="U865" s="193" t="s">
        <v>57</v>
      </c>
      <c r="V865" s="50" t="s">
        <v>1947</v>
      </c>
      <c r="W865" s="194" t="s">
        <v>1825</v>
      </c>
      <c r="X865" s="186">
        <v>44785</v>
      </c>
      <c r="Y865" s="55" t="s">
        <v>4</v>
      </c>
      <c r="Z865" s="48"/>
      <c r="AA865" s="48" t="s">
        <v>296</v>
      </c>
      <c r="AB865" s="48"/>
      <c r="AC865" s="40"/>
    </row>
    <row r="866" spans="1:29" ht="20.100000000000001" customHeight="1">
      <c r="A866" s="58" t="s">
        <v>2705</v>
      </c>
      <c r="B866" s="95" t="s">
        <v>50</v>
      </c>
      <c r="C866" s="56" t="s">
        <v>41</v>
      </c>
      <c r="D866" s="48" t="s">
        <v>553</v>
      </c>
      <c r="E866" s="48" t="s">
        <v>731</v>
      </c>
      <c r="F866" s="48" t="s">
        <v>554</v>
      </c>
      <c r="G866" s="48" t="s">
        <v>86</v>
      </c>
      <c r="H866" s="48">
        <v>9</v>
      </c>
      <c r="I866" s="48" t="s">
        <v>87</v>
      </c>
      <c r="J866" s="49">
        <v>45649</v>
      </c>
      <c r="K866" s="66">
        <v>45658</v>
      </c>
      <c r="L866" s="40" t="s">
        <v>4</v>
      </c>
      <c r="M866" s="127">
        <v>4</v>
      </c>
      <c r="N866" s="137">
        <f>VLOOKUP(L866,단가표!$B$2:$C$75,2,0)</f>
        <v>60000</v>
      </c>
      <c r="O866" s="42">
        <f>SUM(M866*N866)</f>
        <v>240000</v>
      </c>
      <c r="P866" s="138">
        <v>240000</v>
      </c>
      <c r="Q866" s="167" t="s">
        <v>15</v>
      </c>
      <c r="R866" s="41">
        <v>4</v>
      </c>
      <c r="S866" s="43">
        <f>VLOOKUP(Q866,단가표!$B$2:$C$75,2,0)</f>
        <v>6000</v>
      </c>
      <c r="T866" s="166">
        <v>24000</v>
      </c>
      <c r="U866" s="195" t="s">
        <v>57</v>
      </c>
      <c r="V866" s="48" t="s">
        <v>1948</v>
      </c>
      <c r="W866" s="202" t="s">
        <v>1949</v>
      </c>
      <c r="X866" s="186">
        <v>45356</v>
      </c>
      <c r="Y866" s="48" t="s">
        <v>4</v>
      </c>
      <c r="Z866" s="48" t="s">
        <v>613</v>
      </c>
      <c r="AA866" s="48" t="s">
        <v>614</v>
      </c>
      <c r="AB866" s="48" t="s">
        <v>615</v>
      </c>
      <c r="AC866" s="50"/>
    </row>
    <row r="867" spans="1:29" ht="20.100000000000001" customHeight="1">
      <c r="A867" s="36" t="s">
        <v>2705</v>
      </c>
      <c r="B867" s="95" t="s">
        <v>50</v>
      </c>
      <c r="C867" s="37" t="s">
        <v>41</v>
      </c>
      <c r="D867" s="40" t="s">
        <v>299</v>
      </c>
      <c r="E867" s="48" t="s">
        <v>45</v>
      </c>
      <c r="F867" s="48" t="s">
        <v>300</v>
      </c>
      <c r="G867" s="48" t="s">
        <v>89</v>
      </c>
      <c r="H867" s="48">
        <v>8</v>
      </c>
      <c r="I867" s="48" t="s">
        <v>113</v>
      </c>
      <c r="J867" s="49">
        <v>45649</v>
      </c>
      <c r="K867" s="62">
        <v>45658</v>
      </c>
      <c r="L867" s="40" t="s">
        <v>4</v>
      </c>
      <c r="M867" s="127">
        <v>4</v>
      </c>
      <c r="N867" s="137">
        <f>VLOOKUP(L867,단가표!$B$2:$C$75,2,0)</f>
        <v>60000</v>
      </c>
      <c r="O867" s="42">
        <f>SUM(M867*N867)</f>
        <v>240000</v>
      </c>
      <c r="P867" s="140">
        <v>240000</v>
      </c>
      <c r="Q867" s="167" t="s">
        <v>26</v>
      </c>
      <c r="R867" s="53"/>
      <c r="S867" s="43">
        <f>VLOOKUP(Q867,단가표!$B$2:$C$75,2,0)</f>
        <v>0</v>
      </c>
      <c r="T867" s="168"/>
      <c r="U867" s="195" t="s">
        <v>57</v>
      </c>
      <c r="V867" s="67" t="s">
        <v>1950</v>
      </c>
      <c r="W867" s="194" t="s">
        <v>1825</v>
      </c>
      <c r="X867" s="186">
        <v>44831</v>
      </c>
      <c r="Y867" s="48" t="s">
        <v>4</v>
      </c>
      <c r="Z867" s="48"/>
      <c r="AA867" s="67" t="s">
        <v>301</v>
      </c>
      <c r="AB867" s="67"/>
      <c r="AC867" s="48"/>
    </row>
    <row r="868" spans="1:29" ht="20.100000000000001" customHeight="1">
      <c r="A868" s="36" t="s">
        <v>2705</v>
      </c>
      <c r="B868" s="95" t="s">
        <v>51</v>
      </c>
      <c r="C868" s="59" t="s">
        <v>41</v>
      </c>
      <c r="D868" s="48" t="s">
        <v>705</v>
      </c>
      <c r="E868" s="48" t="s">
        <v>48</v>
      </c>
      <c r="F868" s="48" t="s">
        <v>706</v>
      </c>
      <c r="G868" s="48" t="s">
        <v>86</v>
      </c>
      <c r="H868" s="48">
        <v>9</v>
      </c>
      <c r="I868" s="48" t="s">
        <v>103</v>
      </c>
      <c r="J868" s="49">
        <v>45649</v>
      </c>
      <c r="K868" s="62">
        <v>45658</v>
      </c>
      <c r="L868" s="40" t="s">
        <v>4</v>
      </c>
      <c r="M868" s="127">
        <v>2</v>
      </c>
      <c r="N868" s="137">
        <f>VLOOKUP(L868,단가표!$B$2:$C$75,2,0)</f>
        <v>60000</v>
      </c>
      <c r="O868" s="42">
        <f>SUM(M868*N868)</f>
        <v>120000</v>
      </c>
      <c r="P868" s="138">
        <v>120000</v>
      </c>
      <c r="Q868" s="165" t="s">
        <v>26</v>
      </c>
      <c r="R868" s="41"/>
      <c r="S868" s="43">
        <f>VLOOKUP(Q868,단가표!$B$2:$C$75,2,0)</f>
        <v>0</v>
      </c>
      <c r="T868" s="166"/>
      <c r="U868" s="193" t="s">
        <v>57</v>
      </c>
      <c r="V868" s="50" t="s">
        <v>1952</v>
      </c>
      <c r="W868" s="194" t="s">
        <v>1953</v>
      </c>
      <c r="X868" s="186"/>
      <c r="Y868" s="55"/>
      <c r="Z868" s="48"/>
      <c r="AA868" s="48"/>
      <c r="AB868" s="48"/>
      <c r="AC868" s="40"/>
    </row>
    <row r="869" spans="1:29" ht="20.100000000000001" customHeight="1">
      <c r="A869" s="36" t="s">
        <v>2705</v>
      </c>
      <c r="B869" s="95" t="s">
        <v>51</v>
      </c>
      <c r="C869" s="48" t="s">
        <v>41</v>
      </c>
      <c r="D869" s="48" t="s">
        <v>471</v>
      </c>
      <c r="E869" s="48" t="s">
        <v>46</v>
      </c>
      <c r="F869" s="48" t="s">
        <v>472</v>
      </c>
      <c r="G869" s="48" t="s">
        <v>86</v>
      </c>
      <c r="H869" s="48">
        <v>8</v>
      </c>
      <c r="I869" s="48" t="s">
        <v>102</v>
      </c>
      <c r="J869" s="49">
        <v>45649</v>
      </c>
      <c r="K869" s="63">
        <v>45658</v>
      </c>
      <c r="L869" s="41" t="s">
        <v>5</v>
      </c>
      <c r="M869" s="127">
        <v>4</v>
      </c>
      <c r="N869" s="137">
        <f>VLOOKUP(L869,단가표!$B$2:$C$75,2,0)</f>
        <v>57500</v>
      </c>
      <c r="O869" s="42">
        <f>SUM(M869*N869)</f>
        <v>230000</v>
      </c>
      <c r="P869" s="138">
        <v>230000</v>
      </c>
      <c r="Q869" s="167" t="s">
        <v>26</v>
      </c>
      <c r="R869" s="41"/>
      <c r="S869" s="43">
        <f>VLOOKUP(Q869,단가표!$B$2:$C$75,2,0)</f>
        <v>0</v>
      </c>
      <c r="T869" s="166"/>
      <c r="U869" s="193" t="s">
        <v>57</v>
      </c>
      <c r="V869" s="50" t="s">
        <v>1954</v>
      </c>
      <c r="W869" s="194" t="s">
        <v>1891</v>
      </c>
      <c r="X869" s="186">
        <v>45276</v>
      </c>
      <c r="Y869" s="55" t="s">
        <v>4</v>
      </c>
      <c r="Z869" s="48"/>
      <c r="AA869" s="48" t="s">
        <v>325</v>
      </c>
      <c r="AB869" s="48"/>
      <c r="AC869" s="48"/>
    </row>
    <row r="870" spans="1:29" ht="20.100000000000001" customHeight="1">
      <c r="A870" s="36" t="s">
        <v>2700</v>
      </c>
      <c r="B870" s="36" t="s">
        <v>30</v>
      </c>
      <c r="C870" s="56" t="s">
        <v>51</v>
      </c>
      <c r="D870" s="48" t="s">
        <v>1940</v>
      </c>
      <c r="E870" s="48" t="s">
        <v>30</v>
      </c>
      <c r="F870" s="48" t="s">
        <v>1941</v>
      </c>
      <c r="G870" s="48" t="s">
        <v>1667</v>
      </c>
      <c r="H870" s="48">
        <v>7</v>
      </c>
      <c r="I870" s="48" t="s">
        <v>220</v>
      </c>
      <c r="J870" s="49">
        <v>45649</v>
      </c>
      <c r="K870" s="66">
        <v>45658</v>
      </c>
      <c r="L870" s="40" t="s">
        <v>1755</v>
      </c>
      <c r="M870" s="127">
        <v>1</v>
      </c>
      <c r="N870" s="137">
        <f>VLOOKUP(L870,단가표!$B$2:$C$75,2,0)</f>
        <v>150000</v>
      </c>
      <c r="O870" s="42">
        <f>SUM(M870*N870)</f>
        <v>150000</v>
      </c>
      <c r="P870" s="138">
        <v>150000</v>
      </c>
      <c r="Q870" s="167" t="s">
        <v>1724</v>
      </c>
      <c r="R870" s="41">
        <v>1</v>
      </c>
      <c r="S870" s="43">
        <v>0</v>
      </c>
      <c r="T870" s="166">
        <v>60000</v>
      </c>
      <c r="U870" s="200" t="s">
        <v>57</v>
      </c>
      <c r="V870" s="38" t="s">
        <v>1942</v>
      </c>
      <c r="W870" s="194" t="s">
        <v>1943</v>
      </c>
      <c r="X870" s="186"/>
      <c r="Y870" s="55"/>
      <c r="Z870" s="48"/>
      <c r="AA870" s="48"/>
      <c r="AB870" s="48"/>
      <c r="AC870" s="40"/>
    </row>
    <row r="871" spans="1:29" ht="20.100000000000001" customHeight="1">
      <c r="A871" s="36" t="s">
        <v>2705</v>
      </c>
      <c r="B871" s="95" t="s">
        <v>51</v>
      </c>
      <c r="C871" s="59" t="s">
        <v>41</v>
      </c>
      <c r="D871" s="48" t="s">
        <v>1966</v>
      </c>
      <c r="E871" s="48" t="s">
        <v>193</v>
      </c>
      <c r="F871" s="48" t="s">
        <v>1967</v>
      </c>
      <c r="G871" s="48" t="s">
        <v>86</v>
      </c>
      <c r="H871" s="48">
        <v>9</v>
      </c>
      <c r="I871" s="48" t="s">
        <v>1087</v>
      </c>
      <c r="J871" s="49">
        <v>45650</v>
      </c>
      <c r="K871" s="44">
        <v>45627</v>
      </c>
      <c r="L871" s="41" t="s">
        <v>4</v>
      </c>
      <c r="M871" s="127">
        <v>2</v>
      </c>
      <c r="N871" s="137">
        <f>VLOOKUP(L871,단가표!$B$2:$C$75,2,0)</f>
        <v>60000</v>
      </c>
      <c r="O871" s="42">
        <f>SUM(M871*N871)</f>
        <v>120000</v>
      </c>
      <c r="P871" s="138">
        <v>120000</v>
      </c>
      <c r="Q871" s="167" t="s">
        <v>14</v>
      </c>
      <c r="R871" s="41">
        <v>1</v>
      </c>
      <c r="S871" s="43">
        <f>VLOOKUP(Q871,단가표!$B$2:$C$75,2,0)</f>
        <v>30000</v>
      </c>
      <c r="T871" s="166">
        <v>30000</v>
      </c>
      <c r="U871" s="193" t="s">
        <v>57</v>
      </c>
      <c r="V871" s="50" t="s">
        <v>1968</v>
      </c>
      <c r="W871" s="194" t="s">
        <v>1969</v>
      </c>
      <c r="X871" s="186"/>
      <c r="Y871" s="55"/>
      <c r="Z871" s="48"/>
      <c r="AA871" s="48"/>
      <c r="AB871" s="48"/>
      <c r="AC871" s="40"/>
    </row>
    <row r="872" spans="1:29" ht="20.100000000000001" customHeight="1">
      <c r="A872" s="106" t="s">
        <v>2702</v>
      </c>
      <c r="B872" s="106" t="s">
        <v>84</v>
      </c>
      <c r="C872" s="37" t="s">
        <v>84</v>
      </c>
      <c r="D872" s="48" t="s">
        <v>99</v>
      </c>
      <c r="E872" s="48">
        <f>[5]!표1[[#This Row],[품목]]</f>
        <v>0</v>
      </c>
      <c r="F872" s="48"/>
      <c r="G872" s="48"/>
      <c r="H872" s="48"/>
      <c r="I872" s="48" t="s">
        <v>1958</v>
      </c>
      <c r="J872" s="49">
        <v>45650</v>
      </c>
      <c r="K872" s="63">
        <v>45627</v>
      </c>
      <c r="L872" s="40" t="s">
        <v>36</v>
      </c>
      <c r="M872" s="127">
        <v>2</v>
      </c>
      <c r="N872" s="137">
        <f>VLOOKUP(L872,단가표!$B$2:$C$75,2,0)</f>
        <v>60000</v>
      </c>
      <c r="O872" s="42">
        <f>SUM(M872*N872)</f>
        <v>120000</v>
      </c>
      <c r="P872" s="140">
        <v>132000</v>
      </c>
      <c r="Q872" s="167" t="s">
        <v>26</v>
      </c>
      <c r="R872" s="41"/>
      <c r="S872" s="43">
        <f>VLOOKUP(Q872,단가표!$B$2:$C$75,2,0)</f>
        <v>0</v>
      </c>
      <c r="T872" s="168"/>
      <c r="U872" s="195" t="s">
        <v>57</v>
      </c>
      <c r="V872" s="50" t="s">
        <v>1959</v>
      </c>
      <c r="W872" s="194" t="s">
        <v>1960</v>
      </c>
      <c r="X872" s="188"/>
      <c r="Y872" s="55"/>
      <c r="Z872" s="48"/>
      <c r="AA872" s="48"/>
      <c r="AB872" s="48"/>
      <c r="AC872" s="40"/>
    </row>
    <row r="873" spans="1:29" ht="20.100000000000001" customHeight="1">
      <c r="A873" s="36" t="s">
        <v>2705</v>
      </c>
      <c r="B873" s="95" t="s">
        <v>50</v>
      </c>
      <c r="C873" s="37" t="s">
        <v>41</v>
      </c>
      <c r="D873" s="48" t="s">
        <v>226</v>
      </c>
      <c r="E873" s="48" t="s">
        <v>731</v>
      </c>
      <c r="F873" s="48" t="s">
        <v>227</v>
      </c>
      <c r="G873" s="48" t="s">
        <v>89</v>
      </c>
      <c r="H873" s="48">
        <v>9</v>
      </c>
      <c r="I873" s="48" t="s">
        <v>635</v>
      </c>
      <c r="J873" s="49">
        <v>45650</v>
      </c>
      <c r="K873" s="66">
        <v>45658</v>
      </c>
      <c r="L873" s="40" t="s">
        <v>6</v>
      </c>
      <c r="M873" s="127">
        <v>6</v>
      </c>
      <c r="N873" s="137">
        <f>VLOOKUP(L873,단가표!$B$2:$C$75,2,0)</f>
        <v>55000</v>
      </c>
      <c r="O873" s="42">
        <f>SUM(M873*N873)</f>
        <v>330000</v>
      </c>
      <c r="P873" s="138">
        <v>330000</v>
      </c>
      <c r="Q873" s="167" t="s">
        <v>26</v>
      </c>
      <c r="R873" s="41"/>
      <c r="S873" s="43">
        <f>VLOOKUP(Q873,단가표!$B$2:$C$75,2,0)</f>
        <v>0</v>
      </c>
      <c r="T873" s="138"/>
      <c r="U873" s="207" t="s">
        <v>57</v>
      </c>
      <c r="V873" s="45" t="s">
        <v>1963</v>
      </c>
      <c r="W873" s="197" t="s">
        <v>1964</v>
      </c>
      <c r="X873" s="158" t="s">
        <v>239</v>
      </c>
      <c r="Y873" s="55" t="s">
        <v>6</v>
      </c>
      <c r="Z873" s="48"/>
      <c r="AA873" s="48"/>
      <c r="AB873" s="48"/>
      <c r="AC873" s="48"/>
    </row>
    <row r="874" spans="1:29" ht="20.100000000000001" customHeight="1">
      <c r="A874" s="36" t="s">
        <v>2705</v>
      </c>
      <c r="B874" s="95" t="s">
        <v>51</v>
      </c>
      <c r="C874" s="59" t="s">
        <v>41</v>
      </c>
      <c r="D874" s="48" t="s">
        <v>350</v>
      </c>
      <c r="E874" s="48" t="s">
        <v>48</v>
      </c>
      <c r="F874" s="48" t="s">
        <v>351</v>
      </c>
      <c r="G874" s="48" t="s">
        <v>86</v>
      </c>
      <c r="H874" s="48">
        <v>8</v>
      </c>
      <c r="I874" s="48" t="s">
        <v>779</v>
      </c>
      <c r="J874" s="49">
        <v>45650</v>
      </c>
      <c r="K874" s="44">
        <v>45658</v>
      </c>
      <c r="L874" s="41" t="s">
        <v>6</v>
      </c>
      <c r="M874" s="127">
        <v>7</v>
      </c>
      <c r="N874" s="137">
        <f>VLOOKUP(L874,단가표!$B$2:$C$75,2,0)</f>
        <v>55000</v>
      </c>
      <c r="O874" s="42">
        <f>SUM(M874*N874)</f>
        <v>385000</v>
      </c>
      <c r="P874" s="138">
        <v>385000</v>
      </c>
      <c r="Q874" s="167" t="s">
        <v>26</v>
      </c>
      <c r="R874" s="41"/>
      <c r="S874" s="43">
        <f>VLOOKUP(Q874,단가표!$B$2:$C$75,2,0)</f>
        <v>0</v>
      </c>
      <c r="T874" s="166"/>
      <c r="U874" s="193" t="s">
        <v>57</v>
      </c>
      <c r="V874" s="50" t="s">
        <v>1965</v>
      </c>
      <c r="W874" s="194" t="s">
        <v>1946</v>
      </c>
      <c r="X874" s="186">
        <v>44956</v>
      </c>
      <c r="Y874" s="55" t="s">
        <v>4</v>
      </c>
      <c r="Z874" s="48"/>
      <c r="AA874" s="48" t="s">
        <v>352</v>
      </c>
      <c r="AB874" s="48"/>
      <c r="AC874" s="40"/>
    </row>
    <row r="875" spans="1:29" ht="20.100000000000001" customHeight="1">
      <c r="A875" s="36" t="s">
        <v>2705</v>
      </c>
      <c r="B875" s="95" t="s">
        <v>51</v>
      </c>
      <c r="C875" s="59" t="s">
        <v>41</v>
      </c>
      <c r="D875" s="48" t="s">
        <v>1966</v>
      </c>
      <c r="E875" s="48" t="s">
        <v>193</v>
      </c>
      <c r="F875" s="48" t="s">
        <v>1967</v>
      </c>
      <c r="G875" s="48" t="s">
        <v>86</v>
      </c>
      <c r="H875" s="48">
        <v>9</v>
      </c>
      <c r="I875" s="48" t="s">
        <v>1087</v>
      </c>
      <c r="J875" s="49">
        <v>45650</v>
      </c>
      <c r="K875" s="44">
        <v>45658</v>
      </c>
      <c r="L875" s="41" t="s">
        <v>6</v>
      </c>
      <c r="M875" s="127">
        <v>6</v>
      </c>
      <c r="N875" s="137">
        <f>VLOOKUP(L875,단가표!$B$2:$C$75,2,0)</f>
        <v>55000</v>
      </c>
      <c r="O875" s="42">
        <f>SUM(M875*N875)</f>
        <v>330000</v>
      </c>
      <c r="P875" s="138">
        <v>330000</v>
      </c>
      <c r="Q875" s="167" t="s">
        <v>26</v>
      </c>
      <c r="R875" s="41"/>
      <c r="S875" s="43">
        <f>VLOOKUP(Q875,단가표!$B$2:$C$75,2,0)</f>
        <v>0</v>
      </c>
      <c r="T875" s="166"/>
      <c r="U875" s="193" t="s">
        <v>57</v>
      </c>
      <c r="V875" s="50" t="s">
        <v>1968</v>
      </c>
      <c r="W875" s="194" t="s">
        <v>1841</v>
      </c>
      <c r="X875" s="186"/>
      <c r="Y875" s="55"/>
      <c r="Z875" s="48"/>
      <c r="AA875" s="48"/>
      <c r="AB875" s="48"/>
      <c r="AC875" s="40"/>
    </row>
    <row r="876" spans="1:29" ht="20.100000000000001" customHeight="1">
      <c r="A876" s="36" t="s">
        <v>2700</v>
      </c>
      <c r="B876" s="36" t="s">
        <v>30</v>
      </c>
      <c r="C876" s="56" t="s">
        <v>51</v>
      </c>
      <c r="D876" s="48" t="s">
        <v>1955</v>
      </c>
      <c r="E876" s="48" t="s">
        <v>30</v>
      </c>
      <c r="F876" s="48" t="s">
        <v>1956</v>
      </c>
      <c r="G876" s="48" t="s">
        <v>1667</v>
      </c>
      <c r="H876" s="48">
        <v>8</v>
      </c>
      <c r="I876" s="48" t="s">
        <v>220</v>
      </c>
      <c r="J876" s="49">
        <v>45650</v>
      </c>
      <c r="K876" s="66">
        <v>45658</v>
      </c>
      <c r="L876" s="40" t="s">
        <v>1755</v>
      </c>
      <c r="M876" s="127">
        <v>1</v>
      </c>
      <c r="N876" s="137">
        <f>VLOOKUP(L876,단가표!$B$2:$C$75,2,0)</f>
        <v>150000</v>
      </c>
      <c r="O876" s="42">
        <f>SUM(M876*N876)</f>
        <v>150000</v>
      </c>
      <c r="P876" s="138">
        <v>150000</v>
      </c>
      <c r="Q876" s="167" t="s">
        <v>1724</v>
      </c>
      <c r="R876" s="41">
        <v>1</v>
      </c>
      <c r="S876" s="43">
        <v>0</v>
      </c>
      <c r="T876" s="166">
        <v>60000</v>
      </c>
      <c r="U876" s="200" t="s">
        <v>57</v>
      </c>
      <c r="V876" s="38" t="s">
        <v>1957</v>
      </c>
      <c r="W876" s="194" t="s">
        <v>1943</v>
      </c>
      <c r="X876" s="186"/>
      <c r="Y876" s="55"/>
      <c r="Z876" s="48"/>
      <c r="AA876" s="48"/>
      <c r="AB876" s="48"/>
      <c r="AC876" s="40"/>
    </row>
    <row r="877" spans="1:29" ht="20.100000000000001" customHeight="1">
      <c r="A877" s="36" t="s">
        <v>2700</v>
      </c>
      <c r="B877" s="36" t="s">
        <v>30</v>
      </c>
      <c r="C877" s="56" t="s">
        <v>51</v>
      </c>
      <c r="D877" s="48" t="s">
        <v>1970</v>
      </c>
      <c r="E877" s="48" t="s">
        <v>30</v>
      </c>
      <c r="F877" s="48" t="s">
        <v>1971</v>
      </c>
      <c r="G877" s="48" t="s">
        <v>1667</v>
      </c>
      <c r="H877" s="48">
        <v>8</v>
      </c>
      <c r="I877" s="48" t="s">
        <v>187</v>
      </c>
      <c r="J877" s="49">
        <v>45650</v>
      </c>
      <c r="K877" s="66">
        <v>45658</v>
      </c>
      <c r="L877" s="40" t="s">
        <v>1757</v>
      </c>
      <c r="M877" s="127">
        <v>1</v>
      </c>
      <c r="N877" s="137">
        <f>VLOOKUP(L877,단가표!$B$2:$C$75,2,0)</f>
        <v>150000</v>
      </c>
      <c r="O877" s="42">
        <f>SUM(M877*N877)</f>
        <v>150000</v>
      </c>
      <c r="P877" s="138">
        <v>150000</v>
      </c>
      <c r="Q877" s="167" t="s">
        <v>1724</v>
      </c>
      <c r="R877" s="41">
        <v>1</v>
      </c>
      <c r="S877" s="43">
        <v>0</v>
      </c>
      <c r="T877" s="166">
        <v>60000</v>
      </c>
      <c r="U877" s="200" t="s">
        <v>59</v>
      </c>
      <c r="V877" s="38" t="s">
        <v>765</v>
      </c>
      <c r="W877" s="194" t="s">
        <v>1972</v>
      </c>
      <c r="X877" s="186"/>
      <c r="Y877" s="55"/>
      <c r="Z877" s="48"/>
      <c r="AA877" s="48"/>
      <c r="AB877" s="48"/>
      <c r="AC877" s="40"/>
    </row>
    <row r="878" spans="1:29" ht="20.100000000000001" customHeight="1">
      <c r="A878" s="36" t="s">
        <v>2700</v>
      </c>
      <c r="B878" s="36" t="s">
        <v>30</v>
      </c>
      <c r="C878" s="56" t="s">
        <v>51</v>
      </c>
      <c r="D878" s="48" t="s">
        <v>1973</v>
      </c>
      <c r="E878" s="48" t="s">
        <v>30</v>
      </c>
      <c r="F878" s="48" t="s">
        <v>739</v>
      </c>
      <c r="G878" s="48" t="s">
        <v>1667</v>
      </c>
      <c r="H878" s="48">
        <v>9</v>
      </c>
      <c r="I878" s="48" t="s">
        <v>220</v>
      </c>
      <c r="J878" s="49">
        <v>45650</v>
      </c>
      <c r="K878" s="66">
        <v>45658</v>
      </c>
      <c r="L878" s="40" t="s">
        <v>1755</v>
      </c>
      <c r="M878" s="127"/>
      <c r="N878" s="137">
        <f>VLOOKUP(L878,단가표!$B$2:$C$75,2,0)</f>
        <v>150000</v>
      </c>
      <c r="O878" s="42">
        <f>SUM(M878*N878)</f>
        <v>0</v>
      </c>
      <c r="P878" s="138"/>
      <c r="Q878" s="167" t="s">
        <v>1724</v>
      </c>
      <c r="R878" s="41">
        <v>1</v>
      </c>
      <c r="S878" s="43">
        <v>0</v>
      </c>
      <c r="T878" s="166">
        <v>60000</v>
      </c>
      <c r="U878" s="200" t="s">
        <v>59</v>
      </c>
      <c r="V878" s="38" t="s">
        <v>765</v>
      </c>
      <c r="W878" s="194" t="s">
        <v>1974</v>
      </c>
      <c r="X878" s="186"/>
      <c r="Y878" s="55"/>
      <c r="Z878" s="48"/>
      <c r="AA878" s="48"/>
      <c r="AB878" s="48"/>
      <c r="AC878" s="40"/>
    </row>
    <row r="879" spans="1:29" ht="20.100000000000001" customHeight="1">
      <c r="A879" s="36" t="s">
        <v>2705</v>
      </c>
      <c r="B879" s="95" t="s">
        <v>50</v>
      </c>
      <c r="C879" s="37" t="s">
        <v>41</v>
      </c>
      <c r="D879" s="38" t="s">
        <v>827</v>
      </c>
      <c r="E879" s="48" t="s">
        <v>731</v>
      </c>
      <c r="F879" s="48" t="s">
        <v>828</v>
      </c>
      <c r="G879" s="48" t="s">
        <v>86</v>
      </c>
      <c r="H879" s="48">
        <v>12</v>
      </c>
      <c r="I879" s="48" t="s">
        <v>114</v>
      </c>
      <c r="J879" s="49">
        <v>45650</v>
      </c>
      <c r="K879" s="44">
        <v>45689</v>
      </c>
      <c r="L879" s="40" t="s">
        <v>4</v>
      </c>
      <c r="M879" s="127">
        <v>4</v>
      </c>
      <c r="N879" s="137">
        <f>VLOOKUP(L879,단가표!$B$2:$C$75,2,0)</f>
        <v>60000</v>
      </c>
      <c r="O879" s="42">
        <f>SUM(M879*N879)</f>
        <v>240000</v>
      </c>
      <c r="P879" s="138">
        <v>240000</v>
      </c>
      <c r="Q879" s="167" t="s">
        <v>26</v>
      </c>
      <c r="R879" s="41"/>
      <c r="S879" s="43">
        <f>VLOOKUP(Q879,단가표!$B$2:$C$75,2,0)</f>
        <v>0</v>
      </c>
      <c r="T879" s="166"/>
      <c r="U879" s="195" t="s">
        <v>57</v>
      </c>
      <c r="V879" s="50" t="s">
        <v>1961</v>
      </c>
      <c r="W879" s="194" t="s">
        <v>1962</v>
      </c>
      <c r="X879" s="188">
        <v>45577</v>
      </c>
      <c r="Y879" s="55" t="s">
        <v>4</v>
      </c>
      <c r="Z879" s="48" t="s">
        <v>930</v>
      </c>
      <c r="AA879" s="48" t="s">
        <v>931</v>
      </c>
      <c r="AB879" s="48"/>
      <c r="AC879" s="40"/>
    </row>
    <row r="880" spans="1:29" ht="20.100000000000001" customHeight="1">
      <c r="A880" s="58" t="s">
        <v>2705</v>
      </c>
      <c r="B880" s="95" t="s">
        <v>50</v>
      </c>
      <c r="C880" s="56" t="s">
        <v>41</v>
      </c>
      <c r="D880" s="48" t="s">
        <v>115</v>
      </c>
      <c r="E880" s="48" t="s">
        <v>731</v>
      </c>
      <c r="F880" s="48" t="s">
        <v>116</v>
      </c>
      <c r="G880" s="48" t="s">
        <v>86</v>
      </c>
      <c r="H880" s="48">
        <v>9</v>
      </c>
      <c r="I880" s="48" t="s">
        <v>87</v>
      </c>
      <c r="J880" s="49">
        <v>45652</v>
      </c>
      <c r="K880" s="62">
        <v>45566</v>
      </c>
      <c r="L880" s="40" t="s">
        <v>4</v>
      </c>
      <c r="M880" s="127">
        <v>4</v>
      </c>
      <c r="N880" s="137">
        <f>VLOOKUP(L880,단가표!$B$2:$C$75,2,0)</f>
        <v>60000</v>
      </c>
      <c r="O880" s="42">
        <f>SUM(M880*N880)</f>
        <v>240000</v>
      </c>
      <c r="P880" s="138">
        <v>240000</v>
      </c>
      <c r="Q880" s="167" t="s">
        <v>15</v>
      </c>
      <c r="R880" s="41">
        <v>4</v>
      </c>
      <c r="S880" s="43">
        <f>VLOOKUP(Q880,단가표!$B$2:$C$75,2,0)</f>
        <v>6000</v>
      </c>
      <c r="T880" s="166">
        <v>24000</v>
      </c>
      <c r="U880" s="195" t="s">
        <v>59</v>
      </c>
      <c r="V880" s="38" t="s">
        <v>765</v>
      </c>
      <c r="W880" s="196" t="s">
        <v>1675</v>
      </c>
      <c r="X880" s="186">
        <v>43822</v>
      </c>
      <c r="Y880" s="48" t="s">
        <v>4</v>
      </c>
      <c r="Z880" s="48"/>
      <c r="AA880" s="48" t="s">
        <v>117</v>
      </c>
      <c r="AB880" s="48"/>
      <c r="AC880" s="40" t="s">
        <v>55</v>
      </c>
    </row>
    <row r="881" spans="1:29" ht="20.100000000000001" customHeight="1">
      <c r="A881" s="58" t="s">
        <v>2705</v>
      </c>
      <c r="B881" s="95" t="s">
        <v>50</v>
      </c>
      <c r="C881" s="56" t="s">
        <v>41</v>
      </c>
      <c r="D881" s="48" t="s">
        <v>115</v>
      </c>
      <c r="E881" s="48" t="s">
        <v>731</v>
      </c>
      <c r="F881" s="48" t="s">
        <v>116</v>
      </c>
      <c r="G881" s="48" t="s">
        <v>86</v>
      </c>
      <c r="H881" s="48">
        <v>9</v>
      </c>
      <c r="I881" s="48" t="s">
        <v>87</v>
      </c>
      <c r="J881" s="49">
        <v>45652</v>
      </c>
      <c r="K881" s="62">
        <v>45597</v>
      </c>
      <c r="L881" s="40" t="s">
        <v>4</v>
      </c>
      <c r="M881" s="127">
        <v>4</v>
      </c>
      <c r="N881" s="137">
        <f>VLOOKUP(L881,단가표!$B$2:$C$75,2,0)</f>
        <v>60000</v>
      </c>
      <c r="O881" s="42">
        <f>SUM(M881*N881)</f>
        <v>240000</v>
      </c>
      <c r="P881" s="138">
        <v>240000</v>
      </c>
      <c r="Q881" s="167" t="s">
        <v>15</v>
      </c>
      <c r="R881" s="41"/>
      <c r="S881" s="43">
        <f>VLOOKUP(Q881,단가표!$B$2:$C$75,2,0)</f>
        <v>6000</v>
      </c>
      <c r="T881" s="166">
        <v>24000</v>
      </c>
      <c r="U881" s="195" t="s">
        <v>59</v>
      </c>
      <c r="V881" s="38" t="s">
        <v>765</v>
      </c>
      <c r="W881" s="196" t="s">
        <v>1577</v>
      </c>
      <c r="X881" s="186">
        <v>43822</v>
      </c>
      <c r="Y881" s="48" t="s">
        <v>4</v>
      </c>
      <c r="Z881" s="48"/>
      <c r="AA881" s="48" t="s">
        <v>117</v>
      </c>
      <c r="AB881" s="48"/>
      <c r="AC881" s="40" t="s">
        <v>55</v>
      </c>
    </row>
    <row r="882" spans="1:29" ht="20.100000000000001" customHeight="1">
      <c r="A882" s="36" t="s">
        <v>2705</v>
      </c>
      <c r="B882" s="95" t="s">
        <v>51</v>
      </c>
      <c r="C882" s="56" t="s">
        <v>175</v>
      </c>
      <c r="D882" s="48" t="s">
        <v>368</v>
      </c>
      <c r="E882" s="48" t="s">
        <v>193</v>
      </c>
      <c r="F882" s="48" t="s">
        <v>387</v>
      </c>
      <c r="G882" s="48" t="s">
        <v>86</v>
      </c>
      <c r="H882" s="48">
        <v>8</v>
      </c>
      <c r="I882" s="48" t="s">
        <v>98</v>
      </c>
      <c r="J882" s="49">
        <v>45652</v>
      </c>
      <c r="K882" s="63">
        <v>45627</v>
      </c>
      <c r="L882" s="40" t="s">
        <v>4</v>
      </c>
      <c r="M882" s="127">
        <v>2</v>
      </c>
      <c r="N882" s="137">
        <f>VLOOKUP(L882,단가표!$B$2:$C$75,2,0)</f>
        <v>60000</v>
      </c>
      <c r="O882" s="42">
        <f>SUM(M882*N882)</f>
        <v>120000</v>
      </c>
      <c r="P882" s="138">
        <v>120000</v>
      </c>
      <c r="Q882" s="165" t="s">
        <v>26</v>
      </c>
      <c r="R882" s="41"/>
      <c r="S882" s="43">
        <f>VLOOKUP(Q882,단가표!$B$2:$C$75,2,0)</f>
        <v>0</v>
      </c>
      <c r="T882" s="166"/>
      <c r="U882" s="195" t="s">
        <v>57</v>
      </c>
      <c r="V882" s="50" t="s">
        <v>1977</v>
      </c>
      <c r="W882" s="194" t="s">
        <v>1975</v>
      </c>
      <c r="X882" s="186">
        <v>45031</v>
      </c>
      <c r="Y882" s="55" t="s">
        <v>4</v>
      </c>
      <c r="Z882" s="48"/>
      <c r="AA882" s="48" t="s">
        <v>388</v>
      </c>
      <c r="AB882" s="48"/>
      <c r="AC882" s="40"/>
    </row>
    <row r="883" spans="1:29" ht="20.100000000000001" customHeight="1">
      <c r="A883" s="36" t="s">
        <v>2705</v>
      </c>
      <c r="B883" s="95" t="s">
        <v>51</v>
      </c>
      <c r="C883" s="59" t="s">
        <v>41</v>
      </c>
      <c r="D883" s="48" t="s">
        <v>581</v>
      </c>
      <c r="E883" s="48" t="s">
        <v>46</v>
      </c>
      <c r="F883" s="48" t="s">
        <v>582</v>
      </c>
      <c r="G883" s="48" t="s">
        <v>86</v>
      </c>
      <c r="H883" s="48">
        <v>11</v>
      </c>
      <c r="I883" s="50" t="s">
        <v>857</v>
      </c>
      <c r="J883" s="49">
        <v>45652</v>
      </c>
      <c r="K883" s="44">
        <v>45627</v>
      </c>
      <c r="L883" s="40" t="s">
        <v>6</v>
      </c>
      <c r="M883" s="127">
        <v>5</v>
      </c>
      <c r="N883" s="137">
        <f>VLOOKUP(L883,단가표!$B$2:$C$75,2,0)</f>
        <v>55000</v>
      </c>
      <c r="O883" s="42">
        <f>SUM(M883*N883)</f>
        <v>275000</v>
      </c>
      <c r="P883" s="138">
        <v>275000</v>
      </c>
      <c r="Q883" s="167" t="s">
        <v>26</v>
      </c>
      <c r="R883" s="41"/>
      <c r="S883" s="43">
        <f>VLOOKUP(Q883,단가표!$B$2:$C$75,2,0)</f>
        <v>0</v>
      </c>
      <c r="T883" s="166"/>
      <c r="U883" s="195" t="s">
        <v>58</v>
      </c>
      <c r="V883" s="48" t="s">
        <v>765</v>
      </c>
      <c r="W883" s="194" t="s">
        <v>1982</v>
      </c>
      <c r="X883" s="186">
        <v>45336</v>
      </c>
      <c r="Y883" s="55" t="s">
        <v>4</v>
      </c>
      <c r="Z883" s="48"/>
      <c r="AA883" s="48" t="s">
        <v>583</v>
      </c>
      <c r="AB883" s="48"/>
      <c r="AC883" s="48"/>
    </row>
    <row r="884" spans="1:29" ht="20.100000000000001" customHeight="1">
      <c r="A884" s="58" t="s">
        <v>2705</v>
      </c>
      <c r="B884" s="95" t="s">
        <v>50</v>
      </c>
      <c r="C884" s="56" t="s">
        <v>41</v>
      </c>
      <c r="D884" s="48" t="s">
        <v>115</v>
      </c>
      <c r="E884" s="48" t="s">
        <v>731</v>
      </c>
      <c r="F884" s="48" t="s">
        <v>116</v>
      </c>
      <c r="G884" s="48" t="s">
        <v>86</v>
      </c>
      <c r="H884" s="48">
        <v>9</v>
      </c>
      <c r="I884" s="48" t="s">
        <v>87</v>
      </c>
      <c r="J884" s="49">
        <v>45652</v>
      </c>
      <c r="K884" s="62">
        <v>45627</v>
      </c>
      <c r="L884" s="40" t="s">
        <v>4</v>
      </c>
      <c r="M884" s="127">
        <v>4</v>
      </c>
      <c r="N884" s="137">
        <f>VLOOKUP(L884,단가표!$B$2:$C$75,2,0)</f>
        <v>60000</v>
      </c>
      <c r="O884" s="42">
        <f>SUM(M884*N884)</f>
        <v>240000</v>
      </c>
      <c r="P884" s="138">
        <v>240000</v>
      </c>
      <c r="Q884" s="167" t="s">
        <v>15</v>
      </c>
      <c r="R884" s="41"/>
      <c r="S884" s="43">
        <f>VLOOKUP(Q884,단가표!$B$2:$C$75,2,0)</f>
        <v>6000</v>
      </c>
      <c r="T884" s="166">
        <v>18000</v>
      </c>
      <c r="U884" s="195" t="s">
        <v>59</v>
      </c>
      <c r="V884" s="38" t="s">
        <v>765</v>
      </c>
      <c r="W884" s="196" t="s">
        <v>463</v>
      </c>
      <c r="X884" s="186">
        <v>43822</v>
      </c>
      <c r="Y884" s="48" t="s">
        <v>4</v>
      </c>
      <c r="Z884" s="48"/>
      <c r="AA884" s="48" t="s">
        <v>117</v>
      </c>
      <c r="AB884" s="48"/>
      <c r="AC884" s="40" t="s">
        <v>55</v>
      </c>
    </row>
    <row r="885" spans="1:29" ht="20.100000000000001" customHeight="1">
      <c r="A885" s="106" t="s">
        <v>2702</v>
      </c>
      <c r="B885" s="106" t="s">
        <v>84</v>
      </c>
      <c r="C885" s="37" t="s">
        <v>84</v>
      </c>
      <c r="D885" s="48" t="s">
        <v>1983</v>
      </c>
      <c r="E885" s="48">
        <f>[5]!표1[[#This Row],[품목]]</f>
        <v>0</v>
      </c>
      <c r="F885" s="48"/>
      <c r="G885" s="48"/>
      <c r="H885" s="48"/>
      <c r="I885" s="48" t="s">
        <v>1984</v>
      </c>
      <c r="J885" s="49">
        <v>45652</v>
      </c>
      <c r="K885" s="63">
        <v>45627</v>
      </c>
      <c r="L885" s="40" t="s">
        <v>36</v>
      </c>
      <c r="M885" s="127">
        <v>4</v>
      </c>
      <c r="N885" s="137">
        <f>VLOOKUP(L885,단가표!$B$2:$C$75,2,0)</f>
        <v>60000</v>
      </c>
      <c r="O885" s="42">
        <f>SUM(M885*N885)</f>
        <v>240000</v>
      </c>
      <c r="P885" s="140">
        <v>220000</v>
      </c>
      <c r="Q885" s="167" t="s">
        <v>26</v>
      </c>
      <c r="R885" s="41"/>
      <c r="S885" s="43">
        <f>VLOOKUP(Q885,단가표!$B$2:$C$75,2,0)</f>
        <v>0</v>
      </c>
      <c r="T885" s="168"/>
      <c r="U885" s="195" t="s">
        <v>57</v>
      </c>
      <c r="V885" s="50" t="s">
        <v>1985</v>
      </c>
      <c r="W885" s="194" t="s">
        <v>1986</v>
      </c>
      <c r="X885" s="188"/>
      <c r="Y885" s="55"/>
      <c r="Z885" s="48"/>
      <c r="AA885" s="48"/>
      <c r="AB885" s="48"/>
      <c r="AC885" s="40"/>
    </row>
    <row r="886" spans="1:29" ht="20.100000000000001" customHeight="1">
      <c r="A886" s="36" t="s">
        <v>2705</v>
      </c>
      <c r="B886" s="95" t="s">
        <v>51</v>
      </c>
      <c r="C886" s="56" t="s">
        <v>41</v>
      </c>
      <c r="D886" s="48" t="s">
        <v>368</v>
      </c>
      <c r="E886" s="48" t="s">
        <v>193</v>
      </c>
      <c r="F886" s="48" t="s">
        <v>387</v>
      </c>
      <c r="G886" s="48" t="s">
        <v>86</v>
      </c>
      <c r="H886" s="48">
        <v>8</v>
      </c>
      <c r="I886" s="48" t="s">
        <v>98</v>
      </c>
      <c r="J886" s="49">
        <v>45652</v>
      </c>
      <c r="K886" s="63">
        <v>45658</v>
      </c>
      <c r="L886" s="40" t="s">
        <v>4</v>
      </c>
      <c r="M886" s="127">
        <v>4</v>
      </c>
      <c r="N886" s="137">
        <f>VLOOKUP(L886,단가표!$B$2:$C$75,2,0)</f>
        <v>60000</v>
      </c>
      <c r="O886" s="42">
        <f>SUM(M886*N886)</f>
        <v>240000</v>
      </c>
      <c r="P886" s="138">
        <v>240000</v>
      </c>
      <c r="Q886" s="165" t="s">
        <v>26</v>
      </c>
      <c r="R886" s="41"/>
      <c r="S886" s="43">
        <f>VLOOKUP(Q886,단가표!$B$2:$C$75,2,0)</f>
        <v>0</v>
      </c>
      <c r="T886" s="166"/>
      <c r="U886" s="195" t="s">
        <v>57</v>
      </c>
      <c r="V886" s="50" t="s">
        <v>1977</v>
      </c>
      <c r="W886" s="194" t="s">
        <v>1825</v>
      </c>
      <c r="X886" s="186">
        <v>45031</v>
      </c>
      <c r="Y886" s="55" t="s">
        <v>4</v>
      </c>
      <c r="Z886" s="48"/>
      <c r="AA886" s="48" t="s">
        <v>388</v>
      </c>
      <c r="AB886" s="48"/>
      <c r="AC886" s="40"/>
    </row>
    <row r="887" spans="1:29" ht="20.100000000000001" customHeight="1">
      <c r="A887" s="36" t="s">
        <v>2705</v>
      </c>
      <c r="B887" s="95" t="s">
        <v>51</v>
      </c>
      <c r="C887" s="56" t="s">
        <v>41</v>
      </c>
      <c r="D887" s="48" t="s">
        <v>666</v>
      </c>
      <c r="E887" s="48" t="s">
        <v>46</v>
      </c>
      <c r="F887" s="48" t="s">
        <v>667</v>
      </c>
      <c r="G887" s="48" t="s">
        <v>86</v>
      </c>
      <c r="H887" s="48">
        <v>8</v>
      </c>
      <c r="I887" s="48" t="s">
        <v>561</v>
      </c>
      <c r="J887" s="49">
        <v>45652</v>
      </c>
      <c r="K887" s="44">
        <v>45658</v>
      </c>
      <c r="L887" s="40" t="s">
        <v>6</v>
      </c>
      <c r="M887" s="127">
        <v>8</v>
      </c>
      <c r="N887" s="137">
        <f>VLOOKUP(L887,단가표!$B$2:$C$75,2,0)</f>
        <v>55000</v>
      </c>
      <c r="O887" s="42">
        <f>SUM(M887*N887)</f>
        <v>440000</v>
      </c>
      <c r="P887" s="138">
        <v>440000</v>
      </c>
      <c r="Q887" s="167" t="s">
        <v>26</v>
      </c>
      <c r="R887" s="41"/>
      <c r="S887" s="43">
        <f>VLOOKUP(Q887,단가표!$B$2:$C$75,2,0)</f>
        <v>0</v>
      </c>
      <c r="T887" s="166"/>
      <c r="U887" s="195" t="s">
        <v>57</v>
      </c>
      <c r="V887" s="50" t="s">
        <v>1976</v>
      </c>
      <c r="W887" s="194" t="s">
        <v>1833</v>
      </c>
      <c r="X887" s="186">
        <v>45429</v>
      </c>
      <c r="Y887" s="48" t="s">
        <v>4</v>
      </c>
      <c r="Z887" s="48"/>
      <c r="AA887" s="48" t="s">
        <v>517</v>
      </c>
      <c r="AB887" s="48"/>
      <c r="AC887" s="40"/>
    </row>
    <row r="888" spans="1:29" ht="20.100000000000001" customHeight="1">
      <c r="A888" s="36" t="s">
        <v>2705</v>
      </c>
      <c r="B888" s="95" t="s">
        <v>51</v>
      </c>
      <c r="C888" s="59" t="s">
        <v>41</v>
      </c>
      <c r="D888" s="40" t="s">
        <v>337</v>
      </c>
      <c r="E888" s="48" t="s">
        <v>46</v>
      </c>
      <c r="F888" s="48" t="s">
        <v>338</v>
      </c>
      <c r="G888" s="48" t="s">
        <v>86</v>
      </c>
      <c r="H888" s="40">
        <v>11</v>
      </c>
      <c r="I888" s="48" t="s">
        <v>135</v>
      </c>
      <c r="J888" s="64">
        <v>45652</v>
      </c>
      <c r="K888" s="44">
        <v>45658</v>
      </c>
      <c r="L888" s="40" t="s">
        <v>6</v>
      </c>
      <c r="M888" s="127">
        <v>4</v>
      </c>
      <c r="N888" s="137">
        <f>VLOOKUP(L888,단가표!$B$2:$C$75,2,0)</f>
        <v>55000</v>
      </c>
      <c r="O888" s="42">
        <f>SUM(M888*N888)</f>
        <v>220000</v>
      </c>
      <c r="P888" s="140">
        <v>200000</v>
      </c>
      <c r="Q888" s="167" t="s">
        <v>26</v>
      </c>
      <c r="R888" s="41"/>
      <c r="S888" s="43">
        <f>VLOOKUP(Q888,단가표!$B$2:$C$75,2,0)</f>
        <v>0</v>
      </c>
      <c r="T888" s="166"/>
      <c r="U888" s="193" t="s">
        <v>57</v>
      </c>
      <c r="V888" s="50" t="s">
        <v>1978</v>
      </c>
      <c r="W888" s="194" t="s">
        <v>1979</v>
      </c>
      <c r="X888" s="188">
        <v>44933</v>
      </c>
      <c r="Y888" s="48" t="s">
        <v>4</v>
      </c>
      <c r="Z888" s="48"/>
      <c r="AA888" s="48" t="s">
        <v>296</v>
      </c>
      <c r="AB888" s="48"/>
      <c r="AC888" s="48" t="s">
        <v>61</v>
      </c>
    </row>
    <row r="889" spans="1:29" ht="20.100000000000001" customHeight="1">
      <c r="A889" s="58" t="s">
        <v>2705</v>
      </c>
      <c r="B889" s="95" t="s">
        <v>51</v>
      </c>
      <c r="C889" s="56" t="s">
        <v>41</v>
      </c>
      <c r="D889" s="48" t="s">
        <v>684</v>
      </c>
      <c r="E889" s="48" t="s">
        <v>46</v>
      </c>
      <c r="F889" s="48" t="s">
        <v>685</v>
      </c>
      <c r="G889" s="48" t="s">
        <v>86</v>
      </c>
      <c r="H889" s="48">
        <v>11</v>
      </c>
      <c r="I889" s="48" t="s">
        <v>93</v>
      </c>
      <c r="J889" s="68">
        <v>45652</v>
      </c>
      <c r="K889" s="44">
        <v>45658</v>
      </c>
      <c r="L889" s="40" t="s">
        <v>3</v>
      </c>
      <c r="M889" s="127">
        <v>2</v>
      </c>
      <c r="N889" s="137">
        <f>VLOOKUP(L889,단가표!$B$2:$C$75,2,0)</f>
        <v>70000</v>
      </c>
      <c r="O889" s="42">
        <f>SUM(M889*N889)</f>
        <v>140000</v>
      </c>
      <c r="P889" s="138">
        <v>140000</v>
      </c>
      <c r="Q889" s="167" t="s">
        <v>15</v>
      </c>
      <c r="R889" s="41">
        <v>1</v>
      </c>
      <c r="S889" s="43">
        <f>VLOOKUP(Q889,단가표!$B$2:$C$75,2,0)</f>
        <v>6000</v>
      </c>
      <c r="T889" s="166">
        <v>6000</v>
      </c>
      <c r="U889" s="195" t="s">
        <v>57</v>
      </c>
      <c r="V889" s="50" t="s">
        <v>1980</v>
      </c>
      <c r="W889" s="194" t="s">
        <v>1981</v>
      </c>
      <c r="X889" s="186">
        <v>45463</v>
      </c>
      <c r="Y889" s="48" t="s">
        <v>4</v>
      </c>
      <c r="Z889" s="48"/>
      <c r="AA889" s="48"/>
      <c r="AB889" s="48"/>
      <c r="AC889" s="50"/>
    </row>
    <row r="890" spans="1:29" ht="20.100000000000001" customHeight="1">
      <c r="A890" s="36" t="s">
        <v>2700</v>
      </c>
      <c r="B890" s="36" t="s">
        <v>30</v>
      </c>
      <c r="C890" s="56" t="s">
        <v>51</v>
      </c>
      <c r="D890" s="48" t="s">
        <v>1987</v>
      </c>
      <c r="E890" s="48" t="s">
        <v>30</v>
      </c>
      <c r="F890" s="48" t="s">
        <v>579</v>
      </c>
      <c r="G890" s="48" t="s">
        <v>1667</v>
      </c>
      <c r="H890" s="48">
        <v>9</v>
      </c>
      <c r="I890" s="48" t="s">
        <v>220</v>
      </c>
      <c r="J890" s="49">
        <v>45652</v>
      </c>
      <c r="K890" s="66">
        <v>45658</v>
      </c>
      <c r="L890" s="40" t="s">
        <v>1755</v>
      </c>
      <c r="M890" s="127"/>
      <c r="N890" s="137">
        <f>VLOOKUP(L890,단가표!$B$2:$C$75,2,0)</f>
        <v>150000</v>
      </c>
      <c r="O890" s="42">
        <f>SUM(M890*N890)</f>
        <v>0</v>
      </c>
      <c r="P890" s="138">
        <v>150000</v>
      </c>
      <c r="Q890" s="167" t="s">
        <v>1724</v>
      </c>
      <c r="R890" s="41">
        <v>1</v>
      </c>
      <c r="S890" s="43">
        <v>0</v>
      </c>
      <c r="T890" s="166">
        <v>60000</v>
      </c>
      <c r="U890" s="200" t="s">
        <v>59</v>
      </c>
      <c r="V890" s="38" t="s">
        <v>765</v>
      </c>
      <c r="W890" s="194" t="s">
        <v>1861</v>
      </c>
      <c r="X890" s="186"/>
      <c r="Y890" s="55"/>
      <c r="Z890" s="48"/>
      <c r="AA890" s="48"/>
      <c r="AB890" s="48"/>
      <c r="AC890" s="40"/>
    </row>
    <row r="891" spans="1:29" ht="20.100000000000001" customHeight="1">
      <c r="A891" s="36" t="s">
        <v>2700</v>
      </c>
      <c r="B891" s="36" t="s">
        <v>30</v>
      </c>
      <c r="C891" s="56" t="s">
        <v>51</v>
      </c>
      <c r="D891" s="48" t="s">
        <v>1973</v>
      </c>
      <c r="E891" s="48" t="s">
        <v>30</v>
      </c>
      <c r="F891" s="48" t="s">
        <v>739</v>
      </c>
      <c r="G891" s="48" t="s">
        <v>1667</v>
      </c>
      <c r="H891" s="48">
        <v>9</v>
      </c>
      <c r="I891" s="48" t="s">
        <v>220</v>
      </c>
      <c r="J891" s="49">
        <v>45652</v>
      </c>
      <c r="K891" s="66">
        <v>45658</v>
      </c>
      <c r="L891" s="40" t="s">
        <v>1755</v>
      </c>
      <c r="M891" s="127"/>
      <c r="N891" s="137">
        <f>VLOOKUP(L891,단가표!$B$2:$C$75,2,0)</f>
        <v>150000</v>
      </c>
      <c r="O891" s="42">
        <f>SUM(M891*N891)</f>
        <v>0</v>
      </c>
      <c r="P891" s="138">
        <v>150000</v>
      </c>
      <c r="Q891" s="167" t="s">
        <v>26</v>
      </c>
      <c r="R891" s="41"/>
      <c r="S891" s="43">
        <v>0</v>
      </c>
      <c r="T891" s="166"/>
      <c r="U891" s="200" t="s">
        <v>59</v>
      </c>
      <c r="V891" s="38" t="s">
        <v>765</v>
      </c>
      <c r="W891" s="194" t="s">
        <v>1988</v>
      </c>
      <c r="X891" s="186"/>
      <c r="Y891" s="55"/>
      <c r="Z891" s="48"/>
      <c r="AA891" s="48"/>
      <c r="AB891" s="48"/>
      <c r="AC891" s="40"/>
    </row>
    <row r="892" spans="1:29" ht="20.100000000000001" customHeight="1">
      <c r="A892" s="58" t="s">
        <v>2705</v>
      </c>
      <c r="B892" s="95" t="s">
        <v>51</v>
      </c>
      <c r="C892" s="37" t="s">
        <v>175</v>
      </c>
      <c r="D892" s="37" t="s">
        <v>411</v>
      </c>
      <c r="E892" s="48" t="s">
        <v>193</v>
      </c>
      <c r="F892" s="48" t="s">
        <v>412</v>
      </c>
      <c r="G892" s="48" t="s">
        <v>86</v>
      </c>
      <c r="H892" s="48">
        <v>8</v>
      </c>
      <c r="I892" s="48" t="s">
        <v>98</v>
      </c>
      <c r="J892" s="49">
        <v>45653</v>
      </c>
      <c r="K892" s="66">
        <v>45627</v>
      </c>
      <c r="L892" s="40" t="s">
        <v>2435</v>
      </c>
      <c r="M892" s="127">
        <v>1</v>
      </c>
      <c r="N892" s="137">
        <f>VLOOKUP(L892,단가표!$B$2:$C$75,2,0)</f>
        <v>30000</v>
      </c>
      <c r="O892" s="42">
        <f>SUM(M892*N892)</f>
        <v>30000</v>
      </c>
      <c r="P892" s="138">
        <v>30000</v>
      </c>
      <c r="Q892" s="167" t="s">
        <v>26</v>
      </c>
      <c r="R892" s="41"/>
      <c r="S892" s="43">
        <f>VLOOKUP(Q892,단가표!$B$2:$C$75,2,0)</f>
        <v>0</v>
      </c>
      <c r="T892" s="166"/>
      <c r="U892" s="195" t="s">
        <v>57</v>
      </c>
      <c r="V892" s="48" t="s">
        <v>1996</v>
      </c>
      <c r="W892" s="194" t="s">
        <v>1780</v>
      </c>
      <c r="X892" s="186">
        <v>45122</v>
      </c>
      <c r="Y892" s="55" t="s">
        <v>4</v>
      </c>
      <c r="Z892" s="48"/>
      <c r="AA892" s="48" t="s">
        <v>413</v>
      </c>
      <c r="AB892" s="48"/>
      <c r="AC892" s="48"/>
    </row>
    <row r="893" spans="1:29" ht="20.100000000000001" customHeight="1">
      <c r="A893" s="36" t="s">
        <v>2705</v>
      </c>
      <c r="B893" s="95" t="s">
        <v>51</v>
      </c>
      <c r="C893" s="71" t="s">
        <v>40</v>
      </c>
      <c r="D893" s="38" t="s">
        <v>593</v>
      </c>
      <c r="E893" s="48" t="s">
        <v>577</v>
      </c>
      <c r="F893" s="48" t="s">
        <v>594</v>
      </c>
      <c r="G893" s="48" t="s">
        <v>86</v>
      </c>
      <c r="H893" s="48">
        <v>10</v>
      </c>
      <c r="I893" s="48" t="s">
        <v>101</v>
      </c>
      <c r="J893" s="49">
        <v>45653</v>
      </c>
      <c r="K893" s="66">
        <v>45658</v>
      </c>
      <c r="L893" s="40" t="s">
        <v>4</v>
      </c>
      <c r="M893" s="127">
        <v>2</v>
      </c>
      <c r="N893" s="137">
        <f>VLOOKUP(L893,단가표!$B$2:$C$75,2,0)</f>
        <v>60000</v>
      </c>
      <c r="O893" s="42">
        <f>SUM(M893*N893)</f>
        <v>120000</v>
      </c>
      <c r="P893" s="139">
        <v>-120000</v>
      </c>
      <c r="Q893" s="167" t="s">
        <v>15</v>
      </c>
      <c r="R893" s="41">
        <v>2</v>
      </c>
      <c r="S893" s="43">
        <f>VLOOKUP(Q893,단가표!$B$2:$C$75,2,0)</f>
        <v>6000</v>
      </c>
      <c r="T893" s="169">
        <v>-12000</v>
      </c>
      <c r="U893" s="193" t="s">
        <v>57</v>
      </c>
      <c r="V893" s="50" t="s">
        <v>1989</v>
      </c>
      <c r="W893" s="208" t="s">
        <v>1990</v>
      </c>
      <c r="X893" s="186">
        <v>45343</v>
      </c>
      <c r="Y893" s="48" t="s">
        <v>4</v>
      </c>
      <c r="Z893" s="48"/>
      <c r="AA893" s="67" t="s">
        <v>595</v>
      </c>
      <c r="AB893" s="67"/>
      <c r="AC893" s="48"/>
    </row>
    <row r="894" spans="1:29" ht="20.100000000000001" customHeight="1">
      <c r="A894" s="58" t="s">
        <v>2705</v>
      </c>
      <c r="B894" s="95" t="s">
        <v>51</v>
      </c>
      <c r="C894" s="48" t="s">
        <v>41</v>
      </c>
      <c r="D894" s="40" t="s">
        <v>462</v>
      </c>
      <c r="E894" s="48" t="s">
        <v>48</v>
      </c>
      <c r="F894" s="48" t="s">
        <v>1646</v>
      </c>
      <c r="G894" s="48" t="s">
        <v>86</v>
      </c>
      <c r="H894" s="48">
        <v>8</v>
      </c>
      <c r="I894" s="48" t="s">
        <v>119</v>
      </c>
      <c r="J894" s="49">
        <v>45653</v>
      </c>
      <c r="K894" s="66">
        <v>45658</v>
      </c>
      <c r="L894" s="40" t="s">
        <v>5</v>
      </c>
      <c r="M894" s="127">
        <v>4</v>
      </c>
      <c r="N894" s="137">
        <f>VLOOKUP(L894,단가표!$B$2:$C$75,2,0)</f>
        <v>57500</v>
      </c>
      <c r="O894" s="42">
        <f>SUM(M894*N894)</f>
        <v>230000</v>
      </c>
      <c r="P894" s="138">
        <v>230000</v>
      </c>
      <c r="Q894" s="167" t="s">
        <v>26</v>
      </c>
      <c r="R894" s="41"/>
      <c r="S894" s="43">
        <f>VLOOKUP(Q894,단가표!$B$2:$C$75,2,0)</f>
        <v>0</v>
      </c>
      <c r="T894" s="166"/>
      <c r="U894" s="195" t="s">
        <v>57</v>
      </c>
      <c r="V894" s="40" t="s">
        <v>1991</v>
      </c>
      <c r="W894" s="194" t="s">
        <v>2021</v>
      </c>
      <c r="X894" s="186"/>
      <c r="Y894" s="48"/>
      <c r="Z894" s="48"/>
      <c r="AA894" s="67"/>
      <c r="AB894" s="67"/>
      <c r="AC894" s="48"/>
    </row>
    <row r="895" spans="1:29" ht="20.100000000000001" customHeight="1">
      <c r="A895" s="58" t="s">
        <v>2705</v>
      </c>
      <c r="B895" s="95" t="s">
        <v>50</v>
      </c>
      <c r="C895" s="59" t="s">
        <v>28</v>
      </c>
      <c r="D895" s="48" t="s">
        <v>1992</v>
      </c>
      <c r="E895" s="48" t="s">
        <v>45</v>
      </c>
      <c r="F895" s="48" t="s">
        <v>616</v>
      </c>
      <c r="G895" s="48" t="s">
        <v>89</v>
      </c>
      <c r="H895" s="48">
        <v>7</v>
      </c>
      <c r="I895" s="48" t="s">
        <v>119</v>
      </c>
      <c r="J895" s="49">
        <v>45653</v>
      </c>
      <c r="K895" s="66">
        <v>45658</v>
      </c>
      <c r="L895" s="40" t="s">
        <v>28</v>
      </c>
      <c r="M895" s="127">
        <v>1</v>
      </c>
      <c r="N895" s="137">
        <f>VLOOKUP(L895,단가표!$B$2:$C$75,2,0)</f>
        <v>70000</v>
      </c>
      <c r="O895" s="42">
        <f>SUM(M895*N895)</f>
        <v>70000</v>
      </c>
      <c r="P895" s="140">
        <v>70000</v>
      </c>
      <c r="Q895" s="165" t="s">
        <v>15</v>
      </c>
      <c r="R895" s="41">
        <v>1</v>
      </c>
      <c r="S895" s="43">
        <f>VLOOKUP(Q895,단가표!$B$2:$C$75,2,0)</f>
        <v>6000</v>
      </c>
      <c r="T895" s="166">
        <v>6000</v>
      </c>
      <c r="U895" s="195" t="s">
        <v>57</v>
      </c>
      <c r="V895" s="50" t="s">
        <v>1993</v>
      </c>
      <c r="W895" s="194" t="s">
        <v>1994</v>
      </c>
      <c r="X895" s="186">
        <v>45357</v>
      </c>
      <c r="Y895" s="55" t="s">
        <v>4</v>
      </c>
      <c r="Z895" s="48" t="s">
        <v>618</v>
      </c>
      <c r="AA895" s="48" t="s">
        <v>617</v>
      </c>
      <c r="AB895" s="48" t="s">
        <v>1211</v>
      </c>
      <c r="AC895" s="48" t="s">
        <v>1211</v>
      </c>
    </row>
    <row r="896" spans="1:29" ht="20.100000000000001" customHeight="1">
      <c r="A896" s="58" t="s">
        <v>2705</v>
      </c>
      <c r="B896" s="95" t="s">
        <v>50</v>
      </c>
      <c r="C896" s="59" t="s">
        <v>41</v>
      </c>
      <c r="D896" s="48" t="s">
        <v>608</v>
      </c>
      <c r="E896" s="48" t="s">
        <v>731</v>
      </c>
      <c r="F896" s="48" t="s">
        <v>616</v>
      </c>
      <c r="G896" s="48" t="s">
        <v>89</v>
      </c>
      <c r="H896" s="48">
        <v>7</v>
      </c>
      <c r="I896" s="48" t="s">
        <v>137</v>
      </c>
      <c r="J896" s="49">
        <v>45653</v>
      </c>
      <c r="K896" s="66">
        <v>45658</v>
      </c>
      <c r="L896" s="40" t="s">
        <v>4</v>
      </c>
      <c r="M896" s="127">
        <v>3</v>
      </c>
      <c r="N896" s="137">
        <f>VLOOKUP(L896,단가표!$B$2:$C$75,2,0)</f>
        <v>60000</v>
      </c>
      <c r="O896" s="42">
        <f>SUM(M896*N896)</f>
        <v>180000</v>
      </c>
      <c r="P896" s="140">
        <v>170000</v>
      </c>
      <c r="Q896" s="165" t="s">
        <v>15</v>
      </c>
      <c r="R896" s="41">
        <v>3</v>
      </c>
      <c r="S896" s="43">
        <f>VLOOKUP(Q896,단가표!$B$2:$C$75,2,0)</f>
        <v>6000</v>
      </c>
      <c r="T896" s="166">
        <v>18000</v>
      </c>
      <c r="U896" s="195" t="s">
        <v>57</v>
      </c>
      <c r="V896" s="50" t="s">
        <v>1995</v>
      </c>
      <c r="W896" s="194" t="s">
        <v>2232</v>
      </c>
      <c r="X896" s="186">
        <v>45357</v>
      </c>
      <c r="Y896" s="55" t="s">
        <v>4</v>
      </c>
      <c r="Z896" s="48" t="s">
        <v>618</v>
      </c>
      <c r="AA896" s="48" t="s">
        <v>617</v>
      </c>
      <c r="AB896" s="48" t="s">
        <v>1211</v>
      </c>
      <c r="AC896" s="48" t="s">
        <v>1211</v>
      </c>
    </row>
    <row r="897" spans="1:29" ht="20.100000000000001" customHeight="1">
      <c r="A897" s="58" t="s">
        <v>2705</v>
      </c>
      <c r="B897" s="95" t="s">
        <v>50</v>
      </c>
      <c r="C897" s="59" t="s">
        <v>41</v>
      </c>
      <c r="D897" s="48" t="s">
        <v>608</v>
      </c>
      <c r="E897" s="48" t="s">
        <v>45</v>
      </c>
      <c r="F897" s="48" t="s">
        <v>616</v>
      </c>
      <c r="G897" s="48" t="s">
        <v>89</v>
      </c>
      <c r="H897" s="48">
        <v>7</v>
      </c>
      <c r="I897" s="48" t="s">
        <v>137</v>
      </c>
      <c r="J897" s="49">
        <v>45653</v>
      </c>
      <c r="K897" s="66">
        <v>45658</v>
      </c>
      <c r="L897" s="40" t="s">
        <v>4</v>
      </c>
      <c r="M897" s="127"/>
      <c r="N897" s="137">
        <f>VLOOKUP(L897,단가표!$B$2:$C$75,2,0)</f>
        <v>60000</v>
      </c>
      <c r="O897" s="42">
        <f>SUM(M897*N897)</f>
        <v>0</v>
      </c>
      <c r="P897" s="140">
        <v>10000</v>
      </c>
      <c r="Q897" s="165"/>
      <c r="R897" s="41"/>
      <c r="S897" s="43"/>
      <c r="T897" s="166"/>
      <c r="U897" s="195" t="s">
        <v>57</v>
      </c>
      <c r="V897" s="50" t="s">
        <v>1995</v>
      </c>
      <c r="W897" s="194" t="s">
        <v>2233</v>
      </c>
      <c r="X897" s="186">
        <v>45357</v>
      </c>
      <c r="Y897" s="55" t="s">
        <v>4</v>
      </c>
      <c r="Z897" s="48" t="s">
        <v>618</v>
      </c>
      <c r="AA897" s="48" t="s">
        <v>617</v>
      </c>
      <c r="AB897" s="48" t="s">
        <v>1211</v>
      </c>
      <c r="AC897" s="48" t="s">
        <v>1211</v>
      </c>
    </row>
    <row r="898" spans="1:29" ht="20.100000000000001" customHeight="1">
      <c r="A898" s="36" t="s">
        <v>2705</v>
      </c>
      <c r="B898" s="95" t="s">
        <v>51</v>
      </c>
      <c r="C898" s="37" t="s">
        <v>41</v>
      </c>
      <c r="D898" s="40" t="s">
        <v>662</v>
      </c>
      <c r="E898" s="48" t="s">
        <v>193</v>
      </c>
      <c r="F898" s="48" t="s">
        <v>663</v>
      </c>
      <c r="G898" s="48" t="s">
        <v>89</v>
      </c>
      <c r="H898" s="48">
        <v>6</v>
      </c>
      <c r="I898" s="48" t="s">
        <v>100</v>
      </c>
      <c r="J898" s="68">
        <v>45653</v>
      </c>
      <c r="K898" s="66">
        <v>45658</v>
      </c>
      <c r="L898" s="41" t="s">
        <v>5</v>
      </c>
      <c r="M898" s="127">
        <v>4</v>
      </c>
      <c r="N898" s="137">
        <f>VLOOKUP(L898,단가표!$B$2:$C$75,2,0)</f>
        <v>57500</v>
      </c>
      <c r="O898" s="42">
        <f>SUM(M898*N898)</f>
        <v>230000</v>
      </c>
      <c r="P898" s="140">
        <v>230000</v>
      </c>
      <c r="Q898" s="167" t="s">
        <v>26</v>
      </c>
      <c r="R898" s="41"/>
      <c r="S898" s="43">
        <f>VLOOKUP(Q898,단가표!$B$2:$C$75,2,0)</f>
        <v>0</v>
      </c>
      <c r="T898" s="166"/>
      <c r="U898" s="204" t="s">
        <v>59</v>
      </c>
      <c r="V898" s="38" t="s">
        <v>765</v>
      </c>
      <c r="W898" s="205" t="s">
        <v>1891</v>
      </c>
      <c r="X898" s="186">
        <v>45457</v>
      </c>
      <c r="Y898" s="48"/>
      <c r="Z898" s="48"/>
      <c r="AA898" s="60"/>
      <c r="AB898" s="60"/>
      <c r="AC898" s="40"/>
    </row>
    <row r="899" spans="1:29" ht="20.100000000000001" customHeight="1">
      <c r="A899" s="36" t="s">
        <v>2700</v>
      </c>
      <c r="B899" s="36" t="s">
        <v>30</v>
      </c>
      <c r="C899" s="56" t="s">
        <v>50</v>
      </c>
      <c r="D899" s="48" t="s">
        <v>1997</v>
      </c>
      <c r="E899" s="48" t="s">
        <v>30</v>
      </c>
      <c r="F899" s="48" t="s">
        <v>1999</v>
      </c>
      <c r="G899" s="48" t="s">
        <v>1723</v>
      </c>
      <c r="H899" s="48">
        <v>7</v>
      </c>
      <c r="I899" s="48" t="s">
        <v>185</v>
      </c>
      <c r="J899" s="49">
        <v>45653</v>
      </c>
      <c r="K899" s="66">
        <v>45689</v>
      </c>
      <c r="L899" s="40" t="s">
        <v>1757</v>
      </c>
      <c r="M899" s="127"/>
      <c r="N899" s="137">
        <f>VLOOKUP(L899,단가표!$B$2:$C$75,2,0)</f>
        <v>150000</v>
      </c>
      <c r="O899" s="42">
        <f>SUM(M899*N899)</f>
        <v>0</v>
      </c>
      <c r="P899" s="138">
        <v>150000</v>
      </c>
      <c r="Q899" s="167" t="s">
        <v>1724</v>
      </c>
      <c r="R899" s="41">
        <v>1</v>
      </c>
      <c r="S899" s="43">
        <v>0</v>
      </c>
      <c r="T899" s="166">
        <v>60000</v>
      </c>
      <c r="U899" s="200" t="s">
        <v>59</v>
      </c>
      <c r="V899" s="38" t="s">
        <v>765</v>
      </c>
      <c r="W899" s="194" t="s">
        <v>2000</v>
      </c>
      <c r="X899" s="186"/>
      <c r="Y899" s="55"/>
      <c r="Z899" s="48"/>
      <c r="AA899" s="48"/>
      <c r="AB899" s="48"/>
      <c r="AC899" s="40"/>
    </row>
    <row r="900" spans="1:29" ht="20.100000000000001" customHeight="1">
      <c r="A900" s="36" t="s">
        <v>2700</v>
      </c>
      <c r="B900" s="36" t="s">
        <v>30</v>
      </c>
      <c r="C900" s="56" t="s">
        <v>50</v>
      </c>
      <c r="D900" s="48" t="s">
        <v>1998</v>
      </c>
      <c r="E900" s="48" t="s">
        <v>30</v>
      </c>
      <c r="F900" s="48" t="s">
        <v>1999</v>
      </c>
      <c r="G900" s="48" t="s">
        <v>1723</v>
      </c>
      <c r="H900" s="48">
        <v>7</v>
      </c>
      <c r="I900" s="48" t="s">
        <v>185</v>
      </c>
      <c r="J900" s="49">
        <v>45653</v>
      </c>
      <c r="K900" s="66">
        <v>45689</v>
      </c>
      <c r="L900" s="40" t="s">
        <v>1757</v>
      </c>
      <c r="M900" s="127"/>
      <c r="N900" s="137">
        <f>VLOOKUP(L900,단가표!$B$2:$C$75,2,0)</f>
        <v>150000</v>
      </c>
      <c r="O900" s="42">
        <f>SUM(M900*N900)</f>
        <v>0</v>
      </c>
      <c r="P900" s="138">
        <v>150000</v>
      </c>
      <c r="Q900" s="167" t="s">
        <v>1724</v>
      </c>
      <c r="R900" s="41">
        <v>1</v>
      </c>
      <c r="S900" s="43">
        <v>0</v>
      </c>
      <c r="T900" s="166">
        <v>60000</v>
      </c>
      <c r="U900" s="200" t="s">
        <v>59</v>
      </c>
      <c r="V900" s="38" t="s">
        <v>765</v>
      </c>
      <c r="W900" s="194" t="s">
        <v>2000</v>
      </c>
      <c r="X900" s="186"/>
      <c r="Y900" s="55"/>
      <c r="Z900" s="48"/>
      <c r="AA900" s="48"/>
      <c r="AB900" s="48"/>
      <c r="AC900" s="40"/>
    </row>
    <row r="901" spans="1:29" ht="20.100000000000001" customHeight="1">
      <c r="A901" s="36" t="s">
        <v>2705</v>
      </c>
      <c r="B901" s="95" t="s">
        <v>51</v>
      </c>
      <c r="C901" s="48" t="s">
        <v>175</v>
      </c>
      <c r="D901" s="38" t="s">
        <v>277</v>
      </c>
      <c r="E901" s="48" t="s">
        <v>47</v>
      </c>
      <c r="F901" s="48" t="s">
        <v>278</v>
      </c>
      <c r="G901" s="48" t="s">
        <v>86</v>
      </c>
      <c r="H901" s="48">
        <v>8</v>
      </c>
      <c r="I901" s="48" t="s">
        <v>135</v>
      </c>
      <c r="J901" s="49">
        <v>45654</v>
      </c>
      <c r="K901" s="66">
        <v>45597</v>
      </c>
      <c r="L901" s="40" t="s">
        <v>6</v>
      </c>
      <c r="M901" s="127">
        <v>1</v>
      </c>
      <c r="N901" s="137">
        <f>VLOOKUP(L901,단가표!$B$2:$C$75,2,0)</f>
        <v>55000</v>
      </c>
      <c r="O901" s="42">
        <f>SUM(M901*N901)</f>
        <v>55000</v>
      </c>
      <c r="P901" s="138">
        <v>55000</v>
      </c>
      <c r="Q901" s="167" t="s">
        <v>26</v>
      </c>
      <c r="R901" s="41"/>
      <c r="S901" s="43">
        <f>VLOOKUP(Q901,단가표!$B$2:$C$75,2,0)</f>
        <v>0</v>
      </c>
      <c r="T901" s="166"/>
      <c r="U901" s="195" t="s">
        <v>57</v>
      </c>
      <c r="V901" s="50" t="s">
        <v>2025</v>
      </c>
      <c r="W901" s="194" t="s">
        <v>1829</v>
      </c>
      <c r="X901" s="186">
        <v>44697</v>
      </c>
      <c r="Y901" s="55" t="s">
        <v>4</v>
      </c>
      <c r="Z901" s="48"/>
      <c r="AA901" s="48"/>
      <c r="AB901" s="48"/>
      <c r="AC901" s="48" t="s">
        <v>56</v>
      </c>
    </row>
    <row r="902" spans="1:29" ht="20.100000000000001" customHeight="1">
      <c r="A902" s="36" t="s">
        <v>2705</v>
      </c>
      <c r="B902" s="95" t="s">
        <v>51</v>
      </c>
      <c r="C902" s="59" t="s">
        <v>41</v>
      </c>
      <c r="D902" s="57" t="s">
        <v>183</v>
      </c>
      <c r="E902" s="48" t="s">
        <v>48</v>
      </c>
      <c r="F902" s="48" t="s">
        <v>211</v>
      </c>
      <c r="G902" s="48" t="s">
        <v>86</v>
      </c>
      <c r="H902" s="48">
        <v>6</v>
      </c>
      <c r="I902" s="48" t="s">
        <v>107</v>
      </c>
      <c r="J902" s="49">
        <v>45654</v>
      </c>
      <c r="K902" s="82">
        <v>45597</v>
      </c>
      <c r="L902" s="40" t="s">
        <v>2435</v>
      </c>
      <c r="M902" s="127">
        <v>3</v>
      </c>
      <c r="N902" s="137">
        <f>VLOOKUP(L902,단가표!$B$2:$C$75,2,0)</f>
        <v>30000</v>
      </c>
      <c r="O902" s="42">
        <f>SUM(M902*N902)</f>
        <v>90000</v>
      </c>
      <c r="P902" s="138">
        <v>90000</v>
      </c>
      <c r="Q902" s="167" t="s">
        <v>26</v>
      </c>
      <c r="R902" s="41"/>
      <c r="S902" s="43">
        <f>VLOOKUP(Q902,단가표!$B$2:$C$75,2,0)</f>
        <v>0</v>
      </c>
      <c r="T902" s="166"/>
      <c r="U902" s="195" t="s">
        <v>57</v>
      </c>
      <c r="V902" s="48" t="s">
        <v>2031</v>
      </c>
      <c r="W902" s="194" t="s">
        <v>2032</v>
      </c>
      <c r="X902" s="186">
        <v>44316</v>
      </c>
      <c r="Y902" s="48"/>
      <c r="Z902" s="48"/>
      <c r="AA902" s="48" t="s">
        <v>182</v>
      </c>
      <c r="AB902" s="48"/>
      <c r="AC902" s="50"/>
    </row>
    <row r="903" spans="1:29" ht="20.100000000000001" customHeight="1">
      <c r="A903" s="36" t="s">
        <v>2705</v>
      </c>
      <c r="B903" s="95" t="s">
        <v>51</v>
      </c>
      <c r="C903" s="37" t="s">
        <v>175</v>
      </c>
      <c r="D903" s="40" t="s">
        <v>559</v>
      </c>
      <c r="E903" s="48" t="s">
        <v>46</v>
      </c>
      <c r="F903" s="48" t="s">
        <v>560</v>
      </c>
      <c r="G903" s="48" t="s">
        <v>86</v>
      </c>
      <c r="H903" s="48">
        <v>11</v>
      </c>
      <c r="I903" s="48" t="s">
        <v>561</v>
      </c>
      <c r="J903" s="49">
        <v>45654</v>
      </c>
      <c r="K903" s="44">
        <v>45627</v>
      </c>
      <c r="L903" s="40" t="s">
        <v>310</v>
      </c>
      <c r="M903" s="127">
        <v>1</v>
      </c>
      <c r="N903" s="137">
        <f>VLOOKUP(L903,단가표!$B$2:$C$75,2,0)</f>
        <v>55000</v>
      </c>
      <c r="O903" s="42">
        <f>SUM(M903*N903)</f>
        <v>55000</v>
      </c>
      <c r="P903" s="138">
        <v>55000</v>
      </c>
      <c r="Q903" s="167" t="s">
        <v>26</v>
      </c>
      <c r="R903" s="41"/>
      <c r="S903" s="43">
        <f>VLOOKUP(Q903,단가표!$B$2:$C$75,2,0)</f>
        <v>0</v>
      </c>
      <c r="T903" s="166"/>
      <c r="U903" s="195" t="s">
        <v>57</v>
      </c>
      <c r="V903" s="50" t="s">
        <v>2006</v>
      </c>
      <c r="W903" s="194" t="s">
        <v>2007</v>
      </c>
      <c r="X903" s="186">
        <v>45317</v>
      </c>
      <c r="Y903" s="55" t="s">
        <v>4</v>
      </c>
      <c r="Z903" s="48"/>
      <c r="AA903" s="48" t="s">
        <v>562</v>
      </c>
      <c r="AB903" s="48"/>
      <c r="AC903" s="48" t="s">
        <v>61</v>
      </c>
    </row>
    <row r="904" spans="1:29" ht="20.100000000000001" customHeight="1">
      <c r="A904" s="36" t="s">
        <v>2705</v>
      </c>
      <c r="B904" s="95" t="s">
        <v>51</v>
      </c>
      <c r="C904" s="56" t="s">
        <v>41</v>
      </c>
      <c r="D904" s="57" t="s">
        <v>518</v>
      </c>
      <c r="E904" s="48" t="s">
        <v>46</v>
      </c>
      <c r="F904" s="48" t="s">
        <v>519</v>
      </c>
      <c r="G904" s="48" t="s">
        <v>86</v>
      </c>
      <c r="H904" s="48">
        <v>10</v>
      </c>
      <c r="I904" s="48" t="s">
        <v>749</v>
      </c>
      <c r="J904" s="49">
        <v>45654</v>
      </c>
      <c r="K904" s="66">
        <v>45627</v>
      </c>
      <c r="L904" s="40" t="s">
        <v>11</v>
      </c>
      <c r="M904" s="127">
        <v>1</v>
      </c>
      <c r="N904" s="137">
        <f>VLOOKUP(L904,단가표!$B$2:$C$75,2,0)</f>
        <v>46875</v>
      </c>
      <c r="O904" s="42">
        <f>SUM(M904*N904)</f>
        <v>46875</v>
      </c>
      <c r="P904" s="138">
        <v>47500</v>
      </c>
      <c r="Q904" s="165" t="s">
        <v>26</v>
      </c>
      <c r="R904" s="41"/>
      <c r="S904" s="43">
        <f>VLOOKUP(Q904,단가표!$B$2:$C$75,2,0)</f>
        <v>0</v>
      </c>
      <c r="T904" s="166"/>
      <c r="U904" s="193" t="s">
        <v>57</v>
      </c>
      <c r="V904" s="50" t="s">
        <v>2016</v>
      </c>
      <c r="W904" s="194" t="s">
        <v>2063</v>
      </c>
      <c r="X904" s="186">
        <v>45299</v>
      </c>
      <c r="Y904" s="55" t="s">
        <v>4</v>
      </c>
      <c r="Z904" s="48"/>
      <c r="AA904" s="48" t="s">
        <v>520</v>
      </c>
      <c r="AB904" s="48"/>
      <c r="AC904" s="40"/>
    </row>
    <row r="905" spans="1:29" ht="20.100000000000001" customHeight="1">
      <c r="A905" s="58" t="s">
        <v>2705</v>
      </c>
      <c r="B905" s="95" t="s">
        <v>51</v>
      </c>
      <c r="C905" s="61" t="s">
        <v>41</v>
      </c>
      <c r="D905" s="48" t="s">
        <v>648</v>
      </c>
      <c r="E905" s="48" t="s">
        <v>48</v>
      </c>
      <c r="F905" s="48" t="s">
        <v>649</v>
      </c>
      <c r="G905" s="48" t="s">
        <v>86</v>
      </c>
      <c r="H905" s="48">
        <v>10</v>
      </c>
      <c r="I905" s="48" t="s">
        <v>2231</v>
      </c>
      <c r="J905" s="49">
        <v>45654</v>
      </c>
      <c r="K905" s="62">
        <v>45627</v>
      </c>
      <c r="L905" s="40" t="s">
        <v>6</v>
      </c>
      <c r="M905" s="127">
        <v>4</v>
      </c>
      <c r="N905" s="137">
        <f>VLOOKUP(L905,단가표!$B$2:$C$75,2,0)</f>
        <v>55000</v>
      </c>
      <c r="O905" s="42">
        <f>SUM(M905*N905)</f>
        <v>220000</v>
      </c>
      <c r="P905" s="138">
        <v>200000</v>
      </c>
      <c r="Q905" s="167" t="s">
        <v>26</v>
      </c>
      <c r="R905" s="41"/>
      <c r="S905" s="43">
        <f>VLOOKUP(Q905,단가표!$B$2:$C$75,2,0)</f>
        <v>0</v>
      </c>
      <c r="T905" s="138"/>
      <c r="U905" s="195" t="s">
        <v>57</v>
      </c>
      <c r="V905" s="50" t="s">
        <v>2022</v>
      </c>
      <c r="W905" s="194" t="s">
        <v>1581</v>
      </c>
      <c r="X905" s="186">
        <v>45134</v>
      </c>
      <c r="Y905" s="48" t="s">
        <v>4</v>
      </c>
      <c r="Z905" s="48"/>
      <c r="AA905" s="48" t="s">
        <v>419</v>
      </c>
      <c r="AB905" s="48"/>
      <c r="AC905" s="40"/>
    </row>
    <row r="906" spans="1:29" ht="20.100000000000001" customHeight="1">
      <c r="A906" s="36" t="s">
        <v>2705</v>
      </c>
      <c r="B906" s="95" t="s">
        <v>51</v>
      </c>
      <c r="C906" s="59" t="s">
        <v>175</v>
      </c>
      <c r="D906" s="37" t="s">
        <v>108</v>
      </c>
      <c r="E906" s="37" t="s">
        <v>48</v>
      </c>
      <c r="F906" s="37" t="s">
        <v>109</v>
      </c>
      <c r="G906" s="37" t="s">
        <v>86</v>
      </c>
      <c r="H906" s="37">
        <v>8</v>
      </c>
      <c r="I906" s="37" t="s">
        <v>1217</v>
      </c>
      <c r="J906" s="49">
        <v>45654</v>
      </c>
      <c r="K906" s="62">
        <v>45627</v>
      </c>
      <c r="L906" s="38" t="s">
        <v>4</v>
      </c>
      <c r="M906" s="128">
        <v>1</v>
      </c>
      <c r="N906" s="137">
        <f>VLOOKUP(L906,단가표!$B$2:$C$75,2,0)</f>
        <v>60000</v>
      </c>
      <c r="O906" s="42">
        <f>SUM(M906*N906)</f>
        <v>60000</v>
      </c>
      <c r="P906" s="138">
        <v>60000</v>
      </c>
      <c r="Q906" s="165" t="s">
        <v>26</v>
      </c>
      <c r="R906" s="53"/>
      <c r="S906" s="43">
        <f>VLOOKUP(Q906,단가표!$B$2:$C$75,2,0)</f>
        <v>0</v>
      </c>
      <c r="T906" s="168"/>
      <c r="U906" s="200" t="s">
        <v>58</v>
      </c>
      <c r="V906" s="45" t="s">
        <v>765</v>
      </c>
      <c r="W906" s="199" t="s">
        <v>465</v>
      </c>
      <c r="X906" s="187">
        <v>43946</v>
      </c>
      <c r="Y906" s="46" t="s">
        <v>6</v>
      </c>
      <c r="Z906" s="37"/>
      <c r="AA906" s="37" t="s">
        <v>110</v>
      </c>
      <c r="AB906" s="37"/>
      <c r="AC906" s="38"/>
    </row>
    <row r="907" spans="1:29" ht="20.100000000000001" customHeight="1">
      <c r="A907" s="36" t="s">
        <v>2705</v>
      </c>
      <c r="B907" s="95" t="s">
        <v>51</v>
      </c>
      <c r="C907" s="48" t="s">
        <v>175</v>
      </c>
      <c r="D907" s="40" t="s">
        <v>127</v>
      </c>
      <c r="E907" s="48" t="s">
        <v>48</v>
      </c>
      <c r="F907" s="48" t="s">
        <v>153</v>
      </c>
      <c r="G907" s="48" t="s">
        <v>86</v>
      </c>
      <c r="H907" s="48">
        <v>8</v>
      </c>
      <c r="I907" s="48" t="s">
        <v>92</v>
      </c>
      <c r="J907" s="49">
        <v>45654</v>
      </c>
      <c r="K907" s="62">
        <v>45627</v>
      </c>
      <c r="L907" s="40" t="s">
        <v>4</v>
      </c>
      <c r="M907" s="127">
        <v>1</v>
      </c>
      <c r="N907" s="137">
        <f>VLOOKUP(L907,단가표!$B$2:$C$75,2,0)</f>
        <v>60000</v>
      </c>
      <c r="O907" s="42">
        <f>SUM(M907*N907)</f>
        <v>60000</v>
      </c>
      <c r="P907" s="138">
        <v>180000</v>
      </c>
      <c r="Q907" s="167" t="s">
        <v>26</v>
      </c>
      <c r="R907" s="75"/>
      <c r="S907" s="43">
        <f>VLOOKUP(Q907,단가표!$B$2:$C$75,2,0)</f>
        <v>0</v>
      </c>
      <c r="T907" s="166"/>
      <c r="U907" s="195" t="s">
        <v>57</v>
      </c>
      <c r="V907" s="48" t="s">
        <v>2023</v>
      </c>
      <c r="W907" s="194" t="s">
        <v>1390</v>
      </c>
      <c r="X907" s="186"/>
      <c r="Y907" s="48" t="s">
        <v>4</v>
      </c>
      <c r="Z907" s="48"/>
      <c r="AA907" s="67" t="s">
        <v>128</v>
      </c>
      <c r="AB907" s="67"/>
      <c r="AC907" s="40" t="s">
        <v>129</v>
      </c>
    </row>
    <row r="908" spans="1:29" ht="20.100000000000001" customHeight="1">
      <c r="A908" s="36" t="s">
        <v>2705</v>
      </c>
      <c r="B908" s="95" t="s">
        <v>51</v>
      </c>
      <c r="C908" s="48" t="s">
        <v>175</v>
      </c>
      <c r="D908" s="40" t="s">
        <v>127</v>
      </c>
      <c r="E908" s="48" t="s">
        <v>48</v>
      </c>
      <c r="F908" s="48" t="s">
        <v>153</v>
      </c>
      <c r="G908" s="48" t="s">
        <v>86</v>
      </c>
      <c r="H908" s="48">
        <v>8</v>
      </c>
      <c r="I908" s="48" t="s">
        <v>88</v>
      </c>
      <c r="J908" s="49">
        <v>45654</v>
      </c>
      <c r="K908" s="62">
        <v>45627</v>
      </c>
      <c r="L908" s="40" t="s">
        <v>2435</v>
      </c>
      <c r="M908" s="127">
        <v>1</v>
      </c>
      <c r="N908" s="137">
        <f>VLOOKUP(L908,단가표!$B$2:$C$75,2,0)</f>
        <v>30000</v>
      </c>
      <c r="O908" s="42">
        <f>SUM(M908*N908)</f>
        <v>30000</v>
      </c>
      <c r="P908" s="138">
        <v>30000</v>
      </c>
      <c r="Q908" s="167" t="s">
        <v>26</v>
      </c>
      <c r="R908" s="75"/>
      <c r="S908" s="43">
        <f>VLOOKUP(Q908,단가표!$B$2:$C$75,2,0)</f>
        <v>0</v>
      </c>
      <c r="T908" s="166"/>
      <c r="U908" s="195" t="s">
        <v>57</v>
      </c>
      <c r="V908" s="48" t="s">
        <v>2023</v>
      </c>
      <c r="W908" s="194" t="s">
        <v>2024</v>
      </c>
      <c r="X908" s="186"/>
      <c r="Y908" s="48" t="s">
        <v>4</v>
      </c>
      <c r="Z908" s="48"/>
      <c r="AA908" s="67" t="s">
        <v>128</v>
      </c>
      <c r="AB908" s="67"/>
      <c r="AC908" s="40" t="s">
        <v>129</v>
      </c>
    </row>
    <row r="909" spans="1:29" ht="20.100000000000001" customHeight="1">
      <c r="A909" s="36" t="s">
        <v>2705</v>
      </c>
      <c r="B909" s="95" t="s">
        <v>51</v>
      </c>
      <c r="C909" s="48" t="s">
        <v>41</v>
      </c>
      <c r="D909" s="38" t="s">
        <v>277</v>
      </c>
      <c r="E909" s="48" t="s">
        <v>47</v>
      </c>
      <c r="F909" s="48" t="s">
        <v>278</v>
      </c>
      <c r="G909" s="48" t="s">
        <v>86</v>
      </c>
      <c r="H909" s="48">
        <v>8</v>
      </c>
      <c r="I909" s="48" t="s">
        <v>135</v>
      </c>
      <c r="J909" s="49">
        <v>45654</v>
      </c>
      <c r="K909" s="66">
        <v>45627</v>
      </c>
      <c r="L909" s="40" t="s">
        <v>6</v>
      </c>
      <c r="M909" s="127">
        <v>9</v>
      </c>
      <c r="N909" s="137">
        <f>VLOOKUP(L909,단가표!$B$2:$C$75,2,0)</f>
        <v>55000</v>
      </c>
      <c r="O909" s="42">
        <f>SUM(M909*N909)</f>
        <v>495000</v>
      </c>
      <c r="P909" s="138">
        <v>495000</v>
      </c>
      <c r="Q909" s="167" t="s">
        <v>26</v>
      </c>
      <c r="R909" s="41"/>
      <c r="S909" s="43">
        <f>VLOOKUP(Q909,단가표!$B$2:$C$75,2,0)</f>
        <v>0</v>
      </c>
      <c r="T909" s="166"/>
      <c r="U909" s="195" t="s">
        <v>57</v>
      </c>
      <c r="V909" s="50" t="s">
        <v>2025</v>
      </c>
      <c r="W909" s="194" t="s">
        <v>2026</v>
      </c>
      <c r="X909" s="186">
        <v>44697</v>
      </c>
      <c r="Y909" s="55" t="s">
        <v>4</v>
      </c>
      <c r="Z909" s="48"/>
      <c r="AA909" s="48"/>
      <c r="AB909" s="48"/>
      <c r="AC909" s="48" t="s">
        <v>56</v>
      </c>
    </row>
    <row r="910" spans="1:29" ht="20.100000000000001" customHeight="1">
      <c r="A910" s="36" t="s">
        <v>2705</v>
      </c>
      <c r="B910" s="95" t="s">
        <v>51</v>
      </c>
      <c r="C910" s="59" t="s">
        <v>41</v>
      </c>
      <c r="D910" s="57" t="s">
        <v>183</v>
      </c>
      <c r="E910" s="48" t="s">
        <v>48</v>
      </c>
      <c r="F910" s="48" t="s">
        <v>211</v>
      </c>
      <c r="G910" s="48" t="s">
        <v>86</v>
      </c>
      <c r="H910" s="48">
        <v>6</v>
      </c>
      <c r="I910" s="48" t="s">
        <v>107</v>
      </c>
      <c r="J910" s="49">
        <v>45654</v>
      </c>
      <c r="K910" s="82">
        <v>45627</v>
      </c>
      <c r="L910" s="40" t="s">
        <v>2435</v>
      </c>
      <c r="M910" s="127">
        <v>5</v>
      </c>
      <c r="N910" s="137">
        <f>VLOOKUP(L910,단가표!$B$2:$C$75,2,0)</f>
        <v>30000</v>
      </c>
      <c r="O910" s="42">
        <f>SUM(M910*N910)</f>
        <v>150000</v>
      </c>
      <c r="P910" s="138">
        <v>150000</v>
      </c>
      <c r="Q910" s="167" t="s">
        <v>26</v>
      </c>
      <c r="R910" s="41"/>
      <c r="S910" s="43">
        <f>VLOOKUP(Q910,단가표!$B$2:$C$75,2,0)</f>
        <v>0</v>
      </c>
      <c r="T910" s="166"/>
      <c r="U910" s="195" t="s">
        <v>57</v>
      </c>
      <c r="V910" s="48" t="s">
        <v>2031</v>
      </c>
      <c r="W910" s="194" t="s">
        <v>2033</v>
      </c>
      <c r="X910" s="186">
        <v>44316</v>
      </c>
      <c r="Y910" s="48"/>
      <c r="Z910" s="48"/>
      <c r="AA910" s="48" t="s">
        <v>182</v>
      </c>
      <c r="AB910" s="48"/>
      <c r="AC910" s="50"/>
    </row>
    <row r="911" spans="1:29" ht="20.100000000000001" customHeight="1">
      <c r="A911" s="36" t="s">
        <v>2705</v>
      </c>
      <c r="B911" s="95" t="s">
        <v>51</v>
      </c>
      <c r="C911" s="59" t="s">
        <v>41</v>
      </c>
      <c r="D911" s="57" t="s">
        <v>183</v>
      </c>
      <c r="E911" s="48" t="s">
        <v>48</v>
      </c>
      <c r="F911" s="48" t="s">
        <v>211</v>
      </c>
      <c r="G911" s="48" t="s">
        <v>86</v>
      </c>
      <c r="H911" s="48">
        <v>6</v>
      </c>
      <c r="I911" s="48" t="s">
        <v>107</v>
      </c>
      <c r="J911" s="49">
        <v>45654</v>
      </c>
      <c r="K911" s="82">
        <v>45627</v>
      </c>
      <c r="L911" s="41" t="s">
        <v>3</v>
      </c>
      <c r="M911" s="127">
        <v>3</v>
      </c>
      <c r="N911" s="137">
        <f>VLOOKUP(L911,단가표!$B$2:$C$75,2,0)</f>
        <v>70000</v>
      </c>
      <c r="O911" s="42">
        <f>SUM(M911*N911)</f>
        <v>210000</v>
      </c>
      <c r="P911" s="138">
        <v>210000</v>
      </c>
      <c r="Q911" s="167" t="s">
        <v>26</v>
      </c>
      <c r="R911" s="41"/>
      <c r="S911" s="43">
        <f>VLOOKUP(Q911,단가표!$B$2:$C$75,2,0)</f>
        <v>0</v>
      </c>
      <c r="T911" s="166"/>
      <c r="U911" s="195" t="s">
        <v>57</v>
      </c>
      <c r="V911" s="48" t="s">
        <v>2031</v>
      </c>
      <c r="W911" s="194" t="s">
        <v>1390</v>
      </c>
      <c r="X911" s="186">
        <v>44316</v>
      </c>
      <c r="Y911" s="48"/>
      <c r="Z911" s="48"/>
      <c r="AA911" s="48" t="s">
        <v>182</v>
      </c>
      <c r="AB911" s="48"/>
      <c r="AC911" s="50"/>
    </row>
    <row r="912" spans="1:29" ht="20.100000000000001" customHeight="1">
      <c r="A912" s="36" t="s">
        <v>2705</v>
      </c>
      <c r="B912" s="95" t="s">
        <v>51</v>
      </c>
      <c r="C912" s="56" t="s">
        <v>41</v>
      </c>
      <c r="D912" s="37" t="s">
        <v>369</v>
      </c>
      <c r="E912" s="48" t="s">
        <v>46</v>
      </c>
      <c r="F912" s="40" t="s">
        <v>370</v>
      </c>
      <c r="G912" s="48" t="s">
        <v>86</v>
      </c>
      <c r="H912" s="48">
        <v>7</v>
      </c>
      <c r="I912" s="48" t="s">
        <v>205</v>
      </c>
      <c r="J912" s="49">
        <v>45654</v>
      </c>
      <c r="K912" s="62">
        <v>45627</v>
      </c>
      <c r="L912" s="40" t="s">
        <v>8</v>
      </c>
      <c r="M912" s="127">
        <v>4</v>
      </c>
      <c r="N912" s="137">
        <f>VLOOKUP(L912,단가표!$B$2:$C$75,2,0)</f>
        <v>50000</v>
      </c>
      <c r="O912" s="42">
        <f>SUM(M912*N912)</f>
        <v>200000</v>
      </c>
      <c r="P912" s="138">
        <v>160000</v>
      </c>
      <c r="Q912" s="167" t="s">
        <v>26</v>
      </c>
      <c r="R912" s="41"/>
      <c r="S912" s="43">
        <f>VLOOKUP(Q912,단가표!$B$2:$C$75,2,0)</f>
        <v>0</v>
      </c>
      <c r="T912" s="166"/>
      <c r="U912" s="195" t="s">
        <v>57</v>
      </c>
      <c r="V912" s="50" t="s">
        <v>2036</v>
      </c>
      <c r="W912" s="196" t="s">
        <v>2037</v>
      </c>
      <c r="X912" s="186">
        <v>45020</v>
      </c>
      <c r="Y912" s="55" t="s">
        <v>4</v>
      </c>
      <c r="Z912" s="48"/>
      <c r="AA912" s="48"/>
      <c r="AB912" s="48"/>
      <c r="AC912" s="48"/>
    </row>
    <row r="913" spans="1:29" ht="20.100000000000001" customHeight="1">
      <c r="A913" s="36" t="s">
        <v>2705</v>
      </c>
      <c r="B913" s="95" t="s">
        <v>51</v>
      </c>
      <c r="C913" s="56" t="s">
        <v>39</v>
      </c>
      <c r="D913" s="37" t="s">
        <v>522</v>
      </c>
      <c r="E913" s="48" t="s">
        <v>193</v>
      </c>
      <c r="F913" s="40" t="s">
        <v>1798</v>
      </c>
      <c r="G913" s="48" t="s">
        <v>86</v>
      </c>
      <c r="H913" s="48">
        <v>9</v>
      </c>
      <c r="I913" s="48" t="s">
        <v>91</v>
      </c>
      <c r="J913" s="49">
        <v>45654</v>
      </c>
      <c r="K913" s="62">
        <v>45627</v>
      </c>
      <c r="L913" s="40" t="s">
        <v>4</v>
      </c>
      <c r="M913" s="127">
        <v>1</v>
      </c>
      <c r="N913" s="137">
        <f>VLOOKUP(L913,단가표!$B$2:$C$75,2,0)</f>
        <v>60000</v>
      </c>
      <c r="O913" s="42">
        <f>SUM(M913*N913)</f>
        <v>60000</v>
      </c>
      <c r="P913" s="138">
        <v>60000</v>
      </c>
      <c r="Q913" s="167" t="s">
        <v>14</v>
      </c>
      <c r="R913" s="41">
        <v>1</v>
      </c>
      <c r="S913" s="43">
        <f>VLOOKUP(Q913,단가표!$B$2:$C$75,2,0)</f>
        <v>30000</v>
      </c>
      <c r="T913" s="166">
        <v>30000</v>
      </c>
      <c r="U913" s="195" t="s">
        <v>57</v>
      </c>
      <c r="V913" s="50" t="s">
        <v>2038</v>
      </c>
      <c r="W913" s="196" t="s">
        <v>2039</v>
      </c>
      <c r="X913" s="186">
        <v>45654</v>
      </c>
      <c r="Y913" s="55" t="s">
        <v>4</v>
      </c>
      <c r="Z913" s="48" t="s">
        <v>2042</v>
      </c>
      <c r="AA913" s="48" t="s">
        <v>599</v>
      </c>
      <c r="AB913" s="48"/>
      <c r="AC913" s="48"/>
    </row>
    <row r="914" spans="1:29" ht="20.100000000000001" customHeight="1">
      <c r="A914" s="36" t="s">
        <v>2705</v>
      </c>
      <c r="B914" s="95" t="s">
        <v>51</v>
      </c>
      <c r="C914" s="56" t="s">
        <v>39</v>
      </c>
      <c r="D914" s="37" t="s">
        <v>2043</v>
      </c>
      <c r="E914" s="48" t="s">
        <v>577</v>
      </c>
      <c r="F914" s="40" t="s">
        <v>326</v>
      </c>
      <c r="G914" s="48" t="s">
        <v>86</v>
      </c>
      <c r="H914" s="48">
        <v>10</v>
      </c>
      <c r="I914" s="48" t="s">
        <v>2044</v>
      </c>
      <c r="J914" s="49">
        <v>45654</v>
      </c>
      <c r="K914" s="62">
        <v>45627</v>
      </c>
      <c r="L914" s="40" t="s">
        <v>4</v>
      </c>
      <c r="M914" s="127">
        <v>1</v>
      </c>
      <c r="N914" s="137">
        <f>VLOOKUP(L914,단가표!$B$2:$C$75,2,0)</f>
        <v>60000</v>
      </c>
      <c r="O914" s="42">
        <f>SUM(M914*N914)</f>
        <v>60000</v>
      </c>
      <c r="P914" s="138">
        <v>60000</v>
      </c>
      <c r="Q914" s="167" t="s">
        <v>14</v>
      </c>
      <c r="R914" s="41">
        <v>1</v>
      </c>
      <c r="S914" s="43">
        <f>VLOOKUP(Q914,단가표!$B$2:$C$75,2,0)</f>
        <v>30000</v>
      </c>
      <c r="T914" s="166">
        <v>30000</v>
      </c>
      <c r="U914" s="195" t="s">
        <v>57</v>
      </c>
      <c r="V914" s="50" t="s">
        <v>2045</v>
      </c>
      <c r="W914" s="196" t="s">
        <v>2039</v>
      </c>
      <c r="X914" s="186"/>
      <c r="Y914" s="55"/>
      <c r="Z914" s="48"/>
      <c r="AA914" s="48"/>
      <c r="AB914" s="48"/>
      <c r="AC914" s="48"/>
    </row>
    <row r="915" spans="1:29" ht="20.100000000000001" customHeight="1">
      <c r="A915" s="36" t="s">
        <v>2705</v>
      </c>
      <c r="B915" s="95" t="s">
        <v>51</v>
      </c>
      <c r="C915" s="56" t="s">
        <v>39</v>
      </c>
      <c r="D915" s="38" t="s">
        <v>1911</v>
      </c>
      <c r="E915" s="37" t="s">
        <v>193</v>
      </c>
      <c r="F915" s="37" t="s">
        <v>1910</v>
      </c>
      <c r="G915" s="37" t="s">
        <v>86</v>
      </c>
      <c r="H915" s="37">
        <v>7</v>
      </c>
      <c r="I915" s="37" t="s">
        <v>102</v>
      </c>
      <c r="J915" s="49">
        <v>45654</v>
      </c>
      <c r="K915" s="44">
        <v>45627</v>
      </c>
      <c r="L915" s="40" t="s">
        <v>4</v>
      </c>
      <c r="M915" s="127">
        <v>1</v>
      </c>
      <c r="N915" s="137">
        <f>VLOOKUP(L915,단가표!$B$2:$C$75,2,0)</f>
        <v>60000</v>
      </c>
      <c r="O915" s="42">
        <f>SUM(M915*N915)</f>
        <v>60000</v>
      </c>
      <c r="P915" s="138">
        <v>50000</v>
      </c>
      <c r="Q915" s="167" t="s">
        <v>14</v>
      </c>
      <c r="R915" s="53">
        <v>1</v>
      </c>
      <c r="S915" s="43">
        <f>VLOOKUP(Q915,단가표!$B$2:$C$75,2,0)</f>
        <v>30000</v>
      </c>
      <c r="T915" s="168">
        <v>30000</v>
      </c>
      <c r="U915" s="200" t="s">
        <v>57</v>
      </c>
      <c r="V915" s="45" t="s">
        <v>2040</v>
      </c>
      <c r="W915" s="199" t="s">
        <v>1720</v>
      </c>
      <c r="X915" s="187">
        <v>45654</v>
      </c>
      <c r="Y915" s="46"/>
      <c r="Z915" s="37" t="s">
        <v>763</v>
      </c>
      <c r="AA915" s="37" t="s">
        <v>2041</v>
      </c>
      <c r="AB915" s="37"/>
      <c r="AC915" s="37"/>
    </row>
    <row r="916" spans="1:29" ht="20.100000000000001" customHeight="1">
      <c r="A916" s="36" t="s">
        <v>2705</v>
      </c>
      <c r="B916" s="95" t="s">
        <v>51</v>
      </c>
      <c r="C916" s="56" t="s">
        <v>39</v>
      </c>
      <c r="D916" s="37" t="s">
        <v>2043</v>
      </c>
      <c r="E916" s="48" t="s">
        <v>577</v>
      </c>
      <c r="F916" s="40" t="s">
        <v>326</v>
      </c>
      <c r="G916" s="37" t="s">
        <v>86</v>
      </c>
      <c r="H916" s="37">
        <v>7</v>
      </c>
      <c r="I916" s="37" t="s">
        <v>102</v>
      </c>
      <c r="J916" s="49">
        <v>45654</v>
      </c>
      <c r="K916" s="44">
        <v>45627</v>
      </c>
      <c r="L916" s="40" t="s">
        <v>4</v>
      </c>
      <c r="M916" s="127"/>
      <c r="N916" s="137">
        <f>VLOOKUP(L916,단가표!$B$2:$C$75,2,0)</f>
        <v>60000</v>
      </c>
      <c r="O916" s="42">
        <f>SUM(M916*N916)</f>
        <v>0</v>
      </c>
      <c r="P916" s="138"/>
      <c r="Q916" s="167" t="s">
        <v>16</v>
      </c>
      <c r="R916" s="53">
        <v>1</v>
      </c>
      <c r="S916" s="43">
        <f>VLOOKUP(Q916,단가표!$B$2:$C$75,2,0)</f>
        <v>3000</v>
      </c>
      <c r="T916" s="168">
        <v>3000</v>
      </c>
      <c r="U916" s="200" t="s">
        <v>57</v>
      </c>
      <c r="V916" s="45" t="s">
        <v>2040</v>
      </c>
      <c r="W916" s="199" t="s">
        <v>2047</v>
      </c>
      <c r="X916" s="187">
        <v>45654</v>
      </c>
      <c r="Y916" s="46"/>
      <c r="Z916" s="37" t="s">
        <v>763</v>
      </c>
      <c r="AA916" s="37" t="s">
        <v>2041</v>
      </c>
      <c r="AB916" s="37"/>
      <c r="AC916" s="37"/>
    </row>
    <row r="917" spans="1:29" ht="20.100000000000001" customHeight="1">
      <c r="A917" s="106" t="s">
        <v>2702</v>
      </c>
      <c r="B917" s="106" t="s">
        <v>84</v>
      </c>
      <c r="C917" s="37" t="s">
        <v>84</v>
      </c>
      <c r="D917" s="48" t="s">
        <v>48</v>
      </c>
      <c r="E917" s="48">
        <f>[5]!표1[[#This Row],[품목]]</f>
        <v>0</v>
      </c>
      <c r="F917" s="48"/>
      <c r="G917" s="48"/>
      <c r="H917" s="48"/>
      <c r="I917" s="48" t="s">
        <v>2034</v>
      </c>
      <c r="J917" s="49">
        <v>45654</v>
      </c>
      <c r="K917" s="63">
        <v>45627</v>
      </c>
      <c r="L917" s="40" t="s">
        <v>36</v>
      </c>
      <c r="M917" s="127">
        <v>2</v>
      </c>
      <c r="N917" s="137">
        <f>VLOOKUP(L917,단가표!$B$2:$C$75,2,0)</f>
        <v>60000</v>
      </c>
      <c r="O917" s="42">
        <f>SUM(M917*N917)</f>
        <v>120000</v>
      </c>
      <c r="P917" s="140">
        <v>132000</v>
      </c>
      <c r="Q917" s="167" t="s">
        <v>26</v>
      </c>
      <c r="R917" s="41"/>
      <c r="S917" s="43">
        <f>VLOOKUP(Q917,단가표!$B$2:$C$75,2,0)</f>
        <v>0</v>
      </c>
      <c r="T917" s="168"/>
      <c r="U917" s="195" t="s">
        <v>57</v>
      </c>
      <c r="V917" s="50" t="s">
        <v>2035</v>
      </c>
      <c r="W917" s="194" t="s">
        <v>1768</v>
      </c>
      <c r="X917" s="188"/>
      <c r="Y917" s="55"/>
      <c r="Z917" s="48"/>
      <c r="AA917" s="48"/>
      <c r="AB917" s="48"/>
      <c r="AC917" s="40"/>
    </row>
    <row r="918" spans="1:29" ht="20.100000000000001" customHeight="1">
      <c r="A918" s="58" t="s">
        <v>2705</v>
      </c>
      <c r="B918" s="95" t="s">
        <v>51</v>
      </c>
      <c r="C918" s="37" t="s">
        <v>41</v>
      </c>
      <c r="D918" s="37" t="s">
        <v>411</v>
      </c>
      <c r="E918" s="48" t="s">
        <v>193</v>
      </c>
      <c r="F918" s="48" t="s">
        <v>412</v>
      </c>
      <c r="G918" s="48" t="s">
        <v>86</v>
      </c>
      <c r="H918" s="48">
        <v>8</v>
      </c>
      <c r="I918" s="48" t="s">
        <v>98</v>
      </c>
      <c r="J918" s="49">
        <v>45654</v>
      </c>
      <c r="K918" s="66">
        <v>45658</v>
      </c>
      <c r="L918" s="40" t="s">
        <v>4</v>
      </c>
      <c r="M918" s="127">
        <v>4</v>
      </c>
      <c r="N918" s="137">
        <f>VLOOKUP(L918,단가표!$B$2:$C$75,2,0)</f>
        <v>60000</v>
      </c>
      <c r="O918" s="42">
        <f>SUM(M918*N918)</f>
        <v>240000</v>
      </c>
      <c r="P918" s="138">
        <v>240000</v>
      </c>
      <c r="Q918" s="167" t="s">
        <v>26</v>
      </c>
      <c r="R918" s="41"/>
      <c r="S918" s="43">
        <f>VLOOKUP(Q918,단가표!$B$2:$C$75,2,0)</f>
        <v>0</v>
      </c>
      <c r="T918" s="166"/>
      <c r="U918" s="195" t="s">
        <v>57</v>
      </c>
      <c r="V918" s="48" t="s">
        <v>2001</v>
      </c>
      <c r="W918" s="194" t="s">
        <v>1825</v>
      </c>
      <c r="X918" s="186">
        <v>45122</v>
      </c>
      <c r="Y918" s="55" t="s">
        <v>4</v>
      </c>
      <c r="Z918" s="48"/>
      <c r="AA918" s="48" t="s">
        <v>413</v>
      </c>
      <c r="AB918" s="48"/>
      <c r="AC918" s="48"/>
    </row>
    <row r="919" spans="1:29" ht="20.100000000000001" customHeight="1">
      <c r="A919" s="36" t="s">
        <v>2705</v>
      </c>
      <c r="B919" s="95" t="s">
        <v>51</v>
      </c>
      <c r="C919" s="59" t="s">
        <v>41</v>
      </c>
      <c r="D919" s="48" t="s">
        <v>285</v>
      </c>
      <c r="E919" s="48" t="s">
        <v>193</v>
      </c>
      <c r="F919" s="48" t="s">
        <v>286</v>
      </c>
      <c r="G919" s="48" t="s">
        <v>86</v>
      </c>
      <c r="H919" s="48">
        <v>7</v>
      </c>
      <c r="I919" s="48" t="s">
        <v>406</v>
      </c>
      <c r="J919" s="49">
        <v>45654</v>
      </c>
      <c r="K919" s="62">
        <v>45658</v>
      </c>
      <c r="L919" s="40" t="s">
        <v>1560</v>
      </c>
      <c r="M919" s="127">
        <v>1</v>
      </c>
      <c r="N919" s="137">
        <f>VLOOKUP(L919,단가표!$B$2:$C$75,2,0)</f>
        <v>500000</v>
      </c>
      <c r="O919" s="42">
        <f>SUM(M919*N919)</f>
        <v>500000</v>
      </c>
      <c r="P919" s="138">
        <v>500000</v>
      </c>
      <c r="Q919" s="165" t="s">
        <v>26</v>
      </c>
      <c r="R919" s="41"/>
      <c r="S919" s="43">
        <f>VLOOKUP(Q919,단가표!$B$2:$C$75,2,0)</f>
        <v>0</v>
      </c>
      <c r="T919" s="166"/>
      <c r="U919" s="193" t="s">
        <v>57</v>
      </c>
      <c r="V919" s="50" t="s">
        <v>2002</v>
      </c>
      <c r="W919" s="194" t="s">
        <v>2003</v>
      </c>
      <c r="X919" s="186">
        <v>44771</v>
      </c>
      <c r="Y919" s="55" t="s">
        <v>4</v>
      </c>
      <c r="Z919" s="48"/>
      <c r="AA919" s="48"/>
      <c r="AB919" s="48"/>
      <c r="AC919" s="40"/>
    </row>
    <row r="920" spans="1:29" ht="20.100000000000001" customHeight="1">
      <c r="A920" s="36" t="s">
        <v>2705</v>
      </c>
      <c r="B920" s="95" t="s">
        <v>51</v>
      </c>
      <c r="C920" s="59" t="s">
        <v>41</v>
      </c>
      <c r="D920" s="48" t="s">
        <v>285</v>
      </c>
      <c r="E920" s="48" t="s">
        <v>193</v>
      </c>
      <c r="F920" s="48" t="s">
        <v>286</v>
      </c>
      <c r="G920" s="48" t="s">
        <v>86</v>
      </c>
      <c r="H920" s="48">
        <v>7</v>
      </c>
      <c r="I920" s="48" t="s">
        <v>98</v>
      </c>
      <c r="J920" s="49">
        <v>45654</v>
      </c>
      <c r="K920" s="62">
        <v>45658</v>
      </c>
      <c r="L920" s="40" t="s">
        <v>4</v>
      </c>
      <c r="M920" s="127">
        <v>4</v>
      </c>
      <c r="N920" s="137">
        <f>VLOOKUP(L920,단가표!$B$2:$C$75,2,0)</f>
        <v>60000</v>
      </c>
      <c r="O920" s="42">
        <f>SUM(M920*N920)</f>
        <v>240000</v>
      </c>
      <c r="P920" s="138">
        <v>240000</v>
      </c>
      <c r="Q920" s="165" t="s">
        <v>26</v>
      </c>
      <c r="R920" s="41"/>
      <c r="S920" s="43">
        <f>VLOOKUP(Q920,단가표!$B$2:$C$75,2,0)</f>
        <v>0</v>
      </c>
      <c r="T920" s="166"/>
      <c r="U920" s="193" t="s">
        <v>57</v>
      </c>
      <c r="V920" s="50" t="s">
        <v>2002</v>
      </c>
      <c r="W920" s="194" t="s">
        <v>1825</v>
      </c>
      <c r="X920" s="186">
        <v>44771</v>
      </c>
      <c r="Y920" s="55" t="s">
        <v>4</v>
      </c>
      <c r="Z920" s="48"/>
      <c r="AA920" s="48"/>
      <c r="AB920" s="48"/>
      <c r="AC920" s="40"/>
    </row>
    <row r="921" spans="1:29" ht="20.100000000000001" customHeight="1">
      <c r="A921" s="36" t="s">
        <v>2705</v>
      </c>
      <c r="B921" s="95" t="s">
        <v>51</v>
      </c>
      <c r="C921" s="37" t="s">
        <v>41</v>
      </c>
      <c r="D921" s="38" t="s">
        <v>913</v>
      </c>
      <c r="E921" s="48" t="s">
        <v>577</v>
      </c>
      <c r="F921" s="48" t="s">
        <v>914</v>
      </c>
      <c r="G921" s="48" t="s">
        <v>86</v>
      </c>
      <c r="H921" s="48">
        <v>11</v>
      </c>
      <c r="I921" s="48" t="s">
        <v>102</v>
      </c>
      <c r="J921" s="49">
        <v>45654</v>
      </c>
      <c r="K921" s="44">
        <v>45658</v>
      </c>
      <c r="L921" s="40" t="s">
        <v>5</v>
      </c>
      <c r="M921" s="127">
        <v>4</v>
      </c>
      <c r="N921" s="137">
        <f>VLOOKUP(L921,단가표!$B$2:$C$75,2,0)</f>
        <v>57500</v>
      </c>
      <c r="O921" s="42">
        <f>SUM(M921*N921)</f>
        <v>230000</v>
      </c>
      <c r="P921" s="138">
        <v>230000</v>
      </c>
      <c r="Q921" s="167" t="s">
        <v>26</v>
      </c>
      <c r="R921" s="41"/>
      <c r="S921" s="43">
        <f>VLOOKUP(Q921,단가표!$B$2:$C$75,2,0)</f>
        <v>0</v>
      </c>
      <c r="T921" s="166"/>
      <c r="U921" s="195" t="s">
        <v>57</v>
      </c>
      <c r="V921" s="50" t="s">
        <v>2004</v>
      </c>
      <c r="W921" s="194" t="s">
        <v>2005</v>
      </c>
      <c r="X921" s="188">
        <v>45577</v>
      </c>
      <c r="Y921" s="55" t="s">
        <v>4</v>
      </c>
      <c r="Z921" s="48" t="s">
        <v>926</v>
      </c>
      <c r="AA921" s="48" t="s">
        <v>925</v>
      </c>
      <c r="AB921" s="48"/>
      <c r="AC921" s="40"/>
    </row>
    <row r="922" spans="1:29" ht="20.100000000000001" customHeight="1">
      <c r="A922" s="36" t="s">
        <v>2705</v>
      </c>
      <c r="B922" s="95" t="s">
        <v>51</v>
      </c>
      <c r="C922" s="37" t="s">
        <v>41</v>
      </c>
      <c r="D922" s="38" t="s">
        <v>1462</v>
      </c>
      <c r="E922" s="48" t="s">
        <v>577</v>
      </c>
      <c r="F922" s="48" t="s">
        <v>914</v>
      </c>
      <c r="G922" s="48" t="s">
        <v>86</v>
      </c>
      <c r="H922" s="48">
        <v>10</v>
      </c>
      <c r="I922" s="48" t="s">
        <v>102</v>
      </c>
      <c r="J922" s="49">
        <v>45654</v>
      </c>
      <c r="K922" s="44">
        <v>45658</v>
      </c>
      <c r="L922" s="40" t="s">
        <v>5</v>
      </c>
      <c r="M922" s="127">
        <v>4</v>
      </c>
      <c r="N922" s="137">
        <f>VLOOKUP(L922,단가표!$B$2:$C$75,2,0)</f>
        <v>57500</v>
      </c>
      <c r="O922" s="42">
        <f>SUM(M922*N922)</f>
        <v>230000</v>
      </c>
      <c r="P922" s="138">
        <v>230000</v>
      </c>
      <c r="Q922" s="167" t="s">
        <v>26</v>
      </c>
      <c r="R922" s="41"/>
      <c r="S922" s="43">
        <f>VLOOKUP(Q922,단가표!$B$2:$C$75,2,0)</f>
        <v>0</v>
      </c>
      <c r="T922" s="166"/>
      <c r="U922" s="195" t="s">
        <v>57</v>
      </c>
      <c r="V922" s="50" t="s">
        <v>2004</v>
      </c>
      <c r="W922" s="194" t="s">
        <v>2005</v>
      </c>
      <c r="X922" s="188">
        <v>45619</v>
      </c>
      <c r="Y922" s="55" t="s">
        <v>4</v>
      </c>
      <c r="Z922" s="48" t="s">
        <v>926</v>
      </c>
      <c r="AA922" s="48" t="s">
        <v>925</v>
      </c>
      <c r="AB922" s="48"/>
      <c r="AC922" s="40"/>
    </row>
    <row r="923" spans="1:29" ht="20.100000000000001" customHeight="1">
      <c r="A923" s="36" t="s">
        <v>2705</v>
      </c>
      <c r="B923" s="95" t="s">
        <v>51</v>
      </c>
      <c r="C923" s="37" t="s">
        <v>41</v>
      </c>
      <c r="D923" s="40" t="s">
        <v>559</v>
      </c>
      <c r="E923" s="48" t="s">
        <v>46</v>
      </c>
      <c r="F923" s="48" t="s">
        <v>560</v>
      </c>
      <c r="G923" s="48" t="s">
        <v>86</v>
      </c>
      <c r="H923" s="48">
        <v>11</v>
      </c>
      <c r="I923" s="48" t="s">
        <v>561</v>
      </c>
      <c r="J923" s="49">
        <v>45654</v>
      </c>
      <c r="K923" s="44">
        <v>45658</v>
      </c>
      <c r="L923" s="40" t="s">
        <v>310</v>
      </c>
      <c r="M923" s="127">
        <v>7</v>
      </c>
      <c r="N923" s="137">
        <f>VLOOKUP(L923,단가표!$B$2:$C$75,2,0)</f>
        <v>55000</v>
      </c>
      <c r="O923" s="42">
        <f>SUM(M923*N923)</f>
        <v>385000</v>
      </c>
      <c r="P923" s="138">
        <v>385000</v>
      </c>
      <c r="Q923" s="167" t="s">
        <v>26</v>
      </c>
      <c r="R923" s="41"/>
      <c r="S923" s="43">
        <f>VLOOKUP(Q923,단가표!$B$2:$C$75,2,0)</f>
        <v>0</v>
      </c>
      <c r="T923" s="166"/>
      <c r="U923" s="195" t="s">
        <v>57</v>
      </c>
      <c r="V923" s="50" t="s">
        <v>2008</v>
      </c>
      <c r="W923" s="194" t="s">
        <v>2010</v>
      </c>
      <c r="X923" s="186">
        <v>45317</v>
      </c>
      <c r="Y923" s="55" t="s">
        <v>4</v>
      </c>
      <c r="Z923" s="48"/>
      <c r="AA923" s="48" t="s">
        <v>562</v>
      </c>
      <c r="AB923" s="48"/>
      <c r="AC923" s="48" t="s">
        <v>61</v>
      </c>
    </row>
    <row r="924" spans="1:29" ht="20.100000000000001" customHeight="1">
      <c r="A924" s="36" t="s">
        <v>2705</v>
      </c>
      <c r="B924" s="95" t="s">
        <v>50</v>
      </c>
      <c r="C924" s="61" t="s">
        <v>41</v>
      </c>
      <c r="D924" s="48" t="s">
        <v>918</v>
      </c>
      <c r="E924" s="48" t="s">
        <v>768</v>
      </c>
      <c r="F924" s="48" t="s">
        <v>769</v>
      </c>
      <c r="G924" s="48" t="s">
        <v>86</v>
      </c>
      <c r="H924" s="48">
        <v>11</v>
      </c>
      <c r="I924" s="48" t="s">
        <v>98</v>
      </c>
      <c r="J924" s="49">
        <v>45654</v>
      </c>
      <c r="K924" s="66">
        <v>45658</v>
      </c>
      <c r="L924" s="40" t="s">
        <v>5</v>
      </c>
      <c r="M924" s="127">
        <v>4</v>
      </c>
      <c r="N924" s="137">
        <f>VLOOKUP(L924,단가표!$B$2:$C$75,2,0)</f>
        <v>57500</v>
      </c>
      <c r="O924" s="42">
        <f>SUM(M924*N924)</f>
        <v>230000</v>
      </c>
      <c r="P924" s="138">
        <v>230000</v>
      </c>
      <c r="Q924" s="165" t="s">
        <v>26</v>
      </c>
      <c r="R924" s="41"/>
      <c r="S924" s="43">
        <f>VLOOKUP(Q924,단가표!$B$2:$C$75,2,0)</f>
        <v>0</v>
      </c>
      <c r="T924" s="166"/>
      <c r="U924" s="195" t="s">
        <v>57</v>
      </c>
      <c r="V924" s="48" t="s">
        <v>2009</v>
      </c>
      <c r="W924" s="194" t="s">
        <v>2005</v>
      </c>
      <c r="X924" s="186"/>
      <c r="Y924" s="48"/>
      <c r="Z924" s="48"/>
      <c r="AA924" s="48"/>
      <c r="AB924" s="48"/>
      <c r="AC924" s="50"/>
    </row>
    <row r="925" spans="1:29" ht="20.100000000000001" customHeight="1">
      <c r="A925" s="36" t="s">
        <v>2705</v>
      </c>
      <c r="B925" s="95" t="s">
        <v>50</v>
      </c>
      <c r="C925" s="61" t="s">
        <v>41</v>
      </c>
      <c r="D925" s="37" t="s">
        <v>767</v>
      </c>
      <c r="E925" s="48" t="s">
        <v>768</v>
      </c>
      <c r="F925" s="48" t="s">
        <v>769</v>
      </c>
      <c r="G925" s="48" t="s">
        <v>86</v>
      </c>
      <c r="H925" s="48">
        <v>9</v>
      </c>
      <c r="I925" s="48" t="s">
        <v>98</v>
      </c>
      <c r="J925" s="49">
        <v>45654</v>
      </c>
      <c r="K925" s="66">
        <v>45658</v>
      </c>
      <c r="L925" s="40" t="s">
        <v>5</v>
      </c>
      <c r="M925" s="127">
        <v>4</v>
      </c>
      <c r="N925" s="137">
        <f>VLOOKUP(L925,단가표!$B$2:$C$75,2,0)</f>
        <v>57500</v>
      </c>
      <c r="O925" s="42">
        <f>SUM(M925*N925)</f>
        <v>230000</v>
      </c>
      <c r="P925" s="138">
        <v>230000</v>
      </c>
      <c r="Q925" s="165" t="s">
        <v>26</v>
      </c>
      <c r="R925" s="41"/>
      <c r="S925" s="43">
        <f>VLOOKUP(Q925,단가표!$B$2:$C$75,2,0)</f>
        <v>0</v>
      </c>
      <c r="T925" s="166"/>
      <c r="U925" s="195" t="s">
        <v>57</v>
      </c>
      <c r="V925" s="48" t="s">
        <v>2009</v>
      </c>
      <c r="W925" s="194" t="s">
        <v>2005</v>
      </c>
      <c r="X925" s="186">
        <v>45549</v>
      </c>
      <c r="Y925" s="55" t="s">
        <v>4</v>
      </c>
      <c r="Z925" s="48"/>
      <c r="AA925" s="48" t="s">
        <v>771</v>
      </c>
      <c r="AB925" s="48"/>
      <c r="AC925" s="40"/>
    </row>
    <row r="926" spans="1:29" ht="20.100000000000001" customHeight="1">
      <c r="A926" s="36" t="s">
        <v>2705</v>
      </c>
      <c r="B926" s="95" t="s">
        <v>50</v>
      </c>
      <c r="C926" s="61" t="s">
        <v>41</v>
      </c>
      <c r="D926" s="37" t="s">
        <v>770</v>
      </c>
      <c r="E926" s="48" t="s">
        <v>768</v>
      </c>
      <c r="F926" s="48" t="s">
        <v>769</v>
      </c>
      <c r="G926" s="48" t="s">
        <v>86</v>
      </c>
      <c r="H926" s="48">
        <v>9</v>
      </c>
      <c r="I926" s="48" t="s">
        <v>98</v>
      </c>
      <c r="J926" s="49">
        <v>45654</v>
      </c>
      <c r="K926" s="66">
        <v>45658</v>
      </c>
      <c r="L926" s="40" t="s">
        <v>5</v>
      </c>
      <c r="M926" s="127">
        <v>4</v>
      </c>
      <c r="N926" s="137">
        <f>VLOOKUP(L926,단가표!$B$2:$C$75,2,0)</f>
        <v>57500</v>
      </c>
      <c r="O926" s="42">
        <f>SUM(M926*N926)</f>
        <v>230000</v>
      </c>
      <c r="P926" s="138">
        <v>230000</v>
      </c>
      <c r="Q926" s="165" t="s">
        <v>26</v>
      </c>
      <c r="R926" s="41"/>
      <c r="S926" s="43">
        <f>VLOOKUP(Q926,단가표!$B$2:$C$75,2,0)</f>
        <v>0</v>
      </c>
      <c r="T926" s="166"/>
      <c r="U926" s="195" t="s">
        <v>57</v>
      </c>
      <c r="V926" s="48" t="s">
        <v>2009</v>
      </c>
      <c r="W926" s="194" t="s">
        <v>2005</v>
      </c>
      <c r="X926" s="186">
        <v>45549</v>
      </c>
      <c r="Y926" s="55" t="s">
        <v>4</v>
      </c>
      <c r="Z926" s="48"/>
      <c r="AA926" s="48" t="s">
        <v>771</v>
      </c>
      <c r="AB926" s="48"/>
      <c r="AC926" s="40"/>
    </row>
    <row r="927" spans="1:29" ht="20.100000000000001" customHeight="1">
      <c r="A927" s="58" t="s">
        <v>2705</v>
      </c>
      <c r="B927" s="95" t="s">
        <v>51</v>
      </c>
      <c r="C927" s="59" t="s">
        <v>41</v>
      </c>
      <c r="D927" s="48" t="s">
        <v>510</v>
      </c>
      <c r="E927" s="48" t="s">
        <v>193</v>
      </c>
      <c r="F927" s="48" t="s">
        <v>511</v>
      </c>
      <c r="G927" s="48" t="s">
        <v>86</v>
      </c>
      <c r="H927" s="48">
        <v>8</v>
      </c>
      <c r="I927" s="50" t="s">
        <v>102</v>
      </c>
      <c r="J927" s="49">
        <v>45654</v>
      </c>
      <c r="K927" s="62">
        <v>45658</v>
      </c>
      <c r="L927" s="40" t="s">
        <v>4</v>
      </c>
      <c r="M927" s="127">
        <v>4</v>
      </c>
      <c r="N927" s="137">
        <f>VLOOKUP(L927,단가표!$B$2:$C$75,2,0)</f>
        <v>60000</v>
      </c>
      <c r="O927" s="42">
        <f>SUM(M927*N927)</f>
        <v>240000</v>
      </c>
      <c r="P927" s="138">
        <v>240000</v>
      </c>
      <c r="Q927" s="167" t="s">
        <v>26</v>
      </c>
      <c r="R927" s="41"/>
      <c r="S927" s="43">
        <f>VLOOKUP(Q927,단가표!$B$2:$C$75,2,0)</f>
        <v>0</v>
      </c>
      <c r="T927" s="166"/>
      <c r="U927" s="195" t="s">
        <v>57</v>
      </c>
      <c r="V927" s="50" t="s">
        <v>2011</v>
      </c>
      <c r="W927" s="196" t="s">
        <v>1825</v>
      </c>
      <c r="X927" s="186">
        <v>45297</v>
      </c>
      <c r="Y927" s="55" t="s">
        <v>4</v>
      </c>
      <c r="Z927" s="48"/>
      <c r="AA927" s="48" t="s">
        <v>512</v>
      </c>
      <c r="AB927" s="48"/>
      <c r="AC927" s="48"/>
    </row>
    <row r="928" spans="1:29" ht="20.100000000000001" customHeight="1">
      <c r="A928" s="36" t="s">
        <v>2705</v>
      </c>
      <c r="B928" s="95" t="s">
        <v>51</v>
      </c>
      <c r="C928" s="59" t="s">
        <v>41</v>
      </c>
      <c r="D928" s="48" t="s">
        <v>642</v>
      </c>
      <c r="E928" s="48" t="s">
        <v>577</v>
      </c>
      <c r="F928" s="48" t="s">
        <v>644</v>
      </c>
      <c r="G928" s="48" t="s">
        <v>86</v>
      </c>
      <c r="H928" s="48">
        <v>8</v>
      </c>
      <c r="I928" s="48" t="s">
        <v>91</v>
      </c>
      <c r="J928" s="49">
        <v>45654</v>
      </c>
      <c r="K928" s="62">
        <v>45658</v>
      </c>
      <c r="L928" s="40" t="s">
        <v>4</v>
      </c>
      <c r="M928" s="127">
        <v>4</v>
      </c>
      <c r="N928" s="137">
        <f>VLOOKUP(L928,단가표!$B$2:$C$75,2,0)</f>
        <v>60000</v>
      </c>
      <c r="O928" s="42">
        <f>SUM(M928*N928)</f>
        <v>240000</v>
      </c>
      <c r="P928" s="138">
        <v>240000</v>
      </c>
      <c r="Q928" s="165" t="s">
        <v>26</v>
      </c>
      <c r="R928" s="41"/>
      <c r="S928" s="43">
        <f>VLOOKUP(Q928,단가표!$B$2:$C$75,2,0)</f>
        <v>0</v>
      </c>
      <c r="T928" s="166"/>
      <c r="U928" s="193" t="s">
        <v>57</v>
      </c>
      <c r="V928" s="50" t="s">
        <v>2012</v>
      </c>
      <c r="W928" s="194" t="s">
        <v>1825</v>
      </c>
      <c r="X928" s="186">
        <v>45402</v>
      </c>
      <c r="Y928" s="55" t="s">
        <v>4</v>
      </c>
      <c r="Z928" s="48"/>
      <c r="AA928" s="48" t="s">
        <v>655</v>
      </c>
      <c r="AB928" s="48"/>
      <c r="AC928" s="40"/>
    </row>
    <row r="929" spans="1:29" ht="20.100000000000001" customHeight="1">
      <c r="A929" s="36" t="s">
        <v>2705</v>
      </c>
      <c r="B929" s="95" t="s">
        <v>50</v>
      </c>
      <c r="C929" s="37" t="s">
        <v>41</v>
      </c>
      <c r="D929" s="48" t="s">
        <v>746</v>
      </c>
      <c r="E929" s="48" t="s">
        <v>768</v>
      </c>
      <c r="F929" s="48" t="s">
        <v>747</v>
      </c>
      <c r="G929" s="48" t="s">
        <v>86</v>
      </c>
      <c r="H929" s="48">
        <v>10</v>
      </c>
      <c r="I929" s="48" t="s">
        <v>102</v>
      </c>
      <c r="J929" s="49">
        <v>45654</v>
      </c>
      <c r="K929" s="44">
        <v>45658</v>
      </c>
      <c r="L929" s="40" t="s">
        <v>4</v>
      </c>
      <c r="M929" s="127">
        <v>4</v>
      </c>
      <c r="N929" s="137">
        <f>VLOOKUP(L929,단가표!$B$2:$C$75,2,0)</f>
        <v>60000</v>
      </c>
      <c r="O929" s="42">
        <f>SUM(M929*N929)</f>
        <v>240000</v>
      </c>
      <c r="P929" s="138">
        <v>240000</v>
      </c>
      <c r="Q929" s="165" t="s">
        <v>26</v>
      </c>
      <c r="R929" s="41"/>
      <c r="S929" s="43">
        <f>VLOOKUP(Q929,단가표!$B$2:$C$75,2,0)</f>
        <v>0</v>
      </c>
      <c r="T929" s="166"/>
      <c r="U929" s="193" t="s">
        <v>57</v>
      </c>
      <c r="V929" s="50" t="s">
        <v>2013</v>
      </c>
      <c r="W929" s="196" t="s">
        <v>1825</v>
      </c>
      <c r="X929" s="186">
        <v>45522</v>
      </c>
      <c r="Y929" s="55" t="s">
        <v>6</v>
      </c>
      <c r="Z929" s="48"/>
      <c r="AA929" s="48"/>
      <c r="AB929" s="48"/>
      <c r="AC929" s="48"/>
    </row>
    <row r="930" spans="1:29" ht="20.100000000000001" customHeight="1">
      <c r="A930" s="36" t="s">
        <v>2705</v>
      </c>
      <c r="B930" s="95" t="s">
        <v>51</v>
      </c>
      <c r="C930" s="59" t="s">
        <v>41</v>
      </c>
      <c r="D930" s="48" t="s">
        <v>494</v>
      </c>
      <c r="E930" s="48" t="s">
        <v>47</v>
      </c>
      <c r="F930" s="40" t="s">
        <v>495</v>
      </c>
      <c r="G930" s="48" t="s">
        <v>86</v>
      </c>
      <c r="H930" s="48">
        <v>7</v>
      </c>
      <c r="I930" s="48" t="s">
        <v>135</v>
      </c>
      <c r="J930" s="39">
        <v>45654</v>
      </c>
      <c r="K930" s="63">
        <v>45658</v>
      </c>
      <c r="L930" s="40" t="s">
        <v>6</v>
      </c>
      <c r="M930" s="127">
        <v>8</v>
      </c>
      <c r="N930" s="137">
        <f>VLOOKUP(L930,단가표!$B$2:$C$75,2,0)</f>
        <v>55000</v>
      </c>
      <c r="O930" s="42">
        <f>SUM(M930*N930)</f>
        <v>440000</v>
      </c>
      <c r="P930" s="138">
        <v>440000</v>
      </c>
      <c r="Q930" s="167" t="s">
        <v>26</v>
      </c>
      <c r="R930" s="41"/>
      <c r="S930" s="43">
        <f>VLOOKUP(Q930,단가표!$B$2:$C$75,2,0)</f>
        <v>0</v>
      </c>
      <c r="T930" s="166"/>
      <c r="U930" s="193" t="s">
        <v>57</v>
      </c>
      <c r="V930" s="50" t="s">
        <v>2014</v>
      </c>
      <c r="W930" s="194" t="s">
        <v>1833</v>
      </c>
      <c r="X930" s="186">
        <v>45318</v>
      </c>
      <c r="Y930" s="55" t="s">
        <v>4</v>
      </c>
      <c r="Z930" s="48"/>
      <c r="AA930" s="48" t="s">
        <v>563</v>
      </c>
      <c r="AB930" s="48"/>
      <c r="AC930" s="48"/>
    </row>
    <row r="931" spans="1:29" ht="20.100000000000001" customHeight="1">
      <c r="A931" s="36" t="s">
        <v>2705</v>
      </c>
      <c r="B931" s="95" t="s">
        <v>51</v>
      </c>
      <c r="C931" s="48" t="s">
        <v>41</v>
      </c>
      <c r="D931" s="37" t="s">
        <v>933</v>
      </c>
      <c r="E931" s="37" t="s">
        <v>46</v>
      </c>
      <c r="F931" s="37" t="s">
        <v>1008</v>
      </c>
      <c r="G931" s="37" t="s">
        <v>86</v>
      </c>
      <c r="H931" s="37">
        <v>8</v>
      </c>
      <c r="I931" s="37" t="s">
        <v>91</v>
      </c>
      <c r="J931" s="49">
        <v>45654</v>
      </c>
      <c r="K931" s="63">
        <v>45658</v>
      </c>
      <c r="L931" s="38" t="s">
        <v>4</v>
      </c>
      <c r="M931" s="128">
        <v>4</v>
      </c>
      <c r="N931" s="137">
        <f>VLOOKUP(L931,단가표!$B$2:$C$75,2,0)</f>
        <v>60000</v>
      </c>
      <c r="O931" s="42">
        <f>SUM(M931*N931)</f>
        <v>240000</v>
      </c>
      <c r="P931" s="138">
        <v>240000</v>
      </c>
      <c r="Q931" s="167" t="s">
        <v>26</v>
      </c>
      <c r="R931" s="53"/>
      <c r="S931" s="43">
        <f>VLOOKUP(Q931,단가표!$B$2:$C$75,2,0)</f>
        <v>0</v>
      </c>
      <c r="T931" s="143"/>
      <c r="U931" s="195" t="s">
        <v>57</v>
      </c>
      <c r="V931" s="45" t="s">
        <v>2015</v>
      </c>
      <c r="W931" s="206" t="s">
        <v>1825</v>
      </c>
      <c r="X931" s="187"/>
      <c r="Y931" s="37"/>
      <c r="Z931" s="37"/>
      <c r="AA931" s="37"/>
      <c r="AB931" s="37"/>
      <c r="AC931" s="38"/>
    </row>
    <row r="932" spans="1:29" ht="20.100000000000001" customHeight="1">
      <c r="A932" s="36" t="s">
        <v>2705</v>
      </c>
      <c r="B932" s="95" t="s">
        <v>51</v>
      </c>
      <c r="C932" s="56" t="s">
        <v>41</v>
      </c>
      <c r="D932" s="57" t="s">
        <v>518</v>
      </c>
      <c r="E932" s="48" t="s">
        <v>46</v>
      </c>
      <c r="F932" s="48" t="s">
        <v>519</v>
      </c>
      <c r="G932" s="48" t="s">
        <v>86</v>
      </c>
      <c r="H932" s="48">
        <v>10</v>
      </c>
      <c r="I932" s="48" t="s">
        <v>749</v>
      </c>
      <c r="J932" s="49">
        <v>45654</v>
      </c>
      <c r="K932" s="66">
        <v>45658</v>
      </c>
      <c r="L932" s="40" t="s">
        <v>11</v>
      </c>
      <c r="M932" s="127">
        <v>13</v>
      </c>
      <c r="N932" s="137">
        <f>VLOOKUP(L932,단가표!$B$2:$C$75,2,0)</f>
        <v>46875</v>
      </c>
      <c r="O932" s="42">
        <f>SUM(M932*N932)</f>
        <v>609375</v>
      </c>
      <c r="P932" s="138">
        <v>617500</v>
      </c>
      <c r="Q932" s="165" t="s">
        <v>26</v>
      </c>
      <c r="R932" s="41"/>
      <c r="S932" s="43">
        <f>VLOOKUP(Q932,단가표!$B$2:$C$75,2,0)</f>
        <v>0</v>
      </c>
      <c r="T932" s="166"/>
      <c r="U932" s="193" t="s">
        <v>57</v>
      </c>
      <c r="V932" s="50" t="s">
        <v>2016</v>
      </c>
      <c r="W932" s="194" t="s">
        <v>2062</v>
      </c>
      <c r="X932" s="186">
        <v>45299</v>
      </c>
      <c r="Y932" s="55" t="s">
        <v>4</v>
      </c>
      <c r="Z932" s="48"/>
      <c r="AA932" s="48" t="s">
        <v>520</v>
      </c>
      <c r="AB932" s="48"/>
      <c r="AC932" s="40"/>
    </row>
    <row r="933" spans="1:29" ht="20.100000000000001" customHeight="1">
      <c r="A933" s="36" t="s">
        <v>2705</v>
      </c>
      <c r="B933" s="95" t="s">
        <v>50</v>
      </c>
      <c r="C933" s="56" t="s">
        <v>41</v>
      </c>
      <c r="D933" s="57" t="s">
        <v>535</v>
      </c>
      <c r="E933" s="48" t="s">
        <v>45</v>
      </c>
      <c r="F933" s="48" t="s">
        <v>519</v>
      </c>
      <c r="G933" s="48" t="s">
        <v>86</v>
      </c>
      <c r="H933" s="48">
        <v>8</v>
      </c>
      <c r="I933" s="48" t="s">
        <v>621</v>
      </c>
      <c r="J933" s="49">
        <v>45654</v>
      </c>
      <c r="K933" s="66">
        <v>45658</v>
      </c>
      <c r="L933" s="40" t="s">
        <v>7</v>
      </c>
      <c r="M933" s="127">
        <v>7</v>
      </c>
      <c r="N933" s="137">
        <f>VLOOKUP(L933,단가표!$B$2:$C$75,2,0)</f>
        <v>53750</v>
      </c>
      <c r="O933" s="42">
        <f>SUM(M933*N933)</f>
        <v>376250</v>
      </c>
      <c r="P933" s="138">
        <v>385000</v>
      </c>
      <c r="Q933" s="165" t="s">
        <v>668</v>
      </c>
      <c r="R933" s="41">
        <v>7</v>
      </c>
      <c r="S933" s="43">
        <f>VLOOKUP(Q933,단가표!$B$2:$C$75,2,0)</f>
        <v>2750</v>
      </c>
      <c r="T933" s="166">
        <v>19250</v>
      </c>
      <c r="U933" s="193" t="s">
        <v>57</v>
      </c>
      <c r="V933" s="50" t="s">
        <v>2016</v>
      </c>
      <c r="W933" s="194" t="s">
        <v>2017</v>
      </c>
      <c r="X933" s="186">
        <v>45302</v>
      </c>
      <c r="Y933" s="55" t="s">
        <v>4</v>
      </c>
      <c r="Z933" s="48"/>
      <c r="AA933" s="48" t="s">
        <v>520</v>
      </c>
      <c r="AB933" s="48"/>
      <c r="AC933" s="40"/>
    </row>
    <row r="934" spans="1:29" ht="20.100000000000001" customHeight="1">
      <c r="A934" s="36" t="s">
        <v>2705</v>
      </c>
      <c r="B934" s="95" t="s">
        <v>51</v>
      </c>
      <c r="C934" s="59" t="s">
        <v>41</v>
      </c>
      <c r="D934" s="48" t="s">
        <v>1278</v>
      </c>
      <c r="E934" s="48" t="s">
        <v>577</v>
      </c>
      <c r="F934" s="48" t="s">
        <v>1279</v>
      </c>
      <c r="G934" s="48" t="s">
        <v>86</v>
      </c>
      <c r="H934" s="48">
        <v>8</v>
      </c>
      <c r="I934" s="48" t="s">
        <v>118</v>
      </c>
      <c r="J934" s="49">
        <v>45654</v>
      </c>
      <c r="K934" s="62">
        <v>45658</v>
      </c>
      <c r="L934" s="40" t="s">
        <v>4</v>
      </c>
      <c r="M934" s="127">
        <v>4</v>
      </c>
      <c r="N934" s="137">
        <f>VLOOKUP(L934,단가표!$B$2:$C$75,2,0)</f>
        <v>60000</v>
      </c>
      <c r="O934" s="42">
        <f>SUM(M934*N934)</f>
        <v>240000</v>
      </c>
      <c r="P934" s="138">
        <v>240000</v>
      </c>
      <c r="Q934" s="165" t="s">
        <v>26</v>
      </c>
      <c r="R934" s="41"/>
      <c r="S934" s="42">
        <f>VLOOKUP(Q934,단가표!$B$2:$C$75,2,0)</f>
        <v>0</v>
      </c>
      <c r="T934" s="166"/>
      <c r="U934" s="195" t="s">
        <v>57</v>
      </c>
      <c r="V934" s="50" t="s">
        <v>2018</v>
      </c>
      <c r="W934" s="197" t="s">
        <v>1825</v>
      </c>
      <c r="X934" s="186"/>
      <c r="Y934" s="48"/>
      <c r="Z934" s="48"/>
      <c r="AA934" s="48"/>
      <c r="AB934" s="48"/>
      <c r="AC934" s="40"/>
    </row>
    <row r="935" spans="1:29" ht="20.100000000000001" customHeight="1">
      <c r="A935" s="36" t="s">
        <v>2705</v>
      </c>
      <c r="B935" s="95" t="s">
        <v>50</v>
      </c>
      <c r="C935" s="37" t="s">
        <v>41</v>
      </c>
      <c r="D935" s="37" t="s">
        <v>636</v>
      </c>
      <c r="E935" s="37" t="s">
        <v>44</v>
      </c>
      <c r="F935" s="37" t="s">
        <v>1220</v>
      </c>
      <c r="G935" s="37" t="s">
        <v>86</v>
      </c>
      <c r="H935" s="37">
        <v>9</v>
      </c>
      <c r="I935" s="37" t="s">
        <v>92</v>
      </c>
      <c r="J935" s="68">
        <v>45654</v>
      </c>
      <c r="K935" s="66">
        <v>45658</v>
      </c>
      <c r="L935" s="38" t="s">
        <v>4</v>
      </c>
      <c r="M935" s="128">
        <v>4</v>
      </c>
      <c r="N935" s="137">
        <f>VLOOKUP(L935,단가표!$B$2:$C$75,2,0)</f>
        <v>60000</v>
      </c>
      <c r="O935" s="42">
        <f>SUM(M935*N935)</f>
        <v>240000</v>
      </c>
      <c r="P935" s="138">
        <v>240000</v>
      </c>
      <c r="Q935" s="165" t="s">
        <v>26</v>
      </c>
      <c r="R935" s="53"/>
      <c r="S935" s="43">
        <f>VLOOKUP(Q935,단가표!$B$2:$C$75,2,0)</f>
        <v>0</v>
      </c>
      <c r="T935" s="168"/>
      <c r="U935" s="200" t="s">
        <v>57</v>
      </c>
      <c r="V935" s="45" t="s">
        <v>2019</v>
      </c>
      <c r="W935" s="199" t="s">
        <v>1825</v>
      </c>
      <c r="X935" s="187"/>
      <c r="Y935" s="46"/>
      <c r="Z935" s="37"/>
      <c r="AA935" s="37"/>
      <c r="AB935" s="37"/>
      <c r="AC935" s="38"/>
    </row>
    <row r="936" spans="1:29" ht="20.100000000000001" customHeight="1">
      <c r="A936" s="36" t="s">
        <v>2705</v>
      </c>
      <c r="B936" s="95" t="s">
        <v>51</v>
      </c>
      <c r="C936" s="37" t="s">
        <v>41</v>
      </c>
      <c r="D936" s="48" t="s">
        <v>123</v>
      </c>
      <c r="E936" s="48" t="s">
        <v>48</v>
      </c>
      <c r="F936" s="48" t="s">
        <v>124</v>
      </c>
      <c r="G936" s="48" t="s">
        <v>86</v>
      </c>
      <c r="H936" s="48">
        <v>8</v>
      </c>
      <c r="I936" s="48" t="s">
        <v>87</v>
      </c>
      <c r="J936" s="49">
        <v>45654</v>
      </c>
      <c r="K936" s="62">
        <v>45658</v>
      </c>
      <c r="L936" s="40" t="s">
        <v>5</v>
      </c>
      <c r="M936" s="127">
        <v>4</v>
      </c>
      <c r="N936" s="137">
        <f>VLOOKUP(L936,단가표!$B$2:$C$75,2,0)</f>
        <v>57500</v>
      </c>
      <c r="O936" s="42">
        <f>SUM(M936*N936)</f>
        <v>230000</v>
      </c>
      <c r="P936" s="138">
        <v>230000</v>
      </c>
      <c r="Q936" s="167" t="s">
        <v>15</v>
      </c>
      <c r="R936" s="41">
        <v>4</v>
      </c>
      <c r="S936" s="43">
        <f>VLOOKUP(Q936,단가표!$B$2:$C$75,2,0)</f>
        <v>6000</v>
      </c>
      <c r="T936" s="166">
        <v>24000</v>
      </c>
      <c r="U936" s="195" t="s">
        <v>57</v>
      </c>
      <c r="V936" s="50" t="s">
        <v>2020</v>
      </c>
      <c r="W936" s="194" t="s">
        <v>2021</v>
      </c>
      <c r="X936" s="186">
        <v>44147</v>
      </c>
      <c r="Y936" s="55" t="s">
        <v>6</v>
      </c>
      <c r="Z936" s="48"/>
      <c r="AA936" s="48" t="s">
        <v>125</v>
      </c>
      <c r="AB936" s="48"/>
      <c r="AC936" s="48" t="s">
        <v>55</v>
      </c>
    </row>
    <row r="937" spans="1:29" ht="20.100000000000001" customHeight="1">
      <c r="A937" s="36" t="s">
        <v>2705</v>
      </c>
      <c r="B937" s="95" t="s">
        <v>51</v>
      </c>
      <c r="C937" s="71" t="s">
        <v>40</v>
      </c>
      <c r="D937" s="38" t="s">
        <v>223</v>
      </c>
      <c r="E937" s="37" t="s">
        <v>193</v>
      </c>
      <c r="F937" s="37" t="s">
        <v>249</v>
      </c>
      <c r="G937" s="37" t="s">
        <v>86</v>
      </c>
      <c r="H937" s="37">
        <v>7</v>
      </c>
      <c r="I937" s="37" t="s">
        <v>141</v>
      </c>
      <c r="J937" s="49">
        <v>45654</v>
      </c>
      <c r="K937" s="44">
        <v>45658</v>
      </c>
      <c r="L937" s="40" t="s">
        <v>6</v>
      </c>
      <c r="M937" s="127">
        <v>8</v>
      </c>
      <c r="N937" s="137">
        <f>VLOOKUP(L937,단가표!$B$2:$C$75,2,0)</f>
        <v>55000</v>
      </c>
      <c r="O937" s="42">
        <f>SUM(M937*N937)</f>
        <v>440000</v>
      </c>
      <c r="P937" s="139">
        <v>-440000</v>
      </c>
      <c r="Q937" s="167" t="s">
        <v>26</v>
      </c>
      <c r="R937" s="53"/>
      <c r="S937" s="43">
        <f>VLOOKUP(Q937,단가표!$B$2:$C$75,2,0)</f>
        <v>0</v>
      </c>
      <c r="T937" s="168"/>
      <c r="U937" s="200" t="s">
        <v>57</v>
      </c>
      <c r="V937" s="45" t="s">
        <v>2029</v>
      </c>
      <c r="W937" s="199" t="s">
        <v>2028</v>
      </c>
      <c r="X937" s="187">
        <v>44660</v>
      </c>
      <c r="Y937" s="46"/>
      <c r="Z937" s="37"/>
      <c r="AA937" s="37" t="s">
        <v>250</v>
      </c>
      <c r="AB937" s="37"/>
      <c r="AC937" s="37"/>
    </row>
    <row r="938" spans="1:29" ht="20.100000000000001" customHeight="1">
      <c r="A938" s="36" t="s">
        <v>2705</v>
      </c>
      <c r="B938" s="95" t="s">
        <v>51</v>
      </c>
      <c r="C938" s="56" t="s">
        <v>41</v>
      </c>
      <c r="D938" s="38" t="s">
        <v>223</v>
      </c>
      <c r="E938" s="37" t="s">
        <v>193</v>
      </c>
      <c r="F938" s="37" t="s">
        <v>249</v>
      </c>
      <c r="G938" s="37" t="s">
        <v>86</v>
      </c>
      <c r="H938" s="37">
        <v>7</v>
      </c>
      <c r="I938" s="37" t="s">
        <v>141</v>
      </c>
      <c r="J938" s="49">
        <v>45654</v>
      </c>
      <c r="K938" s="44">
        <v>45658</v>
      </c>
      <c r="L938" s="40" t="s">
        <v>4</v>
      </c>
      <c r="M938" s="127">
        <v>6</v>
      </c>
      <c r="N938" s="137">
        <f>VLOOKUP(L938,단가표!$B$2:$C$75,2,0)</f>
        <v>60000</v>
      </c>
      <c r="O938" s="42">
        <f>SUM(M938*N938)</f>
        <v>360000</v>
      </c>
      <c r="P938" s="140">
        <v>360000</v>
      </c>
      <c r="Q938" s="167" t="s">
        <v>26</v>
      </c>
      <c r="R938" s="53"/>
      <c r="S938" s="43">
        <f>VLOOKUP(Q938,단가표!$B$2:$C$75,2,0)</f>
        <v>0</v>
      </c>
      <c r="T938" s="168"/>
      <c r="U938" s="200" t="s">
        <v>57</v>
      </c>
      <c r="V938" s="45" t="s">
        <v>2027</v>
      </c>
      <c r="W938" s="199" t="s">
        <v>2030</v>
      </c>
      <c r="X938" s="187">
        <v>44660</v>
      </c>
      <c r="Y938" s="46"/>
      <c r="Z938" s="37"/>
      <c r="AA938" s="37" t="s">
        <v>250</v>
      </c>
      <c r="AB938" s="37"/>
      <c r="AC938" s="37"/>
    </row>
    <row r="939" spans="1:29" ht="20.100000000000001" customHeight="1">
      <c r="A939" s="36" t="s">
        <v>2705</v>
      </c>
      <c r="B939" s="95" t="s">
        <v>51</v>
      </c>
      <c r="C939" s="56" t="s">
        <v>41</v>
      </c>
      <c r="D939" s="37" t="s">
        <v>522</v>
      </c>
      <c r="E939" s="48" t="s">
        <v>193</v>
      </c>
      <c r="F939" s="40" t="s">
        <v>1798</v>
      </c>
      <c r="G939" s="48" t="s">
        <v>86</v>
      </c>
      <c r="H939" s="48">
        <v>9</v>
      </c>
      <c r="I939" s="48" t="s">
        <v>91</v>
      </c>
      <c r="J939" s="49">
        <v>45654</v>
      </c>
      <c r="K939" s="62">
        <v>45658</v>
      </c>
      <c r="L939" s="40" t="s">
        <v>4</v>
      </c>
      <c r="M939" s="127">
        <v>4</v>
      </c>
      <c r="N939" s="137">
        <f>VLOOKUP(L939,단가표!$B$2:$C$75,2,0)</f>
        <v>60000</v>
      </c>
      <c r="O939" s="42">
        <f>SUM(M939*N939)</f>
        <v>240000</v>
      </c>
      <c r="P939" s="138">
        <v>240000</v>
      </c>
      <c r="Q939" s="167" t="s">
        <v>26</v>
      </c>
      <c r="R939" s="41"/>
      <c r="S939" s="43">
        <f>VLOOKUP(Q939,단가표!$B$2:$C$75,2,0)</f>
        <v>0</v>
      </c>
      <c r="T939" s="166"/>
      <c r="U939" s="195" t="s">
        <v>57</v>
      </c>
      <c r="V939" s="50" t="s">
        <v>2038</v>
      </c>
      <c r="W939" s="196" t="s">
        <v>1825</v>
      </c>
      <c r="X939" s="186">
        <v>45654</v>
      </c>
      <c r="Y939" s="55" t="s">
        <v>4</v>
      </c>
      <c r="Z939" s="48" t="s">
        <v>2042</v>
      </c>
      <c r="AA939" s="48" t="s">
        <v>599</v>
      </c>
      <c r="AB939" s="48"/>
      <c r="AC939" s="48"/>
    </row>
    <row r="940" spans="1:29" ht="20.100000000000001" customHeight="1">
      <c r="A940" s="36" t="s">
        <v>2705</v>
      </c>
      <c r="B940" s="95" t="s">
        <v>51</v>
      </c>
      <c r="C940" s="56" t="s">
        <v>39</v>
      </c>
      <c r="D940" s="37" t="s">
        <v>2043</v>
      </c>
      <c r="E940" s="48" t="s">
        <v>577</v>
      </c>
      <c r="F940" s="40" t="s">
        <v>326</v>
      </c>
      <c r="G940" s="48" t="s">
        <v>86</v>
      </c>
      <c r="H940" s="48">
        <v>10</v>
      </c>
      <c r="I940" s="48" t="s">
        <v>2044</v>
      </c>
      <c r="J940" s="49">
        <v>45654</v>
      </c>
      <c r="K940" s="62">
        <v>45658</v>
      </c>
      <c r="L940" s="40" t="s">
        <v>4</v>
      </c>
      <c r="M940" s="127">
        <v>4</v>
      </c>
      <c r="N940" s="137">
        <f>VLOOKUP(L940,단가표!$B$2:$C$75,2,0)</f>
        <v>60000</v>
      </c>
      <c r="O940" s="42">
        <f>SUM(M940*N940)</f>
        <v>240000</v>
      </c>
      <c r="P940" s="138">
        <v>240000</v>
      </c>
      <c r="Q940" s="167" t="s">
        <v>15</v>
      </c>
      <c r="R940" s="53">
        <v>4</v>
      </c>
      <c r="S940" s="43">
        <f>VLOOKUP(Q940,단가표!$B$2:$C$75,2,0)</f>
        <v>6000</v>
      </c>
      <c r="T940" s="168">
        <v>24000</v>
      </c>
      <c r="U940" s="195" t="s">
        <v>57</v>
      </c>
      <c r="V940" s="50" t="s">
        <v>2045</v>
      </c>
      <c r="W940" s="196" t="s">
        <v>1825</v>
      </c>
      <c r="X940" s="186"/>
      <c r="Y940" s="55"/>
      <c r="Z940" s="48"/>
      <c r="AA940" s="48"/>
      <c r="AB940" s="48"/>
      <c r="AC940" s="48"/>
    </row>
    <row r="941" spans="1:29" ht="20.100000000000001" customHeight="1">
      <c r="A941" s="36" t="s">
        <v>2705</v>
      </c>
      <c r="B941" s="95" t="s">
        <v>51</v>
      </c>
      <c r="C941" s="56" t="s">
        <v>41</v>
      </c>
      <c r="D941" s="38" t="s">
        <v>1911</v>
      </c>
      <c r="E941" s="37" t="s">
        <v>193</v>
      </c>
      <c r="F941" s="37" t="s">
        <v>1910</v>
      </c>
      <c r="G941" s="37" t="s">
        <v>86</v>
      </c>
      <c r="H941" s="37">
        <v>7</v>
      </c>
      <c r="I941" s="37" t="s">
        <v>102</v>
      </c>
      <c r="J941" s="49">
        <v>45654</v>
      </c>
      <c r="K941" s="44">
        <v>45658</v>
      </c>
      <c r="L941" s="40" t="s">
        <v>4</v>
      </c>
      <c r="M941" s="127">
        <v>4</v>
      </c>
      <c r="N941" s="137">
        <f>VLOOKUP(L941,단가표!$B$2:$C$75,2,0)</f>
        <v>60000</v>
      </c>
      <c r="O941" s="42">
        <f>SUM(M941*N941)</f>
        <v>240000</v>
      </c>
      <c r="P941" s="138">
        <v>240000</v>
      </c>
      <c r="Q941" s="167" t="s">
        <v>26</v>
      </c>
      <c r="R941" s="53"/>
      <c r="S941" s="43">
        <f>VLOOKUP(Q941,단가표!$B$2:$C$75,2,0)</f>
        <v>0</v>
      </c>
      <c r="T941" s="168"/>
      <c r="U941" s="200" t="s">
        <v>57</v>
      </c>
      <c r="V941" s="45" t="s">
        <v>2040</v>
      </c>
      <c r="W941" s="199" t="s">
        <v>2021</v>
      </c>
      <c r="X941" s="187">
        <v>45654</v>
      </c>
      <c r="Y941" s="46"/>
      <c r="Z941" s="37" t="s">
        <v>763</v>
      </c>
      <c r="AA941" s="37" t="s">
        <v>2041</v>
      </c>
      <c r="AB941" s="37" t="s">
        <v>2046</v>
      </c>
      <c r="AC941" s="37"/>
    </row>
    <row r="942" spans="1:29" ht="20.100000000000001" customHeight="1">
      <c r="A942" s="36" t="s">
        <v>2700</v>
      </c>
      <c r="B942" s="36" t="s">
        <v>30</v>
      </c>
      <c r="C942" s="56" t="s">
        <v>51</v>
      </c>
      <c r="D942" s="48" t="s">
        <v>2048</v>
      </c>
      <c r="E942" s="48" t="s">
        <v>30</v>
      </c>
      <c r="F942" s="48" t="s">
        <v>2049</v>
      </c>
      <c r="G942" s="48" t="s">
        <v>1667</v>
      </c>
      <c r="H942" s="48">
        <v>9</v>
      </c>
      <c r="I942" s="48" t="s">
        <v>2050</v>
      </c>
      <c r="J942" s="49">
        <v>45654</v>
      </c>
      <c r="K942" s="66">
        <v>45658</v>
      </c>
      <c r="L942" s="40" t="s">
        <v>1872</v>
      </c>
      <c r="M942" s="127">
        <v>1</v>
      </c>
      <c r="N942" s="137">
        <f>VLOOKUP(L942,단가표!$B$2:$C$75,2,0)</f>
        <v>99000</v>
      </c>
      <c r="O942" s="42">
        <f>SUM(M942*N942)</f>
        <v>99000</v>
      </c>
      <c r="P942" s="138">
        <v>99000</v>
      </c>
      <c r="Q942" s="167" t="s">
        <v>26</v>
      </c>
      <c r="R942" s="41"/>
      <c r="S942" s="43">
        <v>0</v>
      </c>
      <c r="T942" s="166"/>
      <c r="U942" s="200" t="s">
        <v>59</v>
      </c>
      <c r="V942" s="38" t="s">
        <v>765</v>
      </c>
      <c r="W942" s="194" t="s">
        <v>1873</v>
      </c>
      <c r="X942" s="186"/>
      <c r="Y942" s="55"/>
      <c r="Z942" s="48"/>
      <c r="AA942" s="48"/>
      <c r="AB942" s="48"/>
      <c r="AC942" s="40"/>
    </row>
    <row r="943" spans="1:29" ht="20.100000000000001" customHeight="1">
      <c r="A943" s="36" t="s">
        <v>2704</v>
      </c>
      <c r="B943" s="36" t="s">
        <v>536</v>
      </c>
      <c r="C943" s="48" t="s">
        <v>536</v>
      </c>
      <c r="D943" s="48" t="s">
        <v>576</v>
      </c>
      <c r="E943" s="48" t="s">
        <v>536</v>
      </c>
      <c r="F943" s="48"/>
      <c r="G943" s="48"/>
      <c r="H943" s="48"/>
      <c r="I943" s="48" t="s">
        <v>536</v>
      </c>
      <c r="J943" s="49">
        <v>45655</v>
      </c>
      <c r="K943" s="44">
        <v>45627</v>
      </c>
      <c r="L943" s="40" t="s">
        <v>31</v>
      </c>
      <c r="M943" s="127">
        <v>10</v>
      </c>
      <c r="N943" s="137">
        <f>VLOOKUP(L943,단가표!$B$2:$C$75,2,0)</f>
        <v>0</v>
      </c>
      <c r="O943" s="42">
        <f>SUM(M943*N943)</f>
        <v>0</v>
      </c>
      <c r="P943" s="138">
        <v>50000</v>
      </c>
      <c r="Q943" s="165" t="s">
        <v>26</v>
      </c>
      <c r="R943" s="41"/>
      <c r="S943" s="43">
        <f>VLOOKUP(Q943,단가표!$B$2:$C$75,2,0)</f>
        <v>0</v>
      </c>
      <c r="T943" s="166"/>
      <c r="U943" s="193" t="s">
        <v>57</v>
      </c>
      <c r="V943" s="50" t="s">
        <v>2051</v>
      </c>
      <c r="W943" s="196" t="s">
        <v>2052</v>
      </c>
      <c r="X943" s="186"/>
      <c r="Y943" s="55"/>
      <c r="Z943" s="48"/>
      <c r="AA943" s="48"/>
      <c r="AB943" s="48"/>
      <c r="AC943" s="48"/>
    </row>
    <row r="944" spans="1:29" ht="20.100000000000001" customHeight="1">
      <c r="A944" s="36" t="s">
        <v>2704</v>
      </c>
      <c r="B944" s="36" t="s">
        <v>536</v>
      </c>
      <c r="C944" s="48" t="s">
        <v>536</v>
      </c>
      <c r="D944" s="48" t="s">
        <v>733</v>
      </c>
      <c r="E944" s="48" t="s">
        <v>536</v>
      </c>
      <c r="F944" s="48"/>
      <c r="G944" s="48"/>
      <c r="H944" s="48"/>
      <c r="I944" s="48" t="s">
        <v>536</v>
      </c>
      <c r="J944" s="49">
        <v>45655</v>
      </c>
      <c r="K944" s="44">
        <v>45627</v>
      </c>
      <c r="L944" s="40" t="s">
        <v>31</v>
      </c>
      <c r="M944" s="127">
        <v>2</v>
      </c>
      <c r="N944" s="137">
        <f>VLOOKUP(L944,단가표!$B$2:$C$75,2,0)</f>
        <v>0</v>
      </c>
      <c r="O944" s="42">
        <f>SUM(M944*N944)</f>
        <v>0</v>
      </c>
      <c r="P944" s="138">
        <v>20000</v>
      </c>
      <c r="Q944" s="165" t="s">
        <v>26</v>
      </c>
      <c r="R944" s="41"/>
      <c r="S944" s="43">
        <f>VLOOKUP(Q944,단가표!$B$2:$C$75,2,0)</f>
        <v>0</v>
      </c>
      <c r="T944" s="166"/>
      <c r="U944" s="193" t="s">
        <v>57</v>
      </c>
      <c r="V944" s="50" t="s">
        <v>2053</v>
      </c>
      <c r="W944" s="196" t="s">
        <v>2054</v>
      </c>
      <c r="X944" s="186"/>
      <c r="Y944" s="55"/>
      <c r="Z944" s="48"/>
      <c r="AA944" s="48"/>
      <c r="AB944" s="48"/>
      <c r="AC944" s="48"/>
    </row>
    <row r="945" spans="1:29" ht="20.100000000000001" customHeight="1">
      <c r="A945" s="36" t="s">
        <v>2704</v>
      </c>
      <c r="B945" s="36" t="s">
        <v>536</v>
      </c>
      <c r="C945" s="48" t="s">
        <v>536</v>
      </c>
      <c r="D945" s="48" t="s">
        <v>588</v>
      </c>
      <c r="E945" s="48" t="s">
        <v>536</v>
      </c>
      <c r="F945" s="48"/>
      <c r="G945" s="48"/>
      <c r="H945" s="48"/>
      <c r="I945" s="48" t="s">
        <v>536</v>
      </c>
      <c r="J945" s="49">
        <v>45655</v>
      </c>
      <c r="K945" s="44">
        <v>45627</v>
      </c>
      <c r="L945" s="40" t="s">
        <v>31</v>
      </c>
      <c r="M945" s="127">
        <v>10</v>
      </c>
      <c r="N945" s="137">
        <f>VLOOKUP(L945,단가표!$B$2:$C$75,2,0)</f>
        <v>0</v>
      </c>
      <c r="O945" s="42">
        <f>SUM(M945*N945)</f>
        <v>0</v>
      </c>
      <c r="P945" s="138">
        <v>50000</v>
      </c>
      <c r="Q945" s="165" t="s">
        <v>26</v>
      </c>
      <c r="R945" s="41"/>
      <c r="S945" s="43">
        <f>VLOOKUP(Q945,단가표!$B$2:$C$75,2,0)</f>
        <v>0</v>
      </c>
      <c r="T945" s="166"/>
      <c r="U945" s="193" t="s">
        <v>57</v>
      </c>
      <c r="V945" s="50" t="s">
        <v>2055</v>
      </c>
      <c r="W945" s="196" t="s">
        <v>2052</v>
      </c>
      <c r="X945" s="186"/>
      <c r="Y945" s="55"/>
      <c r="Z945" s="48"/>
      <c r="AA945" s="48"/>
      <c r="AB945" s="48"/>
      <c r="AC945" s="48"/>
    </row>
    <row r="946" spans="1:29" ht="20.100000000000001" customHeight="1">
      <c r="A946" s="36" t="s">
        <v>2704</v>
      </c>
      <c r="B946" s="36" t="s">
        <v>536</v>
      </c>
      <c r="C946" s="48" t="s">
        <v>536</v>
      </c>
      <c r="D946" s="48" t="s">
        <v>588</v>
      </c>
      <c r="E946" s="48" t="s">
        <v>600</v>
      </c>
      <c r="F946" s="48"/>
      <c r="G946" s="48"/>
      <c r="H946" s="48"/>
      <c r="I946" s="48" t="s">
        <v>600</v>
      </c>
      <c r="J946" s="49">
        <v>45655</v>
      </c>
      <c r="K946" s="44">
        <v>45627</v>
      </c>
      <c r="L946" s="40" t="s">
        <v>31</v>
      </c>
      <c r="M946" s="127">
        <v>1</v>
      </c>
      <c r="N946" s="137">
        <f>VLOOKUP(L946,단가표!$B$2:$C$75,2,0)</f>
        <v>0</v>
      </c>
      <c r="O946" s="42">
        <f>SUM(M946*N946)</f>
        <v>0</v>
      </c>
      <c r="P946" s="138">
        <v>50000</v>
      </c>
      <c r="Q946" s="165" t="s">
        <v>26</v>
      </c>
      <c r="R946" s="41"/>
      <c r="S946" s="43">
        <f>VLOOKUP(Q946,단가표!$B$2:$C$75,2,0)</f>
        <v>0</v>
      </c>
      <c r="T946" s="166"/>
      <c r="U946" s="193" t="s">
        <v>57</v>
      </c>
      <c r="V946" s="50" t="s">
        <v>2056</v>
      </c>
      <c r="W946" s="196" t="s">
        <v>2057</v>
      </c>
      <c r="X946" s="186"/>
      <c r="Y946" s="55"/>
      <c r="Z946" s="48"/>
      <c r="AA946" s="48"/>
      <c r="AB946" s="48"/>
      <c r="AC946" s="48"/>
    </row>
    <row r="947" spans="1:29" ht="20.100000000000001" customHeight="1">
      <c r="A947" s="36" t="s">
        <v>2704</v>
      </c>
      <c r="B947" s="36" t="s">
        <v>536</v>
      </c>
      <c r="C947" s="48" t="s">
        <v>536</v>
      </c>
      <c r="D947" s="48" t="s">
        <v>2058</v>
      </c>
      <c r="E947" s="48" t="s">
        <v>536</v>
      </c>
      <c r="F947" s="48"/>
      <c r="G947" s="48"/>
      <c r="H947" s="48"/>
      <c r="I947" s="48" t="s">
        <v>536</v>
      </c>
      <c r="J947" s="49">
        <v>45655</v>
      </c>
      <c r="K947" s="44">
        <v>45627</v>
      </c>
      <c r="L947" s="40" t="s">
        <v>31</v>
      </c>
      <c r="M947" s="127">
        <v>1</v>
      </c>
      <c r="N947" s="137">
        <f>VLOOKUP(L947,단가표!$B$2:$C$75,2,0)</f>
        <v>0</v>
      </c>
      <c r="O947" s="42">
        <f>SUM(M947*N947)</f>
        <v>0</v>
      </c>
      <c r="P947" s="138">
        <v>5000</v>
      </c>
      <c r="Q947" s="165" t="s">
        <v>26</v>
      </c>
      <c r="R947" s="41"/>
      <c r="S947" s="43">
        <f>VLOOKUP(Q947,단가표!$B$2:$C$75,2,0)</f>
        <v>0</v>
      </c>
      <c r="T947" s="166"/>
      <c r="U947" s="193" t="s">
        <v>57</v>
      </c>
      <c r="V947" s="50" t="s">
        <v>2059</v>
      </c>
      <c r="W947" s="196" t="s">
        <v>2054</v>
      </c>
      <c r="X947" s="186"/>
      <c r="Y947" s="55"/>
      <c r="Z947" s="48"/>
      <c r="AA947" s="48"/>
      <c r="AB947" s="48"/>
      <c r="AC947" s="48"/>
    </row>
    <row r="948" spans="1:29" ht="20.100000000000001" customHeight="1">
      <c r="A948" s="36" t="s">
        <v>2704</v>
      </c>
      <c r="B948" s="36" t="s">
        <v>536</v>
      </c>
      <c r="C948" s="48" t="s">
        <v>536</v>
      </c>
      <c r="D948" s="48" t="s">
        <v>721</v>
      </c>
      <c r="E948" s="48" t="s">
        <v>536</v>
      </c>
      <c r="F948" s="48"/>
      <c r="G948" s="48"/>
      <c r="H948" s="48"/>
      <c r="I948" s="48" t="s">
        <v>536</v>
      </c>
      <c r="J948" s="49">
        <v>45655</v>
      </c>
      <c r="K948" s="44">
        <v>45627</v>
      </c>
      <c r="L948" s="40" t="s">
        <v>31</v>
      </c>
      <c r="M948" s="127">
        <v>1</v>
      </c>
      <c r="N948" s="137">
        <f>VLOOKUP(L948,단가표!$B$2:$C$75,2,0)</f>
        <v>0</v>
      </c>
      <c r="O948" s="42">
        <f>SUM(M948*N948)</f>
        <v>0</v>
      </c>
      <c r="P948" s="138">
        <v>5000</v>
      </c>
      <c r="Q948" s="165" t="s">
        <v>26</v>
      </c>
      <c r="R948" s="41"/>
      <c r="S948" s="43">
        <f>VLOOKUP(Q948,단가표!$B$2:$C$75,2,0)</f>
        <v>0</v>
      </c>
      <c r="T948" s="166"/>
      <c r="U948" s="193" t="s">
        <v>57</v>
      </c>
      <c r="V948" s="50" t="s">
        <v>2060</v>
      </c>
      <c r="W948" s="196" t="s">
        <v>2054</v>
      </c>
      <c r="X948" s="186"/>
      <c r="Y948" s="55"/>
      <c r="Z948" s="48"/>
      <c r="AA948" s="48"/>
      <c r="AB948" s="48"/>
      <c r="AC948" s="48"/>
    </row>
    <row r="949" spans="1:29" ht="20.100000000000001" customHeight="1">
      <c r="A949" s="36" t="s">
        <v>2704</v>
      </c>
      <c r="B949" s="36" t="s">
        <v>536</v>
      </c>
      <c r="C949" s="48" t="s">
        <v>536</v>
      </c>
      <c r="D949" s="48" t="s">
        <v>733</v>
      </c>
      <c r="E949" s="48" t="s">
        <v>536</v>
      </c>
      <c r="F949" s="48"/>
      <c r="G949" s="48"/>
      <c r="H949" s="48"/>
      <c r="I949" s="48" t="s">
        <v>536</v>
      </c>
      <c r="J949" s="49">
        <v>45655</v>
      </c>
      <c r="K949" s="44">
        <v>45627</v>
      </c>
      <c r="L949" s="40" t="s">
        <v>31</v>
      </c>
      <c r="M949" s="127">
        <v>1</v>
      </c>
      <c r="N949" s="137">
        <f>VLOOKUP(L949,단가표!$B$2:$C$75,2,0)</f>
        <v>0</v>
      </c>
      <c r="O949" s="42">
        <f>SUM(M949*N949)</f>
        <v>0</v>
      </c>
      <c r="P949" s="138">
        <v>10000</v>
      </c>
      <c r="Q949" s="165" t="s">
        <v>26</v>
      </c>
      <c r="R949" s="41"/>
      <c r="S949" s="43">
        <f>VLOOKUP(Q949,단가표!$B$2:$C$75,2,0)</f>
        <v>0</v>
      </c>
      <c r="T949" s="166"/>
      <c r="U949" s="193" t="s">
        <v>57</v>
      </c>
      <c r="V949" s="50" t="s">
        <v>2061</v>
      </c>
      <c r="W949" s="196" t="s">
        <v>2054</v>
      </c>
      <c r="X949" s="186"/>
      <c r="Y949" s="55"/>
      <c r="Z949" s="48"/>
      <c r="AA949" s="48"/>
      <c r="AB949" s="48"/>
      <c r="AC949" s="48"/>
    </row>
    <row r="950" spans="1:29" ht="20.100000000000001" customHeight="1">
      <c r="A950" s="36" t="s">
        <v>2704</v>
      </c>
      <c r="B950" s="36" t="s">
        <v>536</v>
      </c>
      <c r="C950" s="48" t="s">
        <v>536</v>
      </c>
      <c r="D950" s="48" t="s">
        <v>392</v>
      </c>
      <c r="E950" s="48" t="s">
        <v>536</v>
      </c>
      <c r="F950" s="48"/>
      <c r="G950" s="48"/>
      <c r="H950" s="48"/>
      <c r="I950" s="48" t="s">
        <v>536</v>
      </c>
      <c r="J950" s="49">
        <v>45655</v>
      </c>
      <c r="K950" s="44">
        <v>45627</v>
      </c>
      <c r="L950" s="40" t="s">
        <v>31</v>
      </c>
      <c r="M950" s="127">
        <v>10</v>
      </c>
      <c r="N950" s="137">
        <f>VLOOKUP(L950,단가표!$B$2:$C$75,2,0)</f>
        <v>0</v>
      </c>
      <c r="O950" s="42">
        <f>SUM(M950*N950)</f>
        <v>0</v>
      </c>
      <c r="P950" s="138">
        <v>50000</v>
      </c>
      <c r="Q950" s="165" t="s">
        <v>26</v>
      </c>
      <c r="R950" s="41"/>
      <c r="S950" s="43">
        <f>VLOOKUP(Q950,단가표!$B$2:$C$75,2,0)</f>
        <v>0</v>
      </c>
      <c r="T950" s="166"/>
      <c r="U950" s="193" t="s">
        <v>57</v>
      </c>
      <c r="V950" s="50" t="s">
        <v>2055</v>
      </c>
      <c r="W950" s="196" t="s">
        <v>2052</v>
      </c>
      <c r="X950" s="186"/>
      <c r="Y950" s="55"/>
      <c r="Z950" s="48"/>
      <c r="AA950" s="48"/>
      <c r="AB950" s="48"/>
      <c r="AC950" s="48"/>
    </row>
    <row r="951" spans="1:29" ht="20.100000000000001" customHeight="1">
      <c r="A951" s="36" t="s">
        <v>2705</v>
      </c>
      <c r="B951" s="95" t="s">
        <v>51</v>
      </c>
      <c r="C951" s="59" t="s">
        <v>28</v>
      </c>
      <c r="D951" s="37" t="s">
        <v>2066</v>
      </c>
      <c r="E951" s="48" t="s">
        <v>2186</v>
      </c>
      <c r="F951" s="48" t="s">
        <v>2067</v>
      </c>
      <c r="G951" s="48" t="s">
        <v>86</v>
      </c>
      <c r="H951" s="48">
        <v>8</v>
      </c>
      <c r="I951" s="48" t="s">
        <v>112</v>
      </c>
      <c r="J951" s="49">
        <v>45659</v>
      </c>
      <c r="K951" s="66">
        <v>45658</v>
      </c>
      <c r="L951" s="40" t="s">
        <v>28</v>
      </c>
      <c r="M951" s="127">
        <v>2</v>
      </c>
      <c r="N951" s="137">
        <f>VLOOKUP(L951,단가표!$B$2:$C$75,2,0)</f>
        <v>70000</v>
      </c>
      <c r="O951" s="42">
        <f>SUM(M951*N951)</f>
        <v>140000</v>
      </c>
      <c r="P951" s="138">
        <v>140000</v>
      </c>
      <c r="Q951" s="167" t="s">
        <v>26</v>
      </c>
      <c r="R951" s="41"/>
      <c r="S951" s="43">
        <f>VLOOKUP(Q951,단가표!$B$2:$C$75,2,0)</f>
        <v>0</v>
      </c>
      <c r="T951" s="166"/>
      <c r="U951" s="195" t="s">
        <v>59</v>
      </c>
      <c r="V951" s="48" t="s">
        <v>765</v>
      </c>
      <c r="W951" s="194" t="s">
        <v>2068</v>
      </c>
      <c r="X951" s="186"/>
      <c r="Y951" s="48"/>
      <c r="Z951" s="48"/>
      <c r="AA951" s="48"/>
      <c r="AB951" s="48"/>
      <c r="AC951" s="50"/>
    </row>
    <row r="952" spans="1:29" ht="20.100000000000001" customHeight="1">
      <c r="A952" s="36" t="s">
        <v>2705</v>
      </c>
      <c r="B952" s="95" t="s">
        <v>51</v>
      </c>
      <c r="C952" s="59" t="s">
        <v>39</v>
      </c>
      <c r="D952" s="37" t="s">
        <v>2066</v>
      </c>
      <c r="E952" s="48" t="s">
        <v>2186</v>
      </c>
      <c r="F952" s="48" t="s">
        <v>2067</v>
      </c>
      <c r="G952" s="48" t="s">
        <v>86</v>
      </c>
      <c r="H952" s="48">
        <v>8</v>
      </c>
      <c r="I952" s="48" t="s">
        <v>112</v>
      </c>
      <c r="J952" s="49">
        <v>45659</v>
      </c>
      <c r="K952" s="66">
        <v>45658</v>
      </c>
      <c r="L952" s="40" t="s">
        <v>6</v>
      </c>
      <c r="M952" s="127">
        <v>6</v>
      </c>
      <c r="N952" s="137">
        <f>VLOOKUP(L952,단가표!$B$2:$C$75,2,0)</f>
        <v>55000</v>
      </c>
      <c r="O952" s="42">
        <f>SUM(M952*N952)</f>
        <v>330000</v>
      </c>
      <c r="P952" s="138">
        <v>300000</v>
      </c>
      <c r="Q952" s="167" t="s">
        <v>14</v>
      </c>
      <c r="R952" s="41">
        <v>1</v>
      </c>
      <c r="S952" s="43">
        <f>VLOOKUP(Q952,단가표!$B$2:$C$75,2,0)</f>
        <v>30000</v>
      </c>
      <c r="T952" s="166">
        <v>30000</v>
      </c>
      <c r="U952" s="195" t="s">
        <v>57</v>
      </c>
      <c r="V952" s="48" t="s">
        <v>2071</v>
      </c>
      <c r="W952" s="194" t="s">
        <v>2069</v>
      </c>
      <c r="X952" s="186">
        <v>45659</v>
      </c>
      <c r="Y952" s="48" t="s">
        <v>6</v>
      </c>
      <c r="Z952" s="48"/>
      <c r="AA952" s="48"/>
      <c r="AB952" s="48"/>
      <c r="AC952" s="50"/>
    </row>
    <row r="953" spans="1:29" ht="20.100000000000001" customHeight="1">
      <c r="A953" s="58" t="s">
        <v>2705</v>
      </c>
      <c r="B953" s="95" t="s">
        <v>51</v>
      </c>
      <c r="C953" s="56" t="s">
        <v>41</v>
      </c>
      <c r="D953" s="48" t="s">
        <v>457</v>
      </c>
      <c r="E953" s="48" t="s">
        <v>46</v>
      </c>
      <c r="F953" s="48" t="s">
        <v>458</v>
      </c>
      <c r="G953" s="48" t="s">
        <v>86</v>
      </c>
      <c r="H953" s="48">
        <v>7</v>
      </c>
      <c r="I953" s="48" t="s">
        <v>107</v>
      </c>
      <c r="J953" s="68">
        <v>45659</v>
      </c>
      <c r="K953" s="44">
        <v>45658</v>
      </c>
      <c r="L953" s="40" t="s">
        <v>4</v>
      </c>
      <c r="M953" s="127">
        <v>4</v>
      </c>
      <c r="N953" s="137">
        <f>VLOOKUP(L953,단가표!$B$2:$C$75,2,0)</f>
        <v>60000</v>
      </c>
      <c r="O953" s="42">
        <f>SUM(M953*N953)</f>
        <v>240000</v>
      </c>
      <c r="P953" s="138">
        <v>240000</v>
      </c>
      <c r="Q953" s="167" t="s">
        <v>26</v>
      </c>
      <c r="R953" s="41"/>
      <c r="S953" s="43">
        <f>VLOOKUP(Q953,단가표!$B$2:$C$75,2,0)</f>
        <v>0</v>
      </c>
      <c r="T953" s="166"/>
      <c r="U953" s="195" t="s">
        <v>57</v>
      </c>
      <c r="V953" s="48" t="s">
        <v>2070</v>
      </c>
      <c r="W953" s="194" t="s">
        <v>1825</v>
      </c>
      <c r="X953" s="186">
        <v>45265</v>
      </c>
      <c r="Y953" s="48" t="s">
        <v>4</v>
      </c>
      <c r="Z953" s="48"/>
      <c r="AA953" s="48" t="s">
        <v>473</v>
      </c>
      <c r="AB953" s="48"/>
      <c r="AC953" s="50"/>
    </row>
    <row r="954" spans="1:29" ht="20.100000000000001" customHeight="1">
      <c r="A954" s="36" t="s">
        <v>2705</v>
      </c>
      <c r="B954" s="95" t="s">
        <v>51</v>
      </c>
      <c r="C954" s="37" t="s">
        <v>41</v>
      </c>
      <c r="D954" s="40" t="s">
        <v>371</v>
      </c>
      <c r="E954" s="48" t="s">
        <v>193</v>
      </c>
      <c r="F954" s="48" t="s">
        <v>372</v>
      </c>
      <c r="G954" s="48" t="s">
        <v>86</v>
      </c>
      <c r="H954" s="48">
        <v>5</v>
      </c>
      <c r="I954" s="48" t="s">
        <v>107</v>
      </c>
      <c r="J954" s="49">
        <v>45659</v>
      </c>
      <c r="K954" s="62">
        <v>45658</v>
      </c>
      <c r="L954" s="41" t="s">
        <v>4</v>
      </c>
      <c r="M954" s="127">
        <v>4</v>
      </c>
      <c r="N954" s="137">
        <f>VLOOKUP(L954,단가표!$B$2:$C$75,2,0)</f>
        <v>60000</v>
      </c>
      <c r="O954" s="42">
        <f>SUM(M954*N954)</f>
        <v>240000</v>
      </c>
      <c r="P954" s="140">
        <v>240000</v>
      </c>
      <c r="Q954" s="167" t="s">
        <v>26</v>
      </c>
      <c r="R954" s="41"/>
      <c r="S954" s="43">
        <f>VLOOKUP(Q954,단가표!$B$2:$C$75,2,0)</f>
        <v>0</v>
      </c>
      <c r="T954" s="166"/>
      <c r="U954" s="204" t="s">
        <v>57</v>
      </c>
      <c r="V954" s="50" t="s">
        <v>2072</v>
      </c>
      <c r="W954" s="194" t="s">
        <v>1825</v>
      </c>
      <c r="X954" s="186">
        <v>44998</v>
      </c>
      <c r="Y954" s="48" t="s">
        <v>4</v>
      </c>
      <c r="Z954" s="48"/>
      <c r="AA954" s="60" t="s">
        <v>373</v>
      </c>
      <c r="AB954" s="60"/>
      <c r="AC954" s="40"/>
    </row>
    <row r="955" spans="1:29" ht="20.100000000000001" customHeight="1">
      <c r="A955" s="36" t="s">
        <v>2705</v>
      </c>
      <c r="B955" s="95" t="s">
        <v>51</v>
      </c>
      <c r="C955" s="48" t="s">
        <v>41</v>
      </c>
      <c r="D955" s="38" t="s">
        <v>277</v>
      </c>
      <c r="E955" s="48" t="s">
        <v>47</v>
      </c>
      <c r="F955" s="48" t="s">
        <v>278</v>
      </c>
      <c r="G955" s="48" t="s">
        <v>86</v>
      </c>
      <c r="H955" s="48">
        <v>8</v>
      </c>
      <c r="I955" s="48" t="s">
        <v>135</v>
      </c>
      <c r="J955" s="49">
        <v>45659</v>
      </c>
      <c r="K955" s="66">
        <v>45658</v>
      </c>
      <c r="L955" s="40" t="s">
        <v>6</v>
      </c>
      <c r="M955" s="127">
        <v>1</v>
      </c>
      <c r="N955" s="137">
        <f>VLOOKUP(L955,단가표!$B$2:$C$75,2,0)</f>
        <v>55000</v>
      </c>
      <c r="O955" s="42">
        <f>SUM(M955*N955)</f>
        <v>55000</v>
      </c>
      <c r="P955" s="138">
        <v>55000</v>
      </c>
      <c r="Q955" s="167" t="s">
        <v>26</v>
      </c>
      <c r="R955" s="41"/>
      <c r="S955" s="43">
        <f>VLOOKUP(Q955,단가표!$B$2:$C$75,2,0)</f>
        <v>0</v>
      </c>
      <c r="T955" s="166"/>
      <c r="U955" s="195" t="s">
        <v>57</v>
      </c>
      <c r="V955" s="50" t="s">
        <v>2073</v>
      </c>
      <c r="W955" s="194" t="s">
        <v>2084</v>
      </c>
      <c r="X955" s="186">
        <v>44697</v>
      </c>
      <c r="Y955" s="55" t="s">
        <v>4</v>
      </c>
      <c r="Z955" s="48"/>
      <c r="AA955" s="48"/>
      <c r="AB955" s="48"/>
      <c r="AC955" s="48" t="s">
        <v>56</v>
      </c>
    </row>
    <row r="956" spans="1:29" ht="20.100000000000001" customHeight="1">
      <c r="A956" s="58" t="s">
        <v>2705</v>
      </c>
      <c r="B956" s="95" t="s">
        <v>51</v>
      </c>
      <c r="C956" s="59" t="s">
        <v>41</v>
      </c>
      <c r="D956" s="48" t="s">
        <v>224</v>
      </c>
      <c r="E956" s="48" t="s">
        <v>193</v>
      </c>
      <c r="F956" s="48" t="s">
        <v>322</v>
      </c>
      <c r="G956" s="48" t="s">
        <v>86</v>
      </c>
      <c r="H956" s="48">
        <v>6</v>
      </c>
      <c r="I956" s="50" t="s">
        <v>17</v>
      </c>
      <c r="J956" s="49">
        <v>45659</v>
      </c>
      <c r="K956" s="44">
        <v>45658</v>
      </c>
      <c r="L956" s="40" t="s">
        <v>2435</v>
      </c>
      <c r="M956" s="127">
        <v>9</v>
      </c>
      <c r="N956" s="137">
        <f>VLOOKUP(L956,단가표!$B$2:$C$75,2,0)</f>
        <v>30000</v>
      </c>
      <c r="O956" s="42">
        <f>SUM(M956*N956)</f>
        <v>270000</v>
      </c>
      <c r="P956" s="138">
        <v>270000</v>
      </c>
      <c r="Q956" s="165" t="s">
        <v>26</v>
      </c>
      <c r="R956" s="41"/>
      <c r="S956" s="42">
        <f>VLOOKUP(Q956,단가표!$B$2:$C$75,2,0)</f>
        <v>0</v>
      </c>
      <c r="T956" s="166"/>
      <c r="U956" s="195" t="s">
        <v>57</v>
      </c>
      <c r="V956" s="50" t="s">
        <v>2074</v>
      </c>
      <c r="W956" s="196" t="s">
        <v>2075</v>
      </c>
      <c r="X956" s="186">
        <v>44561</v>
      </c>
      <c r="Y956" s="55" t="s">
        <v>4</v>
      </c>
      <c r="Z956" s="48"/>
      <c r="AA956" s="48" t="s">
        <v>229</v>
      </c>
      <c r="AB956" s="48"/>
      <c r="AC956" s="48"/>
    </row>
    <row r="957" spans="1:29" ht="20.100000000000001" customHeight="1">
      <c r="A957" s="58" t="s">
        <v>2705</v>
      </c>
      <c r="B957" s="95" t="s">
        <v>51</v>
      </c>
      <c r="C957" s="59" t="s">
        <v>41</v>
      </c>
      <c r="D957" s="48" t="s">
        <v>224</v>
      </c>
      <c r="E957" s="48" t="s">
        <v>193</v>
      </c>
      <c r="F957" s="48" t="s">
        <v>322</v>
      </c>
      <c r="G957" s="48" t="s">
        <v>86</v>
      </c>
      <c r="H957" s="48">
        <v>6</v>
      </c>
      <c r="I957" s="50" t="s">
        <v>91</v>
      </c>
      <c r="J957" s="49">
        <v>45659</v>
      </c>
      <c r="K957" s="44">
        <v>45658</v>
      </c>
      <c r="L957" s="40" t="s">
        <v>6</v>
      </c>
      <c r="M957" s="127">
        <v>5</v>
      </c>
      <c r="N957" s="137">
        <f>VLOOKUP(L957,단가표!$B$2:$C$75,2,0)</f>
        <v>55000</v>
      </c>
      <c r="O957" s="42">
        <f>SUM(M957*N957)</f>
        <v>275000</v>
      </c>
      <c r="P957" s="138">
        <v>275000</v>
      </c>
      <c r="Q957" s="165" t="s">
        <v>26</v>
      </c>
      <c r="R957" s="41"/>
      <c r="S957" s="42">
        <f>VLOOKUP(Q957,단가표!$B$2:$C$75,2,0)</f>
        <v>0</v>
      </c>
      <c r="T957" s="166"/>
      <c r="U957" s="195" t="s">
        <v>57</v>
      </c>
      <c r="V957" s="50" t="s">
        <v>2074</v>
      </c>
      <c r="W957" s="196" t="s">
        <v>2076</v>
      </c>
      <c r="X957" s="186">
        <v>44561</v>
      </c>
      <c r="Y957" s="55" t="s">
        <v>4</v>
      </c>
      <c r="Z957" s="48"/>
      <c r="AA957" s="48" t="s">
        <v>229</v>
      </c>
      <c r="AB957" s="48"/>
      <c r="AC957" s="48"/>
    </row>
    <row r="958" spans="1:29" ht="20.100000000000001" customHeight="1">
      <c r="A958" s="58" t="s">
        <v>2705</v>
      </c>
      <c r="B958" s="95" t="s">
        <v>51</v>
      </c>
      <c r="C958" s="37" t="s">
        <v>41</v>
      </c>
      <c r="D958" s="48" t="s">
        <v>224</v>
      </c>
      <c r="E958" s="48" t="s">
        <v>193</v>
      </c>
      <c r="F958" s="48" t="s">
        <v>322</v>
      </c>
      <c r="G958" s="48" t="s">
        <v>86</v>
      </c>
      <c r="H958" s="48">
        <v>6</v>
      </c>
      <c r="I958" s="50" t="s">
        <v>406</v>
      </c>
      <c r="J958" s="49">
        <v>45659</v>
      </c>
      <c r="K958" s="44">
        <v>45658</v>
      </c>
      <c r="L958" s="40" t="s">
        <v>165</v>
      </c>
      <c r="M958" s="127">
        <v>1</v>
      </c>
      <c r="N958" s="137">
        <f>VLOOKUP(L958,단가표!$B$2:$C$75,2,0)</f>
        <v>500000</v>
      </c>
      <c r="O958" s="42">
        <f>SUM(M958*N958)</f>
        <v>500000</v>
      </c>
      <c r="P958" s="138">
        <v>500000</v>
      </c>
      <c r="Q958" s="165" t="s">
        <v>26</v>
      </c>
      <c r="R958" s="41"/>
      <c r="S958" s="42">
        <f>VLOOKUP(Q958,단가표!$B$2:$C$75,2,0)</f>
        <v>0</v>
      </c>
      <c r="T958" s="166"/>
      <c r="U958" s="195" t="s">
        <v>57</v>
      </c>
      <c r="V958" s="50" t="s">
        <v>2074</v>
      </c>
      <c r="W958" s="196" t="s">
        <v>2003</v>
      </c>
      <c r="X958" s="186">
        <v>44561</v>
      </c>
      <c r="Y958" s="55" t="s">
        <v>4</v>
      </c>
      <c r="Z958" s="48"/>
      <c r="AA958" s="48" t="s">
        <v>229</v>
      </c>
      <c r="AB958" s="48"/>
      <c r="AC958" s="48"/>
    </row>
    <row r="959" spans="1:29" ht="20.100000000000001" customHeight="1">
      <c r="A959" s="36" t="s">
        <v>2705</v>
      </c>
      <c r="B959" s="95" t="s">
        <v>51</v>
      </c>
      <c r="C959" s="59" t="s">
        <v>41</v>
      </c>
      <c r="D959" s="48" t="s">
        <v>573</v>
      </c>
      <c r="E959" s="48" t="s">
        <v>48</v>
      </c>
      <c r="F959" s="48" t="s">
        <v>574</v>
      </c>
      <c r="G959" s="48" t="s">
        <v>86</v>
      </c>
      <c r="H959" s="48">
        <v>9</v>
      </c>
      <c r="I959" s="50" t="s">
        <v>406</v>
      </c>
      <c r="J959" s="49">
        <v>45659</v>
      </c>
      <c r="K959" s="44">
        <v>45658</v>
      </c>
      <c r="L959" s="40" t="s">
        <v>165</v>
      </c>
      <c r="M959" s="127">
        <v>1</v>
      </c>
      <c r="N959" s="137">
        <f>VLOOKUP(L959,단가표!$B$2:$C$75,2,0)</f>
        <v>500000</v>
      </c>
      <c r="O959" s="42">
        <f>SUM(M959*N959)</f>
        <v>500000</v>
      </c>
      <c r="P959" s="138">
        <v>500000</v>
      </c>
      <c r="Q959" s="167" t="s">
        <v>26</v>
      </c>
      <c r="R959" s="41"/>
      <c r="S959" s="43">
        <f>VLOOKUP(Q959,단가표!$B$2:$C$75,2,0)</f>
        <v>0</v>
      </c>
      <c r="T959" s="166"/>
      <c r="U959" s="195" t="s">
        <v>57</v>
      </c>
      <c r="V959" s="48" t="s">
        <v>2077</v>
      </c>
      <c r="W959" s="194" t="s">
        <v>2003</v>
      </c>
      <c r="X959" s="186">
        <v>45328</v>
      </c>
      <c r="Y959" s="55" t="s">
        <v>6</v>
      </c>
      <c r="Z959" s="48"/>
      <c r="AA959" s="48" t="s">
        <v>575</v>
      </c>
      <c r="AB959" s="48"/>
      <c r="AC959" s="48"/>
    </row>
    <row r="960" spans="1:29" ht="20.100000000000001" customHeight="1">
      <c r="A960" s="36" t="s">
        <v>2705</v>
      </c>
      <c r="B960" s="95" t="s">
        <v>51</v>
      </c>
      <c r="C960" s="37" t="s">
        <v>41</v>
      </c>
      <c r="D960" s="48" t="s">
        <v>573</v>
      </c>
      <c r="E960" s="48" t="s">
        <v>48</v>
      </c>
      <c r="F960" s="48" t="s">
        <v>574</v>
      </c>
      <c r="G960" s="48" t="s">
        <v>86</v>
      </c>
      <c r="H960" s="48">
        <v>9</v>
      </c>
      <c r="I960" s="50" t="s">
        <v>657</v>
      </c>
      <c r="J960" s="49">
        <v>45659</v>
      </c>
      <c r="K960" s="44">
        <v>45658</v>
      </c>
      <c r="L960" s="40" t="s">
        <v>2435</v>
      </c>
      <c r="M960" s="127">
        <v>8</v>
      </c>
      <c r="N960" s="137">
        <f>VLOOKUP(L960,단가표!$B$2:$C$75,2,0)</f>
        <v>30000</v>
      </c>
      <c r="O960" s="42">
        <f>SUM(M960*N960)</f>
        <v>240000</v>
      </c>
      <c r="P960" s="138">
        <v>240000</v>
      </c>
      <c r="Q960" s="167" t="s">
        <v>26</v>
      </c>
      <c r="R960" s="41"/>
      <c r="S960" s="43">
        <f>VLOOKUP(Q960,단가표!$B$2:$C$75,2,0)</f>
        <v>0</v>
      </c>
      <c r="T960" s="166"/>
      <c r="U960" s="195" t="s">
        <v>57</v>
      </c>
      <c r="V960" s="48" t="s">
        <v>2077</v>
      </c>
      <c r="W960" s="194" t="s">
        <v>2078</v>
      </c>
      <c r="X960" s="186">
        <v>45328</v>
      </c>
      <c r="Y960" s="55" t="s">
        <v>6</v>
      </c>
      <c r="Z960" s="48"/>
      <c r="AA960" s="48" t="s">
        <v>575</v>
      </c>
      <c r="AB960" s="48"/>
      <c r="AC960" s="48"/>
    </row>
    <row r="961" spans="1:29" ht="20.100000000000001" customHeight="1">
      <c r="A961" s="36" t="s">
        <v>2705</v>
      </c>
      <c r="B961" s="95" t="s">
        <v>50</v>
      </c>
      <c r="C961" s="56" t="s">
        <v>41</v>
      </c>
      <c r="D961" s="48" t="s">
        <v>1814</v>
      </c>
      <c r="E961" s="48" t="s">
        <v>731</v>
      </c>
      <c r="F961" s="48" t="s">
        <v>1815</v>
      </c>
      <c r="G961" s="48" t="s">
        <v>86</v>
      </c>
      <c r="H961" s="48">
        <v>6</v>
      </c>
      <c r="I961" s="48" t="s">
        <v>2080</v>
      </c>
      <c r="J961" s="49">
        <v>45659</v>
      </c>
      <c r="K961" s="66">
        <v>45658</v>
      </c>
      <c r="L961" s="40" t="s">
        <v>6</v>
      </c>
      <c r="M961" s="127">
        <v>8</v>
      </c>
      <c r="N961" s="137">
        <f>VLOOKUP(L961,단가표!$B$2:$C$75,2,0)</f>
        <v>55000</v>
      </c>
      <c r="O961" s="42">
        <f>SUM(M961*N961)</f>
        <v>440000</v>
      </c>
      <c r="P961" s="138">
        <v>430000</v>
      </c>
      <c r="Q961" s="167" t="s">
        <v>14</v>
      </c>
      <c r="R961" s="41">
        <v>1</v>
      </c>
      <c r="S961" s="43">
        <f>VLOOKUP(Q961,단가표!$B$2:$C$75,2,0)</f>
        <v>30000</v>
      </c>
      <c r="T961" s="166">
        <v>30000</v>
      </c>
      <c r="U961" s="200" t="s">
        <v>57</v>
      </c>
      <c r="V961" s="38" t="s">
        <v>2082</v>
      </c>
      <c r="W961" s="194" t="s">
        <v>2083</v>
      </c>
      <c r="X961" s="186"/>
      <c r="Y961" s="55"/>
      <c r="Z961" s="48"/>
      <c r="AA961" s="48"/>
      <c r="AB961" s="48"/>
      <c r="AC961" s="40"/>
    </row>
    <row r="962" spans="1:29" ht="20.100000000000001" customHeight="1">
      <c r="A962" s="36" t="s">
        <v>2700</v>
      </c>
      <c r="B962" s="36" t="s">
        <v>30</v>
      </c>
      <c r="C962" s="56" t="s">
        <v>51</v>
      </c>
      <c r="D962" s="48" t="s">
        <v>2081</v>
      </c>
      <c r="E962" s="48" t="s">
        <v>30</v>
      </c>
      <c r="F962" s="48" t="s">
        <v>2079</v>
      </c>
      <c r="G962" s="48" t="s">
        <v>1667</v>
      </c>
      <c r="H962" s="48">
        <v>9</v>
      </c>
      <c r="I962" s="48" t="s">
        <v>2050</v>
      </c>
      <c r="J962" s="49">
        <v>45659</v>
      </c>
      <c r="K962" s="66">
        <v>45658</v>
      </c>
      <c r="L962" s="40" t="s">
        <v>1755</v>
      </c>
      <c r="M962" s="127">
        <v>1</v>
      </c>
      <c r="N962" s="137">
        <f>VLOOKUP(L962,단가표!$B$2:$C$75,2,0)</f>
        <v>150000</v>
      </c>
      <c r="O962" s="42">
        <f>SUM(M962*N962)</f>
        <v>150000</v>
      </c>
      <c r="P962" s="138">
        <v>150000</v>
      </c>
      <c r="Q962" s="167" t="s">
        <v>26</v>
      </c>
      <c r="R962" s="41"/>
      <c r="S962" s="43">
        <v>0</v>
      </c>
      <c r="T962" s="166"/>
      <c r="U962" s="200" t="s">
        <v>59</v>
      </c>
      <c r="V962" s="38" t="s">
        <v>765</v>
      </c>
      <c r="W962" s="194" t="s">
        <v>1752</v>
      </c>
      <c r="X962" s="186"/>
      <c r="Y962" s="55"/>
      <c r="Z962" s="48"/>
      <c r="AA962" s="48"/>
      <c r="AB962" s="48"/>
      <c r="AC962" s="40"/>
    </row>
    <row r="963" spans="1:29" ht="20.100000000000001" customHeight="1">
      <c r="A963" s="58" t="s">
        <v>2705</v>
      </c>
      <c r="B963" s="95" t="s">
        <v>51</v>
      </c>
      <c r="C963" s="59" t="s">
        <v>41</v>
      </c>
      <c r="D963" s="48" t="s">
        <v>481</v>
      </c>
      <c r="E963" s="48" t="s">
        <v>48</v>
      </c>
      <c r="F963" s="48" t="s">
        <v>482</v>
      </c>
      <c r="G963" s="48" t="s">
        <v>86</v>
      </c>
      <c r="H963" s="48">
        <v>8</v>
      </c>
      <c r="I963" s="50" t="s">
        <v>90</v>
      </c>
      <c r="J963" s="49">
        <v>45660</v>
      </c>
      <c r="K963" s="62">
        <v>45658</v>
      </c>
      <c r="L963" s="40" t="s">
        <v>3</v>
      </c>
      <c r="M963" s="127">
        <v>3</v>
      </c>
      <c r="N963" s="137">
        <f>VLOOKUP(L963,단가표!$B$2:$C$75,2,0)</f>
        <v>70000</v>
      </c>
      <c r="O963" s="42">
        <f>SUM(M963*N963)</f>
        <v>210000</v>
      </c>
      <c r="P963" s="138">
        <v>210000</v>
      </c>
      <c r="Q963" s="165" t="s">
        <v>26</v>
      </c>
      <c r="R963" s="41"/>
      <c r="S963" s="42">
        <f>VLOOKUP(Q963,단가표!$B$2:$C$75,2,0)</f>
        <v>0</v>
      </c>
      <c r="T963" s="166"/>
      <c r="U963" s="195" t="s">
        <v>57</v>
      </c>
      <c r="V963" s="50" t="s">
        <v>2089</v>
      </c>
      <c r="W963" s="196" t="s">
        <v>1881</v>
      </c>
      <c r="X963" s="186">
        <v>45296</v>
      </c>
      <c r="Y963" s="55" t="s">
        <v>4</v>
      </c>
      <c r="Z963" s="48"/>
      <c r="AA963" s="48" t="s">
        <v>504</v>
      </c>
      <c r="AB963" s="48"/>
      <c r="AC963" s="48"/>
    </row>
    <row r="964" spans="1:29" ht="20.100000000000001" customHeight="1">
      <c r="A964" s="36" t="s">
        <v>2705</v>
      </c>
      <c r="B964" s="95" t="s">
        <v>50</v>
      </c>
      <c r="C964" s="59" t="s">
        <v>41</v>
      </c>
      <c r="D964" s="40" t="s">
        <v>314</v>
      </c>
      <c r="E964" s="48" t="s">
        <v>45</v>
      </c>
      <c r="F964" s="48" t="s">
        <v>315</v>
      </c>
      <c r="G964" s="48" t="s">
        <v>89</v>
      </c>
      <c r="H964" s="40">
        <v>6</v>
      </c>
      <c r="I964" s="48" t="s">
        <v>596</v>
      </c>
      <c r="J964" s="49">
        <v>45660</v>
      </c>
      <c r="K964" s="66">
        <v>45658</v>
      </c>
      <c r="L964" s="40" t="s">
        <v>4</v>
      </c>
      <c r="M964" s="127">
        <v>4</v>
      </c>
      <c r="N964" s="137">
        <f>VLOOKUP(L964,단가표!$B$2:$C$75,2,0)</f>
        <v>60000</v>
      </c>
      <c r="O964" s="42">
        <f>SUM(M964*N964)</f>
        <v>240000</v>
      </c>
      <c r="P964" s="140">
        <v>240000</v>
      </c>
      <c r="Q964" s="167" t="s">
        <v>26</v>
      </c>
      <c r="R964" s="41"/>
      <c r="S964" s="43">
        <f>VLOOKUP(Q964,단가표!$B$2:$C$75,2,0)</f>
        <v>0</v>
      </c>
      <c r="T964" s="166"/>
      <c r="U964" s="195" t="s">
        <v>57</v>
      </c>
      <c r="V964" s="41" t="s">
        <v>2090</v>
      </c>
      <c r="W964" s="194" t="s">
        <v>1825</v>
      </c>
      <c r="X964" s="188">
        <v>44884</v>
      </c>
      <c r="Y964" s="48" t="s">
        <v>4</v>
      </c>
      <c r="Z964" s="48"/>
      <c r="AA964" s="48" t="s">
        <v>319</v>
      </c>
      <c r="AB964" s="48"/>
      <c r="AC964" s="48" t="s">
        <v>61</v>
      </c>
    </row>
    <row r="965" spans="1:29" ht="20.100000000000001" customHeight="1">
      <c r="A965" s="36" t="s">
        <v>2705</v>
      </c>
      <c r="B965" s="95" t="s">
        <v>51</v>
      </c>
      <c r="C965" s="48" t="s">
        <v>41</v>
      </c>
      <c r="D965" s="40" t="s">
        <v>1366</v>
      </c>
      <c r="E965" s="48" t="s">
        <v>193</v>
      </c>
      <c r="F965" s="48" t="s">
        <v>1367</v>
      </c>
      <c r="G965" s="48" t="s">
        <v>86</v>
      </c>
      <c r="H965" s="48">
        <v>6</v>
      </c>
      <c r="I965" s="48" t="s">
        <v>100</v>
      </c>
      <c r="J965" s="49">
        <v>45660</v>
      </c>
      <c r="K965" s="66">
        <v>45658</v>
      </c>
      <c r="L965" s="40" t="s">
        <v>5</v>
      </c>
      <c r="M965" s="127">
        <v>4</v>
      </c>
      <c r="N965" s="137">
        <f>VLOOKUP(L965,단가표!$B$2:$C$75,2,0)</f>
        <v>57500</v>
      </c>
      <c r="O965" s="42">
        <f>SUM(M965*N965)</f>
        <v>230000</v>
      </c>
      <c r="P965" s="138">
        <v>230000</v>
      </c>
      <c r="Q965" s="165" t="s">
        <v>26</v>
      </c>
      <c r="R965" s="41"/>
      <c r="S965" s="42">
        <f>VLOOKUP(Q965,단가표!$B$2:$C$75,2,0)</f>
        <v>0</v>
      </c>
      <c r="T965" s="166"/>
      <c r="U965" s="195" t="s">
        <v>57</v>
      </c>
      <c r="V965" s="50" t="s">
        <v>2091</v>
      </c>
      <c r="W965" s="194" t="s">
        <v>1825</v>
      </c>
      <c r="X965" s="186"/>
      <c r="Y965" s="55"/>
      <c r="Z965" s="48"/>
      <c r="AA965" s="48"/>
      <c r="AB965" s="48"/>
      <c r="AC965" s="50"/>
    </row>
    <row r="966" spans="1:29" ht="20.100000000000001" customHeight="1">
      <c r="A966" s="58" t="s">
        <v>2705</v>
      </c>
      <c r="B966" s="95" t="s">
        <v>51</v>
      </c>
      <c r="C966" s="37" t="s">
        <v>41</v>
      </c>
      <c r="D966" s="37" t="s">
        <v>411</v>
      </c>
      <c r="E966" s="48" t="s">
        <v>193</v>
      </c>
      <c r="F966" s="48" t="s">
        <v>412</v>
      </c>
      <c r="G966" s="48" t="s">
        <v>86</v>
      </c>
      <c r="H966" s="48">
        <v>8</v>
      </c>
      <c r="I966" s="48" t="s">
        <v>2092</v>
      </c>
      <c r="J966" s="49">
        <v>45660</v>
      </c>
      <c r="K966" s="66">
        <v>45658</v>
      </c>
      <c r="L966" s="40" t="s">
        <v>6</v>
      </c>
      <c r="M966" s="127">
        <v>4</v>
      </c>
      <c r="N966" s="137">
        <f>VLOOKUP(L966,단가표!$B$2:$C$75,2,0)</f>
        <v>55000</v>
      </c>
      <c r="O966" s="42">
        <f>SUM(M966*N966)</f>
        <v>220000</v>
      </c>
      <c r="P966" s="138">
        <v>200000</v>
      </c>
      <c r="Q966" s="167" t="s">
        <v>26</v>
      </c>
      <c r="R966" s="41"/>
      <c r="S966" s="43">
        <f>VLOOKUP(Q966,단가표!$B$2:$C$75,2,0)</f>
        <v>0</v>
      </c>
      <c r="T966" s="166"/>
      <c r="U966" s="195" t="s">
        <v>57</v>
      </c>
      <c r="V966" s="48" t="s">
        <v>2093</v>
      </c>
      <c r="W966" s="194" t="s">
        <v>2094</v>
      </c>
      <c r="X966" s="186">
        <v>45122</v>
      </c>
      <c r="Y966" s="55" t="s">
        <v>4</v>
      </c>
      <c r="Z966" s="48"/>
      <c r="AA966" s="48" t="s">
        <v>413</v>
      </c>
      <c r="AB966" s="48"/>
      <c r="AC966" s="48"/>
    </row>
    <row r="967" spans="1:29" ht="20.100000000000001" customHeight="1">
      <c r="A967" s="58" t="s">
        <v>2705</v>
      </c>
      <c r="B967" s="95" t="s">
        <v>50</v>
      </c>
      <c r="C967" s="37" t="s">
        <v>28</v>
      </c>
      <c r="D967" s="37" t="s">
        <v>2099</v>
      </c>
      <c r="E967" s="48" t="s">
        <v>731</v>
      </c>
      <c r="F967" s="48" t="s">
        <v>2100</v>
      </c>
      <c r="G967" s="48" t="s">
        <v>89</v>
      </c>
      <c r="H967" s="48">
        <v>13</v>
      </c>
      <c r="I967" s="48" t="s">
        <v>98</v>
      </c>
      <c r="J967" s="49">
        <v>45660</v>
      </c>
      <c r="K967" s="66">
        <v>45658</v>
      </c>
      <c r="L967" s="40" t="s">
        <v>28</v>
      </c>
      <c r="M967" s="127">
        <v>1</v>
      </c>
      <c r="N967" s="137">
        <f>VLOOKUP(L967,단가표!$B$2:$C$75,2,0)</f>
        <v>70000</v>
      </c>
      <c r="O967" s="42">
        <f>SUM(M967*N967)</f>
        <v>70000</v>
      </c>
      <c r="P967" s="138">
        <v>70000</v>
      </c>
      <c r="Q967" s="167" t="s">
        <v>26</v>
      </c>
      <c r="R967" s="41"/>
      <c r="S967" s="43">
        <f>VLOOKUP(Q967,단가표!$B$2:$C$75,2,0)</f>
        <v>0</v>
      </c>
      <c r="T967" s="166"/>
      <c r="U967" s="195" t="s">
        <v>59</v>
      </c>
      <c r="V967" s="48" t="s">
        <v>765</v>
      </c>
      <c r="W967" s="194" t="s">
        <v>2101</v>
      </c>
      <c r="X967" s="186"/>
      <c r="Y967" s="55"/>
      <c r="Z967" s="48"/>
      <c r="AA967" s="48"/>
      <c r="AB967" s="48"/>
      <c r="AC967" s="48"/>
    </row>
    <row r="968" spans="1:29" ht="20.100000000000001" customHeight="1">
      <c r="A968" s="58" t="s">
        <v>2705</v>
      </c>
      <c r="B968" s="95" t="s">
        <v>50</v>
      </c>
      <c r="C968" s="61" t="s">
        <v>39</v>
      </c>
      <c r="D968" s="37" t="s">
        <v>1695</v>
      </c>
      <c r="E968" s="48" t="s">
        <v>731</v>
      </c>
      <c r="F968" s="48" t="s">
        <v>1696</v>
      </c>
      <c r="G968" s="48" t="s">
        <v>86</v>
      </c>
      <c r="H968" s="48">
        <v>7</v>
      </c>
      <c r="I968" s="48" t="s">
        <v>114</v>
      </c>
      <c r="J968" s="49">
        <v>45660</v>
      </c>
      <c r="K968" s="66">
        <v>45658</v>
      </c>
      <c r="L968" s="40" t="s">
        <v>5</v>
      </c>
      <c r="M968" s="127">
        <v>4</v>
      </c>
      <c r="N968" s="137">
        <f>VLOOKUP(L968,단가표!$B$2:$C$75,2,0)</f>
        <v>57500</v>
      </c>
      <c r="O968" s="42">
        <f>SUM(M968*N968)</f>
        <v>230000</v>
      </c>
      <c r="P968" s="138">
        <v>230000</v>
      </c>
      <c r="Q968" s="167" t="s">
        <v>14</v>
      </c>
      <c r="R968" s="41">
        <v>1</v>
      </c>
      <c r="S968" s="43">
        <f>VLOOKUP(Q968,단가표!$B$2:$C$75,2,0)</f>
        <v>30000</v>
      </c>
      <c r="T968" s="166">
        <v>30000</v>
      </c>
      <c r="U968" s="195" t="s">
        <v>59</v>
      </c>
      <c r="V968" s="48" t="s">
        <v>765</v>
      </c>
      <c r="W968" s="194" t="s">
        <v>2103</v>
      </c>
      <c r="X968" s="186"/>
      <c r="Y968" s="48"/>
      <c r="Z968" s="48"/>
      <c r="AA968" s="48"/>
      <c r="AB968" s="48"/>
      <c r="AC968" s="50"/>
    </row>
    <row r="969" spans="1:29" ht="20.100000000000001" customHeight="1">
      <c r="A969" s="58" t="s">
        <v>2705</v>
      </c>
      <c r="B969" s="95" t="s">
        <v>50</v>
      </c>
      <c r="C969" s="61" t="s">
        <v>39</v>
      </c>
      <c r="D969" s="37" t="s">
        <v>1698</v>
      </c>
      <c r="E969" s="48" t="s">
        <v>731</v>
      </c>
      <c r="F969" s="48" t="s">
        <v>1696</v>
      </c>
      <c r="G969" s="48" t="s">
        <v>86</v>
      </c>
      <c r="H969" s="48">
        <v>7</v>
      </c>
      <c r="I969" s="48" t="s">
        <v>114</v>
      </c>
      <c r="J969" s="49">
        <v>45660</v>
      </c>
      <c r="K969" s="66">
        <v>45658</v>
      </c>
      <c r="L969" s="40" t="s">
        <v>5</v>
      </c>
      <c r="M969" s="127">
        <v>4</v>
      </c>
      <c r="N969" s="137">
        <f>VLOOKUP(L969,단가표!$B$2:$C$75,2,0)</f>
        <v>57500</v>
      </c>
      <c r="O969" s="42">
        <f>SUM(M969*N969)</f>
        <v>230000</v>
      </c>
      <c r="P969" s="138">
        <v>230000</v>
      </c>
      <c r="Q969" s="167" t="s">
        <v>14</v>
      </c>
      <c r="R969" s="41">
        <v>1</v>
      </c>
      <c r="S969" s="43">
        <f>VLOOKUP(Q969,단가표!$B$2:$C$75,2,0)</f>
        <v>30000</v>
      </c>
      <c r="T969" s="166">
        <v>30000</v>
      </c>
      <c r="U969" s="195" t="s">
        <v>59</v>
      </c>
      <c r="V969" s="48" t="s">
        <v>765</v>
      </c>
      <c r="W969" s="194" t="s">
        <v>2103</v>
      </c>
      <c r="X969" s="186"/>
      <c r="Y969" s="48"/>
      <c r="Z969" s="48"/>
      <c r="AA969" s="48"/>
      <c r="AB969" s="48"/>
      <c r="AC969" s="50"/>
    </row>
    <row r="970" spans="1:29" ht="20.100000000000001" customHeight="1">
      <c r="A970" s="58" t="s">
        <v>2705</v>
      </c>
      <c r="B970" s="95" t="s">
        <v>50</v>
      </c>
      <c r="C970" s="61"/>
      <c r="D970" s="37" t="s">
        <v>1695</v>
      </c>
      <c r="E970" s="48" t="s">
        <v>731</v>
      </c>
      <c r="F970" s="48" t="s">
        <v>1696</v>
      </c>
      <c r="G970" s="48" t="s">
        <v>86</v>
      </c>
      <c r="H970" s="48">
        <v>7</v>
      </c>
      <c r="I970" s="48" t="s">
        <v>114</v>
      </c>
      <c r="J970" s="49">
        <v>45660</v>
      </c>
      <c r="K970" s="44">
        <v>45658</v>
      </c>
      <c r="L970" s="40" t="s">
        <v>4</v>
      </c>
      <c r="M970" s="127"/>
      <c r="N970" s="137">
        <f>VLOOKUP(L970,단가표!$B$2:$C$75,2,0)</f>
        <v>60000</v>
      </c>
      <c r="O970" s="42">
        <f>SUM(M970*N970)</f>
        <v>0</v>
      </c>
      <c r="P970" s="138"/>
      <c r="Q970" s="167" t="s">
        <v>15</v>
      </c>
      <c r="R970" s="41">
        <v>4</v>
      </c>
      <c r="S970" s="43">
        <f>VLOOKUP(Q970,단가표!$B$2:$C$75,2,0)</f>
        <v>6000</v>
      </c>
      <c r="T970" s="166">
        <v>24000</v>
      </c>
      <c r="U970" s="200" t="s">
        <v>59</v>
      </c>
      <c r="V970" s="48" t="s">
        <v>765</v>
      </c>
      <c r="W970" s="194" t="s">
        <v>2102</v>
      </c>
      <c r="X970" s="186"/>
      <c r="Y970" s="48"/>
      <c r="Z970" s="48"/>
      <c r="AA970" s="48"/>
      <c r="AB970" s="48"/>
      <c r="AC970" s="50"/>
    </row>
    <row r="971" spans="1:29" ht="20.100000000000001" customHeight="1">
      <c r="A971" s="58" t="s">
        <v>2705</v>
      </c>
      <c r="B971" s="95" t="s">
        <v>50</v>
      </c>
      <c r="C971" s="61"/>
      <c r="D971" s="37" t="s">
        <v>1698</v>
      </c>
      <c r="E971" s="48" t="s">
        <v>731</v>
      </c>
      <c r="F971" s="48" t="s">
        <v>1696</v>
      </c>
      <c r="G971" s="48" t="s">
        <v>86</v>
      </c>
      <c r="H971" s="48">
        <v>7</v>
      </c>
      <c r="I971" s="48" t="s">
        <v>114</v>
      </c>
      <c r="J971" s="49">
        <v>45660</v>
      </c>
      <c r="K971" s="44">
        <v>45658</v>
      </c>
      <c r="L971" s="40" t="s">
        <v>4</v>
      </c>
      <c r="M971" s="127"/>
      <c r="N971" s="137">
        <f>VLOOKUP(L971,단가표!$B$2:$C$75,2,0)</f>
        <v>60000</v>
      </c>
      <c r="O971" s="42">
        <f>SUM(M971*N971)</f>
        <v>0</v>
      </c>
      <c r="P971" s="138"/>
      <c r="Q971" s="167" t="s">
        <v>15</v>
      </c>
      <c r="R971" s="41">
        <v>4</v>
      </c>
      <c r="S971" s="43">
        <f>VLOOKUP(Q971,단가표!$B$2:$C$75,2,0)</f>
        <v>6000</v>
      </c>
      <c r="T971" s="166">
        <v>24000</v>
      </c>
      <c r="U971" s="200" t="s">
        <v>59</v>
      </c>
      <c r="V971" s="48" t="s">
        <v>765</v>
      </c>
      <c r="W971" s="194" t="s">
        <v>2102</v>
      </c>
      <c r="X971" s="186"/>
      <c r="Y971" s="48"/>
      <c r="Z971" s="48"/>
      <c r="AA971" s="48"/>
      <c r="AB971" s="48"/>
      <c r="AC971" s="50"/>
    </row>
    <row r="972" spans="1:29" ht="20.100000000000001" customHeight="1">
      <c r="A972" s="36" t="s">
        <v>2700</v>
      </c>
      <c r="B972" s="36" t="s">
        <v>30</v>
      </c>
      <c r="C972" s="56" t="s">
        <v>51</v>
      </c>
      <c r="D972" s="48" t="s">
        <v>2087</v>
      </c>
      <c r="E972" s="48" t="s">
        <v>30</v>
      </c>
      <c r="F972" s="48" t="s">
        <v>579</v>
      </c>
      <c r="G972" s="48" t="s">
        <v>1667</v>
      </c>
      <c r="H972" s="48">
        <v>9</v>
      </c>
      <c r="I972" s="48" t="s">
        <v>220</v>
      </c>
      <c r="J972" s="49">
        <v>45660</v>
      </c>
      <c r="K972" s="66">
        <v>45658</v>
      </c>
      <c r="L972" s="40" t="s">
        <v>1755</v>
      </c>
      <c r="M972" s="127"/>
      <c r="N972" s="137">
        <f>VLOOKUP(L972,단가표!$B$2:$C$75,2,0)</f>
        <v>150000</v>
      </c>
      <c r="O972" s="42">
        <f>SUM(M972*N972)</f>
        <v>0</v>
      </c>
      <c r="P972" s="138">
        <v>150000</v>
      </c>
      <c r="Q972" s="167" t="s">
        <v>1724</v>
      </c>
      <c r="R972" s="41">
        <v>1</v>
      </c>
      <c r="S972" s="43">
        <v>0</v>
      </c>
      <c r="T972" s="166">
        <v>60000</v>
      </c>
      <c r="U972" s="200" t="s">
        <v>57</v>
      </c>
      <c r="V972" s="38" t="s">
        <v>2088</v>
      </c>
      <c r="W972" s="194" t="s">
        <v>1943</v>
      </c>
      <c r="X972" s="186"/>
      <c r="Y972" s="55"/>
      <c r="Z972" s="48"/>
      <c r="AA972" s="48"/>
      <c r="AB972" s="48"/>
      <c r="AC972" s="40"/>
    </row>
    <row r="973" spans="1:29" ht="20.100000000000001" customHeight="1">
      <c r="A973" s="36" t="s">
        <v>2700</v>
      </c>
      <c r="B973" s="36" t="s">
        <v>30</v>
      </c>
      <c r="C973" s="56" t="s">
        <v>51</v>
      </c>
      <c r="D973" s="48" t="s">
        <v>2104</v>
      </c>
      <c r="E973" s="48" t="s">
        <v>30</v>
      </c>
      <c r="F973" s="48" t="s">
        <v>2105</v>
      </c>
      <c r="G973" s="48" t="s">
        <v>1667</v>
      </c>
      <c r="H973" s="48">
        <v>9</v>
      </c>
      <c r="I973" s="48" t="s">
        <v>713</v>
      </c>
      <c r="J973" s="49">
        <v>45660</v>
      </c>
      <c r="K973" s="66">
        <v>45658</v>
      </c>
      <c r="L973" s="40" t="s">
        <v>1755</v>
      </c>
      <c r="M973" s="127">
        <v>1</v>
      </c>
      <c r="N973" s="137">
        <f>VLOOKUP(L973,단가표!$B$2:$C$75,2,0)</f>
        <v>150000</v>
      </c>
      <c r="O973" s="42">
        <f>SUM(M973*N973)</f>
        <v>150000</v>
      </c>
      <c r="P973" s="138">
        <v>150000</v>
      </c>
      <c r="Q973" s="167" t="s">
        <v>1724</v>
      </c>
      <c r="R973" s="41">
        <v>1</v>
      </c>
      <c r="S973" s="43">
        <v>0</v>
      </c>
      <c r="T973" s="166">
        <v>60000</v>
      </c>
      <c r="U973" s="200" t="s">
        <v>59</v>
      </c>
      <c r="V973" s="38" t="s">
        <v>765</v>
      </c>
      <c r="W973" s="194" t="s">
        <v>1752</v>
      </c>
      <c r="X973" s="186"/>
      <c r="Y973" s="55"/>
      <c r="Z973" s="48"/>
      <c r="AA973" s="48"/>
      <c r="AB973" s="48"/>
      <c r="AC973" s="40"/>
    </row>
    <row r="974" spans="1:29" ht="20.100000000000001" customHeight="1">
      <c r="A974" s="36" t="s">
        <v>2700</v>
      </c>
      <c r="B974" s="36" t="s">
        <v>30</v>
      </c>
      <c r="C974" s="56" t="s">
        <v>51</v>
      </c>
      <c r="D974" s="48" t="s">
        <v>2106</v>
      </c>
      <c r="E974" s="48" t="s">
        <v>30</v>
      </c>
      <c r="F974" s="48" t="s">
        <v>2107</v>
      </c>
      <c r="G974" s="48" t="s">
        <v>1667</v>
      </c>
      <c r="H974" s="48">
        <v>9</v>
      </c>
      <c r="I974" s="48" t="s">
        <v>220</v>
      </c>
      <c r="J974" s="49">
        <v>45660</v>
      </c>
      <c r="K974" s="66">
        <v>45658</v>
      </c>
      <c r="L974" s="40" t="s">
        <v>1755</v>
      </c>
      <c r="M974" s="127">
        <v>1</v>
      </c>
      <c r="N974" s="137">
        <f>VLOOKUP(L974,단가표!$B$2:$C$75,2,0)</f>
        <v>150000</v>
      </c>
      <c r="O974" s="42">
        <f>SUM(M974*N974)</f>
        <v>150000</v>
      </c>
      <c r="P974" s="138">
        <v>150000</v>
      </c>
      <c r="Q974" s="167" t="s">
        <v>26</v>
      </c>
      <c r="R974" s="41"/>
      <c r="S974" s="43">
        <v>0</v>
      </c>
      <c r="T974" s="166"/>
      <c r="U974" s="200" t="s">
        <v>59</v>
      </c>
      <c r="V974" s="38" t="s">
        <v>765</v>
      </c>
      <c r="W974" s="194" t="s">
        <v>1870</v>
      </c>
      <c r="X974" s="186"/>
      <c r="Y974" s="55"/>
      <c r="Z974" s="48"/>
      <c r="AA974" s="48"/>
      <c r="AB974" s="48"/>
      <c r="AC974" s="40"/>
    </row>
    <row r="975" spans="1:29" ht="20.100000000000001" customHeight="1">
      <c r="A975" s="36" t="s">
        <v>2705</v>
      </c>
      <c r="B975" s="95" t="s">
        <v>51</v>
      </c>
      <c r="C975" s="56" t="s">
        <v>2669</v>
      </c>
      <c r="D975" s="48" t="s">
        <v>708</v>
      </c>
      <c r="E975" s="48" t="s">
        <v>577</v>
      </c>
      <c r="F975" s="48" t="s">
        <v>720</v>
      </c>
      <c r="G975" s="48" t="s">
        <v>86</v>
      </c>
      <c r="H975" s="48">
        <v>8</v>
      </c>
      <c r="I975" s="48" t="s">
        <v>102</v>
      </c>
      <c r="J975" s="49">
        <v>45661</v>
      </c>
      <c r="K975" s="44">
        <v>45627</v>
      </c>
      <c r="L975" s="40" t="s">
        <v>4</v>
      </c>
      <c r="M975" s="127">
        <v>4</v>
      </c>
      <c r="N975" s="137">
        <f>VLOOKUP(L975,단가표!$B$2:$C$75,2,0)</f>
        <v>60000</v>
      </c>
      <c r="O975" s="42">
        <f>SUM(M975*N975)</f>
        <v>240000</v>
      </c>
      <c r="P975" s="138">
        <v>240000</v>
      </c>
      <c r="Q975" s="167" t="s">
        <v>26</v>
      </c>
      <c r="R975" s="41"/>
      <c r="S975" s="43">
        <f>VLOOKUP(Q975,단가표!$B$2:$C$75,2,0)</f>
        <v>0</v>
      </c>
      <c r="T975" s="166"/>
      <c r="U975" s="193" t="s">
        <v>57</v>
      </c>
      <c r="V975" s="50" t="s">
        <v>2110</v>
      </c>
      <c r="W975" s="194" t="s">
        <v>2111</v>
      </c>
      <c r="X975" s="186">
        <v>45499</v>
      </c>
      <c r="Y975" s="55" t="s">
        <v>6</v>
      </c>
      <c r="Z975" s="48"/>
      <c r="AA975" s="48"/>
      <c r="AB975" s="48"/>
      <c r="AC975" s="40"/>
    </row>
    <row r="976" spans="1:29" ht="20.100000000000001" customHeight="1">
      <c r="A976" s="36" t="s">
        <v>2705</v>
      </c>
      <c r="B976" s="95" t="s">
        <v>51</v>
      </c>
      <c r="C976" s="59" t="s">
        <v>41</v>
      </c>
      <c r="D976" s="57" t="s">
        <v>639</v>
      </c>
      <c r="E976" s="48" t="s">
        <v>47</v>
      </c>
      <c r="F976" s="48" t="s">
        <v>640</v>
      </c>
      <c r="G976" s="48" t="s">
        <v>86</v>
      </c>
      <c r="H976" s="48">
        <v>7</v>
      </c>
      <c r="I976" s="50" t="s">
        <v>91</v>
      </c>
      <c r="J976" s="49">
        <v>45661</v>
      </c>
      <c r="K976" s="62">
        <v>45658</v>
      </c>
      <c r="L976" s="40" t="s">
        <v>234</v>
      </c>
      <c r="M976" s="127">
        <v>1</v>
      </c>
      <c r="N976" s="137">
        <f>VLOOKUP(L976,단가표!$B$2:$C$75,2,0)</f>
        <v>70000</v>
      </c>
      <c r="O976" s="42">
        <f>SUM(M976*N976)</f>
        <v>70000</v>
      </c>
      <c r="P976" s="138">
        <v>70000</v>
      </c>
      <c r="Q976" s="167" t="s">
        <v>15</v>
      </c>
      <c r="R976" s="41">
        <v>1</v>
      </c>
      <c r="S976" s="42">
        <f>VLOOKUP(Q976,단가표!$B$2:$C$75,2,0)</f>
        <v>6000</v>
      </c>
      <c r="T976" s="166">
        <v>6000</v>
      </c>
      <c r="U976" s="193" t="s">
        <v>57</v>
      </c>
      <c r="V976" s="50" t="s">
        <v>2109</v>
      </c>
      <c r="W976" s="194" t="s">
        <v>1854</v>
      </c>
      <c r="X976" s="186">
        <v>45460</v>
      </c>
      <c r="Y976" s="55" t="s">
        <v>4</v>
      </c>
      <c r="Z976" s="48"/>
      <c r="AA976" s="48"/>
      <c r="AB976" s="48"/>
      <c r="AC976" s="48"/>
    </row>
    <row r="977" spans="1:29" ht="20.100000000000001" customHeight="1">
      <c r="A977" s="36" t="s">
        <v>2705</v>
      </c>
      <c r="B977" s="95" t="s">
        <v>51</v>
      </c>
      <c r="C977" s="59" t="s">
        <v>41</v>
      </c>
      <c r="D977" s="57" t="s">
        <v>638</v>
      </c>
      <c r="E977" s="48" t="s">
        <v>47</v>
      </c>
      <c r="F977" s="48" t="s">
        <v>640</v>
      </c>
      <c r="G977" s="48" t="s">
        <v>86</v>
      </c>
      <c r="H977" s="48">
        <v>10</v>
      </c>
      <c r="I977" s="50" t="s">
        <v>91</v>
      </c>
      <c r="J977" s="49">
        <v>45661</v>
      </c>
      <c r="K977" s="62">
        <v>45658</v>
      </c>
      <c r="L977" s="40" t="s">
        <v>234</v>
      </c>
      <c r="M977" s="127">
        <v>1</v>
      </c>
      <c r="N977" s="137">
        <f>VLOOKUP(L977,단가표!$B$2:$C$75,2,0)</f>
        <v>70000</v>
      </c>
      <c r="O977" s="42">
        <f>SUM(M977*N977)</f>
        <v>70000</v>
      </c>
      <c r="P977" s="138">
        <v>70000</v>
      </c>
      <c r="Q977" s="167" t="s">
        <v>15</v>
      </c>
      <c r="R977" s="41">
        <v>1</v>
      </c>
      <c r="S977" s="42">
        <f>VLOOKUP(Q977,단가표!$B$2:$C$75,2,0)</f>
        <v>6000</v>
      </c>
      <c r="T977" s="166">
        <v>6000</v>
      </c>
      <c r="U977" s="193" t="s">
        <v>57</v>
      </c>
      <c r="V977" s="50" t="s">
        <v>2109</v>
      </c>
      <c r="W977" s="194" t="s">
        <v>1854</v>
      </c>
      <c r="X977" s="186">
        <v>45460</v>
      </c>
      <c r="Y977" s="55" t="s">
        <v>4</v>
      </c>
      <c r="Z977" s="48"/>
      <c r="AA977" s="48"/>
      <c r="AB977" s="48"/>
      <c r="AC977" s="48"/>
    </row>
    <row r="978" spans="1:29" ht="20.100000000000001" customHeight="1">
      <c r="A978" s="36" t="s">
        <v>2705</v>
      </c>
      <c r="B978" s="95" t="s">
        <v>51</v>
      </c>
      <c r="C978" s="56" t="s">
        <v>41</v>
      </c>
      <c r="D978" s="48" t="s">
        <v>708</v>
      </c>
      <c r="E978" s="48" t="s">
        <v>577</v>
      </c>
      <c r="F978" s="48" t="s">
        <v>720</v>
      </c>
      <c r="G978" s="48" t="s">
        <v>86</v>
      </c>
      <c r="H978" s="48">
        <v>8</v>
      </c>
      <c r="I978" s="48" t="s">
        <v>102</v>
      </c>
      <c r="J978" s="49">
        <v>45661</v>
      </c>
      <c r="K978" s="44">
        <v>45658</v>
      </c>
      <c r="L978" s="40" t="s">
        <v>4</v>
      </c>
      <c r="M978" s="127">
        <v>4</v>
      </c>
      <c r="N978" s="137">
        <f>VLOOKUP(L978,단가표!$B$2:$C$75,2,0)</f>
        <v>60000</v>
      </c>
      <c r="O978" s="42">
        <f>SUM(M978*N978)</f>
        <v>240000</v>
      </c>
      <c r="P978" s="138">
        <v>240000</v>
      </c>
      <c r="Q978" s="167" t="s">
        <v>26</v>
      </c>
      <c r="R978" s="41"/>
      <c r="S978" s="43">
        <f>VLOOKUP(Q978,단가표!$B$2:$C$75,2,0)</f>
        <v>0</v>
      </c>
      <c r="T978" s="166"/>
      <c r="U978" s="193" t="s">
        <v>57</v>
      </c>
      <c r="V978" s="50" t="s">
        <v>2110</v>
      </c>
      <c r="W978" s="194" t="s">
        <v>1825</v>
      </c>
      <c r="X978" s="186">
        <v>45499</v>
      </c>
      <c r="Y978" s="55" t="s">
        <v>6</v>
      </c>
      <c r="Z978" s="48"/>
      <c r="AA978" s="48"/>
      <c r="AB978" s="48"/>
      <c r="AC978" s="40"/>
    </row>
    <row r="979" spans="1:29" ht="20.100000000000001" customHeight="1">
      <c r="A979" s="58" t="s">
        <v>2705</v>
      </c>
      <c r="B979" s="95" t="s">
        <v>50</v>
      </c>
      <c r="C979" s="37" t="s">
        <v>41</v>
      </c>
      <c r="D979" s="37" t="s">
        <v>1301</v>
      </c>
      <c r="E979" s="48" t="s">
        <v>105</v>
      </c>
      <c r="F979" s="48" t="s">
        <v>1302</v>
      </c>
      <c r="G979" s="48" t="s">
        <v>86</v>
      </c>
      <c r="H979" s="48">
        <v>8</v>
      </c>
      <c r="I979" s="48" t="s">
        <v>102</v>
      </c>
      <c r="J979" s="49">
        <v>45661</v>
      </c>
      <c r="K979" s="66">
        <v>45658</v>
      </c>
      <c r="L979" s="40" t="s">
        <v>4</v>
      </c>
      <c r="M979" s="127">
        <v>4</v>
      </c>
      <c r="N979" s="137">
        <f>VLOOKUP(L979,단가표!$B$2:$C$75,2,0)</f>
        <v>60000</v>
      </c>
      <c r="O979" s="42">
        <f>SUM(M979*N979)</f>
        <v>240000</v>
      </c>
      <c r="P979" s="138">
        <v>240000</v>
      </c>
      <c r="Q979" s="167" t="s">
        <v>26</v>
      </c>
      <c r="R979" s="41"/>
      <c r="S979" s="43">
        <f>VLOOKUP(Q979,단가표!$B$2:$C$75,2,0)</f>
        <v>0</v>
      </c>
      <c r="T979" s="166"/>
      <c r="U979" s="195" t="s">
        <v>57</v>
      </c>
      <c r="V979" s="48" t="s">
        <v>2113</v>
      </c>
      <c r="W979" s="194" t="s">
        <v>1825</v>
      </c>
      <c r="X979" s="186"/>
      <c r="Y979" s="55"/>
      <c r="Z979" s="48"/>
      <c r="AA979" s="48"/>
      <c r="AB979" s="48"/>
      <c r="AC979" s="48"/>
    </row>
    <row r="980" spans="1:29" ht="20.100000000000001" customHeight="1">
      <c r="A980" s="36" t="s">
        <v>2705</v>
      </c>
      <c r="B980" s="95" t="s">
        <v>51</v>
      </c>
      <c r="C980" s="71" t="s">
        <v>40</v>
      </c>
      <c r="D980" s="48" t="s">
        <v>666</v>
      </c>
      <c r="E980" s="48" t="s">
        <v>46</v>
      </c>
      <c r="F980" s="48" t="s">
        <v>667</v>
      </c>
      <c r="G980" s="48" t="s">
        <v>86</v>
      </c>
      <c r="H980" s="48">
        <v>8</v>
      </c>
      <c r="I980" s="48" t="s">
        <v>561</v>
      </c>
      <c r="J980" s="49">
        <v>45661</v>
      </c>
      <c r="K980" s="44">
        <v>45658</v>
      </c>
      <c r="L980" s="40" t="s">
        <v>6</v>
      </c>
      <c r="M980" s="127">
        <v>8</v>
      </c>
      <c r="N980" s="137">
        <f>VLOOKUP(L980,단가표!$B$2:$C$75,2,0)</f>
        <v>55000</v>
      </c>
      <c r="O980" s="42">
        <f>SUM(M980*N980)</f>
        <v>440000</v>
      </c>
      <c r="P980" s="139">
        <v>-440000</v>
      </c>
      <c r="Q980" s="167" t="s">
        <v>26</v>
      </c>
      <c r="R980" s="41"/>
      <c r="S980" s="43">
        <f>VLOOKUP(Q980,단가표!$B$2:$C$75,2,0)</f>
        <v>0</v>
      </c>
      <c r="T980" s="166"/>
      <c r="U980" s="195" t="s">
        <v>57</v>
      </c>
      <c r="V980" s="50" t="s">
        <v>2114</v>
      </c>
      <c r="W980" s="208" t="s">
        <v>2028</v>
      </c>
      <c r="X980" s="186">
        <v>45429</v>
      </c>
      <c r="Y980" s="48" t="s">
        <v>4</v>
      </c>
      <c r="Z980" s="48"/>
      <c r="AA980" s="48" t="s">
        <v>517</v>
      </c>
      <c r="AB980" s="48"/>
      <c r="AC980" s="40"/>
    </row>
    <row r="981" spans="1:29" ht="20.100000000000001" customHeight="1">
      <c r="A981" s="36" t="s">
        <v>2705</v>
      </c>
      <c r="B981" s="95" t="s">
        <v>51</v>
      </c>
      <c r="C981" s="56" t="s">
        <v>41</v>
      </c>
      <c r="D981" s="48" t="s">
        <v>666</v>
      </c>
      <c r="E981" s="48" t="s">
        <v>46</v>
      </c>
      <c r="F981" s="48" t="s">
        <v>667</v>
      </c>
      <c r="G981" s="48" t="s">
        <v>86</v>
      </c>
      <c r="H981" s="48">
        <v>8</v>
      </c>
      <c r="I981" s="48" t="s">
        <v>561</v>
      </c>
      <c r="J981" s="49">
        <v>45661</v>
      </c>
      <c r="K981" s="44">
        <v>45658</v>
      </c>
      <c r="L981" s="40" t="s">
        <v>6</v>
      </c>
      <c r="M981" s="127">
        <v>7</v>
      </c>
      <c r="N981" s="137">
        <f>VLOOKUP(L981,단가표!$B$2:$C$75,2,0)</f>
        <v>55000</v>
      </c>
      <c r="O981" s="42">
        <f>SUM(M981*N981)</f>
        <v>385000</v>
      </c>
      <c r="P981" s="140">
        <v>385000</v>
      </c>
      <c r="Q981" s="167" t="s">
        <v>26</v>
      </c>
      <c r="R981" s="41"/>
      <c r="S981" s="43">
        <f>VLOOKUP(Q981,단가표!$B$2:$C$75,2,0)</f>
        <v>0</v>
      </c>
      <c r="T981" s="166"/>
      <c r="U981" s="195" t="s">
        <v>57</v>
      </c>
      <c r="V981" s="50" t="s">
        <v>2114</v>
      </c>
      <c r="W981" s="196" t="s">
        <v>2115</v>
      </c>
      <c r="X981" s="186">
        <v>45429</v>
      </c>
      <c r="Y981" s="48" t="s">
        <v>4</v>
      </c>
      <c r="Z981" s="48"/>
      <c r="AA981" s="48" t="s">
        <v>517</v>
      </c>
      <c r="AB981" s="48"/>
      <c r="AC981" s="40"/>
    </row>
    <row r="982" spans="1:29" ht="20.100000000000001" customHeight="1">
      <c r="A982" s="36" t="s">
        <v>2705</v>
      </c>
      <c r="B982" s="95" t="s">
        <v>51</v>
      </c>
      <c r="C982" s="56" t="s">
        <v>41</v>
      </c>
      <c r="D982" s="48" t="s">
        <v>718</v>
      </c>
      <c r="E982" s="48" t="s">
        <v>577</v>
      </c>
      <c r="F982" s="48" t="s">
        <v>719</v>
      </c>
      <c r="G982" s="48" t="s">
        <v>86</v>
      </c>
      <c r="H982" s="48">
        <v>8</v>
      </c>
      <c r="I982" s="48" t="s">
        <v>91</v>
      </c>
      <c r="J982" s="49">
        <v>45661</v>
      </c>
      <c r="K982" s="62">
        <v>45658</v>
      </c>
      <c r="L982" s="40" t="s">
        <v>4</v>
      </c>
      <c r="M982" s="127">
        <v>4</v>
      </c>
      <c r="N982" s="137">
        <f>VLOOKUP(L982,단가표!$B$2:$C$75,2,0)</f>
        <v>60000</v>
      </c>
      <c r="O982" s="42">
        <f>SUM(M982*N982)</f>
        <v>240000</v>
      </c>
      <c r="P982" s="138">
        <v>240000</v>
      </c>
      <c r="Q982" s="167" t="s">
        <v>26</v>
      </c>
      <c r="R982" s="41"/>
      <c r="S982" s="43">
        <f>VLOOKUP(Q982,단가표!$B$2:$C$75,2,0)</f>
        <v>0</v>
      </c>
      <c r="T982" s="166"/>
      <c r="U982" s="193" t="s">
        <v>57</v>
      </c>
      <c r="V982" s="50" t="s">
        <v>2116</v>
      </c>
      <c r="W982" s="194" t="s">
        <v>1825</v>
      </c>
      <c r="X982" s="186">
        <v>45528</v>
      </c>
      <c r="Y982" s="55" t="s">
        <v>4</v>
      </c>
      <c r="Z982" s="48"/>
      <c r="AA982" s="48"/>
      <c r="AB982" s="48"/>
      <c r="AC982" s="40"/>
    </row>
    <row r="983" spans="1:29" ht="20.100000000000001" customHeight="1">
      <c r="A983" s="36" t="s">
        <v>2705</v>
      </c>
      <c r="B983" s="95" t="s">
        <v>51</v>
      </c>
      <c r="C983" s="56" t="s">
        <v>41</v>
      </c>
      <c r="D983" s="48" t="s">
        <v>203</v>
      </c>
      <c r="E983" s="48" t="s">
        <v>46</v>
      </c>
      <c r="F983" s="40" t="s">
        <v>204</v>
      </c>
      <c r="G983" s="48" t="s">
        <v>86</v>
      </c>
      <c r="H983" s="48">
        <v>10</v>
      </c>
      <c r="I983" s="48" t="s">
        <v>92</v>
      </c>
      <c r="J983" s="68">
        <v>45661</v>
      </c>
      <c r="K983" s="63">
        <v>45658</v>
      </c>
      <c r="L983" s="40" t="s">
        <v>3</v>
      </c>
      <c r="M983" s="127">
        <v>3</v>
      </c>
      <c r="N983" s="137">
        <f>VLOOKUP(L983,단가표!$B$2:$C$75,2,0)</f>
        <v>70000</v>
      </c>
      <c r="O983" s="42">
        <f>SUM(M983*N983)</f>
        <v>210000</v>
      </c>
      <c r="P983" s="138">
        <v>210000</v>
      </c>
      <c r="Q983" s="167" t="s">
        <v>26</v>
      </c>
      <c r="R983" s="75"/>
      <c r="S983" s="43">
        <f>VLOOKUP(Q983,단가표!$B$2:$C$75,2,0)</f>
        <v>0</v>
      </c>
      <c r="T983" s="166"/>
      <c r="U983" s="195" t="s">
        <v>57</v>
      </c>
      <c r="V983" s="50" t="s">
        <v>2117</v>
      </c>
      <c r="W983" s="194" t="s">
        <v>1881</v>
      </c>
      <c r="X983" s="186">
        <v>44569</v>
      </c>
      <c r="Y983" s="55" t="s">
        <v>4</v>
      </c>
      <c r="Z983" s="48"/>
      <c r="AA983" s="48"/>
      <c r="AB983" s="48"/>
      <c r="AC983" s="48"/>
    </row>
    <row r="984" spans="1:29" ht="20.100000000000001" customHeight="1">
      <c r="A984" s="36" t="s">
        <v>2705</v>
      </c>
      <c r="B984" s="95" t="s">
        <v>51</v>
      </c>
      <c r="C984" s="37" t="s">
        <v>41</v>
      </c>
      <c r="D984" s="40" t="s">
        <v>380</v>
      </c>
      <c r="E984" s="48" t="s">
        <v>47</v>
      </c>
      <c r="F984" s="48" t="s">
        <v>381</v>
      </c>
      <c r="G984" s="48" t="s">
        <v>86</v>
      </c>
      <c r="H984" s="48">
        <v>7</v>
      </c>
      <c r="I984" s="48" t="s">
        <v>1586</v>
      </c>
      <c r="J984" s="49">
        <v>45661</v>
      </c>
      <c r="K984" s="63">
        <v>45658</v>
      </c>
      <c r="L984" s="40" t="s">
        <v>8</v>
      </c>
      <c r="M984" s="127">
        <v>11</v>
      </c>
      <c r="N984" s="137">
        <f>VLOOKUP(L984,단가표!$B$2:$C$75,2,0)</f>
        <v>50000</v>
      </c>
      <c r="O984" s="42">
        <f>SUM(M984*N984)</f>
        <v>550000</v>
      </c>
      <c r="P984" s="138">
        <v>550000</v>
      </c>
      <c r="Q984" s="167" t="s">
        <v>26</v>
      </c>
      <c r="R984" s="41"/>
      <c r="S984" s="43">
        <f>VLOOKUP(Q984,단가표!$B$2:$C$75,2,0)</f>
        <v>0</v>
      </c>
      <c r="T984" s="166"/>
      <c r="U984" s="195" t="s">
        <v>57</v>
      </c>
      <c r="V984" s="50" t="s">
        <v>2120</v>
      </c>
      <c r="W984" s="194" t="s">
        <v>2121</v>
      </c>
      <c r="X984" s="186">
        <v>45021</v>
      </c>
      <c r="Y984" s="55" t="s">
        <v>4</v>
      </c>
      <c r="Z984" s="48"/>
      <c r="AA984" s="48" t="s">
        <v>382</v>
      </c>
      <c r="AB984" s="48"/>
      <c r="AC984" s="48" t="s">
        <v>61</v>
      </c>
    </row>
    <row r="985" spans="1:29" ht="20.100000000000001" customHeight="1">
      <c r="A985" s="36" t="s">
        <v>2705</v>
      </c>
      <c r="B985" s="95" t="s">
        <v>50</v>
      </c>
      <c r="C985" s="59" t="s">
        <v>41</v>
      </c>
      <c r="D985" s="38" t="s">
        <v>330</v>
      </c>
      <c r="E985" s="48" t="s">
        <v>731</v>
      </c>
      <c r="F985" s="48" t="s">
        <v>335</v>
      </c>
      <c r="G985" s="48" t="s">
        <v>89</v>
      </c>
      <c r="H985" s="40">
        <v>8</v>
      </c>
      <c r="I985" s="48" t="s">
        <v>93</v>
      </c>
      <c r="J985" s="49">
        <v>45661</v>
      </c>
      <c r="K985" s="62">
        <v>45658</v>
      </c>
      <c r="L985" s="40" t="s">
        <v>3</v>
      </c>
      <c r="M985" s="127">
        <v>2</v>
      </c>
      <c r="N985" s="137">
        <f>VLOOKUP(L985,단가표!$B$2:$C$75,2,0)</f>
        <v>70000</v>
      </c>
      <c r="O985" s="42">
        <f>SUM(M985*N985)</f>
        <v>140000</v>
      </c>
      <c r="P985" s="140">
        <v>140000</v>
      </c>
      <c r="Q985" s="167" t="s">
        <v>16</v>
      </c>
      <c r="R985" s="41">
        <v>2</v>
      </c>
      <c r="S985" s="43">
        <f>VLOOKUP(Q985,단가표!$B$2:$C$75,2,0)</f>
        <v>3000</v>
      </c>
      <c r="T985" s="168">
        <v>6000</v>
      </c>
      <c r="U985" s="195" t="s">
        <v>57</v>
      </c>
      <c r="V985" s="41" t="s">
        <v>2122</v>
      </c>
      <c r="W985" s="194" t="s">
        <v>2132</v>
      </c>
      <c r="X985" s="188">
        <v>44933</v>
      </c>
      <c r="Y985" s="48" t="s">
        <v>4</v>
      </c>
      <c r="Z985" s="48"/>
      <c r="AA985" s="48" t="s">
        <v>240</v>
      </c>
      <c r="AB985" s="48"/>
      <c r="AC985" s="48" t="s">
        <v>61</v>
      </c>
    </row>
    <row r="986" spans="1:29" ht="20.100000000000001" customHeight="1">
      <c r="A986" s="36" t="s">
        <v>2705</v>
      </c>
      <c r="B986" s="95" t="s">
        <v>51</v>
      </c>
      <c r="C986" s="59" t="s">
        <v>41</v>
      </c>
      <c r="D986" s="48" t="s">
        <v>652</v>
      </c>
      <c r="E986" s="48" t="s">
        <v>577</v>
      </c>
      <c r="F986" s="48" t="s">
        <v>653</v>
      </c>
      <c r="G986" s="48" t="s">
        <v>86</v>
      </c>
      <c r="H986" s="48">
        <v>8</v>
      </c>
      <c r="I986" s="48" t="s">
        <v>91</v>
      </c>
      <c r="J986" s="49">
        <v>45661</v>
      </c>
      <c r="K986" s="62">
        <v>45658</v>
      </c>
      <c r="L986" s="40" t="s">
        <v>3</v>
      </c>
      <c r="M986" s="127">
        <v>2</v>
      </c>
      <c r="N986" s="137">
        <f>VLOOKUP(L986,단가표!$B$2:$C$75,2,0)</f>
        <v>70000</v>
      </c>
      <c r="O986" s="42">
        <f>SUM(M986*N986)</f>
        <v>140000</v>
      </c>
      <c r="P986" s="138">
        <v>140000</v>
      </c>
      <c r="Q986" s="165" t="s">
        <v>26</v>
      </c>
      <c r="R986" s="41"/>
      <c r="S986" s="43">
        <f>VLOOKUP(Q986,단가표!$B$2:$C$75,2,0)</f>
        <v>0</v>
      </c>
      <c r="T986" s="166"/>
      <c r="U986" s="193" t="s">
        <v>57</v>
      </c>
      <c r="V986" s="50" t="s">
        <v>2123</v>
      </c>
      <c r="W986" s="194" t="s">
        <v>2124</v>
      </c>
      <c r="X986" s="186">
        <v>45402</v>
      </c>
      <c r="Y986" s="55" t="s">
        <v>4</v>
      </c>
      <c r="Z986" s="48"/>
      <c r="AA986" s="48" t="s">
        <v>655</v>
      </c>
      <c r="AB986" s="48"/>
      <c r="AC986" s="40"/>
    </row>
    <row r="987" spans="1:29" ht="20.100000000000001" customHeight="1">
      <c r="A987" s="36" t="s">
        <v>2705</v>
      </c>
      <c r="B987" s="95" t="s">
        <v>51</v>
      </c>
      <c r="C987" s="56" t="s">
        <v>41</v>
      </c>
      <c r="D987" s="48" t="s">
        <v>619</v>
      </c>
      <c r="E987" s="48" t="s">
        <v>46</v>
      </c>
      <c r="F987" s="48" t="s">
        <v>620</v>
      </c>
      <c r="G987" s="48" t="s">
        <v>86</v>
      </c>
      <c r="H987" s="48">
        <v>9</v>
      </c>
      <c r="I987" s="48" t="s">
        <v>141</v>
      </c>
      <c r="J987" s="49">
        <v>45661</v>
      </c>
      <c r="K987" s="62">
        <v>45658</v>
      </c>
      <c r="L987" s="40" t="s">
        <v>4</v>
      </c>
      <c r="M987" s="127">
        <v>4</v>
      </c>
      <c r="N987" s="137">
        <f>VLOOKUP(L987,단가표!$B$2:$C$75,2,0)</f>
        <v>60000</v>
      </c>
      <c r="O987" s="42">
        <f>SUM(M987*N987)</f>
        <v>240000</v>
      </c>
      <c r="P987" s="138">
        <v>240000</v>
      </c>
      <c r="Q987" s="165" t="s">
        <v>26</v>
      </c>
      <c r="R987" s="41"/>
      <c r="S987" s="43">
        <f>VLOOKUP(Q987,[2]단가표!$B$2:$C$75,2,0)</f>
        <v>0</v>
      </c>
      <c r="T987" s="166"/>
      <c r="U987" s="195" t="s">
        <v>57</v>
      </c>
      <c r="V987" s="50" t="s">
        <v>2125</v>
      </c>
      <c r="W987" s="197" t="s">
        <v>1825</v>
      </c>
      <c r="X987" s="186">
        <v>45374</v>
      </c>
      <c r="Y987" s="55" t="s">
        <v>6</v>
      </c>
      <c r="Z987" s="48"/>
      <c r="AA987" s="48" t="s">
        <v>634</v>
      </c>
      <c r="AB987" s="48"/>
      <c r="AC987" s="48" t="s">
        <v>55</v>
      </c>
    </row>
    <row r="988" spans="1:29" ht="20.100000000000001" customHeight="1">
      <c r="A988" s="36" t="s">
        <v>2705</v>
      </c>
      <c r="B988" s="95" t="s">
        <v>51</v>
      </c>
      <c r="C988" s="59" t="s">
        <v>41</v>
      </c>
      <c r="D988" s="48" t="s">
        <v>652</v>
      </c>
      <c r="E988" s="48" t="s">
        <v>577</v>
      </c>
      <c r="F988" s="48" t="s">
        <v>653</v>
      </c>
      <c r="G988" s="48" t="s">
        <v>86</v>
      </c>
      <c r="H988" s="48">
        <v>8</v>
      </c>
      <c r="I988" s="48" t="s">
        <v>91</v>
      </c>
      <c r="J988" s="49">
        <v>45661</v>
      </c>
      <c r="K988" s="62">
        <v>45658</v>
      </c>
      <c r="L988" s="40" t="s">
        <v>3</v>
      </c>
      <c r="M988" s="127">
        <v>1</v>
      </c>
      <c r="N988" s="137">
        <f>VLOOKUP(L988,단가표!$B$2:$C$75,2,0)</f>
        <v>70000</v>
      </c>
      <c r="O988" s="42">
        <f>SUM(M988*N988)</f>
        <v>70000</v>
      </c>
      <c r="P988" s="138">
        <v>70000</v>
      </c>
      <c r="Q988" s="165" t="s">
        <v>26</v>
      </c>
      <c r="R988" s="41"/>
      <c r="S988" s="43">
        <f>VLOOKUP(Q988,단가표!$B$2:$C$75,2,0)</f>
        <v>0</v>
      </c>
      <c r="T988" s="166"/>
      <c r="U988" s="193" t="s">
        <v>57</v>
      </c>
      <c r="V988" s="50" t="s">
        <v>2126</v>
      </c>
      <c r="W988" s="194" t="s">
        <v>2127</v>
      </c>
      <c r="X988" s="186">
        <v>45402</v>
      </c>
      <c r="Y988" s="55" t="s">
        <v>4</v>
      </c>
      <c r="Z988" s="48"/>
      <c r="AA988" s="48" t="s">
        <v>655</v>
      </c>
      <c r="AB988" s="48"/>
      <c r="AC988" s="40"/>
    </row>
    <row r="989" spans="1:29" ht="20.100000000000001" customHeight="1">
      <c r="A989" s="36" t="s">
        <v>2705</v>
      </c>
      <c r="B989" s="95" t="s">
        <v>51</v>
      </c>
      <c r="C989" s="56" t="s">
        <v>41</v>
      </c>
      <c r="D989" s="48" t="s">
        <v>327</v>
      </c>
      <c r="E989" s="48" t="s">
        <v>46</v>
      </c>
      <c r="F989" s="48" t="s">
        <v>245</v>
      </c>
      <c r="G989" s="48" t="s">
        <v>86</v>
      </c>
      <c r="H989" s="48">
        <v>6</v>
      </c>
      <c r="I989" s="50" t="s">
        <v>1583</v>
      </c>
      <c r="J989" s="49">
        <v>45661</v>
      </c>
      <c r="K989" s="63">
        <v>45658</v>
      </c>
      <c r="L989" s="40" t="s">
        <v>10</v>
      </c>
      <c r="M989" s="127">
        <v>13</v>
      </c>
      <c r="N989" s="137">
        <f>VLOOKUP(L989,단가표!$B$2:$C$75,2,0)</f>
        <v>47500</v>
      </c>
      <c r="O989" s="42">
        <f>SUM(M989*N989)</f>
        <v>617500</v>
      </c>
      <c r="P989" s="138">
        <v>617500</v>
      </c>
      <c r="Q989" s="167" t="s">
        <v>26</v>
      </c>
      <c r="R989" s="41"/>
      <c r="S989" s="43">
        <f>VLOOKUP(Q989,단가표!$B$2:$C$75,2,0)</f>
        <v>0</v>
      </c>
      <c r="T989" s="166"/>
      <c r="U989" s="195" t="s">
        <v>58</v>
      </c>
      <c r="V989" s="50" t="s">
        <v>2128</v>
      </c>
      <c r="W989" s="194" t="s">
        <v>2129</v>
      </c>
      <c r="X989" s="186">
        <v>44915</v>
      </c>
      <c r="Y989" s="55" t="s">
        <v>4</v>
      </c>
      <c r="Z989" s="48"/>
      <c r="AA989" s="48" t="s">
        <v>328</v>
      </c>
      <c r="AB989" s="48"/>
      <c r="AC989" s="48"/>
    </row>
    <row r="990" spans="1:29" ht="20.100000000000001" customHeight="1">
      <c r="A990" s="36" t="s">
        <v>2705</v>
      </c>
      <c r="B990" s="95" t="s">
        <v>50</v>
      </c>
      <c r="C990" s="59" t="s">
        <v>41</v>
      </c>
      <c r="D990" s="40" t="s">
        <v>323</v>
      </c>
      <c r="E990" s="48" t="s">
        <v>731</v>
      </c>
      <c r="F990" s="48" t="s">
        <v>324</v>
      </c>
      <c r="G990" s="48" t="s">
        <v>89</v>
      </c>
      <c r="H990" s="40">
        <v>7</v>
      </c>
      <c r="I990" s="48" t="s">
        <v>93</v>
      </c>
      <c r="J990" s="49">
        <v>45661</v>
      </c>
      <c r="K990" s="44">
        <v>45658</v>
      </c>
      <c r="L990" s="40" t="s">
        <v>4</v>
      </c>
      <c r="M990" s="127">
        <v>4</v>
      </c>
      <c r="N990" s="137">
        <f>VLOOKUP(L990,단가표!$B$2:$C$75,2,0)</f>
        <v>60000</v>
      </c>
      <c r="O990" s="42">
        <f>SUM(M990*N990)</f>
        <v>240000</v>
      </c>
      <c r="P990" s="140">
        <v>240000</v>
      </c>
      <c r="Q990" s="167" t="s">
        <v>26</v>
      </c>
      <c r="R990" s="41"/>
      <c r="S990" s="43">
        <f>VLOOKUP(Q990,단가표!$B$2:$C$75,2,0)</f>
        <v>0</v>
      </c>
      <c r="T990" s="166"/>
      <c r="U990" s="195" t="s">
        <v>57</v>
      </c>
      <c r="V990" s="41" t="s">
        <v>2130</v>
      </c>
      <c r="W990" s="194" t="s">
        <v>1825</v>
      </c>
      <c r="X990" s="188">
        <v>44933</v>
      </c>
      <c r="Y990" s="48" t="s">
        <v>4</v>
      </c>
      <c r="Z990" s="48"/>
      <c r="AA990" s="48" t="s">
        <v>336</v>
      </c>
      <c r="AB990" s="48"/>
      <c r="AC990" s="48" t="s">
        <v>61</v>
      </c>
    </row>
    <row r="991" spans="1:29" ht="20.100000000000001" customHeight="1">
      <c r="A991" s="36" t="s">
        <v>2705</v>
      </c>
      <c r="B991" s="95" t="s">
        <v>51</v>
      </c>
      <c r="C991" s="59" t="s">
        <v>41</v>
      </c>
      <c r="D991" s="48" t="s">
        <v>581</v>
      </c>
      <c r="E991" s="48" t="s">
        <v>46</v>
      </c>
      <c r="F991" s="48" t="s">
        <v>582</v>
      </c>
      <c r="G991" s="48" t="s">
        <v>86</v>
      </c>
      <c r="H991" s="48">
        <v>11</v>
      </c>
      <c r="I991" s="50" t="s">
        <v>857</v>
      </c>
      <c r="J991" s="49">
        <v>45661</v>
      </c>
      <c r="K991" s="44">
        <v>45658</v>
      </c>
      <c r="L991" s="40" t="s">
        <v>6</v>
      </c>
      <c r="M991" s="127">
        <v>7</v>
      </c>
      <c r="N991" s="137">
        <f>VLOOKUP(L991,단가표!$B$2:$C$75,2,0)</f>
        <v>55000</v>
      </c>
      <c r="O991" s="42">
        <f>SUM(M991*N991)</f>
        <v>385000</v>
      </c>
      <c r="P991" s="138">
        <v>385000</v>
      </c>
      <c r="Q991" s="167" t="s">
        <v>26</v>
      </c>
      <c r="R991" s="41"/>
      <c r="S991" s="43">
        <f>VLOOKUP(Q991,단가표!$B$2:$C$75,2,0)</f>
        <v>0</v>
      </c>
      <c r="T991" s="166"/>
      <c r="U991" s="195" t="s">
        <v>58</v>
      </c>
      <c r="V991" s="48" t="s">
        <v>765</v>
      </c>
      <c r="W991" s="194" t="s">
        <v>1946</v>
      </c>
      <c r="X991" s="186">
        <v>45336</v>
      </c>
      <c r="Y991" s="55" t="s">
        <v>4</v>
      </c>
      <c r="Z991" s="48"/>
      <c r="AA991" s="48" t="s">
        <v>583</v>
      </c>
      <c r="AB991" s="48"/>
      <c r="AC991" s="48"/>
    </row>
    <row r="992" spans="1:29" ht="20.100000000000001" customHeight="1">
      <c r="A992" s="36" t="s">
        <v>2705</v>
      </c>
      <c r="B992" s="95" t="s">
        <v>50</v>
      </c>
      <c r="C992" s="61" t="s">
        <v>41</v>
      </c>
      <c r="D992" s="37" t="s">
        <v>743</v>
      </c>
      <c r="E992" s="48" t="s">
        <v>731</v>
      </c>
      <c r="F992" s="48" t="s">
        <v>740</v>
      </c>
      <c r="G992" s="48" t="s">
        <v>89</v>
      </c>
      <c r="H992" s="48">
        <v>6</v>
      </c>
      <c r="I992" s="48" t="s">
        <v>114</v>
      </c>
      <c r="J992" s="49">
        <v>45661</v>
      </c>
      <c r="K992" s="44">
        <v>45658</v>
      </c>
      <c r="L992" s="40" t="s">
        <v>4</v>
      </c>
      <c r="M992" s="127">
        <v>4</v>
      </c>
      <c r="N992" s="137">
        <f>VLOOKUP(L992,단가표!$B$2:$C$75,2,0)</f>
        <v>60000</v>
      </c>
      <c r="O992" s="42">
        <f>SUM(M992*N992)</f>
        <v>240000</v>
      </c>
      <c r="P992" s="138">
        <v>240000</v>
      </c>
      <c r="Q992" s="167" t="s">
        <v>26</v>
      </c>
      <c r="R992" s="41"/>
      <c r="S992" s="43">
        <f>VLOOKUP(Q992,단가표!$B$2:$C$75,2,0)</f>
        <v>0</v>
      </c>
      <c r="T992" s="166"/>
      <c r="U992" s="200" t="s">
        <v>57</v>
      </c>
      <c r="V992" s="50" t="s">
        <v>2131</v>
      </c>
      <c r="W992" s="194" t="s">
        <v>1825</v>
      </c>
      <c r="X992" s="186">
        <v>45521</v>
      </c>
      <c r="Y992" s="48" t="s">
        <v>4</v>
      </c>
      <c r="Z992" s="48"/>
      <c r="AA992" s="48"/>
      <c r="AB992" s="48"/>
      <c r="AC992" s="50"/>
    </row>
    <row r="993" spans="1:29" ht="20.100000000000001" customHeight="1">
      <c r="A993" s="58" t="s">
        <v>2705</v>
      </c>
      <c r="B993" s="95" t="s">
        <v>51</v>
      </c>
      <c r="C993" s="59" t="s">
        <v>41</v>
      </c>
      <c r="D993" s="48" t="s">
        <v>555</v>
      </c>
      <c r="E993" s="48" t="s">
        <v>193</v>
      </c>
      <c r="F993" s="48" t="s">
        <v>556</v>
      </c>
      <c r="G993" s="48" t="s">
        <v>86</v>
      </c>
      <c r="H993" s="48">
        <v>6</v>
      </c>
      <c r="I993" s="50" t="s">
        <v>91</v>
      </c>
      <c r="J993" s="49">
        <v>45661</v>
      </c>
      <c r="K993" s="62">
        <v>45689</v>
      </c>
      <c r="L993" s="40" t="s">
        <v>4</v>
      </c>
      <c r="M993" s="127">
        <v>2</v>
      </c>
      <c r="N993" s="137">
        <f>VLOOKUP(L993,단가표!$B$2:$C$75,2,0)</f>
        <v>60000</v>
      </c>
      <c r="O993" s="42">
        <f>SUM(M993*N993)</f>
        <v>120000</v>
      </c>
      <c r="P993" s="138">
        <v>120000</v>
      </c>
      <c r="Q993" s="165" t="s">
        <v>26</v>
      </c>
      <c r="R993" s="41"/>
      <c r="S993" s="42">
        <f>VLOOKUP(Q993,단가표!$B$2:$C$75,2,0)</f>
        <v>0</v>
      </c>
      <c r="T993" s="166"/>
      <c r="U993" s="195" t="s">
        <v>57</v>
      </c>
      <c r="V993" s="50" t="s">
        <v>2118</v>
      </c>
      <c r="W993" s="196" t="s">
        <v>2119</v>
      </c>
      <c r="X993" s="186"/>
      <c r="Y993" s="55"/>
      <c r="Z993" s="48"/>
      <c r="AA993" s="48"/>
      <c r="AB993" s="48"/>
      <c r="AC993" s="48"/>
    </row>
    <row r="994" spans="1:29" ht="20.100000000000001" customHeight="1">
      <c r="A994" s="36" t="s">
        <v>2704</v>
      </c>
      <c r="B994" s="36" t="s">
        <v>536</v>
      </c>
      <c r="C994" s="37"/>
      <c r="D994" s="48" t="s">
        <v>2136</v>
      </c>
      <c r="E994" s="48" t="s">
        <v>536</v>
      </c>
      <c r="F994" s="48"/>
      <c r="G994" s="48"/>
      <c r="H994" s="48"/>
      <c r="I994" s="48" t="s">
        <v>536</v>
      </c>
      <c r="J994" s="49">
        <v>45662</v>
      </c>
      <c r="K994" s="44">
        <v>45658</v>
      </c>
      <c r="L994" s="40" t="s">
        <v>31</v>
      </c>
      <c r="M994" s="127">
        <v>3</v>
      </c>
      <c r="N994" s="137">
        <f>VLOOKUP(L994,단가표!$B$2:$C$75,2,0)</f>
        <v>0</v>
      </c>
      <c r="O994" s="42">
        <f>SUM(M994*N994)</f>
        <v>0</v>
      </c>
      <c r="P994" s="138">
        <v>25000</v>
      </c>
      <c r="Q994" s="165" t="s">
        <v>26</v>
      </c>
      <c r="R994" s="41"/>
      <c r="S994" s="43">
        <f>VLOOKUP(Q994,단가표!$B$2:$C$75,2,0)</f>
        <v>0</v>
      </c>
      <c r="T994" s="166"/>
      <c r="U994" s="193" t="s">
        <v>58</v>
      </c>
      <c r="V994" s="50" t="s">
        <v>765</v>
      </c>
      <c r="W994" s="196" t="s">
        <v>2134</v>
      </c>
      <c r="X994" s="186"/>
      <c r="Y994" s="55"/>
      <c r="Z994" s="48"/>
      <c r="AA994" s="48"/>
      <c r="AB994" s="48"/>
      <c r="AC994" s="48"/>
    </row>
    <row r="995" spans="1:29" ht="20.100000000000001" customHeight="1">
      <c r="A995" s="36" t="s">
        <v>2704</v>
      </c>
      <c r="B995" s="36" t="s">
        <v>536</v>
      </c>
      <c r="C995" s="37"/>
      <c r="D995" s="48" t="s">
        <v>2135</v>
      </c>
      <c r="E995" s="48" t="s">
        <v>536</v>
      </c>
      <c r="F995" s="48"/>
      <c r="G995" s="48"/>
      <c r="H995" s="48"/>
      <c r="I995" s="48" t="s">
        <v>536</v>
      </c>
      <c r="J995" s="49">
        <v>45662</v>
      </c>
      <c r="K995" s="44">
        <v>45658</v>
      </c>
      <c r="L995" s="40" t="s">
        <v>31</v>
      </c>
      <c r="M995" s="127">
        <v>2</v>
      </c>
      <c r="N995" s="137">
        <f>VLOOKUP(L995,단가표!$B$2:$C$75,2,0)</f>
        <v>0</v>
      </c>
      <c r="O995" s="42">
        <f>SUM(M995*N995)</f>
        <v>0</v>
      </c>
      <c r="P995" s="138">
        <v>15000</v>
      </c>
      <c r="Q995" s="165" t="s">
        <v>26</v>
      </c>
      <c r="R995" s="41"/>
      <c r="S995" s="43">
        <f>VLOOKUP(Q995,단가표!$B$2:$C$75,2,0)</f>
        <v>0</v>
      </c>
      <c r="T995" s="166"/>
      <c r="U995" s="193" t="s">
        <v>58</v>
      </c>
      <c r="V995" s="50" t="s">
        <v>765</v>
      </c>
      <c r="W995" s="196" t="s">
        <v>2133</v>
      </c>
      <c r="X995" s="186"/>
      <c r="Y995" s="55"/>
      <c r="Z995" s="48"/>
      <c r="AA995" s="48"/>
      <c r="AB995" s="48"/>
      <c r="AC995" s="48"/>
    </row>
    <row r="996" spans="1:29" ht="20.100000000000001" customHeight="1">
      <c r="A996" s="36" t="s">
        <v>2704</v>
      </c>
      <c r="B996" s="36" t="s">
        <v>536</v>
      </c>
      <c r="C996" s="37"/>
      <c r="D996" s="48" t="s">
        <v>1030</v>
      </c>
      <c r="E996" s="48" t="s">
        <v>536</v>
      </c>
      <c r="F996" s="48"/>
      <c r="G996" s="48"/>
      <c r="H996" s="48"/>
      <c r="I996" s="48" t="s">
        <v>536</v>
      </c>
      <c r="J996" s="49">
        <v>45662</v>
      </c>
      <c r="K996" s="44">
        <v>45658</v>
      </c>
      <c r="L996" s="40" t="s">
        <v>31</v>
      </c>
      <c r="M996" s="127">
        <v>2</v>
      </c>
      <c r="N996" s="137">
        <f>VLOOKUP(L996,단가표!$B$2:$C$75,2,0)</f>
        <v>0</v>
      </c>
      <c r="O996" s="42">
        <f>SUM(M996*N996)</f>
        <v>0</v>
      </c>
      <c r="P996" s="138">
        <v>20000</v>
      </c>
      <c r="Q996" s="165" t="s">
        <v>26</v>
      </c>
      <c r="R996" s="41"/>
      <c r="S996" s="43">
        <f>VLOOKUP(Q996,단가표!$B$2:$C$75,2,0)</f>
        <v>0</v>
      </c>
      <c r="T996" s="166"/>
      <c r="U996" s="193" t="s">
        <v>57</v>
      </c>
      <c r="V996" s="50" t="s">
        <v>2137</v>
      </c>
      <c r="W996" s="196" t="s">
        <v>2133</v>
      </c>
      <c r="X996" s="186"/>
      <c r="Y996" s="55"/>
      <c r="Z996" s="48"/>
      <c r="AA996" s="48"/>
      <c r="AB996" s="48"/>
      <c r="AC996" s="48"/>
    </row>
    <row r="997" spans="1:29" ht="20.100000000000001" customHeight="1">
      <c r="A997" s="36" t="s">
        <v>2704</v>
      </c>
      <c r="B997" s="36" t="s">
        <v>536</v>
      </c>
      <c r="C997" s="37"/>
      <c r="D997" s="48" t="s">
        <v>656</v>
      </c>
      <c r="E997" s="48" t="s">
        <v>600</v>
      </c>
      <c r="F997" s="48"/>
      <c r="G997" s="48"/>
      <c r="H997" s="48"/>
      <c r="I997" s="48" t="s">
        <v>2138</v>
      </c>
      <c r="J997" s="49">
        <v>45662</v>
      </c>
      <c r="K997" s="44">
        <v>45658</v>
      </c>
      <c r="L997" s="40" t="s">
        <v>31</v>
      </c>
      <c r="M997" s="127">
        <v>2</v>
      </c>
      <c r="N997" s="137">
        <f>VLOOKUP(L997,단가표!$B$2:$C$75,2,0)</f>
        <v>0</v>
      </c>
      <c r="O997" s="42">
        <f>SUM(M997*N997)</f>
        <v>0</v>
      </c>
      <c r="P997" s="138">
        <v>80000</v>
      </c>
      <c r="Q997" s="165" t="s">
        <v>26</v>
      </c>
      <c r="R997" s="41"/>
      <c r="S997" s="43">
        <f>VLOOKUP(Q997,단가표!$B$2:$C$75,2,0)</f>
        <v>0</v>
      </c>
      <c r="T997" s="166"/>
      <c r="U997" s="193" t="s">
        <v>57</v>
      </c>
      <c r="V997" s="50" t="s">
        <v>2139</v>
      </c>
      <c r="W997" s="196" t="s">
        <v>2140</v>
      </c>
      <c r="X997" s="186"/>
      <c r="Y997" s="55"/>
      <c r="Z997" s="48"/>
      <c r="AA997" s="48"/>
      <c r="AB997" s="48"/>
      <c r="AC997" s="48"/>
    </row>
    <row r="998" spans="1:29" ht="20.100000000000001" customHeight="1">
      <c r="A998" s="36" t="s">
        <v>2704</v>
      </c>
      <c r="B998" s="36" t="s">
        <v>536</v>
      </c>
      <c r="C998" s="37"/>
      <c r="D998" s="48" t="s">
        <v>721</v>
      </c>
      <c r="E998" s="48" t="s">
        <v>536</v>
      </c>
      <c r="F998" s="48"/>
      <c r="G998" s="48"/>
      <c r="H998" s="48"/>
      <c r="I998" s="48" t="s">
        <v>536</v>
      </c>
      <c r="J998" s="49">
        <v>45662</v>
      </c>
      <c r="K998" s="44">
        <v>45658</v>
      </c>
      <c r="L998" s="40" t="s">
        <v>31</v>
      </c>
      <c r="M998" s="127">
        <v>1</v>
      </c>
      <c r="N998" s="137">
        <f>VLOOKUP(L998,단가표!$B$2:$C$75,2,0)</f>
        <v>0</v>
      </c>
      <c r="O998" s="42">
        <f>SUM(M998*N998)</f>
        <v>0</v>
      </c>
      <c r="P998" s="138">
        <v>5000</v>
      </c>
      <c r="Q998" s="165" t="s">
        <v>26</v>
      </c>
      <c r="R998" s="41"/>
      <c r="S998" s="43">
        <f>VLOOKUP(Q998,단가표!$B$2:$C$75,2,0)</f>
        <v>0</v>
      </c>
      <c r="T998" s="166"/>
      <c r="U998" s="193" t="s">
        <v>57</v>
      </c>
      <c r="V998" s="50" t="s">
        <v>2141</v>
      </c>
      <c r="W998" s="196" t="s">
        <v>2133</v>
      </c>
      <c r="X998" s="186"/>
      <c r="Y998" s="55"/>
      <c r="Z998" s="48"/>
      <c r="AA998" s="48"/>
      <c r="AB998" s="48"/>
      <c r="AC998" s="48"/>
    </row>
    <row r="999" spans="1:29" ht="20.100000000000001" customHeight="1">
      <c r="A999" s="36" t="s">
        <v>2704</v>
      </c>
      <c r="B999" s="36" t="s">
        <v>536</v>
      </c>
      <c r="C999" s="37"/>
      <c r="D999" s="48" t="s">
        <v>869</v>
      </c>
      <c r="E999" s="48" t="s">
        <v>536</v>
      </c>
      <c r="F999" s="48"/>
      <c r="G999" s="48"/>
      <c r="H999" s="48"/>
      <c r="I999" s="48" t="s">
        <v>536</v>
      </c>
      <c r="J999" s="49">
        <v>45662</v>
      </c>
      <c r="K999" s="44">
        <v>45658</v>
      </c>
      <c r="L999" s="40" t="s">
        <v>31</v>
      </c>
      <c r="M999" s="127">
        <v>1</v>
      </c>
      <c r="N999" s="137">
        <f>VLOOKUP(L999,단가표!$B$2:$C$75,2,0)</f>
        <v>0</v>
      </c>
      <c r="O999" s="42">
        <f>SUM(M999*N999)</f>
        <v>0</v>
      </c>
      <c r="P999" s="138">
        <v>5000</v>
      </c>
      <c r="Q999" s="165" t="s">
        <v>26</v>
      </c>
      <c r="R999" s="41"/>
      <c r="S999" s="43">
        <f>VLOOKUP(Q999,단가표!$B$2:$C$75,2,0)</f>
        <v>0</v>
      </c>
      <c r="T999" s="166"/>
      <c r="U999" s="193" t="s">
        <v>57</v>
      </c>
      <c r="V999" s="50" t="s">
        <v>2142</v>
      </c>
      <c r="W999" s="196" t="s">
        <v>2133</v>
      </c>
      <c r="X999" s="186"/>
      <c r="Y999" s="55"/>
      <c r="Z999" s="48"/>
      <c r="AA999" s="48"/>
      <c r="AB999" s="48"/>
      <c r="AC999" s="48"/>
    </row>
    <row r="1000" spans="1:29" ht="20.100000000000001" customHeight="1">
      <c r="A1000" s="36" t="s">
        <v>2704</v>
      </c>
      <c r="B1000" s="36" t="s">
        <v>536</v>
      </c>
      <c r="C1000" s="37"/>
      <c r="D1000" s="48" t="s">
        <v>2146</v>
      </c>
      <c r="E1000" s="48" t="s">
        <v>600</v>
      </c>
      <c r="F1000" s="48"/>
      <c r="G1000" s="48"/>
      <c r="H1000" s="48"/>
      <c r="I1000" s="48" t="s">
        <v>2143</v>
      </c>
      <c r="J1000" s="49">
        <v>45662</v>
      </c>
      <c r="K1000" s="44">
        <v>45658</v>
      </c>
      <c r="L1000" s="40" t="s">
        <v>31</v>
      </c>
      <c r="M1000" s="127">
        <v>1</v>
      </c>
      <c r="N1000" s="137">
        <f>VLOOKUP(L1000,단가표!$B$2:$C$75,2,0)</f>
        <v>0</v>
      </c>
      <c r="O1000" s="42">
        <f>SUM(M1000*N1000)</f>
        <v>0</v>
      </c>
      <c r="P1000" s="138">
        <v>50000</v>
      </c>
      <c r="Q1000" s="165" t="s">
        <v>26</v>
      </c>
      <c r="R1000" s="41"/>
      <c r="S1000" s="43">
        <f>VLOOKUP(Q1000,단가표!$B$2:$C$75,2,0)</f>
        <v>0</v>
      </c>
      <c r="T1000" s="166"/>
      <c r="U1000" s="193" t="s">
        <v>57</v>
      </c>
      <c r="V1000" s="50" t="s">
        <v>2144</v>
      </c>
      <c r="W1000" s="196" t="s">
        <v>2145</v>
      </c>
      <c r="X1000" s="186"/>
      <c r="Y1000" s="55"/>
      <c r="Z1000" s="48"/>
      <c r="AA1000" s="48"/>
      <c r="AB1000" s="48"/>
      <c r="AC1000" s="48"/>
    </row>
    <row r="1001" spans="1:29" ht="20.100000000000001" customHeight="1">
      <c r="A1001" s="36" t="s">
        <v>2700</v>
      </c>
      <c r="B1001" s="36" t="s">
        <v>30</v>
      </c>
      <c r="C1001" s="56" t="s">
        <v>50</v>
      </c>
      <c r="D1001" s="48" t="s">
        <v>2147</v>
      </c>
      <c r="E1001" s="48" t="s">
        <v>30</v>
      </c>
      <c r="F1001" s="48" t="s">
        <v>2149</v>
      </c>
      <c r="G1001" s="48" t="s">
        <v>1723</v>
      </c>
      <c r="H1001" s="48">
        <v>8</v>
      </c>
      <c r="I1001" s="48" t="s">
        <v>713</v>
      </c>
      <c r="J1001" s="49">
        <v>45662</v>
      </c>
      <c r="K1001" s="66">
        <v>45658</v>
      </c>
      <c r="L1001" s="40" t="s">
        <v>1759</v>
      </c>
      <c r="M1001" s="127">
        <v>1</v>
      </c>
      <c r="N1001" s="137">
        <f>VLOOKUP(L1001,단가표!$B$2:$C$75,2,0)</f>
        <v>150000</v>
      </c>
      <c r="O1001" s="42">
        <f>SUM(M1001*N1001)</f>
        <v>150000</v>
      </c>
      <c r="P1001" s="138">
        <v>150000</v>
      </c>
      <c r="Q1001" s="167" t="s">
        <v>26</v>
      </c>
      <c r="R1001" s="41"/>
      <c r="S1001" s="43">
        <v>0</v>
      </c>
      <c r="T1001" s="166"/>
      <c r="U1001" s="200" t="s">
        <v>59</v>
      </c>
      <c r="V1001" s="38" t="s">
        <v>765</v>
      </c>
      <c r="W1001" s="194" t="s">
        <v>1749</v>
      </c>
      <c r="X1001" s="186"/>
      <c r="Y1001" s="55"/>
      <c r="Z1001" s="48"/>
      <c r="AA1001" s="48"/>
      <c r="AB1001" s="48"/>
      <c r="AC1001" s="40"/>
    </row>
    <row r="1002" spans="1:29" ht="20.100000000000001" customHeight="1">
      <c r="A1002" s="36" t="s">
        <v>2700</v>
      </c>
      <c r="B1002" s="36" t="s">
        <v>30</v>
      </c>
      <c r="C1002" s="56" t="s">
        <v>50</v>
      </c>
      <c r="D1002" s="48" t="s">
        <v>2148</v>
      </c>
      <c r="E1002" s="48" t="s">
        <v>30</v>
      </c>
      <c r="F1002" s="48" t="s">
        <v>2149</v>
      </c>
      <c r="G1002" s="48" t="s">
        <v>1667</v>
      </c>
      <c r="H1002" s="48">
        <v>8</v>
      </c>
      <c r="I1002" s="48" t="s">
        <v>220</v>
      </c>
      <c r="J1002" s="49">
        <v>45662</v>
      </c>
      <c r="K1002" s="66">
        <v>45658</v>
      </c>
      <c r="L1002" s="40" t="s">
        <v>1759</v>
      </c>
      <c r="M1002" s="127">
        <v>1</v>
      </c>
      <c r="N1002" s="137">
        <f>VLOOKUP(L1002,단가표!$B$2:$C$75,2,0)</f>
        <v>150000</v>
      </c>
      <c r="O1002" s="42">
        <f>SUM(M1002*N1002)</f>
        <v>150000</v>
      </c>
      <c r="P1002" s="138">
        <v>150000</v>
      </c>
      <c r="Q1002" s="167" t="s">
        <v>26</v>
      </c>
      <c r="R1002" s="41"/>
      <c r="S1002" s="43">
        <v>0</v>
      </c>
      <c r="T1002" s="166"/>
      <c r="U1002" s="200" t="s">
        <v>59</v>
      </c>
      <c r="V1002" s="38" t="s">
        <v>765</v>
      </c>
      <c r="W1002" s="194" t="s">
        <v>1749</v>
      </c>
      <c r="X1002" s="186"/>
      <c r="Y1002" s="55"/>
      <c r="Z1002" s="48"/>
      <c r="AA1002" s="48"/>
      <c r="AB1002" s="48"/>
      <c r="AC1002" s="40"/>
    </row>
    <row r="1003" spans="1:29" ht="20.100000000000001" customHeight="1">
      <c r="A1003" s="36" t="s">
        <v>2706</v>
      </c>
      <c r="B1003" s="36" t="s">
        <v>50</v>
      </c>
      <c r="C1003" s="56" t="s">
        <v>28</v>
      </c>
      <c r="D1003" s="48" t="s">
        <v>2735</v>
      </c>
      <c r="E1003" s="48" t="s">
        <v>731</v>
      </c>
      <c r="F1003" s="48"/>
      <c r="G1003" s="48"/>
      <c r="H1003" s="48"/>
      <c r="I1003" s="48"/>
      <c r="J1003" s="49">
        <v>45662</v>
      </c>
      <c r="K1003" s="66">
        <v>45658</v>
      </c>
      <c r="L1003" s="40" t="s">
        <v>28</v>
      </c>
      <c r="M1003" s="127">
        <v>1</v>
      </c>
      <c r="N1003" s="137">
        <f>VLOOKUP(L1003,단가표!$B$2:$C$75,2,0)</f>
        <v>70000</v>
      </c>
      <c r="O1003" s="42">
        <f>SUM(M1003*N1003)</f>
        <v>70000</v>
      </c>
      <c r="P1003" s="138">
        <v>70000</v>
      </c>
      <c r="Q1003" s="167" t="s">
        <v>26</v>
      </c>
      <c r="R1003" s="41"/>
      <c r="S1003" s="43">
        <v>0</v>
      </c>
      <c r="T1003" s="166"/>
      <c r="U1003" s="200" t="s">
        <v>59</v>
      </c>
      <c r="V1003" s="38" t="s">
        <v>765</v>
      </c>
      <c r="W1003" s="194" t="s">
        <v>2150</v>
      </c>
      <c r="X1003" s="186"/>
      <c r="Y1003" s="55"/>
      <c r="Z1003" s="48"/>
      <c r="AA1003" s="48"/>
      <c r="AB1003" s="48"/>
      <c r="AC1003" s="40"/>
    </row>
    <row r="1004" spans="1:29" ht="20.100000000000001" customHeight="1">
      <c r="A1004" s="36" t="s">
        <v>2705</v>
      </c>
      <c r="B1004" s="95" t="s">
        <v>50</v>
      </c>
      <c r="C1004" s="37" t="s">
        <v>41</v>
      </c>
      <c r="D1004" s="38" t="s">
        <v>1598</v>
      </c>
      <c r="E1004" s="37" t="s">
        <v>45</v>
      </c>
      <c r="F1004" s="37" t="s">
        <v>1599</v>
      </c>
      <c r="G1004" s="37" t="s">
        <v>86</v>
      </c>
      <c r="H1004" s="37">
        <v>7</v>
      </c>
      <c r="I1004" s="37" t="s">
        <v>113</v>
      </c>
      <c r="J1004" s="39">
        <v>45663</v>
      </c>
      <c r="K1004" s="66">
        <v>45658</v>
      </c>
      <c r="L1004" s="40" t="s">
        <v>4</v>
      </c>
      <c r="M1004" s="127">
        <v>4</v>
      </c>
      <c r="N1004" s="137">
        <f>VLOOKUP(L1004,단가표!$B$2:$C$75,2,0)</f>
        <v>60000</v>
      </c>
      <c r="O1004" s="42">
        <f>SUM(M1004*N1004)</f>
        <v>240000</v>
      </c>
      <c r="P1004" s="138">
        <v>240000</v>
      </c>
      <c r="Q1004" s="167" t="s">
        <v>26</v>
      </c>
      <c r="R1004" s="41"/>
      <c r="S1004" s="43">
        <f>VLOOKUP(Q1004,단가표!$B$2:$C$75,2,0)</f>
        <v>0</v>
      </c>
      <c r="T1004" s="166"/>
      <c r="U1004" s="200" t="s">
        <v>57</v>
      </c>
      <c r="V1004" s="38" t="s">
        <v>2151</v>
      </c>
      <c r="W1004" s="199" t="s">
        <v>1825</v>
      </c>
      <c r="X1004" s="187"/>
      <c r="Y1004" s="46"/>
      <c r="Z1004" s="37"/>
      <c r="AA1004" s="47"/>
      <c r="AB1004" s="47"/>
      <c r="AC1004" s="37"/>
    </row>
    <row r="1005" spans="1:29" ht="20.100000000000001" customHeight="1">
      <c r="A1005" s="36" t="s">
        <v>2705</v>
      </c>
      <c r="B1005" s="95" t="s">
        <v>50</v>
      </c>
      <c r="C1005" s="37" t="s">
        <v>41</v>
      </c>
      <c r="D1005" s="38" t="s">
        <v>1601</v>
      </c>
      <c r="E1005" s="37" t="s">
        <v>45</v>
      </c>
      <c r="F1005" s="37" t="s">
        <v>1712</v>
      </c>
      <c r="G1005" s="37" t="s">
        <v>86</v>
      </c>
      <c r="H1005" s="37">
        <v>7</v>
      </c>
      <c r="I1005" s="37" t="s">
        <v>113</v>
      </c>
      <c r="J1005" s="39">
        <v>45663</v>
      </c>
      <c r="K1005" s="66">
        <v>45658</v>
      </c>
      <c r="L1005" s="40" t="s">
        <v>4</v>
      </c>
      <c r="M1005" s="127">
        <v>4</v>
      </c>
      <c r="N1005" s="137">
        <f>VLOOKUP(L1005,단가표!$B$2:$C$75,2,0)</f>
        <v>60000</v>
      </c>
      <c r="O1005" s="42">
        <f>SUM(M1005*N1005)</f>
        <v>240000</v>
      </c>
      <c r="P1005" s="138">
        <v>240000</v>
      </c>
      <c r="Q1005" s="167" t="s">
        <v>26</v>
      </c>
      <c r="R1005" s="41"/>
      <c r="S1005" s="43">
        <f>VLOOKUP(Q1005,단가표!$B$2:$C$75,2,0)</f>
        <v>0</v>
      </c>
      <c r="T1005" s="166"/>
      <c r="U1005" s="200" t="s">
        <v>57</v>
      </c>
      <c r="V1005" s="38" t="s">
        <v>2152</v>
      </c>
      <c r="W1005" s="199" t="s">
        <v>1825</v>
      </c>
      <c r="X1005" s="187">
        <v>45635</v>
      </c>
      <c r="Y1005" s="46" t="s">
        <v>4</v>
      </c>
      <c r="Z1005" s="37"/>
      <c r="AA1005" s="47" t="s">
        <v>1713</v>
      </c>
      <c r="AB1005" s="47"/>
      <c r="AC1005" s="37"/>
    </row>
    <row r="1006" spans="1:29" ht="20.100000000000001" customHeight="1">
      <c r="A1006" s="36" t="s">
        <v>2705</v>
      </c>
      <c r="B1006" s="95" t="s">
        <v>50</v>
      </c>
      <c r="C1006" s="48" t="s">
        <v>41</v>
      </c>
      <c r="D1006" s="48" t="s">
        <v>631</v>
      </c>
      <c r="E1006" s="48" t="s">
        <v>45</v>
      </c>
      <c r="F1006" s="48" t="s">
        <v>632</v>
      </c>
      <c r="G1006" s="48" t="s">
        <v>89</v>
      </c>
      <c r="H1006" s="48">
        <v>10</v>
      </c>
      <c r="I1006" s="48" t="s">
        <v>88</v>
      </c>
      <c r="J1006" s="49">
        <v>45663</v>
      </c>
      <c r="K1006" s="44">
        <v>45658</v>
      </c>
      <c r="L1006" s="40" t="s">
        <v>4</v>
      </c>
      <c r="M1006" s="127">
        <v>4</v>
      </c>
      <c r="N1006" s="137">
        <f>VLOOKUP(L1006,단가표!$B$2:$C$75,2,0)</f>
        <v>60000</v>
      </c>
      <c r="O1006" s="42">
        <f>SUM(M1006*N1006)</f>
        <v>240000</v>
      </c>
      <c r="P1006" s="138">
        <v>240000</v>
      </c>
      <c r="Q1006" s="167" t="s">
        <v>26</v>
      </c>
      <c r="R1006" s="41"/>
      <c r="S1006" s="43">
        <f>VLOOKUP(Q1006,단가표!$B$2:$C$75,2,0)</f>
        <v>0</v>
      </c>
      <c r="T1006" s="166"/>
      <c r="U1006" s="193" t="s">
        <v>57</v>
      </c>
      <c r="V1006" s="50" t="s">
        <v>2153</v>
      </c>
      <c r="W1006" s="198" t="s">
        <v>1825</v>
      </c>
      <c r="X1006" s="186">
        <v>44268</v>
      </c>
      <c r="Y1006" s="48" t="s">
        <v>4</v>
      </c>
      <c r="Z1006" s="48"/>
      <c r="AA1006" s="48" t="s">
        <v>633</v>
      </c>
      <c r="AB1006" s="50" t="s">
        <v>55</v>
      </c>
      <c r="AC1006" s="40"/>
    </row>
    <row r="1007" spans="1:29" ht="20.100000000000001" customHeight="1">
      <c r="A1007" s="36" t="s">
        <v>2705</v>
      </c>
      <c r="B1007" s="95" t="s">
        <v>51</v>
      </c>
      <c r="C1007" s="59" t="s">
        <v>41</v>
      </c>
      <c r="D1007" s="48" t="s">
        <v>304</v>
      </c>
      <c r="E1007" s="48" t="s">
        <v>47</v>
      </c>
      <c r="F1007" s="48" t="s">
        <v>305</v>
      </c>
      <c r="G1007" s="48" t="s">
        <v>86</v>
      </c>
      <c r="H1007" s="48">
        <v>8</v>
      </c>
      <c r="I1007" s="48" t="s">
        <v>92</v>
      </c>
      <c r="J1007" s="49">
        <v>45663</v>
      </c>
      <c r="K1007" s="62">
        <v>45689</v>
      </c>
      <c r="L1007" s="41" t="s">
        <v>238</v>
      </c>
      <c r="M1007" s="127">
        <v>4</v>
      </c>
      <c r="N1007" s="137">
        <f>VLOOKUP(L1007,단가표!$B$2:$C$75,2,0)</f>
        <v>60000</v>
      </c>
      <c r="O1007" s="42">
        <f>SUM(M1007*N1007)</f>
        <v>240000</v>
      </c>
      <c r="P1007" s="138">
        <v>240000</v>
      </c>
      <c r="Q1007" s="167" t="s">
        <v>15</v>
      </c>
      <c r="R1007" s="41">
        <v>4</v>
      </c>
      <c r="S1007" s="43">
        <f>VLOOKUP(Q1007,단가표!$B$2:$C$75,2,0)</f>
        <v>6000</v>
      </c>
      <c r="T1007" s="166">
        <v>24000</v>
      </c>
      <c r="U1007" s="193" t="s">
        <v>59</v>
      </c>
      <c r="V1007" s="50" t="s">
        <v>765</v>
      </c>
      <c r="W1007" s="194" t="s">
        <v>2450</v>
      </c>
      <c r="X1007" s="186">
        <v>44856</v>
      </c>
      <c r="Y1007" s="55" t="s">
        <v>4</v>
      </c>
      <c r="Z1007" s="48"/>
      <c r="AA1007" s="48" t="s">
        <v>306</v>
      </c>
      <c r="AB1007" s="48"/>
      <c r="AC1007" s="40"/>
    </row>
    <row r="1008" spans="1:29" ht="20.100000000000001" customHeight="1">
      <c r="A1008" s="58" t="s">
        <v>2705</v>
      </c>
      <c r="B1008" s="95" t="s">
        <v>51</v>
      </c>
      <c r="C1008" s="56" t="s">
        <v>41</v>
      </c>
      <c r="D1008" s="48" t="s">
        <v>589</v>
      </c>
      <c r="E1008" s="48" t="s">
        <v>193</v>
      </c>
      <c r="F1008" s="48" t="s">
        <v>590</v>
      </c>
      <c r="G1008" s="48" t="s">
        <v>86</v>
      </c>
      <c r="H1008" s="48">
        <v>9</v>
      </c>
      <c r="I1008" s="48" t="s">
        <v>854</v>
      </c>
      <c r="J1008" s="49">
        <v>45664</v>
      </c>
      <c r="K1008" s="66">
        <v>45658</v>
      </c>
      <c r="L1008" s="40" t="s">
        <v>4</v>
      </c>
      <c r="M1008" s="127">
        <v>2</v>
      </c>
      <c r="N1008" s="137">
        <f>VLOOKUP(L1008,단가표!$B$2:$C$75,2,0)</f>
        <v>60000</v>
      </c>
      <c r="O1008" s="42">
        <f>SUM(M1008*N1008)</f>
        <v>120000</v>
      </c>
      <c r="P1008" s="138">
        <v>120000</v>
      </c>
      <c r="Q1008" s="167" t="s">
        <v>26</v>
      </c>
      <c r="R1008" s="80"/>
      <c r="S1008" s="81">
        <f>VLOOKUP(Q1008,단가표!$B$2:$C$75,2,0)</f>
        <v>0</v>
      </c>
      <c r="T1008" s="172"/>
      <c r="U1008" s="195" t="s">
        <v>57</v>
      </c>
      <c r="V1008" s="48" t="s">
        <v>2163</v>
      </c>
      <c r="W1008" s="202" t="s">
        <v>2164</v>
      </c>
      <c r="X1008" s="186">
        <v>45356</v>
      </c>
      <c r="Y1008" s="48" t="s">
        <v>4</v>
      </c>
      <c r="Z1008" s="48" t="s">
        <v>612</v>
      </c>
      <c r="AA1008" s="48" t="s">
        <v>61</v>
      </c>
      <c r="AB1008" s="48"/>
      <c r="AC1008" s="50"/>
    </row>
    <row r="1009" spans="1:29" ht="20.100000000000001" customHeight="1">
      <c r="A1009" s="36" t="s">
        <v>2705</v>
      </c>
      <c r="B1009" s="95" t="s">
        <v>50</v>
      </c>
      <c r="C1009" s="59" t="s">
        <v>41</v>
      </c>
      <c r="D1009" s="48" t="s">
        <v>246</v>
      </c>
      <c r="E1009" s="48" t="s">
        <v>44</v>
      </c>
      <c r="F1009" s="48" t="s">
        <v>247</v>
      </c>
      <c r="G1009" s="48" t="s">
        <v>89</v>
      </c>
      <c r="H1009" s="48">
        <v>6</v>
      </c>
      <c r="I1009" s="48" t="s">
        <v>114</v>
      </c>
      <c r="J1009" s="39">
        <v>45664</v>
      </c>
      <c r="K1009" s="62">
        <v>45658</v>
      </c>
      <c r="L1009" s="40" t="s">
        <v>4</v>
      </c>
      <c r="M1009" s="127">
        <v>3</v>
      </c>
      <c r="N1009" s="137">
        <f>VLOOKUP(L1009,단가표!$B$2:$C$75,2,0)</f>
        <v>60000</v>
      </c>
      <c r="O1009" s="42">
        <f>SUM(M1009*N1009)</f>
        <v>180000</v>
      </c>
      <c r="P1009" s="138">
        <v>180000</v>
      </c>
      <c r="Q1009" s="167" t="s">
        <v>26</v>
      </c>
      <c r="R1009" s="80"/>
      <c r="S1009" s="81">
        <f>VLOOKUP(Q1009,단가표!$B$2:$C$75,2,0)</f>
        <v>0</v>
      </c>
      <c r="T1009" s="172"/>
      <c r="U1009" s="195" t="s">
        <v>57</v>
      </c>
      <c r="V1009" s="50" t="s">
        <v>2174</v>
      </c>
      <c r="W1009" s="194" t="s">
        <v>1881</v>
      </c>
      <c r="X1009" s="186">
        <v>44660</v>
      </c>
      <c r="Y1009" s="48"/>
      <c r="Z1009" s="48"/>
      <c r="AA1009" s="48" t="s">
        <v>248</v>
      </c>
      <c r="AB1009" s="48"/>
      <c r="AC1009" s="50"/>
    </row>
    <row r="1010" spans="1:29" ht="20.100000000000001" customHeight="1">
      <c r="A1010" s="36" t="s">
        <v>2705</v>
      </c>
      <c r="B1010" s="95" t="s">
        <v>50</v>
      </c>
      <c r="C1010" s="56" t="s">
        <v>41</v>
      </c>
      <c r="D1010" s="48" t="s">
        <v>477</v>
      </c>
      <c r="E1010" s="48" t="s">
        <v>44</v>
      </c>
      <c r="F1010" s="48" t="s">
        <v>585</v>
      </c>
      <c r="G1010" s="48" t="s">
        <v>89</v>
      </c>
      <c r="H1010" s="48">
        <v>8</v>
      </c>
      <c r="I1010" s="50" t="s">
        <v>114</v>
      </c>
      <c r="J1010" s="68">
        <v>45664</v>
      </c>
      <c r="K1010" s="82">
        <v>45658</v>
      </c>
      <c r="L1010" s="40" t="s">
        <v>4</v>
      </c>
      <c r="M1010" s="127">
        <v>4</v>
      </c>
      <c r="N1010" s="137">
        <f>VLOOKUP(L1010,단가표!$B$2:$C$75,2,0)</f>
        <v>60000</v>
      </c>
      <c r="O1010" s="42">
        <f>SUM(M1010*N1010)</f>
        <v>240000</v>
      </c>
      <c r="P1010" s="138">
        <v>240000</v>
      </c>
      <c r="Q1010" s="167" t="s">
        <v>26</v>
      </c>
      <c r="R1010" s="80"/>
      <c r="S1010" s="81">
        <f>VLOOKUP(Q1010,단가표!$B$2:$C$75,2,0)</f>
        <v>0</v>
      </c>
      <c r="T1010" s="172"/>
      <c r="U1010" s="195" t="s">
        <v>57</v>
      </c>
      <c r="V1010" s="50" t="s">
        <v>2176</v>
      </c>
      <c r="W1010" s="194" t="s">
        <v>1825</v>
      </c>
      <c r="X1010" s="186">
        <v>45269</v>
      </c>
      <c r="Y1010" s="48" t="s">
        <v>4</v>
      </c>
      <c r="Z1010" s="48"/>
      <c r="AA1010" s="48" t="s">
        <v>478</v>
      </c>
      <c r="AB1010" s="48"/>
      <c r="AC1010" s="48"/>
    </row>
    <row r="1011" spans="1:29" ht="20.100000000000001" customHeight="1">
      <c r="A1011" s="36" t="s">
        <v>2705</v>
      </c>
      <c r="B1011" s="95" t="s">
        <v>50</v>
      </c>
      <c r="C1011" s="56" t="s">
        <v>41</v>
      </c>
      <c r="D1011" s="57" t="s">
        <v>513</v>
      </c>
      <c r="E1011" s="48" t="s">
        <v>44</v>
      </c>
      <c r="F1011" s="48" t="s">
        <v>514</v>
      </c>
      <c r="G1011" s="48" t="s">
        <v>86</v>
      </c>
      <c r="H1011" s="48">
        <v>9</v>
      </c>
      <c r="I1011" s="48" t="s">
        <v>113</v>
      </c>
      <c r="J1011" s="49">
        <v>45664</v>
      </c>
      <c r="K1011" s="66">
        <v>45658</v>
      </c>
      <c r="L1011" s="40" t="s">
        <v>7</v>
      </c>
      <c r="M1011" s="127">
        <v>8</v>
      </c>
      <c r="N1011" s="137">
        <f>VLOOKUP(L1011,단가표!$B$2:$C$75,2,0)</f>
        <v>53750</v>
      </c>
      <c r="O1011" s="42">
        <f>SUM(M1011*N1011)</f>
        <v>430000</v>
      </c>
      <c r="P1011" s="138">
        <v>430000</v>
      </c>
      <c r="Q1011" s="167" t="s">
        <v>26</v>
      </c>
      <c r="R1011" s="41"/>
      <c r="S1011" s="43">
        <f>VLOOKUP(Q1011,단가표!$B$2:$C$75,2,0)</f>
        <v>0</v>
      </c>
      <c r="T1011" s="166"/>
      <c r="U1011" s="195" t="s">
        <v>57</v>
      </c>
      <c r="V1011" s="48" t="s">
        <v>2175</v>
      </c>
      <c r="W1011" s="194" t="s">
        <v>2177</v>
      </c>
      <c r="X1011" s="186">
        <v>45114</v>
      </c>
      <c r="Y1011" s="48" t="s">
        <v>4</v>
      </c>
      <c r="Z1011" s="48"/>
      <c r="AA1011" s="48" t="s">
        <v>281</v>
      </c>
      <c r="AB1011" s="48"/>
      <c r="AC1011" s="50"/>
    </row>
    <row r="1012" spans="1:29" ht="20.100000000000001" customHeight="1">
      <c r="A1012" s="36" t="s">
        <v>2705</v>
      </c>
      <c r="B1012" s="95" t="s">
        <v>50</v>
      </c>
      <c r="C1012" s="59" t="s">
        <v>41</v>
      </c>
      <c r="D1012" s="57" t="s">
        <v>515</v>
      </c>
      <c r="E1012" s="48" t="s">
        <v>44</v>
      </c>
      <c r="F1012" s="48" t="s">
        <v>514</v>
      </c>
      <c r="G1012" s="48" t="s">
        <v>89</v>
      </c>
      <c r="H1012" s="48">
        <v>6</v>
      </c>
      <c r="I1012" s="48" t="s">
        <v>113</v>
      </c>
      <c r="J1012" s="49">
        <v>45664</v>
      </c>
      <c r="K1012" s="66">
        <v>45658</v>
      </c>
      <c r="L1012" s="40" t="s">
        <v>5</v>
      </c>
      <c r="M1012" s="127">
        <v>4</v>
      </c>
      <c r="N1012" s="137">
        <f>VLOOKUP(L1012,단가표!$B$2:$C$75,2,0)</f>
        <v>57500</v>
      </c>
      <c r="O1012" s="42">
        <f>SUM(M1012*N1012)</f>
        <v>230000</v>
      </c>
      <c r="P1012" s="138">
        <v>230000</v>
      </c>
      <c r="Q1012" s="167" t="s">
        <v>26</v>
      </c>
      <c r="R1012" s="72"/>
      <c r="S1012" s="43">
        <f>VLOOKUP(Q1012,단가표!$B$2:$C$75,2,0)</f>
        <v>0</v>
      </c>
      <c r="T1012" s="169"/>
      <c r="U1012" s="195" t="s">
        <v>57</v>
      </c>
      <c r="V1012" s="48" t="s">
        <v>2175</v>
      </c>
      <c r="W1012" s="194" t="s">
        <v>2005</v>
      </c>
      <c r="X1012" s="186">
        <v>45131</v>
      </c>
      <c r="Y1012" s="48" t="s">
        <v>4</v>
      </c>
      <c r="Z1012" s="48"/>
      <c r="AA1012" s="48"/>
      <c r="AB1012" s="48"/>
      <c r="AC1012" s="48"/>
    </row>
    <row r="1013" spans="1:29" ht="20.100000000000001" customHeight="1">
      <c r="A1013" s="36" t="s">
        <v>2705</v>
      </c>
      <c r="B1013" s="95" t="s">
        <v>51</v>
      </c>
      <c r="C1013" s="56" t="s">
        <v>28</v>
      </c>
      <c r="D1013" s="48" t="s">
        <v>2185</v>
      </c>
      <c r="E1013" s="48" t="s">
        <v>2186</v>
      </c>
      <c r="F1013" s="48" t="s">
        <v>2187</v>
      </c>
      <c r="G1013" s="48" t="s">
        <v>86</v>
      </c>
      <c r="H1013" s="48">
        <v>7</v>
      </c>
      <c r="I1013" s="48" t="s">
        <v>104</v>
      </c>
      <c r="J1013" s="49">
        <v>45664</v>
      </c>
      <c r="K1013" s="66">
        <v>45658</v>
      </c>
      <c r="L1013" s="40" t="s">
        <v>28</v>
      </c>
      <c r="M1013" s="127">
        <v>1</v>
      </c>
      <c r="N1013" s="137">
        <f>VLOOKUP(L1013,단가표!$B$2:$C$75,2,0)</f>
        <v>70000</v>
      </c>
      <c r="O1013" s="42">
        <f>SUM(M1013*N1013)</f>
        <v>70000</v>
      </c>
      <c r="P1013" s="138">
        <v>70000</v>
      </c>
      <c r="Q1013" s="167" t="s">
        <v>26</v>
      </c>
      <c r="R1013" s="72"/>
      <c r="S1013" s="43">
        <f>VLOOKUP(Q1013,단가표!$B$2:$C$75,2,0)</f>
        <v>0</v>
      </c>
      <c r="T1013" s="169"/>
      <c r="U1013" s="200" t="s">
        <v>59</v>
      </c>
      <c r="V1013" s="38" t="s">
        <v>765</v>
      </c>
      <c r="W1013" s="194" t="s">
        <v>2188</v>
      </c>
      <c r="X1013" s="186"/>
      <c r="Y1013" s="55"/>
      <c r="Z1013" s="48"/>
      <c r="AA1013" s="48"/>
      <c r="AB1013" s="48"/>
      <c r="AC1013" s="40"/>
    </row>
    <row r="1014" spans="1:29" ht="20.100000000000001" customHeight="1">
      <c r="A1014" s="36" t="s">
        <v>2700</v>
      </c>
      <c r="B1014" s="36" t="s">
        <v>30</v>
      </c>
      <c r="C1014" s="56" t="s">
        <v>51</v>
      </c>
      <c r="D1014" s="48" t="s">
        <v>2165</v>
      </c>
      <c r="E1014" s="48" t="s">
        <v>30</v>
      </c>
      <c r="F1014" s="48" t="s">
        <v>2168</v>
      </c>
      <c r="G1014" s="48" t="s">
        <v>1667</v>
      </c>
      <c r="H1014" s="48">
        <v>7</v>
      </c>
      <c r="I1014" s="48" t="s">
        <v>220</v>
      </c>
      <c r="J1014" s="49">
        <v>45664</v>
      </c>
      <c r="K1014" s="66">
        <v>45658</v>
      </c>
      <c r="L1014" s="40" t="s">
        <v>1755</v>
      </c>
      <c r="M1014" s="127">
        <v>1</v>
      </c>
      <c r="N1014" s="137">
        <f>VLOOKUP(L1014,단가표!$B$2:$C$75,2,0)</f>
        <v>150000</v>
      </c>
      <c r="O1014" s="42">
        <f>SUM(M1014*N1014)</f>
        <v>150000</v>
      </c>
      <c r="P1014" s="138">
        <v>150000</v>
      </c>
      <c r="Q1014" s="167" t="s">
        <v>26</v>
      </c>
      <c r="R1014" s="80"/>
      <c r="S1014" s="81">
        <v>0</v>
      </c>
      <c r="T1014" s="172"/>
      <c r="U1014" s="200" t="s">
        <v>57</v>
      </c>
      <c r="V1014" s="38" t="s">
        <v>2166</v>
      </c>
      <c r="W1014" s="194" t="s">
        <v>1870</v>
      </c>
      <c r="X1014" s="186"/>
      <c r="Y1014" s="55"/>
      <c r="Z1014" s="48"/>
      <c r="AA1014" s="48"/>
      <c r="AB1014" s="48"/>
      <c r="AC1014" s="40"/>
    </row>
    <row r="1015" spans="1:29" ht="20.100000000000001" customHeight="1">
      <c r="A1015" s="36" t="s">
        <v>2700</v>
      </c>
      <c r="B1015" s="36" t="s">
        <v>30</v>
      </c>
      <c r="C1015" s="56" t="s">
        <v>51</v>
      </c>
      <c r="D1015" s="48" t="s">
        <v>2167</v>
      </c>
      <c r="E1015" s="48" t="s">
        <v>30</v>
      </c>
      <c r="F1015" s="48" t="s">
        <v>2169</v>
      </c>
      <c r="G1015" s="48" t="s">
        <v>1667</v>
      </c>
      <c r="H1015" s="48">
        <v>7</v>
      </c>
      <c r="I1015" s="48" t="s">
        <v>220</v>
      </c>
      <c r="J1015" s="49">
        <v>45664</v>
      </c>
      <c r="K1015" s="66">
        <v>45658</v>
      </c>
      <c r="L1015" s="40" t="s">
        <v>1755</v>
      </c>
      <c r="M1015" s="127">
        <v>1</v>
      </c>
      <c r="N1015" s="137">
        <f>VLOOKUP(L1015,단가표!$B$2:$C$75,2,0)</f>
        <v>150000</v>
      </c>
      <c r="O1015" s="42">
        <f>SUM(M1015*N1015)</f>
        <v>150000</v>
      </c>
      <c r="P1015" s="138">
        <v>150000</v>
      </c>
      <c r="Q1015" s="167" t="s">
        <v>26</v>
      </c>
      <c r="R1015" s="80"/>
      <c r="S1015" s="81">
        <v>0</v>
      </c>
      <c r="T1015" s="172"/>
      <c r="U1015" s="200" t="s">
        <v>57</v>
      </c>
      <c r="V1015" s="38" t="s">
        <v>2170</v>
      </c>
      <c r="W1015" s="194" t="s">
        <v>1870</v>
      </c>
      <c r="X1015" s="186"/>
      <c r="Y1015" s="55"/>
      <c r="Z1015" s="48"/>
      <c r="AA1015" s="48"/>
      <c r="AB1015" s="48"/>
      <c r="AC1015" s="40"/>
    </row>
    <row r="1016" spans="1:29" ht="20.100000000000001" customHeight="1">
      <c r="A1016" s="36" t="s">
        <v>2700</v>
      </c>
      <c r="B1016" s="36" t="s">
        <v>30</v>
      </c>
      <c r="C1016" s="56" t="s">
        <v>50</v>
      </c>
      <c r="D1016" s="48" t="s">
        <v>2171</v>
      </c>
      <c r="E1016" s="48" t="s">
        <v>30</v>
      </c>
      <c r="F1016" s="48" t="s">
        <v>2172</v>
      </c>
      <c r="G1016" s="48" t="s">
        <v>1667</v>
      </c>
      <c r="H1016" s="48">
        <v>11</v>
      </c>
      <c r="I1016" s="48" t="s">
        <v>186</v>
      </c>
      <c r="J1016" s="49">
        <v>45664</v>
      </c>
      <c r="K1016" s="66">
        <v>45658</v>
      </c>
      <c r="L1016" s="40" t="s">
        <v>1755</v>
      </c>
      <c r="M1016" s="127">
        <v>1</v>
      </c>
      <c r="N1016" s="137">
        <f>VLOOKUP(L1016,단가표!$B$2:$C$75,2,0)</f>
        <v>150000</v>
      </c>
      <c r="O1016" s="42">
        <f>SUM(M1016*N1016)</f>
        <v>150000</v>
      </c>
      <c r="P1016" s="138">
        <v>150000</v>
      </c>
      <c r="Q1016" s="167" t="s">
        <v>1724</v>
      </c>
      <c r="R1016" s="80">
        <v>1</v>
      </c>
      <c r="S1016" s="81">
        <v>0</v>
      </c>
      <c r="T1016" s="172">
        <v>60000</v>
      </c>
      <c r="U1016" s="200" t="s">
        <v>57</v>
      </c>
      <c r="V1016" s="38" t="s">
        <v>2173</v>
      </c>
      <c r="W1016" s="194" t="s">
        <v>1745</v>
      </c>
      <c r="X1016" s="186"/>
      <c r="Y1016" s="55"/>
      <c r="Z1016" s="48"/>
      <c r="AA1016" s="48"/>
      <c r="AB1016" s="48"/>
      <c r="AC1016" s="40"/>
    </row>
    <row r="1017" spans="1:29" ht="20.100000000000001" customHeight="1">
      <c r="A1017" s="36" t="s">
        <v>2700</v>
      </c>
      <c r="B1017" s="36" t="s">
        <v>30</v>
      </c>
      <c r="C1017" s="56" t="s">
        <v>51</v>
      </c>
      <c r="D1017" s="48" t="s">
        <v>2179</v>
      </c>
      <c r="E1017" s="48" t="s">
        <v>30</v>
      </c>
      <c r="F1017" s="48" t="s">
        <v>2180</v>
      </c>
      <c r="G1017" s="48" t="s">
        <v>1667</v>
      </c>
      <c r="H1017" s="48">
        <v>11</v>
      </c>
      <c r="I1017" s="48" t="s">
        <v>2178</v>
      </c>
      <c r="J1017" s="49">
        <v>45664</v>
      </c>
      <c r="K1017" s="66">
        <v>45658</v>
      </c>
      <c r="L1017" s="40" t="s">
        <v>1872</v>
      </c>
      <c r="M1017" s="127">
        <v>1</v>
      </c>
      <c r="N1017" s="137">
        <f>VLOOKUP(L1017,단가표!$B$2:$C$75,2,0)</f>
        <v>99000</v>
      </c>
      <c r="O1017" s="42">
        <f>SUM(M1017*N1017)</f>
        <v>99000</v>
      </c>
      <c r="P1017" s="138">
        <v>99000</v>
      </c>
      <c r="Q1017" s="167" t="s">
        <v>1724</v>
      </c>
      <c r="R1017" s="41">
        <v>1</v>
      </c>
      <c r="S1017" s="43">
        <v>0</v>
      </c>
      <c r="T1017" s="166">
        <v>30000</v>
      </c>
      <c r="U1017" s="200" t="s">
        <v>59</v>
      </c>
      <c r="V1017" s="38" t="s">
        <v>765</v>
      </c>
      <c r="W1017" s="194" t="s">
        <v>2181</v>
      </c>
      <c r="X1017" s="186"/>
      <c r="Y1017" s="55"/>
      <c r="Z1017" s="48"/>
      <c r="AA1017" s="48"/>
      <c r="AB1017" s="48"/>
      <c r="AC1017" s="40"/>
    </row>
    <row r="1018" spans="1:29" ht="20.100000000000001" customHeight="1">
      <c r="A1018" s="36" t="s">
        <v>2700</v>
      </c>
      <c r="B1018" s="36" t="s">
        <v>30</v>
      </c>
      <c r="C1018" s="56" t="s">
        <v>51</v>
      </c>
      <c r="D1018" s="48" t="s">
        <v>2182</v>
      </c>
      <c r="E1018" s="48" t="s">
        <v>30</v>
      </c>
      <c r="F1018" s="48" t="s">
        <v>2183</v>
      </c>
      <c r="G1018" s="48" t="s">
        <v>1667</v>
      </c>
      <c r="H1018" s="48">
        <v>9</v>
      </c>
      <c r="I1018" s="48" t="s">
        <v>1729</v>
      </c>
      <c r="J1018" s="49">
        <v>45664</v>
      </c>
      <c r="K1018" s="66">
        <v>45658</v>
      </c>
      <c r="L1018" s="40" t="s">
        <v>1759</v>
      </c>
      <c r="M1018" s="127">
        <v>1</v>
      </c>
      <c r="N1018" s="137">
        <f>VLOOKUP(L1018,단가표!$B$2:$C$75,2,0)</f>
        <v>150000</v>
      </c>
      <c r="O1018" s="42">
        <f>SUM(M1018*N1018)</f>
        <v>150000</v>
      </c>
      <c r="P1018" s="138">
        <v>150000</v>
      </c>
      <c r="Q1018" s="167" t="s">
        <v>26</v>
      </c>
      <c r="R1018" s="72"/>
      <c r="S1018" s="43">
        <v>0</v>
      </c>
      <c r="T1018" s="166"/>
      <c r="U1018" s="200" t="s">
        <v>59</v>
      </c>
      <c r="V1018" s="38" t="s">
        <v>765</v>
      </c>
      <c r="W1018" s="194" t="s">
        <v>2184</v>
      </c>
      <c r="X1018" s="186"/>
      <c r="Y1018" s="55"/>
      <c r="Z1018" s="48"/>
      <c r="AA1018" s="48"/>
      <c r="AB1018" s="48"/>
      <c r="AC1018" s="40"/>
    </row>
    <row r="1019" spans="1:29" ht="20.100000000000001" customHeight="1">
      <c r="A1019" s="36" t="s">
        <v>2700</v>
      </c>
      <c r="B1019" s="36" t="s">
        <v>30</v>
      </c>
      <c r="C1019" s="56" t="s">
        <v>50</v>
      </c>
      <c r="D1019" s="48" t="s">
        <v>2190</v>
      </c>
      <c r="E1019" s="48" t="s">
        <v>30</v>
      </c>
      <c r="F1019" s="48" t="s">
        <v>2191</v>
      </c>
      <c r="G1019" s="48" t="s">
        <v>1667</v>
      </c>
      <c r="H1019" s="48">
        <v>8</v>
      </c>
      <c r="I1019" s="48" t="s">
        <v>2189</v>
      </c>
      <c r="J1019" s="49">
        <v>45664</v>
      </c>
      <c r="K1019" s="66">
        <v>45658</v>
      </c>
      <c r="L1019" s="40" t="s">
        <v>1765</v>
      </c>
      <c r="M1019" s="127">
        <v>1</v>
      </c>
      <c r="N1019" s="137">
        <f>VLOOKUP(L1019,단가표!$B$2:$C$75,2,0)</f>
        <v>99000</v>
      </c>
      <c r="O1019" s="42">
        <f>SUM(M1019*N1019)</f>
        <v>99000</v>
      </c>
      <c r="P1019" s="138">
        <v>99000</v>
      </c>
      <c r="Q1019" s="167" t="s">
        <v>26</v>
      </c>
      <c r="R1019" s="41"/>
      <c r="S1019" s="43">
        <v>0</v>
      </c>
      <c r="T1019" s="166"/>
      <c r="U1019" s="200" t="s">
        <v>59</v>
      </c>
      <c r="V1019" s="38" t="s">
        <v>765</v>
      </c>
      <c r="W1019" s="194" t="s">
        <v>2192</v>
      </c>
      <c r="X1019" s="186"/>
      <c r="Y1019" s="55"/>
      <c r="Z1019" s="48"/>
      <c r="AA1019" s="48"/>
      <c r="AB1019" s="48"/>
      <c r="AC1019" s="40"/>
    </row>
    <row r="1020" spans="1:29" ht="20.100000000000001" customHeight="1">
      <c r="A1020" s="36" t="s">
        <v>2700</v>
      </c>
      <c r="B1020" s="36" t="s">
        <v>30</v>
      </c>
      <c r="C1020" s="56" t="s">
        <v>51</v>
      </c>
      <c r="D1020" s="48" t="s">
        <v>2193</v>
      </c>
      <c r="E1020" s="48" t="s">
        <v>30</v>
      </c>
      <c r="F1020" s="48" t="s">
        <v>2105</v>
      </c>
      <c r="G1020" s="48" t="s">
        <v>1667</v>
      </c>
      <c r="H1020" s="48">
        <v>9</v>
      </c>
      <c r="I1020" s="48" t="s">
        <v>712</v>
      </c>
      <c r="J1020" s="49">
        <v>45664</v>
      </c>
      <c r="K1020" s="66">
        <v>45658</v>
      </c>
      <c r="L1020" s="40" t="s">
        <v>1757</v>
      </c>
      <c r="M1020" s="127">
        <v>1</v>
      </c>
      <c r="N1020" s="137">
        <f>VLOOKUP(L1020,단가표!$B$2:$C$75,2,0)</f>
        <v>150000</v>
      </c>
      <c r="O1020" s="42">
        <f>SUM(M1020*N1020)</f>
        <v>150000</v>
      </c>
      <c r="P1020" s="138">
        <v>150000</v>
      </c>
      <c r="Q1020" s="167" t="s">
        <v>1724</v>
      </c>
      <c r="R1020" s="41">
        <v>1</v>
      </c>
      <c r="S1020" s="43">
        <v>0</v>
      </c>
      <c r="T1020" s="166">
        <v>60000</v>
      </c>
      <c r="U1020" s="200" t="s">
        <v>59</v>
      </c>
      <c r="V1020" s="38" t="s">
        <v>765</v>
      </c>
      <c r="W1020" s="194" t="s">
        <v>1753</v>
      </c>
      <c r="X1020" s="186"/>
      <c r="Y1020" s="55"/>
      <c r="Z1020" s="48"/>
      <c r="AA1020" s="48"/>
      <c r="AB1020" s="48"/>
      <c r="AC1020" s="40"/>
    </row>
    <row r="1021" spans="1:29" ht="20.100000000000001" customHeight="1">
      <c r="A1021" s="36" t="s">
        <v>2700</v>
      </c>
      <c r="B1021" s="36" t="s">
        <v>30</v>
      </c>
      <c r="C1021" s="56" t="s">
        <v>50</v>
      </c>
      <c r="D1021" s="48" t="s">
        <v>2194</v>
      </c>
      <c r="E1021" s="48" t="s">
        <v>30</v>
      </c>
      <c r="F1021" s="48" t="s">
        <v>2195</v>
      </c>
      <c r="G1021" s="48" t="s">
        <v>1723</v>
      </c>
      <c r="H1021" s="48">
        <v>7</v>
      </c>
      <c r="I1021" s="48" t="s">
        <v>185</v>
      </c>
      <c r="J1021" s="49">
        <v>45664</v>
      </c>
      <c r="K1021" s="66">
        <v>45658</v>
      </c>
      <c r="L1021" s="40" t="s">
        <v>1757</v>
      </c>
      <c r="M1021" s="127">
        <v>1</v>
      </c>
      <c r="N1021" s="137">
        <f>VLOOKUP(L1021,단가표!$B$2:$C$75,2,0)</f>
        <v>150000</v>
      </c>
      <c r="O1021" s="42">
        <f>SUM(M1021*N1021)</f>
        <v>150000</v>
      </c>
      <c r="P1021" s="138">
        <v>150000</v>
      </c>
      <c r="Q1021" s="167" t="s">
        <v>1724</v>
      </c>
      <c r="R1021" s="41">
        <v>1</v>
      </c>
      <c r="S1021" s="43">
        <v>0</v>
      </c>
      <c r="T1021" s="166">
        <v>60000</v>
      </c>
      <c r="U1021" s="200" t="s">
        <v>59</v>
      </c>
      <c r="V1021" s="38" t="s">
        <v>765</v>
      </c>
      <c r="W1021" s="194" t="s">
        <v>2196</v>
      </c>
      <c r="X1021" s="186"/>
      <c r="Y1021" s="55"/>
      <c r="Z1021" s="48"/>
      <c r="AA1021" s="48"/>
      <c r="AB1021" s="48"/>
      <c r="AC1021" s="40"/>
    </row>
    <row r="1022" spans="1:29" ht="20.100000000000001" customHeight="1">
      <c r="A1022" s="36" t="s">
        <v>2700</v>
      </c>
      <c r="B1022" s="36" t="s">
        <v>30</v>
      </c>
      <c r="C1022" s="56" t="s">
        <v>50</v>
      </c>
      <c r="D1022" s="48" t="s">
        <v>2197</v>
      </c>
      <c r="E1022" s="48" t="s">
        <v>30</v>
      </c>
      <c r="F1022" s="48" t="s">
        <v>2198</v>
      </c>
      <c r="G1022" s="48" t="s">
        <v>1723</v>
      </c>
      <c r="H1022" s="48">
        <v>8</v>
      </c>
      <c r="I1022" s="48" t="s">
        <v>1746</v>
      </c>
      <c r="J1022" s="49">
        <v>45664</v>
      </c>
      <c r="K1022" s="66">
        <v>45658</v>
      </c>
      <c r="L1022" s="40" t="s">
        <v>1759</v>
      </c>
      <c r="M1022" s="127">
        <v>1</v>
      </c>
      <c r="N1022" s="137">
        <f>VLOOKUP(L1022,단가표!$B$2:$C$75,2,0)</f>
        <v>150000</v>
      </c>
      <c r="O1022" s="42">
        <f>SUM(M1022*N1022)</f>
        <v>150000</v>
      </c>
      <c r="P1022" s="138">
        <v>150000</v>
      </c>
      <c r="Q1022" s="167" t="s">
        <v>26</v>
      </c>
      <c r="R1022" s="41"/>
      <c r="S1022" s="43">
        <v>0</v>
      </c>
      <c r="T1022" s="166"/>
      <c r="U1022" s="200" t="s">
        <v>59</v>
      </c>
      <c r="V1022" s="38" t="s">
        <v>765</v>
      </c>
      <c r="W1022" s="194" t="s">
        <v>1749</v>
      </c>
      <c r="X1022" s="186"/>
      <c r="Y1022" s="55"/>
      <c r="Z1022" s="48"/>
      <c r="AA1022" s="48"/>
      <c r="AB1022" s="48"/>
      <c r="AC1022" s="40"/>
    </row>
    <row r="1023" spans="1:29" ht="20.100000000000001" customHeight="1">
      <c r="A1023" s="36" t="s">
        <v>2705</v>
      </c>
      <c r="B1023" s="95" t="s">
        <v>50</v>
      </c>
      <c r="C1023" s="38" t="s">
        <v>41</v>
      </c>
      <c r="D1023" s="48" t="s">
        <v>355</v>
      </c>
      <c r="E1023" s="48" t="s">
        <v>45</v>
      </c>
      <c r="F1023" s="48" t="s">
        <v>356</v>
      </c>
      <c r="G1023" s="48" t="s">
        <v>89</v>
      </c>
      <c r="H1023" s="48">
        <v>8</v>
      </c>
      <c r="I1023" s="48" t="s">
        <v>2199</v>
      </c>
      <c r="J1023" s="49">
        <v>45665</v>
      </c>
      <c r="K1023" s="63">
        <v>45658</v>
      </c>
      <c r="L1023" s="40" t="s">
        <v>6</v>
      </c>
      <c r="M1023" s="127">
        <v>6</v>
      </c>
      <c r="N1023" s="137">
        <f>VLOOKUP(L1023,단가표!$B$2:$C$75,2,0)</f>
        <v>55000</v>
      </c>
      <c r="O1023" s="42">
        <f>SUM(M1023*N1023)</f>
        <v>330000</v>
      </c>
      <c r="P1023" s="138">
        <v>330000</v>
      </c>
      <c r="Q1023" s="167" t="s">
        <v>26</v>
      </c>
      <c r="R1023" s="41"/>
      <c r="S1023" s="43">
        <f>VLOOKUP(Q1023,단가표!$B$2:$C$75,2,0)</f>
        <v>0</v>
      </c>
      <c r="T1023" s="166"/>
      <c r="U1023" s="195" t="s">
        <v>57</v>
      </c>
      <c r="V1023" s="50" t="s">
        <v>2200</v>
      </c>
      <c r="W1023" s="194" t="s">
        <v>1841</v>
      </c>
      <c r="X1023" s="186">
        <v>44960</v>
      </c>
      <c r="Y1023" s="48" t="s">
        <v>4</v>
      </c>
      <c r="Z1023" s="48"/>
      <c r="AA1023" s="48" t="s">
        <v>325</v>
      </c>
      <c r="AB1023" s="48"/>
      <c r="AC1023" s="48"/>
    </row>
    <row r="1024" spans="1:29" ht="20.100000000000001" customHeight="1">
      <c r="A1024" s="79" t="s">
        <v>2705</v>
      </c>
      <c r="B1024" s="95" t="s">
        <v>50</v>
      </c>
      <c r="C1024" s="56" t="s">
        <v>41</v>
      </c>
      <c r="D1024" s="38" t="s">
        <v>736</v>
      </c>
      <c r="E1024" s="48" t="s">
        <v>731</v>
      </c>
      <c r="F1024" s="48" t="s">
        <v>737</v>
      </c>
      <c r="G1024" s="48" t="s">
        <v>89</v>
      </c>
      <c r="H1024" s="48">
        <v>8</v>
      </c>
      <c r="I1024" s="48" t="s">
        <v>112</v>
      </c>
      <c r="J1024" s="49">
        <v>45665</v>
      </c>
      <c r="K1024" s="62">
        <v>45658</v>
      </c>
      <c r="L1024" s="40" t="s">
        <v>4</v>
      </c>
      <c r="M1024" s="128">
        <v>4</v>
      </c>
      <c r="N1024" s="137">
        <f>VLOOKUP(L1024,단가표!$B$2:$C$75,2,0)</f>
        <v>60000</v>
      </c>
      <c r="O1024" s="42">
        <f>SUM(M1024*N1024)</f>
        <v>240000</v>
      </c>
      <c r="P1024" s="138">
        <v>240000</v>
      </c>
      <c r="Q1024" s="167" t="s">
        <v>15</v>
      </c>
      <c r="R1024" s="41">
        <v>3</v>
      </c>
      <c r="S1024" s="43">
        <f>VLOOKUP(Q1024,단가표!$B$2:$C$75,2,0)</f>
        <v>6000</v>
      </c>
      <c r="T1024" s="166">
        <v>18000</v>
      </c>
      <c r="U1024" s="195" t="s">
        <v>57</v>
      </c>
      <c r="V1024" s="48" t="s">
        <v>2207</v>
      </c>
      <c r="W1024" s="194" t="s">
        <v>1949</v>
      </c>
      <c r="X1024" s="186">
        <v>45540</v>
      </c>
      <c r="Y1024" s="55" t="s">
        <v>6</v>
      </c>
      <c r="Z1024" s="48" t="s">
        <v>613</v>
      </c>
      <c r="AA1024" s="48" t="s">
        <v>760</v>
      </c>
      <c r="AB1024" s="48" t="s">
        <v>761</v>
      </c>
      <c r="AC1024" s="48"/>
    </row>
    <row r="1025" spans="1:29" ht="20.100000000000001" customHeight="1">
      <c r="A1025" s="58" t="s">
        <v>2705</v>
      </c>
      <c r="B1025" s="95" t="s">
        <v>50</v>
      </c>
      <c r="C1025" s="59" t="s">
        <v>41</v>
      </c>
      <c r="D1025" s="48" t="s">
        <v>1992</v>
      </c>
      <c r="E1025" s="48" t="s">
        <v>731</v>
      </c>
      <c r="F1025" s="48" t="s">
        <v>616</v>
      </c>
      <c r="G1025" s="48" t="s">
        <v>89</v>
      </c>
      <c r="H1025" s="48">
        <v>7</v>
      </c>
      <c r="I1025" s="48" t="s">
        <v>137</v>
      </c>
      <c r="J1025" s="49">
        <v>45665</v>
      </c>
      <c r="K1025" s="66">
        <v>45658</v>
      </c>
      <c r="L1025" s="40" t="s">
        <v>5</v>
      </c>
      <c r="M1025" s="127">
        <v>2</v>
      </c>
      <c r="N1025" s="137">
        <f>VLOOKUP(L1025,단가표!$B$2:$C$75,2,0)</f>
        <v>57500</v>
      </c>
      <c r="O1025" s="42">
        <f>SUM(M1025*N1025)</f>
        <v>115000</v>
      </c>
      <c r="P1025" s="140">
        <v>90000</v>
      </c>
      <c r="Q1025" s="165" t="s">
        <v>15</v>
      </c>
      <c r="R1025" s="41">
        <v>2</v>
      </c>
      <c r="S1025" s="43">
        <f>VLOOKUP(Q1025,단가표!$B$2:$C$75,2,0)</f>
        <v>6000</v>
      </c>
      <c r="T1025" s="166">
        <v>12000</v>
      </c>
      <c r="U1025" s="195" t="s">
        <v>57</v>
      </c>
      <c r="V1025" s="50" t="s">
        <v>2208</v>
      </c>
      <c r="W1025" s="194" t="s">
        <v>2209</v>
      </c>
      <c r="X1025" s="186">
        <v>45357</v>
      </c>
      <c r="Y1025" s="55" t="s">
        <v>4</v>
      </c>
      <c r="Z1025" s="48" t="s">
        <v>618</v>
      </c>
      <c r="AA1025" s="48" t="s">
        <v>617</v>
      </c>
      <c r="AB1025" s="48" t="s">
        <v>1211</v>
      </c>
      <c r="AC1025" s="48" t="s">
        <v>1211</v>
      </c>
    </row>
    <row r="1026" spans="1:29" ht="20.100000000000001" customHeight="1">
      <c r="A1026" s="58" t="s">
        <v>2705</v>
      </c>
      <c r="B1026" s="95" t="s">
        <v>50</v>
      </c>
      <c r="C1026" s="59" t="s">
        <v>41</v>
      </c>
      <c r="D1026" s="57" t="s">
        <v>216</v>
      </c>
      <c r="E1026" s="48" t="s">
        <v>45</v>
      </c>
      <c r="F1026" s="48" t="s">
        <v>217</v>
      </c>
      <c r="G1026" s="48" t="s">
        <v>89</v>
      </c>
      <c r="H1026" s="48">
        <v>5</v>
      </c>
      <c r="I1026" s="48" t="s">
        <v>403</v>
      </c>
      <c r="J1026" s="49">
        <v>45665</v>
      </c>
      <c r="K1026" s="66">
        <v>45658</v>
      </c>
      <c r="L1026" s="40" t="s">
        <v>2435</v>
      </c>
      <c r="M1026" s="127">
        <v>1</v>
      </c>
      <c r="N1026" s="137">
        <f>VLOOKUP(L1026,단가표!$B$2:$C$75,2,0)</f>
        <v>30000</v>
      </c>
      <c r="O1026" s="42">
        <f>SUM(M1026*N1026)</f>
        <v>30000</v>
      </c>
      <c r="P1026" s="138">
        <v>30000</v>
      </c>
      <c r="Q1026" s="167" t="s">
        <v>26</v>
      </c>
      <c r="R1026" s="41"/>
      <c r="S1026" s="43">
        <v>0</v>
      </c>
      <c r="T1026" s="166"/>
      <c r="U1026" s="195" t="s">
        <v>57</v>
      </c>
      <c r="V1026" s="50" t="s">
        <v>2210</v>
      </c>
      <c r="W1026" s="194" t="s">
        <v>2211</v>
      </c>
      <c r="X1026" s="186">
        <v>44538</v>
      </c>
      <c r="Y1026" s="48" t="s">
        <v>4</v>
      </c>
      <c r="Z1026" s="48"/>
      <c r="AA1026" s="48" t="s">
        <v>218</v>
      </c>
      <c r="AB1026" s="48"/>
      <c r="AC1026" s="48"/>
    </row>
    <row r="1027" spans="1:29" ht="20.100000000000001" customHeight="1">
      <c r="A1027" s="58" t="s">
        <v>2705</v>
      </c>
      <c r="B1027" s="95" t="s">
        <v>50</v>
      </c>
      <c r="C1027" s="59" t="s">
        <v>41</v>
      </c>
      <c r="D1027" s="57" t="s">
        <v>219</v>
      </c>
      <c r="E1027" s="48" t="s">
        <v>45</v>
      </c>
      <c r="F1027" s="48" t="s">
        <v>217</v>
      </c>
      <c r="G1027" s="48" t="s">
        <v>89</v>
      </c>
      <c r="H1027" s="48">
        <v>7</v>
      </c>
      <c r="I1027" s="48" t="s">
        <v>403</v>
      </c>
      <c r="J1027" s="49">
        <v>45665</v>
      </c>
      <c r="K1027" s="66">
        <v>45658</v>
      </c>
      <c r="L1027" s="40" t="s">
        <v>2435</v>
      </c>
      <c r="M1027" s="127">
        <v>1</v>
      </c>
      <c r="N1027" s="137">
        <f>VLOOKUP(L1027,단가표!$B$2:$C$75,2,0)</f>
        <v>30000</v>
      </c>
      <c r="O1027" s="42">
        <f>SUM(M1027*N1027)</f>
        <v>30000</v>
      </c>
      <c r="P1027" s="138">
        <v>30000</v>
      </c>
      <c r="Q1027" s="167" t="s">
        <v>26</v>
      </c>
      <c r="R1027" s="41"/>
      <c r="S1027" s="43">
        <v>0</v>
      </c>
      <c r="T1027" s="166"/>
      <c r="U1027" s="195" t="s">
        <v>57</v>
      </c>
      <c r="V1027" s="50" t="s">
        <v>2210</v>
      </c>
      <c r="W1027" s="194" t="s">
        <v>2211</v>
      </c>
      <c r="X1027" s="186">
        <v>44538</v>
      </c>
      <c r="Y1027" s="48" t="s">
        <v>4</v>
      </c>
      <c r="Z1027" s="48"/>
      <c r="AA1027" s="48" t="s">
        <v>218</v>
      </c>
      <c r="AB1027" s="48"/>
      <c r="AC1027" s="48"/>
    </row>
    <row r="1028" spans="1:29" ht="20.100000000000001" customHeight="1">
      <c r="A1028" s="58" t="s">
        <v>2705</v>
      </c>
      <c r="B1028" s="95" t="s">
        <v>51</v>
      </c>
      <c r="C1028" s="59" t="s">
        <v>39</v>
      </c>
      <c r="D1028" s="57" t="s">
        <v>2185</v>
      </c>
      <c r="E1028" s="48" t="s">
        <v>2186</v>
      </c>
      <c r="F1028" s="48" t="s">
        <v>2187</v>
      </c>
      <c r="G1028" s="48" t="s">
        <v>86</v>
      </c>
      <c r="H1028" s="48">
        <v>7</v>
      </c>
      <c r="I1028" s="48" t="s">
        <v>474</v>
      </c>
      <c r="J1028" s="49">
        <v>45665</v>
      </c>
      <c r="K1028" s="66">
        <v>45658</v>
      </c>
      <c r="L1028" s="40" t="s">
        <v>4</v>
      </c>
      <c r="M1028" s="127">
        <v>2</v>
      </c>
      <c r="N1028" s="137">
        <f>VLOOKUP(L1028,단가표!$B$2:$C$75,2,0)</f>
        <v>60000</v>
      </c>
      <c r="O1028" s="42">
        <f>SUM(M1028*N1028)</f>
        <v>120000</v>
      </c>
      <c r="P1028" s="138">
        <v>110000</v>
      </c>
      <c r="Q1028" s="167" t="s">
        <v>14</v>
      </c>
      <c r="R1028" s="41">
        <v>1</v>
      </c>
      <c r="S1028" s="43">
        <v>0</v>
      </c>
      <c r="T1028" s="166">
        <v>30000</v>
      </c>
      <c r="U1028" s="195" t="s">
        <v>57</v>
      </c>
      <c r="V1028" s="50" t="s">
        <v>2212</v>
      </c>
      <c r="W1028" s="194" t="s">
        <v>2213</v>
      </c>
      <c r="X1028" s="186">
        <v>45665</v>
      </c>
      <c r="Y1028" s="48" t="s">
        <v>4</v>
      </c>
      <c r="Z1028" s="48" t="s">
        <v>2215</v>
      </c>
      <c r="AA1028" s="48" t="s">
        <v>2214</v>
      </c>
      <c r="AB1028" s="48"/>
      <c r="AC1028" s="48"/>
    </row>
    <row r="1029" spans="1:29" ht="20.100000000000001" customHeight="1">
      <c r="A1029" s="36" t="s">
        <v>2700</v>
      </c>
      <c r="B1029" s="36" t="s">
        <v>30</v>
      </c>
      <c r="C1029" s="56" t="s">
        <v>50</v>
      </c>
      <c r="D1029" s="48" t="s">
        <v>2201</v>
      </c>
      <c r="E1029" s="48" t="s">
        <v>30</v>
      </c>
      <c r="F1029" s="48" t="s">
        <v>2202</v>
      </c>
      <c r="G1029" s="48" t="s">
        <v>1723</v>
      </c>
      <c r="H1029" s="48">
        <v>9</v>
      </c>
      <c r="I1029" s="48" t="s">
        <v>712</v>
      </c>
      <c r="J1029" s="49">
        <v>45665</v>
      </c>
      <c r="K1029" s="66">
        <v>45658</v>
      </c>
      <c r="L1029" s="40" t="s">
        <v>1757</v>
      </c>
      <c r="M1029" s="127">
        <v>1</v>
      </c>
      <c r="N1029" s="137">
        <f>VLOOKUP(L1029,단가표!$B$2:$C$75,2,0)</f>
        <v>150000</v>
      </c>
      <c r="O1029" s="42">
        <f>SUM(M1029*N1029)</f>
        <v>150000</v>
      </c>
      <c r="P1029" s="138">
        <v>150000</v>
      </c>
      <c r="Q1029" s="167" t="s">
        <v>26</v>
      </c>
      <c r="R1029" s="41"/>
      <c r="S1029" s="43">
        <v>0</v>
      </c>
      <c r="T1029" s="166"/>
      <c r="U1029" s="200" t="s">
        <v>57</v>
      </c>
      <c r="V1029" s="38" t="s">
        <v>2203</v>
      </c>
      <c r="W1029" s="194" t="s">
        <v>2204</v>
      </c>
      <c r="X1029" s="186"/>
      <c r="Y1029" s="55"/>
      <c r="Z1029" s="48"/>
      <c r="AA1029" s="48"/>
      <c r="AB1029" s="48"/>
      <c r="AC1029" s="40"/>
    </row>
    <row r="1030" spans="1:29" ht="20.100000000000001" customHeight="1">
      <c r="A1030" s="36" t="s">
        <v>2700</v>
      </c>
      <c r="B1030" s="36" t="s">
        <v>30</v>
      </c>
      <c r="C1030" s="56" t="s">
        <v>50</v>
      </c>
      <c r="D1030" s="48" t="s">
        <v>2205</v>
      </c>
      <c r="E1030" s="48" t="s">
        <v>30</v>
      </c>
      <c r="F1030" s="48" t="s">
        <v>2206</v>
      </c>
      <c r="G1030" s="48" t="s">
        <v>1723</v>
      </c>
      <c r="H1030" s="48">
        <v>9</v>
      </c>
      <c r="I1030" s="48" t="s">
        <v>220</v>
      </c>
      <c r="J1030" s="49">
        <v>45665</v>
      </c>
      <c r="K1030" s="66">
        <v>45658</v>
      </c>
      <c r="L1030" s="40" t="s">
        <v>1755</v>
      </c>
      <c r="M1030" s="127">
        <v>1</v>
      </c>
      <c r="N1030" s="137">
        <f>VLOOKUP(L1030,단가표!$B$2:$C$75,2,0)</f>
        <v>150000</v>
      </c>
      <c r="O1030" s="42">
        <f>SUM(M1030*N1030)</f>
        <v>150000</v>
      </c>
      <c r="P1030" s="138">
        <v>150000</v>
      </c>
      <c r="Q1030" s="167" t="s">
        <v>1724</v>
      </c>
      <c r="R1030" s="41">
        <v>1</v>
      </c>
      <c r="S1030" s="43">
        <v>0</v>
      </c>
      <c r="T1030" s="166">
        <v>60000</v>
      </c>
      <c r="U1030" s="200" t="s">
        <v>58</v>
      </c>
      <c r="V1030" s="38" t="s">
        <v>765</v>
      </c>
      <c r="W1030" s="194" t="s">
        <v>1870</v>
      </c>
      <c r="X1030" s="186"/>
      <c r="Y1030" s="55"/>
      <c r="Z1030" s="48"/>
      <c r="AA1030" s="48"/>
      <c r="AB1030" s="48"/>
      <c r="AC1030" s="40"/>
    </row>
    <row r="1031" spans="1:29" ht="20.100000000000001" customHeight="1">
      <c r="A1031" s="36" t="s">
        <v>2700</v>
      </c>
      <c r="B1031" s="36" t="s">
        <v>30</v>
      </c>
      <c r="C1031" s="56" t="s">
        <v>50</v>
      </c>
      <c r="D1031" s="48" t="s">
        <v>2216</v>
      </c>
      <c r="E1031" s="48" t="s">
        <v>30</v>
      </c>
      <c r="F1031" s="48" t="s">
        <v>2217</v>
      </c>
      <c r="G1031" s="48" t="s">
        <v>1667</v>
      </c>
      <c r="H1031" s="48">
        <v>8</v>
      </c>
      <c r="I1031" s="48" t="s">
        <v>220</v>
      </c>
      <c r="J1031" s="49">
        <v>45665</v>
      </c>
      <c r="K1031" s="66">
        <v>45658</v>
      </c>
      <c r="L1031" s="40" t="s">
        <v>1755</v>
      </c>
      <c r="M1031" s="127">
        <v>1</v>
      </c>
      <c r="N1031" s="137">
        <f>VLOOKUP(L1031,단가표!$B$2:$C$75,2,0)</f>
        <v>150000</v>
      </c>
      <c r="O1031" s="42">
        <f>SUM(M1031*N1031)</f>
        <v>150000</v>
      </c>
      <c r="P1031" s="138">
        <v>150000</v>
      </c>
      <c r="Q1031" s="167" t="s">
        <v>1724</v>
      </c>
      <c r="R1031" s="41">
        <v>1</v>
      </c>
      <c r="S1031" s="43">
        <v>0</v>
      </c>
      <c r="T1031" s="166">
        <v>60000</v>
      </c>
      <c r="U1031" s="200" t="s">
        <v>59</v>
      </c>
      <c r="V1031" s="38" t="s">
        <v>765</v>
      </c>
      <c r="W1031" s="194" t="s">
        <v>1870</v>
      </c>
      <c r="X1031" s="186"/>
      <c r="Y1031" s="55"/>
      <c r="Z1031" s="48"/>
      <c r="AA1031" s="48"/>
      <c r="AB1031" s="48"/>
      <c r="AC1031" s="40"/>
    </row>
    <row r="1032" spans="1:29" ht="20.100000000000001" customHeight="1">
      <c r="A1032" s="36" t="s">
        <v>2700</v>
      </c>
      <c r="B1032" s="36" t="s">
        <v>30</v>
      </c>
      <c r="C1032" s="56" t="s">
        <v>51</v>
      </c>
      <c r="D1032" s="48" t="s">
        <v>2218</v>
      </c>
      <c r="E1032" s="48" t="s">
        <v>30</v>
      </c>
      <c r="F1032" s="48" t="s">
        <v>2219</v>
      </c>
      <c r="G1032" s="48" t="s">
        <v>1667</v>
      </c>
      <c r="H1032" s="48">
        <v>8</v>
      </c>
      <c r="I1032" s="48" t="s">
        <v>187</v>
      </c>
      <c r="J1032" s="49">
        <v>45665</v>
      </c>
      <c r="K1032" s="66">
        <v>45658</v>
      </c>
      <c r="L1032" s="40" t="s">
        <v>1757</v>
      </c>
      <c r="M1032" s="127">
        <v>1</v>
      </c>
      <c r="N1032" s="137">
        <f>VLOOKUP(L1032,단가표!$B$2:$C$75,2,0)</f>
        <v>150000</v>
      </c>
      <c r="O1032" s="42">
        <f>SUM(M1032*N1032)</f>
        <v>150000</v>
      </c>
      <c r="P1032" s="138">
        <v>150000</v>
      </c>
      <c r="Q1032" s="167" t="s">
        <v>1724</v>
      </c>
      <c r="R1032" s="41">
        <v>1</v>
      </c>
      <c r="S1032" s="43">
        <v>0</v>
      </c>
      <c r="T1032" s="166">
        <v>60000</v>
      </c>
      <c r="U1032" s="200" t="s">
        <v>59</v>
      </c>
      <c r="V1032" s="38" t="s">
        <v>765</v>
      </c>
      <c r="W1032" s="194" t="s">
        <v>1784</v>
      </c>
      <c r="X1032" s="186"/>
      <c r="Y1032" s="55"/>
      <c r="Z1032" s="48"/>
      <c r="AA1032" s="48"/>
      <c r="AB1032" s="48"/>
      <c r="AC1032" s="40"/>
    </row>
    <row r="1033" spans="1:29" ht="20.100000000000001" customHeight="1">
      <c r="A1033" s="36" t="s">
        <v>2700</v>
      </c>
      <c r="B1033" s="36" t="s">
        <v>30</v>
      </c>
      <c r="C1033" s="56" t="s">
        <v>51</v>
      </c>
      <c r="D1033" s="48" t="s">
        <v>2220</v>
      </c>
      <c r="E1033" s="48" t="s">
        <v>30</v>
      </c>
      <c r="F1033" s="48" t="s">
        <v>2219</v>
      </c>
      <c r="G1033" s="48" t="s">
        <v>1667</v>
      </c>
      <c r="H1033" s="48">
        <v>8</v>
      </c>
      <c r="I1033" s="48" t="s">
        <v>1729</v>
      </c>
      <c r="J1033" s="49">
        <v>45665</v>
      </c>
      <c r="K1033" s="66">
        <v>45658</v>
      </c>
      <c r="L1033" s="40" t="s">
        <v>1759</v>
      </c>
      <c r="M1033" s="127">
        <v>1</v>
      </c>
      <c r="N1033" s="137">
        <f>VLOOKUP(L1033,단가표!$B$2:$C$75,2,0)</f>
        <v>150000</v>
      </c>
      <c r="O1033" s="42">
        <f>SUM(M1033*N1033)</f>
        <v>150000</v>
      </c>
      <c r="P1033" s="138">
        <v>150000</v>
      </c>
      <c r="Q1033" s="167" t="s">
        <v>1724</v>
      </c>
      <c r="R1033" s="41">
        <v>1</v>
      </c>
      <c r="S1033" s="43">
        <v>0</v>
      </c>
      <c r="T1033" s="166">
        <v>60000</v>
      </c>
      <c r="U1033" s="200" t="s">
        <v>59</v>
      </c>
      <c r="V1033" s="38" t="s">
        <v>765</v>
      </c>
      <c r="W1033" s="194" t="s">
        <v>1784</v>
      </c>
      <c r="X1033" s="186"/>
      <c r="Y1033" s="55"/>
      <c r="Z1033" s="48"/>
      <c r="AA1033" s="48"/>
      <c r="AB1033" s="48"/>
      <c r="AC1033" s="40"/>
    </row>
    <row r="1034" spans="1:29" ht="20.100000000000001" customHeight="1">
      <c r="A1034" s="36" t="s">
        <v>2700</v>
      </c>
      <c r="B1034" s="36" t="s">
        <v>30</v>
      </c>
      <c r="C1034" s="56" t="s">
        <v>51</v>
      </c>
      <c r="D1034" s="48" t="s">
        <v>2221</v>
      </c>
      <c r="E1034" s="48" t="s">
        <v>30</v>
      </c>
      <c r="F1034" s="48" t="s">
        <v>2222</v>
      </c>
      <c r="G1034" s="48" t="s">
        <v>1667</v>
      </c>
      <c r="H1034" s="48">
        <v>8</v>
      </c>
      <c r="I1034" s="48" t="s">
        <v>2050</v>
      </c>
      <c r="J1034" s="49">
        <v>45665</v>
      </c>
      <c r="K1034" s="66">
        <v>45658</v>
      </c>
      <c r="L1034" s="40" t="s">
        <v>1872</v>
      </c>
      <c r="M1034" s="127">
        <v>1</v>
      </c>
      <c r="N1034" s="137">
        <f>VLOOKUP(L1034,단가표!$B$2:$C$75,2,0)</f>
        <v>99000</v>
      </c>
      <c r="O1034" s="42">
        <f>SUM(M1034*N1034)</f>
        <v>99000</v>
      </c>
      <c r="P1034" s="138">
        <v>99000</v>
      </c>
      <c r="Q1034" s="167" t="s">
        <v>26</v>
      </c>
      <c r="R1034" s="41"/>
      <c r="S1034" s="43">
        <v>0</v>
      </c>
      <c r="T1034" s="166"/>
      <c r="U1034" s="200" t="s">
        <v>59</v>
      </c>
      <c r="V1034" s="38" t="s">
        <v>765</v>
      </c>
      <c r="W1034" s="194" t="s">
        <v>2223</v>
      </c>
      <c r="X1034" s="186"/>
      <c r="Y1034" s="55"/>
      <c r="Z1034" s="48"/>
      <c r="AA1034" s="48"/>
      <c r="AB1034" s="48"/>
      <c r="AC1034" s="40"/>
    </row>
    <row r="1035" spans="1:29" ht="20.100000000000001" customHeight="1">
      <c r="A1035" s="36" t="s">
        <v>2700</v>
      </c>
      <c r="B1035" s="36" t="s">
        <v>30</v>
      </c>
      <c r="C1035" s="56" t="s">
        <v>50</v>
      </c>
      <c r="D1035" s="48" t="s">
        <v>2225</v>
      </c>
      <c r="E1035" s="48" t="s">
        <v>30</v>
      </c>
      <c r="F1035" s="48" t="s">
        <v>2229</v>
      </c>
      <c r="G1035" s="48" t="s">
        <v>1667</v>
      </c>
      <c r="H1035" s="48">
        <v>8</v>
      </c>
      <c r="I1035" s="48" t="s">
        <v>2224</v>
      </c>
      <c r="J1035" s="49">
        <v>45665</v>
      </c>
      <c r="K1035" s="66">
        <v>45658</v>
      </c>
      <c r="L1035" s="40" t="s">
        <v>2226</v>
      </c>
      <c r="M1035" s="127">
        <v>1</v>
      </c>
      <c r="N1035" s="137">
        <f>VLOOKUP(L1035,단가표!$B$2:$C$75,2,0)</f>
        <v>99000</v>
      </c>
      <c r="O1035" s="42">
        <f>SUM(M1035*N1035)</f>
        <v>99000</v>
      </c>
      <c r="P1035" s="138">
        <v>99000</v>
      </c>
      <c r="Q1035" s="167" t="s">
        <v>26</v>
      </c>
      <c r="R1035" s="41"/>
      <c r="S1035" s="43">
        <v>0</v>
      </c>
      <c r="T1035" s="166"/>
      <c r="U1035" s="200" t="s">
        <v>59</v>
      </c>
      <c r="V1035" s="38" t="s">
        <v>765</v>
      </c>
      <c r="W1035" s="194" t="s">
        <v>2227</v>
      </c>
      <c r="X1035" s="186"/>
      <c r="Y1035" s="55"/>
      <c r="Z1035" s="48"/>
      <c r="AA1035" s="48"/>
      <c r="AB1035" s="48"/>
      <c r="AC1035" s="40"/>
    </row>
    <row r="1036" spans="1:29" ht="20.100000000000001" customHeight="1">
      <c r="A1036" s="36" t="s">
        <v>2700</v>
      </c>
      <c r="B1036" s="36" t="s">
        <v>30</v>
      </c>
      <c r="C1036" s="56" t="s">
        <v>50</v>
      </c>
      <c r="D1036" s="48" t="s">
        <v>2228</v>
      </c>
      <c r="E1036" s="48" t="s">
        <v>30</v>
      </c>
      <c r="F1036" s="48" t="s">
        <v>2229</v>
      </c>
      <c r="G1036" s="48" t="s">
        <v>1667</v>
      </c>
      <c r="H1036" s="48">
        <v>8</v>
      </c>
      <c r="I1036" s="48" t="s">
        <v>2224</v>
      </c>
      <c r="J1036" s="49">
        <v>45665</v>
      </c>
      <c r="K1036" s="66">
        <v>45658</v>
      </c>
      <c r="L1036" s="40" t="s">
        <v>2226</v>
      </c>
      <c r="M1036" s="127">
        <v>1</v>
      </c>
      <c r="N1036" s="137">
        <f>VLOOKUP(L1036,단가표!$B$2:$C$75,2,0)</f>
        <v>99000</v>
      </c>
      <c r="O1036" s="42">
        <f>SUM(M1036*N1036)</f>
        <v>99000</v>
      </c>
      <c r="P1036" s="138">
        <v>99000</v>
      </c>
      <c r="Q1036" s="167" t="s">
        <v>26</v>
      </c>
      <c r="R1036" s="41"/>
      <c r="S1036" s="43">
        <v>0</v>
      </c>
      <c r="T1036" s="166"/>
      <c r="U1036" s="200" t="s">
        <v>59</v>
      </c>
      <c r="V1036" s="38" t="s">
        <v>765</v>
      </c>
      <c r="W1036" s="194" t="s">
        <v>2227</v>
      </c>
      <c r="X1036" s="186"/>
      <c r="Y1036" s="55"/>
      <c r="Z1036" s="48"/>
      <c r="AA1036" s="48"/>
      <c r="AB1036" s="48"/>
      <c r="AC1036" s="40"/>
    </row>
    <row r="1037" spans="1:29" ht="20.100000000000001" customHeight="1">
      <c r="A1037" s="36" t="s">
        <v>2705</v>
      </c>
      <c r="B1037" s="95" t="s">
        <v>51</v>
      </c>
      <c r="C1037" s="59" t="s">
        <v>41</v>
      </c>
      <c r="D1037" s="48" t="s">
        <v>628</v>
      </c>
      <c r="E1037" s="48" t="s">
        <v>46</v>
      </c>
      <c r="F1037" s="48" t="s">
        <v>629</v>
      </c>
      <c r="G1037" s="48" t="s">
        <v>86</v>
      </c>
      <c r="H1037" s="48">
        <v>9</v>
      </c>
      <c r="I1037" s="48" t="s">
        <v>112</v>
      </c>
      <c r="J1037" s="49">
        <v>45666</v>
      </c>
      <c r="K1037" s="44">
        <v>45627</v>
      </c>
      <c r="L1037" s="40" t="s">
        <v>3</v>
      </c>
      <c r="M1037" s="127">
        <v>2</v>
      </c>
      <c r="N1037" s="137">
        <f>VLOOKUP(L1037,단가표!$B$2:$C$75,2,0)</f>
        <v>70000</v>
      </c>
      <c r="O1037" s="42">
        <f>SUM(M1037*N1037)</f>
        <v>140000</v>
      </c>
      <c r="P1037" s="138">
        <v>140000</v>
      </c>
      <c r="Q1037" s="167" t="s">
        <v>26</v>
      </c>
      <c r="R1037" s="41"/>
      <c r="S1037" s="43">
        <f>VLOOKUP(Q1037,단가표!$B$2:$C$75,2,0)</f>
        <v>0</v>
      </c>
      <c r="T1037" s="166"/>
      <c r="U1037" s="193" t="s">
        <v>57</v>
      </c>
      <c r="V1037" s="50" t="s">
        <v>2239</v>
      </c>
      <c r="W1037" s="194" t="s">
        <v>2240</v>
      </c>
      <c r="X1037" s="186">
        <v>44630</v>
      </c>
      <c r="Y1037" s="55" t="s">
        <v>4</v>
      </c>
      <c r="Z1037" s="48"/>
      <c r="AA1037" s="48" t="s">
        <v>630</v>
      </c>
      <c r="AB1037" s="48"/>
      <c r="AC1037" s="40"/>
    </row>
    <row r="1038" spans="1:29" ht="20.100000000000001" customHeight="1">
      <c r="A1038" s="58" t="s">
        <v>2705</v>
      </c>
      <c r="B1038" s="95" t="s">
        <v>51</v>
      </c>
      <c r="C1038" s="61" t="s">
        <v>41</v>
      </c>
      <c r="D1038" s="48" t="s">
        <v>648</v>
      </c>
      <c r="E1038" s="48" t="s">
        <v>48</v>
      </c>
      <c r="F1038" s="48" t="s">
        <v>649</v>
      </c>
      <c r="G1038" s="48" t="s">
        <v>86</v>
      </c>
      <c r="H1038" s="48">
        <v>10</v>
      </c>
      <c r="I1038" s="48" t="s">
        <v>87</v>
      </c>
      <c r="J1038" s="49">
        <v>45666</v>
      </c>
      <c r="K1038" s="62">
        <v>45658</v>
      </c>
      <c r="L1038" s="40" t="s">
        <v>4</v>
      </c>
      <c r="M1038" s="127">
        <v>4</v>
      </c>
      <c r="N1038" s="137">
        <f>VLOOKUP(L1038,단가표!$B$2:$C$75,2,0)</f>
        <v>60000</v>
      </c>
      <c r="O1038" s="42">
        <f>SUM(M1038*N1038)</f>
        <v>240000</v>
      </c>
      <c r="P1038" s="138">
        <v>240000</v>
      </c>
      <c r="Q1038" s="167" t="s">
        <v>26</v>
      </c>
      <c r="R1038" s="41"/>
      <c r="S1038" s="43">
        <f>VLOOKUP(Q1038,단가표!$B$2:$C$75,2,0)</f>
        <v>0</v>
      </c>
      <c r="T1038" s="138"/>
      <c r="U1038" s="195" t="s">
        <v>57</v>
      </c>
      <c r="V1038" s="50" t="s">
        <v>2237</v>
      </c>
      <c r="W1038" s="194" t="s">
        <v>1825</v>
      </c>
      <c r="X1038" s="186">
        <v>45134</v>
      </c>
      <c r="Y1038" s="48" t="s">
        <v>4</v>
      </c>
      <c r="Z1038" s="48"/>
      <c r="AA1038" s="48" t="s">
        <v>419</v>
      </c>
      <c r="AB1038" s="48"/>
      <c r="AC1038" s="40"/>
    </row>
    <row r="1039" spans="1:29" ht="20.100000000000001" customHeight="1">
      <c r="A1039" s="58" t="s">
        <v>2705</v>
      </c>
      <c r="B1039" s="95" t="s">
        <v>51</v>
      </c>
      <c r="C1039" s="61" t="s">
        <v>41</v>
      </c>
      <c r="D1039" s="48" t="s">
        <v>648</v>
      </c>
      <c r="E1039" s="48" t="s">
        <v>48</v>
      </c>
      <c r="F1039" s="48" t="s">
        <v>649</v>
      </c>
      <c r="G1039" s="48" t="s">
        <v>86</v>
      </c>
      <c r="H1039" s="48">
        <v>10</v>
      </c>
      <c r="I1039" s="48" t="s">
        <v>87</v>
      </c>
      <c r="J1039" s="49">
        <v>45666</v>
      </c>
      <c r="K1039" s="62">
        <v>45658</v>
      </c>
      <c r="L1039" s="40" t="s">
        <v>2435</v>
      </c>
      <c r="M1039" s="127">
        <v>4</v>
      </c>
      <c r="N1039" s="137">
        <f>VLOOKUP(L1039,단가표!$B$2:$C$75,2,0)</f>
        <v>30000</v>
      </c>
      <c r="O1039" s="42">
        <f>SUM(M1039*N1039)</f>
        <v>120000</v>
      </c>
      <c r="P1039" s="138">
        <v>120000</v>
      </c>
      <c r="Q1039" s="167" t="s">
        <v>26</v>
      </c>
      <c r="R1039" s="41"/>
      <c r="S1039" s="43">
        <f>VLOOKUP(Q1039,단가표!$B$2:$C$75,2,0)</f>
        <v>0</v>
      </c>
      <c r="T1039" s="138"/>
      <c r="U1039" s="195" t="s">
        <v>57</v>
      </c>
      <c r="V1039" s="50" t="s">
        <v>2237</v>
      </c>
      <c r="W1039" s="194" t="s">
        <v>2238</v>
      </c>
      <c r="X1039" s="186">
        <v>45134</v>
      </c>
      <c r="Y1039" s="48" t="s">
        <v>4</v>
      </c>
      <c r="Z1039" s="48"/>
      <c r="AA1039" s="48" t="s">
        <v>419</v>
      </c>
      <c r="AB1039" s="48"/>
      <c r="AC1039" s="40"/>
    </row>
    <row r="1040" spans="1:29" ht="20.100000000000001" customHeight="1">
      <c r="A1040" s="36" t="s">
        <v>2705</v>
      </c>
      <c r="B1040" s="95" t="s">
        <v>51</v>
      </c>
      <c r="C1040" s="59" t="s">
        <v>41</v>
      </c>
      <c r="D1040" s="48" t="s">
        <v>628</v>
      </c>
      <c r="E1040" s="48" t="s">
        <v>46</v>
      </c>
      <c r="F1040" s="48" t="s">
        <v>629</v>
      </c>
      <c r="G1040" s="48" t="s">
        <v>86</v>
      </c>
      <c r="H1040" s="48">
        <v>9</v>
      </c>
      <c r="I1040" s="48" t="s">
        <v>112</v>
      </c>
      <c r="J1040" s="49">
        <v>45666</v>
      </c>
      <c r="K1040" s="44">
        <v>45658</v>
      </c>
      <c r="L1040" s="40" t="s">
        <v>4</v>
      </c>
      <c r="M1040" s="127">
        <v>4</v>
      </c>
      <c r="N1040" s="137">
        <f>VLOOKUP(L1040,단가표!$B$2:$C$75,2,0)</f>
        <v>60000</v>
      </c>
      <c r="O1040" s="42">
        <f>SUM(M1040*N1040)</f>
        <v>240000</v>
      </c>
      <c r="P1040" s="138">
        <v>240000</v>
      </c>
      <c r="Q1040" s="167" t="s">
        <v>26</v>
      </c>
      <c r="R1040" s="41"/>
      <c r="S1040" s="43">
        <f>VLOOKUP(Q1040,단가표!$B$2:$C$75,2,0)</f>
        <v>0</v>
      </c>
      <c r="T1040" s="166"/>
      <c r="U1040" s="193" t="s">
        <v>57</v>
      </c>
      <c r="V1040" s="50" t="s">
        <v>2239</v>
      </c>
      <c r="W1040" s="194" t="s">
        <v>1825</v>
      </c>
      <c r="X1040" s="186">
        <v>44630</v>
      </c>
      <c r="Y1040" s="55" t="s">
        <v>4</v>
      </c>
      <c r="Z1040" s="48"/>
      <c r="AA1040" s="48" t="s">
        <v>630</v>
      </c>
      <c r="AB1040" s="48"/>
      <c r="AC1040" s="40"/>
    </row>
    <row r="1041" spans="1:29" ht="20.100000000000001" customHeight="1">
      <c r="A1041" s="36" t="s">
        <v>2700</v>
      </c>
      <c r="B1041" s="36" t="s">
        <v>30</v>
      </c>
      <c r="C1041" s="56" t="s">
        <v>50</v>
      </c>
      <c r="D1041" s="48" t="s">
        <v>2248</v>
      </c>
      <c r="E1041" s="48" t="s">
        <v>30</v>
      </c>
      <c r="F1041" s="48" t="s">
        <v>1871</v>
      </c>
      <c r="G1041" s="48" t="s">
        <v>1723</v>
      </c>
      <c r="H1041" s="48">
        <v>7</v>
      </c>
      <c r="I1041" s="48" t="s">
        <v>185</v>
      </c>
      <c r="J1041" s="49">
        <v>45666</v>
      </c>
      <c r="K1041" s="62">
        <v>45658</v>
      </c>
      <c r="L1041" s="40" t="s">
        <v>1757</v>
      </c>
      <c r="M1041" s="127">
        <v>1</v>
      </c>
      <c r="N1041" s="137">
        <f>VLOOKUP(L1041,단가표!$B$2:$C$75,2,0)</f>
        <v>150000</v>
      </c>
      <c r="O1041" s="42">
        <f>SUM(M1041*N1041)</f>
        <v>150000</v>
      </c>
      <c r="P1041" s="138">
        <v>51000</v>
      </c>
      <c r="Q1041" s="167" t="s">
        <v>1724</v>
      </c>
      <c r="R1041" s="41">
        <v>1</v>
      </c>
      <c r="S1041" s="43">
        <v>0</v>
      </c>
      <c r="T1041" s="166">
        <v>30000</v>
      </c>
      <c r="U1041" s="193" t="s">
        <v>59</v>
      </c>
      <c r="V1041" s="50" t="s">
        <v>765</v>
      </c>
      <c r="W1041" s="194" t="s">
        <v>2249</v>
      </c>
      <c r="X1041" s="186"/>
      <c r="Y1041" s="55"/>
      <c r="Z1041" s="48"/>
      <c r="AA1041" s="48"/>
      <c r="AB1041" s="48"/>
      <c r="AC1041" s="40"/>
    </row>
    <row r="1042" spans="1:29" ht="20.100000000000001" customHeight="1">
      <c r="A1042" s="106" t="s">
        <v>2702</v>
      </c>
      <c r="B1042" s="106"/>
      <c r="C1042" s="37" t="s">
        <v>84</v>
      </c>
      <c r="D1042" s="92" t="s">
        <v>2241</v>
      </c>
      <c r="E1042" s="48">
        <f>[5]!표1[[#This Row],[품목]]</f>
        <v>0</v>
      </c>
      <c r="F1042" s="48" t="s">
        <v>496</v>
      </c>
      <c r="G1042" s="48"/>
      <c r="H1042" s="48"/>
      <c r="I1042" s="48" t="s">
        <v>2242</v>
      </c>
      <c r="J1042" s="49">
        <v>45666</v>
      </c>
      <c r="K1042" s="44">
        <v>45658</v>
      </c>
      <c r="L1042" s="40" t="s">
        <v>647</v>
      </c>
      <c r="M1042" s="127">
        <v>3</v>
      </c>
      <c r="N1042" s="137">
        <f>VLOOKUP(L1042,단가표!$B$2:$C$75,2,0)</f>
        <v>130000</v>
      </c>
      <c r="O1042" s="42">
        <f>SUM(M1042*N1042)</f>
        <v>390000</v>
      </c>
      <c r="P1042" s="138">
        <v>440000</v>
      </c>
      <c r="Q1042" s="167" t="s">
        <v>26</v>
      </c>
      <c r="R1042" s="41"/>
      <c r="S1042" s="43">
        <v>0</v>
      </c>
      <c r="T1042" s="168"/>
      <c r="U1042" s="195" t="s">
        <v>57</v>
      </c>
      <c r="V1042" s="50" t="s">
        <v>2243</v>
      </c>
      <c r="W1042" s="197" t="s">
        <v>2244</v>
      </c>
      <c r="X1042" s="188"/>
      <c r="Y1042" s="55"/>
      <c r="Z1042" s="48"/>
      <c r="AA1042" s="48"/>
      <c r="AB1042" s="48"/>
      <c r="AC1042" s="40"/>
    </row>
    <row r="1043" spans="1:29" ht="20.100000000000001" customHeight="1">
      <c r="A1043" s="36" t="s">
        <v>2700</v>
      </c>
      <c r="B1043" s="36" t="s">
        <v>30</v>
      </c>
      <c r="C1043" s="56" t="s">
        <v>50</v>
      </c>
      <c r="D1043" s="48" t="s">
        <v>2234</v>
      </c>
      <c r="E1043" s="48" t="s">
        <v>30</v>
      </c>
      <c r="F1043" s="48" t="s">
        <v>2235</v>
      </c>
      <c r="G1043" s="48" t="s">
        <v>1723</v>
      </c>
      <c r="H1043" s="48">
        <v>9</v>
      </c>
      <c r="I1043" s="48" t="s">
        <v>185</v>
      </c>
      <c r="J1043" s="49">
        <v>45666</v>
      </c>
      <c r="K1043" s="66">
        <v>45689</v>
      </c>
      <c r="L1043" s="40" t="s">
        <v>1757</v>
      </c>
      <c r="M1043" s="127">
        <v>1</v>
      </c>
      <c r="N1043" s="137">
        <f>VLOOKUP(L1043,단가표!$B$2:$C$75,2,0)</f>
        <v>150000</v>
      </c>
      <c r="O1043" s="42">
        <f>SUM(M1043*N1043)</f>
        <v>150000</v>
      </c>
      <c r="P1043" s="138">
        <v>150000</v>
      </c>
      <c r="Q1043" s="167" t="s">
        <v>26</v>
      </c>
      <c r="R1043" s="41"/>
      <c r="S1043" s="43">
        <v>0</v>
      </c>
      <c r="T1043" s="166"/>
      <c r="U1043" s="200" t="s">
        <v>57</v>
      </c>
      <c r="V1043" s="38" t="s">
        <v>2236</v>
      </c>
      <c r="W1043" s="194" t="s">
        <v>2196</v>
      </c>
      <c r="X1043" s="186"/>
      <c r="Y1043" s="55"/>
      <c r="Z1043" s="48"/>
      <c r="AA1043" s="48"/>
      <c r="AB1043" s="48"/>
      <c r="AC1043" s="40"/>
    </row>
    <row r="1044" spans="1:29" ht="20.100000000000001" customHeight="1">
      <c r="A1044" s="36" t="s">
        <v>2700</v>
      </c>
      <c r="B1044" s="36" t="s">
        <v>30</v>
      </c>
      <c r="C1044" s="56" t="s">
        <v>50</v>
      </c>
      <c r="D1044" s="48" t="s">
        <v>2246</v>
      </c>
      <c r="E1044" s="48" t="s">
        <v>30</v>
      </c>
      <c r="F1044" s="48" t="s">
        <v>2245</v>
      </c>
      <c r="G1044" s="48" t="s">
        <v>1723</v>
      </c>
      <c r="H1044" s="48">
        <v>7</v>
      </c>
      <c r="I1044" s="48" t="s">
        <v>2256</v>
      </c>
      <c r="J1044" s="49">
        <v>45666</v>
      </c>
      <c r="K1044" s="66">
        <v>45689</v>
      </c>
      <c r="L1044" s="40" t="s">
        <v>1757</v>
      </c>
      <c r="M1044" s="127">
        <v>1</v>
      </c>
      <c r="N1044" s="137">
        <f>VLOOKUP(L1044,단가표!$B$2:$C$75,2,0)</f>
        <v>150000</v>
      </c>
      <c r="O1044" s="42">
        <f>SUM(M1044*N1044)</f>
        <v>150000</v>
      </c>
      <c r="P1044" s="138">
        <v>150000</v>
      </c>
      <c r="Q1044" s="167" t="s">
        <v>1724</v>
      </c>
      <c r="R1044" s="41">
        <v>1</v>
      </c>
      <c r="S1044" s="43">
        <v>0</v>
      </c>
      <c r="T1044" s="166">
        <v>60000</v>
      </c>
      <c r="U1044" s="200" t="s">
        <v>59</v>
      </c>
      <c r="V1044" s="38" t="s">
        <v>765</v>
      </c>
      <c r="W1044" s="194" t="s">
        <v>2196</v>
      </c>
      <c r="X1044" s="186"/>
      <c r="Y1044" s="55"/>
      <c r="Z1044" s="48"/>
      <c r="AA1044" s="48"/>
      <c r="AB1044" s="48"/>
      <c r="AC1044" s="40"/>
    </row>
    <row r="1045" spans="1:29" ht="20.100000000000001" customHeight="1">
      <c r="A1045" s="36" t="s">
        <v>2700</v>
      </c>
      <c r="B1045" s="36" t="s">
        <v>30</v>
      </c>
      <c r="C1045" s="56" t="s">
        <v>50</v>
      </c>
      <c r="D1045" s="48" t="s">
        <v>622</v>
      </c>
      <c r="E1045" s="48" t="s">
        <v>30</v>
      </c>
      <c r="F1045" s="48" t="s">
        <v>2247</v>
      </c>
      <c r="G1045" s="48" t="s">
        <v>1667</v>
      </c>
      <c r="H1045" s="48">
        <v>8</v>
      </c>
      <c r="I1045" s="48" t="s">
        <v>712</v>
      </c>
      <c r="J1045" s="49">
        <v>45666</v>
      </c>
      <c r="K1045" s="66">
        <v>45689</v>
      </c>
      <c r="L1045" s="40" t="s">
        <v>1757</v>
      </c>
      <c r="M1045" s="127">
        <v>1</v>
      </c>
      <c r="N1045" s="137">
        <f>VLOOKUP(L1045,단가표!$B$2:$C$75,2,0)</f>
        <v>150000</v>
      </c>
      <c r="O1045" s="42">
        <f>SUM(M1045*N1045)</f>
        <v>150000</v>
      </c>
      <c r="P1045" s="138">
        <v>150000</v>
      </c>
      <c r="Q1045" s="167" t="s">
        <v>1724</v>
      </c>
      <c r="R1045" s="41">
        <v>1</v>
      </c>
      <c r="S1045" s="43">
        <v>0</v>
      </c>
      <c r="T1045" s="166">
        <v>60000</v>
      </c>
      <c r="U1045" s="200" t="s">
        <v>59</v>
      </c>
      <c r="V1045" s="38" t="s">
        <v>765</v>
      </c>
      <c r="W1045" s="194" t="s">
        <v>1753</v>
      </c>
      <c r="X1045" s="186"/>
      <c r="Y1045" s="55"/>
      <c r="Z1045" s="48"/>
      <c r="AA1045" s="48"/>
      <c r="AB1045" s="48"/>
      <c r="AC1045" s="40"/>
    </row>
    <row r="1046" spans="1:29" ht="20.100000000000001" customHeight="1">
      <c r="A1046" s="36" t="s">
        <v>2705</v>
      </c>
      <c r="B1046" s="95" t="s">
        <v>50</v>
      </c>
      <c r="C1046" s="56" t="s">
        <v>28</v>
      </c>
      <c r="D1046" s="48" t="s">
        <v>2250</v>
      </c>
      <c r="E1046" s="48" t="s">
        <v>105</v>
      </c>
      <c r="F1046" s="48" t="s">
        <v>2251</v>
      </c>
      <c r="G1046" s="48" t="s">
        <v>89</v>
      </c>
      <c r="H1046" s="48">
        <v>7</v>
      </c>
      <c r="I1046" s="48" t="s">
        <v>93</v>
      </c>
      <c r="J1046" s="49">
        <v>45667</v>
      </c>
      <c r="K1046" s="62">
        <v>45658</v>
      </c>
      <c r="L1046" s="40" t="s">
        <v>28</v>
      </c>
      <c r="M1046" s="127">
        <v>1</v>
      </c>
      <c r="N1046" s="137">
        <f>VLOOKUP(L1046,단가표!$B$2:$C$75,2,0)</f>
        <v>70000</v>
      </c>
      <c r="O1046" s="42">
        <f>SUM(M1046*N1046)</f>
        <v>70000</v>
      </c>
      <c r="P1046" s="138">
        <v>70000</v>
      </c>
      <c r="Q1046" s="167" t="s">
        <v>26</v>
      </c>
      <c r="R1046" s="41"/>
      <c r="S1046" s="43">
        <v>0</v>
      </c>
      <c r="T1046" s="168"/>
      <c r="U1046" s="193" t="s">
        <v>57</v>
      </c>
      <c r="V1046" s="50" t="s">
        <v>2252</v>
      </c>
      <c r="W1046" s="194" t="s">
        <v>2253</v>
      </c>
      <c r="X1046" s="186"/>
      <c r="Y1046" s="55"/>
      <c r="Z1046" s="48"/>
      <c r="AA1046" s="48"/>
      <c r="AB1046" s="48"/>
      <c r="AC1046" s="40"/>
    </row>
    <row r="1047" spans="1:29" ht="20.100000000000001" customHeight="1">
      <c r="A1047" s="36" t="s">
        <v>2705</v>
      </c>
      <c r="B1047" s="95" t="s">
        <v>50</v>
      </c>
      <c r="C1047" s="56" t="s">
        <v>28</v>
      </c>
      <c r="D1047" s="48" t="s">
        <v>2254</v>
      </c>
      <c r="E1047" s="48" t="s">
        <v>105</v>
      </c>
      <c r="F1047" s="48" t="s">
        <v>2255</v>
      </c>
      <c r="G1047" s="48" t="s">
        <v>89</v>
      </c>
      <c r="H1047" s="48">
        <v>7</v>
      </c>
      <c r="I1047" s="48" t="s">
        <v>93</v>
      </c>
      <c r="J1047" s="49">
        <v>45667</v>
      </c>
      <c r="K1047" s="62">
        <v>45658</v>
      </c>
      <c r="L1047" s="40" t="s">
        <v>28</v>
      </c>
      <c r="M1047" s="127">
        <v>1</v>
      </c>
      <c r="N1047" s="137">
        <f>VLOOKUP(L1047,단가표!$B$2:$C$75,2,0)</f>
        <v>70000</v>
      </c>
      <c r="O1047" s="42">
        <f>SUM(M1047*N1047)</f>
        <v>70000</v>
      </c>
      <c r="P1047" s="138">
        <v>70000</v>
      </c>
      <c r="Q1047" s="167" t="s">
        <v>26</v>
      </c>
      <c r="R1047" s="41"/>
      <c r="S1047" s="43">
        <v>0</v>
      </c>
      <c r="T1047" s="168"/>
      <c r="U1047" s="193" t="s">
        <v>57</v>
      </c>
      <c r="V1047" s="50" t="s">
        <v>2252</v>
      </c>
      <c r="W1047" s="194" t="s">
        <v>2253</v>
      </c>
      <c r="X1047" s="186"/>
      <c r="Y1047" s="55"/>
      <c r="Z1047" s="48"/>
      <c r="AA1047" s="48"/>
      <c r="AB1047" s="48"/>
      <c r="AC1047" s="40"/>
    </row>
    <row r="1048" spans="1:29" ht="20.100000000000001" customHeight="1">
      <c r="A1048" s="36" t="s">
        <v>2705</v>
      </c>
      <c r="B1048" s="95" t="s">
        <v>50</v>
      </c>
      <c r="C1048" s="37" t="s">
        <v>41</v>
      </c>
      <c r="D1048" s="48" t="s">
        <v>307</v>
      </c>
      <c r="E1048" s="48" t="s">
        <v>45</v>
      </c>
      <c r="F1048" s="40" t="s">
        <v>308</v>
      </c>
      <c r="G1048" s="48" t="s">
        <v>89</v>
      </c>
      <c r="H1048" s="48">
        <v>7</v>
      </c>
      <c r="I1048" s="48" t="s">
        <v>474</v>
      </c>
      <c r="J1048" s="49">
        <v>45667</v>
      </c>
      <c r="K1048" s="44">
        <v>45658</v>
      </c>
      <c r="L1048" s="40" t="s">
        <v>3</v>
      </c>
      <c r="M1048" s="127">
        <v>1</v>
      </c>
      <c r="N1048" s="137">
        <f>VLOOKUP(L1048,단가표!$B$2:$C$75,2,0)</f>
        <v>70000</v>
      </c>
      <c r="O1048" s="42">
        <f>SUM(M1048*N1048)</f>
        <v>70000</v>
      </c>
      <c r="P1048" s="138">
        <v>49000</v>
      </c>
      <c r="Q1048" s="167" t="s">
        <v>26</v>
      </c>
      <c r="R1048" s="41"/>
      <c r="S1048" s="43">
        <f>VLOOKUP(Q1048,단가표!$B$2:$C$75,2,0)</f>
        <v>0</v>
      </c>
      <c r="T1048" s="166"/>
      <c r="U1048" s="195" t="s">
        <v>57</v>
      </c>
      <c r="V1048" s="50" t="s">
        <v>2307</v>
      </c>
      <c r="W1048" s="196" t="s">
        <v>2308</v>
      </c>
      <c r="X1048" s="186">
        <v>44860</v>
      </c>
      <c r="Y1048" s="55" t="s">
        <v>6</v>
      </c>
      <c r="Z1048" s="48"/>
      <c r="AA1048" s="48" t="s">
        <v>309</v>
      </c>
      <c r="AB1048" s="48"/>
      <c r="AC1048" s="48"/>
    </row>
    <row r="1049" spans="1:29" ht="20.100000000000001" customHeight="1">
      <c r="A1049" s="36" t="s">
        <v>2705</v>
      </c>
      <c r="B1049" s="95" t="s">
        <v>50</v>
      </c>
      <c r="C1049" s="56" t="s">
        <v>39</v>
      </c>
      <c r="D1049" s="48" t="s">
        <v>2309</v>
      </c>
      <c r="E1049" s="48" t="s">
        <v>45</v>
      </c>
      <c r="F1049" s="40" t="s">
        <v>308</v>
      </c>
      <c r="G1049" s="48" t="s">
        <v>89</v>
      </c>
      <c r="H1049" s="48">
        <v>6</v>
      </c>
      <c r="I1049" s="48" t="s">
        <v>474</v>
      </c>
      <c r="J1049" s="49">
        <v>45667</v>
      </c>
      <c r="K1049" s="62">
        <v>45658</v>
      </c>
      <c r="L1049" s="40" t="s">
        <v>3</v>
      </c>
      <c r="M1049" s="127">
        <v>1</v>
      </c>
      <c r="N1049" s="137">
        <f>VLOOKUP(L1049,단가표!$B$2:$C$75,2,0)</f>
        <v>70000</v>
      </c>
      <c r="O1049" s="42">
        <f>SUM(M1049*N1049)</f>
        <v>70000</v>
      </c>
      <c r="P1049" s="138">
        <v>49000</v>
      </c>
      <c r="Q1049" s="167" t="s">
        <v>26</v>
      </c>
      <c r="R1049" s="41"/>
      <c r="S1049" s="43">
        <f>VLOOKUP(Q1049,단가표!$B$2:$C$75,2,0)</f>
        <v>0</v>
      </c>
      <c r="T1049" s="166"/>
      <c r="U1049" s="193" t="s">
        <v>57</v>
      </c>
      <c r="V1049" s="50" t="s">
        <v>2307</v>
      </c>
      <c r="W1049" s="196" t="s">
        <v>2308</v>
      </c>
      <c r="X1049" s="186">
        <v>45667</v>
      </c>
      <c r="Y1049" s="55" t="s">
        <v>4</v>
      </c>
      <c r="Z1049" s="48"/>
      <c r="AA1049" s="48" t="s">
        <v>309</v>
      </c>
      <c r="AB1049" s="48"/>
      <c r="AC1049" s="40"/>
    </row>
    <row r="1050" spans="1:29" ht="20.100000000000001" customHeight="1">
      <c r="A1050" s="36" t="s">
        <v>2705</v>
      </c>
      <c r="B1050" s="95" t="s">
        <v>51</v>
      </c>
      <c r="C1050" s="56" t="s">
        <v>499</v>
      </c>
      <c r="D1050" s="48" t="s">
        <v>2311</v>
      </c>
      <c r="E1050" s="48" t="s">
        <v>193</v>
      </c>
      <c r="F1050" s="40" t="s">
        <v>2312</v>
      </c>
      <c r="G1050" s="48" t="s">
        <v>86</v>
      </c>
      <c r="H1050" s="48">
        <v>13</v>
      </c>
      <c r="I1050" s="48" t="s">
        <v>118</v>
      </c>
      <c r="J1050" s="49">
        <v>45667</v>
      </c>
      <c r="K1050" s="62">
        <v>45658</v>
      </c>
      <c r="L1050" s="40" t="s">
        <v>3</v>
      </c>
      <c r="M1050" s="127">
        <v>2</v>
      </c>
      <c r="N1050" s="137">
        <f>VLOOKUP(L1050,단가표!$B$2:$C$75,2,0)</f>
        <v>70000</v>
      </c>
      <c r="O1050" s="42">
        <f>SUM(M1050*N1050)</f>
        <v>140000</v>
      </c>
      <c r="P1050" s="138">
        <v>140000</v>
      </c>
      <c r="Q1050" s="167" t="s">
        <v>15</v>
      </c>
      <c r="R1050" s="41">
        <v>2</v>
      </c>
      <c r="S1050" s="43">
        <f>VLOOKUP(Q1050,단가표!$B$2:$C$75,2,0)</f>
        <v>6000</v>
      </c>
      <c r="T1050" s="166">
        <v>12000</v>
      </c>
      <c r="U1050" s="193" t="s">
        <v>57</v>
      </c>
      <c r="V1050" s="50" t="s">
        <v>2313</v>
      </c>
      <c r="W1050" s="196" t="s">
        <v>2164</v>
      </c>
      <c r="X1050" s="186">
        <v>45667</v>
      </c>
      <c r="Y1050" s="55" t="s">
        <v>4</v>
      </c>
      <c r="Z1050" s="48"/>
      <c r="AA1050" s="48" t="s">
        <v>334</v>
      </c>
      <c r="AB1050" s="48"/>
      <c r="AC1050" s="40"/>
    </row>
    <row r="1051" spans="1:29" ht="20.100000000000001" customHeight="1">
      <c r="A1051" s="36" t="s">
        <v>2705</v>
      </c>
      <c r="B1051" s="95" t="s">
        <v>50</v>
      </c>
      <c r="C1051" s="37" t="s">
        <v>41</v>
      </c>
      <c r="D1051" s="48" t="s">
        <v>307</v>
      </c>
      <c r="E1051" s="48" t="s">
        <v>45</v>
      </c>
      <c r="F1051" s="40" t="s">
        <v>308</v>
      </c>
      <c r="G1051" s="48" t="s">
        <v>89</v>
      </c>
      <c r="H1051" s="48">
        <v>7</v>
      </c>
      <c r="I1051" s="48" t="s">
        <v>474</v>
      </c>
      <c r="J1051" s="49">
        <v>45667</v>
      </c>
      <c r="K1051" s="44">
        <v>45689</v>
      </c>
      <c r="L1051" s="40" t="s">
        <v>4</v>
      </c>
      <c r="M1051" s="127">
        <v>4</v>
      </c>
      <c r="N1051" s="137">
        <f>VLOOKUP(L1051,단가표!$B$2:$C$75,2,0)</f>
        <v>60000</v>
      </c>
      <c r="O1051" s="42">
        <f>SUM(M1051*N1051)</f>
        <v>240000</v>
      </c>
      <c r="P1051" s="138">
        <v>168000</v>
      </c>
      <c r="Q1051" s="167" t="s">
        <v>26</v>
      </c>
      <c r="R1051" s="41"/>
      <c r="S1051" s="43">
        <f>VLOOKUP(Q1051,단가표!$B$2:$C$75,2,0)</f>
        <v>0</v>
      </c>
      <c r="T1051" s="166"/>
      <c r="U1051" s="195" t="s">
        <v>57</v>
      </c>
      <c r="V1051" s="50" t="s">
        <v>2307</v>
      </c>
      <c r="W1051" s="196" t="s">
        <v>2310</v>
      </c>
      <c r="X1051" s="186">
        <v>44860</v>
      </c>
      <c r="Y1051" s="55" t="s">
        <v>6</v>
      </c>
      <c r="Z1051" s="48"/>
      <c r="AA1051" s="48" t="s">
        <v>309</v>
      </c>
      <c r="AB1051" s="48"/>
      <c r="AC1051" s="48"/>
    </row>
    <row r="1052" spans="1:29" ht="20.100000000000001" customHeight="1">
      <c r="A1052" s="36" t="s">
        <v>2705</v>
      </c>
      <c r="B1052" s="95" t="s">
        <v>50</v>
      </c>
      <c r="C1052" s="56" t="s">
        <v>41</v>
      </c>
      <c r="D1052" s="48" t="s">
        <v>2309</v>
      </c>
      <c r="E1052" s="48" t="s">
        <v>45</v>
      </c>
      <c r="F1052" s="40" t="s">
        <v>308</v>
      </c>
      <c r="G1052" s="48" t="s">
        <v>89</v>
      </c>
      <c r="H1052" s="48">
        <v>6</v>
      </c>
      <c r="I1052" s="48" t="s">
        <v>474</v>
      </c>
      <c r="J1052" s="49">
        <v>45667</v>
      </c>
      <c r="K1052" s="62">
        <v>45689</v>
      </c>
      <c r="L1052" s="40" t="s">
        <v>4</v>
      </c>
      <c r="M1052" s="127">
        <v>4</v>
      </c>
      <c r="N1052" s="137">
        <f>VLOOKUP(L1052,단가표!$B$2:$C$75,2,0)</f>
        <v>60000</v>
      </c>
      <c r="O1052" s="42">
        <f>SUM(M1052*N1052)</f>
        <v>240000</v>
      </c>
      <c r="P1052" s="138">
        <v>168000</v>
      </c>
      <c r="Q1052" s="167" t="s">
        <v>26</v>
      </c>
      <c r="R1052" s="41"/>
      <c r="S1052" s="43">
        <f>VLOOKUP(Q1052,단가표!$B$2:$C$75,2,0)</f>
        <v>0</v>
      </c>
      <c r="T1052" s="166"/>
      <c r="U1052" s="193" t="s">
        <v>57</v>
      </c>
      <c r="V1052" s="50" t="s">
        <v>2307</v>
      </c>
      <c r="W1052" s="196" t="s">
        <v>2310</v>
      </c>
      <c r="X1052" s="186">
        <v>45667</v>
      </c>
      <c r="Y1052" s="55" t="s">
        <v>4</v>
      </c>
      <c r="Z1052" s="48"/>
      <c r="AA1052" s="48" t="s">
        <v>309</v>
      </c>
      <c r="AB1052" s="48"/>
      <c r="AC1052" s="40"/>
    </row>
    <row r="1053" spans="1:29" ht="20.100000000000001" customHeight="1">
      <c r="A1053" s="36" t="s">
        <v>2705</v>
      </c>
      <c r="B1053" s="95" t="s">
        <v>51</v>
      </c>
      <c r="C1053" s="56" t="s">
        <v>41</v>
      </c>
      <c r="D1053" s="48" t="s">
        <v>2311</v>
      </c>
      <c r="E1053" s="48" t="s">
        <v>193</v>
      </c>
      <c r="F1053" s="40" t="s">
        <v>2312</v>
      </c>
      <c r="G1053" s="48" t="s">
        <v>86</v>
      </c>
      <c r="H1053" s="48">
        <v>13</v>
      </c>
      <c r="I1053" s="48" t="s">
        <v>118</v>
      </c>
      <c r="J1053" s="49">
        <v>45667</v>
      </c>
      <c r="K1053" s="62">
        <v>45689</v>
      </c>
      <c r="L1053" s="40" t="s">
        <v>4</v>
      </c>
      <c r="M1053" s="127">
        <v>4</v>
      </c>
      <c r="N1053" s="137">
        <f>VLOOKUP(L1053,단가표!$B$2:$C$75,2,0)</f>
        <v>60000</v>
      </c>
      <c r="O1053" s="42">
        <f>SUM(M1053*N1053)</f>
        <v>240000</v>
      </c>
      <c r="P1053" s="138">
        <v>240000</v>
      </c>
      <c r="Q1053" s="167" t="s">
        <v>15</v>
      </c>
      <c r="R1053" s="41">
        <v>4</v>
      </c>
      <c r="S1053" s="43">
        <f>VLOOKUP(Q1053,단가표!$B$2:$C$75,2,0)</f>
        <v>6000</v>
      </c>
      <c r="T1053" s="166">
        <v>24000</v>
      </c>
      <c r="U1053" s="193" t="s">
        <v>57</v>
      </c>
      <c r="V1053" s="50" t="s">
        <v>2313</v>
      </c>
      <c r="W1053" s="196" t="s">
        <v>2314</v>
      </c>
      <c r="X1053" s="186">
        <v>45667</v>
      </c>
      <c r="Y1053" s="55" t="s">
        <v>4</v>
      </c>
      <c r="Z1053" s="48"/>
      <c r="AA1053" s="48" t="s">
        <v>334</v>
      </c>
      <c r="AB1053" s="48"/>
      <c r="AC1053" s="40"/>
    </row>
    <row r="1054" spans="1:29" ht="20.100000000000001" customHeight="1">
      <c r="A1054" s="36" t="s">
        <v>2705</v>
      </c>
      <c r="B1054" s="95" t="s">
        <v>50</v>
      </c>
      <c r="C1054" s="56" t="s">
        <v>28</v>
      </c>
      <c r="D1054" s="48" t="s">
        <v>2287</v>
      </c>
      <c r="E1054" s="48" t="s">
        <v>105</v>
      </c>
      <c r="F1054" s="48" t="s">
        <v>2288</v>
      </c>
      <c r="G1054" s="48" t="s">
        <v>89</v>
      </c>
      <c r="H1054" s="48">
        <v>7</v>
      </c>
      <c r="I1054" s="48" t="s">
        <v>90</v>
      </c>
      <c r="J1054" s="49">
        <v>45667</v>
      </c>
      <c r="K1054" s="62">
        <v>45689</v>
      </c>
      <c r="L1054" s="40" t="s">
        <v>28</v>
      </c>
      <c r="M1054" s="127">
        <v>1</v>
      </c>
      <c r="N1054" s="137">
        <f>VLOOKUP(L1054,단가표!$B$2:$C$75,2,0)</f>
        <v>70000</v>
      </c>
      <c r="O1054" s="42">
        <f>SUM(M1054*N1054)</f>
        <v>70000</v>
      </c>
      <c r="P1054" s="138">
        <v>70000</v>
      </c>
      <c r="Q1054" s="167" t="s">
        <v>26</v>
      </c>
      <c r="R1054" s="41"/>
      <c r="S1054" s="43">
        <v>0</v>
      </c>
      <c r="T1054" s="168"/>
      <c r="U1054" s="193" t="s">
        <v>59</v>
      </c>
      <c r="V1054" s="50" t="s">
        <v>765</v>
      </c>
      <c r="W1054" s="194" t="s">
        <v>2475</v>
      </c>
      <c r="X1054" s="186"/>
      <c r="Y1054" s="55"/>
      <c r="Z1054" s="48"/>
      <c r="AA1054" s="48"/>
      <c r="AB1054" s="48"/>
      <c r="AC1054" s="40"/>
    </row>
    <row r="1055" spans="1:29" ht="20.100000000000001" customHeight="1">
      <c r="A1055" s="36" t="s">
        <v>2705</v>
      </c>
      <c r="B1055" s="95" t="s">
        <v>51</v>
      </c>
      <c r="C1055" s="59" t="s">
        <v>41</v>
      </c>
      <c r="D1055" s="48" t="s">
        <v>580</v>
      </c>
      <c r="E1055" s="48" t="s">
        <v>193</v>
      </c>
      <c r="F1055" s="50" t="s">
        <v>748</v>
      </c>
      <c r="G1055" s="48" t="s">
        <v>86</v>
      </c>
      <c r="H1055" s="48">
        <v>13</v>
      </c>
      <c r="I1055" s="50" t="s">
        <v>98</v>
      </c>
      <c r="J1055" s="49">
        <v>45668</v>
      </c>
      <c r="K1055" s="44">
        <v>45627</v>
      </c>
      <c r="L1055" s="40" t="s">
        <v>4</v>
      </c>
      <c r="M1055" s="127">
        <v>4</v>
      </c>
      <c r="N1055" s="137">
        <f>VLOOKUP(L1055,단가표!$B$2:$C$75,2,0)</f>
        <v>60000</v>
      </c>
      <c r="O1055" s="42">
        <f>SUM(M1055*N1055)</f>
        <v>240000</v>
      </c>
      <c r="P1055" s="138">
        <v>240000</v>
      </c>
      <c r="Q1055" s="167" t="s">
        <v>26</v>
      </c>
      <c r="R1055" s="41"/>
      <c r="S1055" s="43">
        <f>VLOOKUP(Q1055,단가표!$B$2:$C$75,2,0)</f>
        <v>0</v>
      </c>
      <c r="T1055" s="166"/>
      <c r="U1055" s="195" t="s">
        <v>57</v>
      </c>
      <c r="V1055" s="48" t="s">
        <v>2260</v>
      </c>
      <c r="W1055" s="205" t="s">
        <v>2111</v>
      </c>
      <c r="X1055" s="186">
        <v>45346</v>
      </c>
      <c r="Y1055" s="55" t="s">
        <v>4</v>
      </c>
      <c r="Z1055" s="48"/>
      <c r="AA1055" s="48" t="s">
        <v>599</v>
      </c>
      <c r="AB1055" s="48"/>
      <c r="AC1055" s="48"/>
    </row>
    <row r="1056" spans="1:29" ht="20.100000000000001" customHeight="1">
      <c r="A1056" s="36" t="s">
        <v>2705</v>
      </c>
      <c r="B1056" s="95" t="s">
        <v>51</v>
      </c>
      <c r="C1056" s="61" t="s">
        <v>41</v>
      </c>
      <c r="D1056" s="57" t="s">
        <v>360</v>
      </c>
      <c r="E1056" s="48" t="s">
        <v>46</v>
      </c>
      <c r="F1056" s="48" t="s">
        <v>501</v>
      </c>
      <c r="G1056" s="48" t="s">
        <v>86</v>
      </c>
      <c r="H1056" s="78">
        <v>8</v>
      </c>
      <c r="I1056" s="48" t="s">
        <v>1136</v>
      </c>
      <c r="J1056" s="49">
        <v>45668</v>
      </c>
      <c r="K1056" s="66">
        <v>45627</v>
      </c>
      <c r="L1056" s="38" t="s">
        <v>598</v>
      </c>
      <c r="M1056" s="128"/>
      <c r="N1056" s="137">
        <f>VLOOKUP(L1056,단가표!$B$2:$C$75,2,0)</f>
        <v>50000</v>
      </c>
      <c r="O1056" s="42">
        <f>SUM(M1056*N1056)</f>
        <v>0</v>
      </c>
      <c r="P1056" s="141"/>
      <c r="Q1056" s="165" t="s">
        <v>16</v>
      </c>
      <c r="R1056" s="41">
        <v>1</v>
      </c>
      <c r="S1056" s="43">
        <f>VLOOKUP(Q1056,단가표!$B$2:$C$75,2,0)</f>
        <v>3000</v>
      </c>
      <c r="T1056" s="166">
        <v>3000</v>
      </c>
      <c r="U1056" s="195" t="s">
        <v>57</v>
      </c>
      <c r="V1056" s="54" t="s">
        <v>2264</v>
      </c>
      <c r="W1056" s="198" t="s">
        <v>2265</v>
      </c>
      <c r="X1056" s="186">
        <v>45311</v>
      </c>
      <c r="Y1056" s="48" t="s">
        <v>4</v>
      </c>
      <c r="Z1056" s="48"/>
      <c r="AA1056" s="48" t="s">
        <v>334</v>
      </c>
      <c r="AB1056" s="48"/>
      <c r="AC1056" s="48"/>
    </row>
    <row r="1057" spans="1:29" ht="20.100000000000001" customHeight="1">
      <c r="A1057" s="36" t="s">
        <v>2705</v>
      </c>
      <c r="B1057" s="95" t="s">
        <v>51</v>
      </c>
      <c r="C1057" s="56" t="s">
        <v>41</v>
      </c>
      <c r="D1057" s="48" t="s">
        <v>741</v>
      </c>
      <c r="E1057" s="48" t="s">
        <v>193</v>
      </c>
      <c r="F1057" s="48" t="s">
        <v>742</v>
      </c>
      <c r="G1057" s="48" t="s">
        <v>86</v>
      </c>
      <c r="H1057" s="48">
        <v>8</v>
      </c>
      <c r="I1057" s="48" t="s">
        <v>98</v>
      </c>
      <c r="J1057" s="49">
        <v>45668</v>
      </c>
      <c r="K1057" s="62">
        <v>45658</v>
      </c>
      <c r="L1057" s="40" t="s">
        <v>4</v>
      </c>
      <c r="M1057" s="127">
        <v>4</v>
      </c>
      <c r="N1057" s="137">
        <f>VLOOKUP(L1057,단가표!$B$2:$C$75,2,0)</f>
        <v>60000</v>
      </c>
      <c r="O1057" s="42">
        <f>SUM(M1057*N1057)</f>
        <v>240000</v>
      </c>
      <c r="P1057" s="138">
        <v>240000</v>
      </c>
      <c r="Q1057" s="167" t="s">
        <v>26</v>
      </c>
      <c r="R1057" s="41"/>
      <c r="S1057" s="43">
        <f>VLOOKUP(Q1057,단가표!$B$2:$C$75,2,0)</f>
        <v>0</v>
      </c>
      <c r="T1057" s="166"/>
      <c r="U1057" s="193" t="s">
        <v>57</v>
      </c>
      <c r="V1057" s="50" t="s">
        <v>2257</v>
      </c>
      <c r="W1057" s="194" t="s">
        <v>1825</v>
      </c>
      <c r="X1057" s="186">
        <v>45528</v>
      </c>
      <c r="Y1057" s="55" t="s">
        <v>4</v>
      </c>
      <c r="Z1057" s="48"/>
      <c r="AA1057" s="48"/>
      <c r="AB1057" s="48"/>
      <c r="AC1057" s="40"/>
    </row>
    <row r="1058" spans="1:29" ht="20.100000000000001" customHeight="1">
      <c r="A1058" s="36" t="s">
        <v>2705</v>
      </c>
      <c r="B1058" s="95" t="s">
        <v>51</v>
      </c>
      <c r="C1058" s="37" t="s">
        <v>41</v>
      </c>
      <c r="D1058" s="40" t="s">
        <v>559</v>
      </c>
      <c r="E1058" s="48" t="s">
        <v>46</v>
      </c>
      <c r="F1058" s="48" t="s">
        <v>560</v>
      </c>
      <c r="G1058" s="48" t="s">
        <v>86</v>
      </c>
      <c r="H1058" s="48">
        <v>11</v>
      </c>
      <c r="I1058" s="48" t="s">
        <v>561</v>
      </c>
      <c r="J1058" s="49">
        <v>45668</v>
      </c>
      <c r="K1058" s="44">
        <v>45658</v>
      </c>
      <c r="L1058" s="40" t="s">
        <v>310</v>
      </c>
      <c r="M1058" s="127"/>
      <c r="N1058" s="137">
        <f>VLOOKUP(L1058,단가표!$B$2:$C$75,2,0)</f>
        <v>55000</v>
      </c>
      <c r="O1058" s="42">
        <f>SUM(M1058*N1058)</f>
        <v>0</v>
      </c>
      <c r="P1058" s="138"/>
      <c r="Q1058" s="167" t="s">
        <v>15</v>
      </c>
      <c r="R1058" s="41">
        <v>3</v>
      </c>
      <c r="S1058" s="43">
        <f>VLOOKUP(Q1058,단가표!$B$2:$C$75,2,0)</f>
        <v>6000</v>
      </c>
      <c r="T1058" s="166">
        <v>18000</v>
      </c>
      <c r="U1058" s="195" t="s">
        <v>57</v>
      </c>
      <c r="V1058" s="50" t="s">
        <v>2258</v>
      </c>
      <c r="W1058" s="194" t="s">
        <v>2259</v>
      </c>
      <c r="X1058" s="186">
        <v>45317</v>
      </c>
      <c r="Y1058" s="55" t="s">
        <v>4</v>
      </c>
      <c r="Z1058" s="48"/>
      <c r="AA1058" s="48" t="s">
        <v>562</v>
      </c>
      <c r="AB1058" s="48"/>
      <c r="AC1058" s="48" t="s">
        <v>61</v>
      </c>
    </row>
    <row r="1059" spans="1:29" ht="20.100000000000001" customHeight="1">
      <c r="A1059" s="36" t="s">
        <v>2705</v>
      </c>
      <c r="B1059" s="95" t="s">
        <v>51</v>
      </c>
      <c r="C1059" s="59" t="s">
        <v>41</v>
      </c>
      <c r="D1059" s="48" t="s">
        <v>580</v>
      </c>
      <c r="E1059" s="48" t="s">
        <v>193</v>
      </c>
      <c r="F1059" s="50" t="s">
        <v>748</v>
      </c>
      <c r="G1059" s="48" t="s">
        <v>86</v>
      </c>
      <c r="H1059" s="48">
        <v>13</v>
      </c>
      <c r="I1059" s="50" t="s">
        <v>98</v>
      </c>
      <c r="J1059" s="49">
        <v>45668</v>
      </c>
      <c r="K1059" s="44">
        <v>45658</v>
      </c>
      <c r="L1059" s="40" t="s">
        <v>4</v>
      </c>
      <c r="M1059" s="127">
        <v>4</v>
      </c>
      <c r="N1059" s="137">
        <f>VLOOKUP(L1059,단가표!$B$2:$C$75,2,0)</f>
        <v>60000</v>
      </c>
      <c r="O1059" s="42">
        <f>SUM(M1059*N1059)</f>
        <v>240000</v>
      </c>
      <c r="P1059" s="138">
        <v>240000</v>
      </c>
      <c r="Q1059" s="167" t="s">
        <v>26</v>
      </c>
      <c r="R1059" s="41"/>
      <c r="S1059" s="43">
        <f>VLOOKUP(Q1059,단가표!$B$2:$C$75,2,0)</f>
        <v>0</v>
      </c>
      <c r="T1059" s="166"/>
      <c r="U1059" s="195" t="s">
        <v>57</v>
      </c>
      <c r="V1059" s="48" t="s">
        <v>2260</v>
      </c>
      <c r="W1059" s="205" t="s">
        <v>1825</v>
      </c>
      <c r="X1059" s="186">
        <v>45346</v>
      </c>
      <c r="Y1059" s="55" t="s">
        <v>4</v>
      </c>
      <c r="Z1059" s="48"/>
      <c r="AA1059" s="48" t="s">
        <v>599</v>
      </c>
      <c r="AB1059" s="48"/>
      <c r="AC1059" s="48"/>
    </row>
    <row r="1060" spans="1:29" ht="20.100000000000001" customHeight="1">
      <c r="A1060" s="36" t="s">
        <v>2705</v>
      </c>
      <c r="B1060" s="95" t="s">
        <v>51</v>
      </c>
      <c r="C1060" s="59" t="s">
        <v>41</v>
      </c>
      <c r="D1060" s="48" t="s">
        <v>2261</v>
      </c>
      <c r="E1060" s="48" t="s">
        <v>46</v>
      </c>
      <c r="F1060" s="40" t="s">
        <v>2262</v>
      </c>
      <c r="G1060" s="48" t="s">
        <v>86</v>
      </c>
      <c r="H1060" s="48">
        <v>7</v>
      </c>
      <c r="I1060" s="48" t="s">
        <v>91</v>
      </c>
      <c r="J1060" s="49">
        <v>45668</v>
      </c>
      <c r="K1060" s="62">
        <v>45658</v>
      </c>
      <c r="L1060" s="40" t="s">
        <v>4</v>
      </c>
      <c r="M1060" s="127">
        <v>4</v>
      </c>
      <c r="N1060" s="137">
        <f>VLOOKUP(L1060,[1]단가표!$B$2:$C$75,2,0)</f>
        <v>60000</v>
      </c>
      <c r="O1060" s="42">
        <f>SUM(M1060*N1060)</f>
        <v>240000</v>
      </c>
      <c r="P1060" s="138">
        <v>240000</v>
      </c>
      <c r="Q1060" s="167" t="s">
        <v>26</v>
      </c>
      <c r="R1060" s="75"/>
      <c r="S1060" s="43">
        <f>VLOOKUP(Q1060,[1]단가표!$B$2:$C$75,2,0)</f>
        <v>0</v>
      </c>
      <c r="T1060" s="166"/>
      <c r="U1060" s="195" t="s">
        <v>57</v>
      </c>
      <c r="V1060" s="50" t="s">
        <v>2263</v>
      </c>
      <c r="W1060" s="196" t="s">
        <v>1825</v>
      </c>
      <c r="X1060" s="186">
        <v>44569</v>
      </c>
      <c r="Y1060" s="55" t="s">
        <v>4</v>
      </c>
      <c r="Z1060" s="48"/>
      <c r="AA1060" s="48"/>
      <c r="AB1060" s="48"/>
      <c r="AC1060" s="48"/>
    </row>
    <row r="1061" spans="1:29" ht="20.100000000000001" customHeight="1">
      <c r="A1061" s="36" t="s">
        <v>2705</v>
      </c>
      <c r="B1061" s="95" t="s">
        <v>51</v>
      </c>
      <c r="C1061" s="61" t="s">
        <v>41</v>
      </c>
      <c r="D1061" s="57" t="s">
        <v>360</v>
      </c>
      <c r="E1061" s="48" t="s">
        <v>46</v>
      </c>
      <c r="F1061" s="48" t="s">
        <v>501</v>
      </c>
      <c r="G1061" s="48" t="s">
        <v>86</v>
      </c>
      <c r="H1061" s="78">
        <v>8</v>
      </c>
      <c r="I1061" s="48" t="s">
        <v>205</v>
      </c>
      <c r="J1061" s="49">
        <v>45668</v>
      </c>
      <c r="K1061" s="66">
        <v>45658</v>
      </c>
      <c r="L1061" s="38" t="s">
        <v>6</v>
      </c>
      <c r="M1061" s="128">
        <v>8</v>
      </c>
      <c r="N1061" s="137">
        <f>VLOOKUP(L1061,단가표!$B$2:$C$75,2,0)</f>
        <v>55000</v>
      </c>
      <c r="O1061" s="42">
        <f>SUM(M1061*N1061)</f>
        <v>440000</v>
      </c>
      <c r="P1061" s="141">
        <v>440000</v>
      </c>
      <c r="Q1061" s="165" t="s">
        <v>16</v>
      </c>
      <c r="R1061" s="41">
        <v>4</v>
      </c>
      <c r="S1061" s="43">
        <f>VLOOKUP(Q1061,단가표!$B$2:$C$75,2,0)</f>
        <v>3000</v>
      </c>
      <c r="T1061" s="166">
        <v>12000</v>
      </c>
      <c r="U1061" s="195" t="s">
        <v>57</v>
      </c>
      <c r="V1061" s="54" t="s">
        <v>2264</v>
      </c>
      <c r="W1061" s="198" t="s">
        <v>2266</v>
      </c>
      <c r="X1061" s="186">
        <v>45311</v>
      </c>
      <c r="Y1061" s="48" t="s">
        <v>4</v>
      </c>
      <c r="Z1061" s="48"/>
      <c r="AA1061" s="48" t="s">
        <v>334</v>
      </c>
      <c r="AB1061" s="48"/>
      <c r="AC1061" s="48"/>
    </row>
    <row r="1062" spans="1:29" ht="20.100000000000001" customHeight="1">
      <c r="A1062" s="36" t="s">
        <v>2705</v>
      </c>
      <c r="B1062" s="95" t="s">
        <v>51</v>
      </c>
      <c r="C1062" s="59" t="s">
        <v>41</v>
      </c>
      <c r="D1062" s="37" t="s">
        <v>2066</v>
      </c>
      <c r="E1062" s="48" t="s">
        <v>2186</v>
      </c>
      <c r="F1062" s="48" t="s">
        <v>2067</v>
      </c>
      <c r="G1062" s="48" t="s">
        <v>86</v>
      </c>
      <c r="H1062" s="48">
        <v>8</v>
      </c>
      <c r="I1062" s="48" t="s">
        <v>112</v>
      </c>
      <c r="J1062" s="49">
        <v>45668</v>
      </c>
      <c r="K1062" s="66">
        <v>45658</v>
      </c>
      <c r="L1062" s="40" t="s">
        <v>6</v>
      </c>
      <c r="M1062" s="127">
        <v>1</v>
      </c>
      <c r="N1062" s="137">
        <f>VLOOKUP(L1062,단가표!$B$2:$C$75,2,0)</f>
        <v>55000</v>
      </c>
      <c r="O1062" s="42">
        <f>SUM(M1062*N1062)</f>
        <v>55000</v>
      </c>
      <c r="P1062" s="138">
        <v>55000</v>
      </c>
      <c r="Q1062" s="167" t="s">
        <v>26</v>
      </c>
      <c r="R1062" s="41"/>
      <c r="S1062" s="43">
        <f>VLOOKUP(Q1062,단가표!$B$2:$C$75,2,0)</f>
        <v>0</v>
      </c>
      <c r="T1062" s="166"/>
      <c r="U1062" s="195" t="s">
        <v>57</v>
      </c>
      <c r="V1062" s="48" t="s">
        <v>2267</v>
      </c>
      <c r="W1062" s="194" t="s">
        <v>2127</v>
      </c>
      <c r="X1062" s="186">
        <v>45659</v>
      </c>
      <c r="Y1062" s="48" t="s">
        <v>6</v>
      </c>
      <c r="Z1062" s="48"/>
      <c r="AA1062" s="48"/>
      <c r="AB1062" s="48"/>
      <c r="AC1062" s="50"/>
    </row>
    <row r="1063" spans="1:29" ht="20.100000000000001" customHeight="1">
      <c r="A1063" s="36" t="s">
        <v>2705</v>
      </c>
      <c r="B1063" s="95" t="s">
        <v>50</v>
      </c>
      <c r="C1063" s="56" t="s">
        <v>39</v>
      </c>
      <c r="D1063" s="48" t="s">
        <v>2250</v>
      </c>
      <c r="E1063" s="48" t="s">
        <v>105</v>
      </c>
      <c r="F1063" s="48" t="s">
        <v>2251</v>
      </c>
      <c r="G1063" s="48" t="s">
        <v>89</v>
      </c>
      <c r="H1063" s="48">
        <v>7</v>
      </c>
      <c r="I1063" s="48" t="s">
        <v>93</v>
      </c>
      <c r="J1063" s="49">
        <v>45668</v>
      </c>
      <c r="K1063" s="62">
        <v>45658</v>
      </c>
      <c r="L1063" s="40" t="s">
        <v>4</v>
      </c>
      <c r="M1063" s="127">
        <v>2</v>
      </c>
      <c r="N1063" s="137">
        <f>VLOOKUP(L1063,단가표!$B$2:$C$75,2,0)</f>
        <v>60000</v>
      </c>
      <c r="O1063" s="42">
        <f>SUM(M1063*N1063)</f>
        <v>120000</v>
      </c>
      <c r="P1063" s="138">
        <v>110000</v>
      </c>
      <c r="Q1063" s="167" t="s">
        <v>14</v>
      </c>
      <c r="R1063" s="41">
        <v>1</v>
      </c>
      <c r="S1063" s="43">
        <v>0</v>
      </c>
      <c r="T1063" s="168">
        <v>30000</v>
      </c>
      <c r="U1063" s="193" t="s">
        <v>57</v>
      </c>
      <c r="V1063" s="50" t="s">
        <v>2268</v>
      </c>
      <c r="W1063" s="194" t="s">
        <v>2213</v>
      </c>
      <c r="X1063" s="186">
        <v>45668</v>
      </c>
      <c r="Y1063" s="48" t="s">
        <v>4</v>
      </c>
      <c r="Z1063" s="48"/>
      <c r="AA1063" s="48" t="s">
        <v>2269</v>
      </c>
      <c r="AB1063" s="48"/>
      <c r="AC1063" s="40"/>
    </row>
    <row r="1064" spans="1:29" ht="20.100000000000001" customHeight="1">
      <c r="A1064" s="36" t="s">
        <v>2705</v>
      </c>
      <c r="B1064" s="95" t="s">
        <v>50</v>
      </c>
      <c r="C1064" s="56" t="s">
        <v>39</v>
      </c>
      <c r="D1064" s="48" t="s">
        <v>2254</v>
      </c>
      <c r="E1064" s="48" t="s">
        <v>105</v>
      </c>
      <c r="F1064" s="48" t="s">
        <v>2255</v>
      </c>
      <c r="G1064" s="48" t="s">
        <v>89</v>
      </c>
      <c r="H1064" s="48">
        <v>7</v>
      </c>
      <c r="I1064" s="48" t="s">
        <v>93</v>
      </c>
      <c r="J1064" s="49">
        <v>45668</v>
      </c>
      <c r="K1064" s="62">
        <v>45658</v>
      </c>
      <c r="L1064" s="40" t="s">
        <v>4</v>
      </c>
      <c r="M1064" s="127">
        <v>2</v>
      </c>
      <c r="N1064" s="137">
        <f>VLOOKUP(L1064,단가표!$B$2:$C$75,2,0)</f>
        <v>60000</v>
      </c>
      <c r="O1064" s="42">
        <f>SUM(M1064*N1064)</f>
        <v>120000</v>
      </c>
      <c r="P1064" s="138">
        <v>110000</v>
      </c>
      <c r="Q1064" s="167" t="s">
        <v>14</v>
      </c>
      <c r="R1064" s="41">
        <v>1</v>
      </c>
      <c r="S1064" s="43">
        <v>0</v>
      </c>
      <c r="T1064" s="168">
        <v>30000</v>
      </c>
      <c r="U1064" s="193" t="s">
        <v>57</v>
      </c>
      <c r="V1064" s="50" t="s">
        <v>2270</v>
      </c>
      <c r="W1064" s="194" t="s">
        <v>2213</v>
      </c>
      <c r="X1064" s="186">
        <v>45668</v>
      </c>
      <c r="Y1064" s="48" t="s">
        <v>4</v>
      </c>
      <c r="Z1064" s="48"/>
      <c r="AA1064" s="48" t="s">
        <v>2271</v>
      </c>
      <c r="AB1064" s="48"/>
      <c r="AC1064" s="40"/>
    </row>
    <row r="1065" spans="1:29" ht="20.100000000000001" customHeight="1">
      <c r="A1065" s="36" t="s">
        <v>2705</v>
      </c>
      <c r="B1065" s="95" t="s">
        <v>51</v>
      </c>
      <c r="C1065" s="56" t="s">
        <v>39</v>
      </c>
      <c r="D1065" s="48" t="s">
        <v>2272</v>
      </c>
      <c r="E1065" s="48" t="s">
        <v>2186</v>
      </c>
      <c r="F1065" s="48" t="s">
        <v>2273</v>
      </c>
      <c r="G1065" s="48" t="s">
        <v>86</v>
      </c>
      <c r="H1065" s="48">
        <v>8</v>
      </c>
      <c r="I1065" s="48" t="s">
        <v>114</v>
      </c>
      <c r="J1065" s="49">
        <v>45668</v>
      </c>
      <c r="K1065" s="62">
        <v>45658</v>
      </c>
      <c r="L1065" s="40" t="s">
        <v>4</v>
      </c>
      <c r="M1065" s="127">
        <v>3</v>
      </c>
      <c r="N1065" s="137">
        <f>VLOOKUP(L1065,단가표!$B$2:$C$75,2,0)</f>
        <v>60000</v>
      </c>
      <c r="O1065" s="42">
        <f>SUM(M1065*N1065)</f>
        <v>180000</v>
      </c>
      <c r="P1065" s="138">
        <v>180000</v>
      </c>
      <c r="Q1065" s="167" t="s">
        <v>14</v>
      </c>
      <c r="R1065" s="41">
        <v>1</v>
      </c>
      <c r="S1065" s="43">
        <v>0</v>
      </c>
      <c r="T1065" s="168">
        <v>30000</v>
      </c>
      <c r="U1065" s="193" t="s">
        <v>57</v>
      </c>
      <c r="V1065" s="50" t="s">
        <v>2274</v>
      </c>
      <c r="W1065" s="194" t="s">
        <v>2275</v>
      </c>
      <c r="X1065" s="186">
        <v>45668</v>
      </c>
      <c r="Y1065" s="48" t="s">
        <v>4</v>
      </c>
      <c r="Z1065" s="48"/>
      <c r="AA1065" s="48" t="s">
        <v>2276</v>
      </c>
      <c r="AB1065" s="48"/>
      <c r="AC1065" s="40"/>
    </row>
    <row r="1066" spans="1:29" ht="20.100000000000001" customHeight="1">
      <c r="A1066" s="36" t="s">
        <v>2705</v>
      </c>
      <c r="B1066" s="95" t="s">
        <v>51</v>
      </c>
      <c r="C1066" s="56" t="s">
        <v>41</v>
      </c>
      <c r="D1066" s="40" t="s">
        <v>392</v>
      </c>
      <c r="E1066" s="48" t="s">
        <v>47</v>
      </c>
      <c r="F1066" s="48" t="s">
        <v>393</v>
      </c>
      <c r="G1066" s="48" t="s">
        <v>86</v>
      </c>
      <c r="H1066" s="48">
        <v>6</v>
      </c>
      <c r="I1066" s="48" t="s">
        <v>144</v>
      </c>
      <c r="J1066" s="49">
        <v>45669</v>
      </c>
      <c r="K1066" s="74">
        <v>45658</v>
      </c>
      <c r="L1066" s="40" t="s">
        <v>3</v>
      </c>
      <c r="M1066" s="127">
        <v>2</v>
      </c>
      <c r="N1066" s="137">
        <f>VLOOKUP(L1066,단가표!$B$2:$C$75,2,0)</f>
        <v>70000</v>
      </c>
      <c r="O1066" s="42">
        <f>SUM(M1066*N1066)</f>
        <v>140000</v>
      </c>
      <c r="P1066" s="138">
        <v>140000</v>
      </c>
      <c r="Q1066" s="165" t="s">
        <v>26</v>
      </c>
      <c r="R1066" s="41"/>
      <c r="S1066" s="42">
        <v>0</v>
      </c>
      <c r="T1066" s="166"/>
      <c r="U1066" s="195" t="s">
        <v>57</v>
      </c>
      <c r="V1066" s="50" t="s">
        <v>2280</v>
      </c>
      <c r="W1066" s="194" t="s">
        <v>2164</v>
      </c>
      <c r="X1066" s="186">
        <v>45055</v>
      </c>
      <c r="Y1066" s="48" t="s">
        <v>4</v>
      </c>
      <c r="Z1066" s="48"/>
      <c r="AA1066" s="67" t="s">
        <v>394</v>
      </c>
      <c r="AB1066" s="67"/>
      <c r="AC1066" s="48" t="s">
        <v>136</v>
      </c>
    </row>
    <row r="1067" spans="1:29" ht="20.100000000000001" customHeight="1">
      <c r="A1067" s="36" t="s">
        <v>2704</v>
      </c>
      <c r="B1067" s="36" t="s">
        <v>536</v>
      </c>
      <c r="C1067" s="37"/>
      <c r="D1067" s="48" t="s">
        <v>2277</v>
      </c>
      <c r="E1067" s="48" t="s">
        <v>536</v>
      </c>
      <c r="F1067" s="48"/>
      <c r="G1067" s="48"/>
      <c r="H1067" s="48"/>
      <c r="I1067" s="48" t="s">
        <v>536</v>
      </c>
      <c r="J1067" s="49">
        <v>45669</v>
      </c>
      <c r="K1067" s="44">
        <v>45658</v>
      </c>
      <c r="L1067" s="40" t="s">
        <v>31</v>
      </c>
      <c r="M1067" s="127">
        <v>10</v>
      </c>
      <c r="N1067" s="137">
        <f>VLOOKUP(L1067,단가표!$B$2:$C$75,2,0)</f>
        <v>0</v>
      </c>
      <c r="O1067" s="42">
        <f>SUM(M1067*N1067)</f>
        <v>0</v>
      </c>
      <c r="P1067" s="138">
        <v>50000</v>
      </c>
      <c r="Q1067" s="165" t="s">
        <v>26</v>
      </c>
      <c r="R1067" s="41"/>
      <c r="S1067" s="43">
        <f>VLOOKUP(Q1067,단가표!$B$2:$C$75,2,0)</f>
        <v>0</v>
      </c>
      <c r="T1067" s="166"/>
      <c r="U1067" s="193" t="s">
        <v>58</v>
      </c>
      <c r="V1067" s="50" t="s">
        <v>2278</v>
      </c>
      <c r="W1067" s="196" t="s">
        <v>2279</v>
      </c>
      <c r="X1067" s="186"/>
      <c r="Y1067" s="55"/>
      <c r="Z1067" s="48"/>
      <c r="AA1067" s="48"/>
      <c r="AB1067" s="48"/>
      <c r="AC1067" s="48"/>
    </row>
    <row r="1068" spans="1:29" ht="20.100000000000001" customHeight="1">
      <c r="A1068" s="36" t="s">
        <v>2704</v>
      </c>
      <c r="B1068" s="36" t="s">
        <v>536</v>
      </c>
      <c r="C1068" s="37"/>
      <c r="D1068" s="48" t="s">
        <v>2281</v>
      </c>
      <c r="E1068" s="48" t="s">
        <v>536</v>
      </c>
      <c r="F1068" s="48"/>
      <c r="G1068" s="48"/>
      <c r="H1068" s="48"/>
      <c r="I1068" s="48" t="s">
        <v>536</v>
      </c>
      <c r="J1068" s="49">
        <v>45669</v>
      </c>
      <c r="K1068" s="44">
        <v>45658</v>
      </c>
      <c r="L1068" s="40" t="s">
        <v>31</v>
      </c>
      <c r="M1068" s="127">
        <v>1</v>
      </c>
      <c r="N1068" s="137">
        <f>VLOOKUP(L1068,단가표!$B$2:$C$75,2,0)</f>
        <v>0</v>
      </c>
      <c r="O1068" s="42">
        <f>SUM(M1068*N1068)</f>
        <v>0</v>
      </c>
      <c r="P1068" s="138">
        <v>10000</v>
      </c>
      <c r="Q1068" s="165" t="s">
        <v>26</v>
      </c>
      <c r="R1068" s="41"/>
      <c r="S1068" s="43">
        <f>VLOOKUP(Q1068,단가표!$B$2:$C$75,2,0)</f>
        <v>0</v>
      </c>
      <c r="T1068" s="166"/>
      <c r="U1068" s="193" t="s">
        <v>57</v>
      </c>
      <c r="V1068" s="50" t="s">
        <v>2284</v>
      </c>
      <c r="W1068" s="196" t="s">
        <v>2282</v>
      </c>
      <c r="X1068" s="186"/>
      <c r="Y1068" s="55"/>
      <c r="Z1068" s="48"/>
      <c r="AA1068" s="48"/>
      <c r="AB1068" s="48"/>
      <c r="AC1068" s="48"/>
    </row>
    <row r="1069" spans="1:29" ht="20.100000000000001" customHeight="1">
      <c r="A1069" s="36" t="s">
        <v>2704</v>
      </c>
      <c r="B1069" s="36" t="s">
        <v>536</v>
      </c>
      <c r="C1069" s="37"/>
      <c r="D1069" s="48" t="s">
        <v>2281</v>
      </c>
      <c r="E1069" s="48" t="s">
        <v>536</v>
      </c>
      <c r="F1069" s="48"/>
      <c r="G1069" s="48"/>
      <c r="H1069" s="48"/>
      <c r="I1069" s="48" t="s">
        <v>536</v>
      </c>
      <c r="J1069" s="49">
        <v>45669</v>
      </c>
      <c r="K1069" s="44">
        <v>45658</v>
      </c>
      <c r="L1069" s="40" t="s">
        <v>31</v>
      </c>
      <c r="M1069" s="127">
        <v>1</v>
      </c>
      <c r="N1069" s="137">
        <f>VLOOKUP(L1069,단가표!$B$2:$C$75,2,0)</f>
        <v>0</v>
      </c>
      <c r="O1069" s="42">
        <f>SUM(M1069*N1069)</f>
        <v>0</v>
      </c>
      <c r="P1069" s="138">
        <v>10000</v>
      </c>
      <c r="Q1069" s="165" t="s">
        <v>26</v>
      </c>
      <c r="R1069" s="41"/>
      <c r="S1069" s="43">
        <f>VLOOKUP(Q1069,단가표!$B$2:$C$75,2,0)</f>
        <v>0</v>
      </c>
      <c r="T1069" s="166"/>
      <c r="U1069" s="193" t="s">
        <v>57</v>
      </c>
      <c r="V1069" s="50" t="s">
        <v>2285</v>
      </c>
      <c r="W1069" s="196" t="s">
        <v>2283</v>
      </c>
      <c r="X1069" s="186"/>
      <c r="Y1069" s="55"/>
      <c r="Z1069" s="48"/>
      <c r="AA1069" s="48"/>
      <c r="AB1069" s="48"/>
      <c r="AC1069" s="48"/>
    </row>
    <row r="1070" spans="1:29" ht="20.100000000000001" customHeight="1">
      <c r="A1070" s="36" t="s">
        <v>2704</v>
      </c>
      <c r="B1070" s="36" t="s">
        <v>536</v>
      </c>
      <c r="C1070" s="37"/>
      <c r="D1070" s="48" t="s">
        <v>357</v>
      </c>
      <c r="E1070" s="48" t="s">
        <v>536</v>
      </c>
      <c r="F1070" s="48"/>
      <c r="G1070" s="48"/>
      <c r="H1070" s="48"/>
      <c r="I1070" s="48" t="s">
        <v>536</v>
      </c>
      <c r="J1070" s="49">
        <v>45669</v>
      </c>
      <c r="K1070" s="44">
        <v>45658</v>
      </c>
      <c r="L1070" s="40" t="s">
        <v>31</v>
      </c>
      <c r="M1070" s="127">
        <v>1</v>
      </c>
      <c r="N1070" s="137">
        <f>VLOOKUP(L1070,단가표!$B$2:$C$75,2,0)</f>
        <v>0</v>
      </c>
      <c r="O1070" s="42">
        <f>SUM(M1070*N1070)</f>
        <v>0</v>
      </c>
      <c r="P1070" s="138">
        <v>5000</v>
      </c>
      <c r="Q1070" s="165" t="s">
        <v>26</v>
      </c>
      <c r="R1070" s="41"/>
      <c r="S1070" s="43">
        <f>VLOOKUP(Q1070,단가표!$B$2:$C$75,2,0)</f>
        <v>0</v>
      </c>
      <c r="T1070" s="166"/>
      <c r="U1070" s="193" t="s">
        <v>58</v>
      </c>
      <c r="V1070" s="50" t="s">
        <v>765</v>
      </c>
      <c r="W1070" s="196" t="s">
        <v>2283</v>
      </c>
      <c r="X1070" s="186"/>
      <c r="Y1070" s="55"/>
      <c r="Z1070" s="48"/>
      <c r="AA1070" s="48"/>
      <c r="AB1070" s="48"/>
      <c r="AC1070" s="48"/>
    </row>
    <row r="1071" spans="1:29" ht="20.100000000000001" customHeight="1">
      <c r="A1071" s="36" t="s">
        <v>2704</v>
      </c>
      <c r="B1071" s="36" t="s">
        <v>536</v>
      </c>
      <c r="C1071" s="37"/>
      <c r="D1071" s="48" t="s">
        <v>581</v>
      </c>
      <c r="E1071" s="48" t="s">
        <v>536</v>
      </c>
      <c r="F1071" s="48"/>
      <c r="G1071" s="48"/>
      <c r="H1071" s="48"/>
      <c r="I1071" s="48" t="s">
        <v>536</v>
      </c>
      <c r="J1071" s="49">
        <v>45669</v>
      </c>
      <c r="K1071" s="44">
        <v>45658</v>
      </c>
      <c r="L1071" s="40" t="s">
        <v>31</v>
      </c>
      <c r="M1071" s="127">
        <v>10</v>
      </c>
      <c r="N1071" s="137">
        <f>VLOOKUP(L1071,단가표!$B$2:$C$75,2,0)</f>
        <v>0</v>
      </c>
      <c r="O1071" s="42">
        <f>SUM(M1071*N1071)</f>
        <v>0</v>
      </c>
      <c r="P1071" s="138">
        <v>50000</v>
      </c>
      <c r="Q1071" s="165" t="s">
        <v>26</v>
      </c>
      <c r="R1071" s="41"/>
      <c r="S1071" s="43">
        <f>VLOOKUP(Q1071,단가표!$B$2:$C$75,2,0)</f>
        <v>0</v>
      </c>
      <c r="T1071" s="166"/>
      <c r="U1071" s="193" t="s">
        <v>57</v>
      </c>
      <c r="V1071" s="50" t="s">
        <v>2286</v>
      </c>
      <c r="W1071" s="196" t="s">
        <v>2279</v>
      </c>
      <c r="X1071" s="186"/>
      <c r="Y1071" s="55"/>
      <c r="Z1071" s="48"/>
      <c r="AA1071" s="48"/>
      <c r="AB1071" s="48"/>
      <c r="AC1071" s="48"/>
    </row>
    <row r="1072" spans="1:29" ht="20.100000000000001" customHeight="1">
      <c r="A1072" s="36" t="s">
        <v>2705</v>
      </c>
      <c r="B1072" s="95" t="s">
        <v>50</v>
      </c>
      <c r="C1072" s="59" t="s">
        <v>41</v>
      </c>
      <c r="D1072" s="48" t="s">
        <v>142</v>
      </c>
      <c r="E1072" s="48" t="s">
        <v>45</v>
      </c>
      <c r="F1072" s="48" t="s">
        <v>143</v>
      </c>
      <c r="G1072" s="48" t="s">
        <v>89</v>
      </c>
      <c r="H1072" s="48">
        <v>9</v>
      </c>
      <c r="I1072" s="48" t="s">
        <v>94</v>
      </c>
      <c r="J1072" s="49">
        <v>45670</v>
      </c>
      <c r="K1072" s="73">
        <v>45658</v>
      </c>
      <c r="L1072" s="40" t="s">
        <v>5</v>
      </c>
      <c r="M1072" s="127">
        <v>4</v>
      </c>
      <c r="N1072" s="137">
        <f>VLOOKUP(L1072,단가표!$B$2:$C$75,2,0)</f>
        <v>57500</v>
      </c>
      <c r="O1072" s="42">
        <f>SUM(M1072*N1072)</f>
        <v>230000</v>
      </c>
      <c r="P1072" s="138">
        <v>230000</v>
      </c>
      <c r="Q1072" s="167" t="s">
        <v>26</v>
      </c>
      <c r="R1072" s="41"/>
      <c r="S1072" s="43">
        <f>VLOOKUP(Q1072,단가표!$B$2:$C$75,2,0)</f>
        <v>0</v>
      </c>
      <c r="T1072" s="166"/>
      <c r="U1072" s="193" t="s">
        <v>57</v>
      </c>
      <c r="V1072" s="50" t="s">
        <v>2297</v>
      </c>
      <c r="W1072" s="194" t="s">
        <v>2298</v>
      </c>
      <c r="X1072" s="186"/>
      <c r="Y1072" s="55"/>
      <c r="Z1072" s="48"/>
      <c r="AA1072" s="48"/>
      <c r="AB1072" s="48"/>
      <c r="AC1072" s="40"/>
    </row>
    <row r="1073" spans="1:29" ht="20.100000000000001" customHeight="1">
      <c r="A1073" s="36" t="s">
        <v>2705</v>
      </c>
      <c r="B1073" s="95" t="s">
        <v>51</v>
      </c>
      <c r="C1073" s="59" t="s">
        <v>39</v>
      </c>
      <c r="D1073" s="48" t="s">
        <v>2299</v>
      </c>
      <c r="E1073" s="48" t="s">
        <v>193</v>
      </c>
      <c r="F1073" s="48" t="s">
        <v>2301</v>
      </c>
      <c r="G1073" s="48" t="s">
        <v>86</v>
      </c>
      <c r="H1073" s="48">
        <v>10</v>
      </c>
      <c r="I1073" s="48" t="s">
        <v>94</v>
      </c>
      <c r="J1073" s="49">
        <v>45670</v>
      </c>
      <c r="K1073" s="73">
        <v>45658</v>
      </c>
      <c r="L1073" s="40" t="s">
        <v>4</v>
      </c>
      <c r="M1073" s="127">
        <v>3</v>
      </c>
      <c r="N1073" s="137">
        <f>VLOOKUP(L1073,단가표!$B$2:$C$75,2,0)</f>
        <v>60000</v>
      </c>
      <c r="O1073" s="42">
        <f>SUM(M1073*N1073)</f>
        <v>180000</v>
      </c>
      <c r="P1073" s="138">
        <v>180000</v>
      </c>
      <c r="Q1073" s="167" t="s">
        <v>14</v>
      </c>
      <c r="R1073" s="41">
        <v>1</v>
      </c>
      <c r="S1073" s="43">
        <f>VLOOKUP(Q1073,단가표!$B$2:$C$75,2,0)</f>
        <v>30000</v>
      </c>
      <c r="T1073" s="166">
        <v>15000</v>
      </c>
      <c r="U1073" s="193" t="s">
        <v>57</v>
      </c>
      <c r="V1073" s="50" t="s">
        <v>2302</v>
      </c>
      <c r="W1073" s="194" t="s">
        <v>2303</v>
      </c>
      <c r="X1073" s="186">
        <v>45670</v>
      </c>
      <c r="Y1073" s="55" t="s">
        <v>4</v>
      </c>
      <c r="Z1073" s="48" t="s">
        <v>2304</v>
      </c>
      <c r="AA1073" s="48" t="s">
        <v>2305</v>
      </c>
      <c r="AB1073" s="48"/>
      <c r="AC1073" s="40"/>
    </row>
    <row r="1074" spans="1:29" ht="20.100000000000001" customHeight="1">
      <c r="A1074" s="36" t="s">
        <v>2705</v>
      </c>
      <c r="B1074" s="95" t="s">
        <v>51</v>
      </c>
      <c r="C1074" s="59" t="s">
        <v>39</v>
      </c>
      <c r="D1074" s="48" t="s">
        <v>2300</v>
      </c>
      <c r="E1074" s="48" t="s">
        <v>193</v>
      </c>
      <c r="F1074" s="48" t="s">
        <v>2301</v>
      </c>
      <c r="G1074" s="48" t="s">
        <v>86</v>
      </c>
      <c r="H1074" s="48">
        <v>8</v>
      </c>
      <c r="I1074" s="48" t="s">
        <v>94</v>
      </c>
      <c r="J1074" s="49">
        <v>45670</v>
      </c>
      <c r="K1074" s="73">
        <v>45658</v>
      </c>
      <c r="L1074" s="40" t="s">
        <v>4</v>
      </c>
      <c r="M1074" s="127">
        <v>3</v>
      </c>
      <c r="N1074" s="137">
        <f>VLOOKUP(L1074,단가표!$B$2:$C$75,2,0)</f>
        <v>60000</v>
      </c>
      <c r="O1074" s="42">
        <f>SUM(M1074*N1074)</f>
        <v>180000</v>
      </c>
      <c r="P1074" s="138">
        <v>180000</v>
      </c>
      <c r="Q1074" s="167" t="s">
        <v>14</v>
      </c>
      <c r="R1074" s="41">
        <v>1</v>
      </c>
      <c r="S1074" s="43">
        <f>VLOOKUP(Q1074,단가표!$B$2:$C$75,2,0)</f>
        <v>30000</v>
      </c>
      <c r="T1074" s="166">
        <v>15000</v>
      </c>
      <c r="U1074" s="193" t="s">
        <v>57</v>
      </c>
      <c r="V1074" s="50" t="s">
        <v>2302</v>
      </c>
      <c r="W1074" s="194" t="s">
        <v>2303</v>
      </c>
      <c r="X1074" s="186">
        <v>45670</v>
      </c>
      <c r="Y1074" s="55" t="s">
        <v>4</v>
      </c>
      <c r="Z1074" s="48" t="s">
        <v>2304</v>
      </c>
      <c r="AA1074" s="48" t="s">
        <v>2305</v>
      </c>
      <c r="AB1074" s="48"/>
      <c r="AC1074" s="40"/>
    </row>
    <row r="1075" spans="1:29" ht="20.100000000000001" customHeight="1">
      <c r="A1075" s="36" t="s">
        <v>2700</v>
      </c>
      <c r="B1075" s="36" t="s">
        <v>30</v>
      </c>
      <c r="C1075" s="56" t="s">
        <v>51</v>
      </c>
      <c r="D1075" s="48" t="s">
        <v>2292</v>
      </c>
      <c r="E1075" s="48" t="s">
        <v>30</v>
      </c>
      <c r="F1075" s="48" t="s">
        <v>2293</v>
      </c>
      <c r="G1075" s="48" t="s">
        <v>1667</v>
      </c>
      <c r="H1075" s="48">
        <v>7</v>
      </c>
      <c r="I1075" s="48" t="s">
        <v>187</v>
      </c>
      <c r="J1075" s="49">
        <v>45670</v>
      </c>
      <c r="K1075" s="62">
        <v>45658</v>
      </c>
      <c r="L1075" s="40" t="s">
        <v>1755</v>
      </c>
      <c r="M1075" s="127">
        <v>1</v>
      </c>
      <c r="N1075" s="137">
        <f>VLOOKUP(L1075,단가표!$B$2:$C$75,2,0)</f>
        <v>150000</v>
      </c>
      <c r="O1075" s="42">
        <f>SUM(M1075*N1075)</f>
        <v>150000</v>
      </c>
      <c r="P1075" s="138">
        <v>150000</v>
      </c>
      <c r="Q1075" s="167" t="s">
        <v>26</v>
      </c>
      <c r="R1075" s="41"/>
      <c r="S1075" s="43">
        <v>0</v>
      </c>
      <c r="T1075" s="166"/>
      <c r="U1075" s="193" t="s">
        <v>57</v>
      </c>
      <c r="V1075" s="50" t="s">
        <v>2294</v>
      </c>
      <c r="W1075" s="194" t="s">
        <v>1870</v>
      </c>
      <c r="X1075" s="186"/>
      <c r="Y1075" s="55"/>
      <c r="Z1075" s="48"/>
      <c r="AA1075" s="48"/>
      <c r="AB1075" s="48"/>
      <c r="AC1075" s="40"/>
    </row>
    <row r="1076" spans="1:29" ht="20.100000000000001" customHeight="1">
      <c r="A1076" s="36" t="s">
        <v>2700</v>
      </c>
      <c r="B1076" s="36" t="s">
        <v>30</v>
      </c>
      <c r="C1076" s="56" t="s">
        <v>50</v>
      </c>
      <c r="D1076" s="48" t="s">
        <v>2583</v>
      </c>
      <c r="E1076" s="48" t="s">
        <v>30</v>
      </c>
      <c r="F1076" s="48" t="s">
        <v>2295</v>
      </c>
      <c r="G1076" s="48" t="s">
        <v>1667</v>
      </c>
      <c r="H1076" s="48">
        <v>9</v>
      </c>
      <c r="I1076" s="48" t="s">
        <v>2178</v>
      </c>
      <c r="J1076" s="49">
        <v>45670</v>
      </c>
      <c r="K1076" s="62">
        <v>45658</v>
      </c>
      <c r="L1076" s="40" t="s">
        <v>1872</v>
      </c>
      <c r="M1076" s="127">
        <v>1</v>
      </c>
      <c r="N1076" s="137">
        <f>VLOOKUP(L1076,단가표!$B$2:$C$75,2,0)</f>
        <v>99000</v>
      </c>
      <c r="O1076" s="42">
        <f>SUM(M1076*N1076)</f>
        <v>99000</v>
      </c>
      <c r="P1076" s="138">
        <v>99000</v>
      </c>
      <c r="Q1076" s="167" t="s">
        <v>26</v>
      </c>
      <c r="R1076" s="41"/>
      <c r="S1076" s="43">
        <v>0</v>
      </c>
      <c r="T1076" s="166"/>
      <c r="U1076" s="193" t="s">
        <v>57</v>
      </c>
      <c r="V1076" s="50" t="s">
        <v>2296</v>
      </c>
      <c r="W1076" s="194" t="s">
        <v>2181</v>
      </c>
      <c r="X1076" s="186"/>
      <c r="Y1076" s="55"/>
      <c r="Z1076" s="48"/>
      <c r="AA1076" s="48"/>
      <c r="AB1076" s="48"/>
      <c r="AC1076" s="40"/>
    </row>
    <row r="1077" spans="1:29" ht="20.100000000000001" customHeight="1">
      <c r="A1077" s="106" t="s">
        <v>2702</v>
      </c>
      <c r="B1077" s="106"/>
      <c r="C1077" s="37" t="s">
        <v>84</v>
      </c>
      <c r="D1077" s="107" t="s">
        <v>646</v>
      </c>
      <c r="E1077" s="48">
        <f>[5]!표1[[#This Row],[품목]]</f>
        <v>0</v>
      </c>
      <c r="F1077" s="48"/>
      <c r="G1077" s="48"/>
      <c r="H1077" s="40"/>
      <c r="I1077" s="50" t="s">
        <v>2289</v>
      </c>
      <c r="J1077" s="49">
        <v>45670</v>
      </c>
      <c r="K1077" s="44">
        <v>45658</v>
      </c>
      <c r="L1077" s="52" t="s">
        <v>24</v>
      </c>
      <c r="M1077" s="128">
        <v>2</v>
      </c>
      <c r="N1077" s="137">
        <f>VLOOKUP(L1077,단가표!$B$2:$C$75,2,0)</f>
        <v>130000</v>
      </c>
      <c r="O1077" s="42">
        <f>SUM(M1077*N1077)</f>
        <v>260000</v>
      </c>
      <c r="P1077" s="138">
        <v>268400</v>
      </c>
      <c r="Q1077" s="167" t="s">
        <v>26</v>
      </c>
      <c r="R1077" s="43"/>
      <c r="S1077" s="43">
        <v>0</v>
      </c>
      <c r="T1077" s="166"/>
      <c r="U1077" s="195" t="s">
        <v>57</v>
      </c>
      <c r="V1077" s="48" t="s">
        <v>2290</v>
      </c>
      <c r="W1077" s="194" t="s">
        <v>2291</v>
      </c>
      <c r="X1077" s="186"/>
      <c r="Y1077" s="48"/>
      <c r="Z1077" s="48"/>
      <c r="AA1077" s="48"/>
      <c r="AB1077" s="48"/>
      <c r="AC1077" s="48"/>
    </row>
    <row r="1078" spans="1:29" ht="20.100000000000001" customHeight="1">
      <c r="A1078" s="58" t="s">
        <v>2705</v>
      </c>
      <c r="B1078" s="95" t="s">
        <v>51</v>
      </c>
      <c r="C1078" s="77" t="s">
        <v>41</v>
      </c>
      <c r="D1078" s="37" t="s">
        <v>282</v>
      </c>
      <c r="E1078" s="48" t="s">
        <v>48</v>
      </c>
      <c r="F1078" s="48" t="s">
        <v>243</v>
      </c>
      <c r="G1078" s="48" t="s">
        <v>86</v>
      </c>
      <c r="H1078" s="48">
        <v>8</v>
      </c>
      <c r="I1078" s="48" t="s">
        <v>1350</v>
      </c>
      <c r="J1078" s="49">
        <v>45671</v>
      </c>
      <c r="K1078" s="66">
        <v>45627</v>
      </c>
      <c r="L1078" s="40" t="s">
        <v>8</v>
      </c>
      <c r="M1078" s="127">
        <v>12</v>
      </c>
      <c r="N1078" s="137">
        <f>VLOOKUP(L1078,단가표!$B$2:$C$75,2,0)</f>
        <v>50000</v>
      </c>
      <c r="O1078" s="42">
        <f>SUM(M1078*N1078)</f>
        <v>600000</v>
      </c>
      <c r="P1078" s="138">
        <v>600000</v>
      </c>
      <c r="Q1078" s="167" t="s">
        <v>26</v>
      </c>
      <c r="R1078" s="41"/>
      <c r="S1078" s="43">
        <f>VLOOKUP(Q1078,단가표!$B$2:$C$75,2,0)</f>
        <v>0</v>
      </c>
      <c r="T1078" s="166"/>
      <c r="U1078" s="195" t="s">
        <v>57</v>
      </c>
      <c r="V1078" s="48" t="s">
        <v>2316</v>
      </c>
      <c r="W1078" s="198" t="s">
        <v>2320</v>
      </c>
      <c r="X1078" s="186"/>
      <c r="Y1078" s="55"/>
      <c r="Z1078" s="48"/>
      <c r="AA1078" s="60"/>
      <c r="AB1078" s="60"/>
      <c r="AC1078" s="48"/>
    </row>
    <row r="1079" spans="1:29" ht="20.100000000000001" customHeight="1">
      <c r="A1079" s="36" t="s">
        <v>2705</v>
      </c>
      <c r="B1079" s="95" t="s">
        <v>50</v>
      </c>
      <c r="C1079" s="56" t="s">
        <v>41</v>
      </c>
      <c r="D1079" s="37" t="s">
        <v>377</v>
      </c>
      <c r="E1079" s="48" t="s">
        <v>731</v>
      </c>
      <c r="F1079" s="48" t="s">
        <v>627</v>
      </c>
      <c r="G1079" s="48" t="s">
        <v>89</v>
      </c>
      <c r="H1079" s="48">
        <v>7</v>
      </c>
      <c r="I1079" s="48" t="s">
        <v>119</v>
      </c>
      <c r="J1079" s="68">
        <v>45671</v>
      </c>
      <c r="K1079" s="62">
        <v>45658</v>
      </c>
      <c r="L1079" s="40" t="s">
        <v>4</v>
      </c>
      <c r="M1079" s="127">
        <v>3</v>
      </c>
      <c r="N1079" s="137">
        <f>VLOOKUP(L1079,단가표!$B$2:$C$75,2,0)</f>
        <v>60000</v>
      </c>
      <c r="O1079" s="42">
        <f>SUM(M1079*N1079)</f>
        <v>180000</v>
      </c>
      <c r="P1079" s="138">
        <v>180000</v>
      </c>
      <c r="Q1079" s="167" t="s">
        <v>15</v>
      </c>
      <c r="R1079" s="41">
        <v>3</v>
      </c>
      <c r="S1079" s="43">
        <f>VLOOKUP(Q1079,단가표!$B$2:$C$75,2,0)</f>
        <v>6000</v>
      </c>
      <c r="T1079" s="166">
        <v>18000</v>
      </c>
      <c r="U1079" s="195" t="s">
        <v>57</v>
      </c>
      <c r="V1079" s="48" t="s">
        <v>2318</v>
      </c>
      <c r="W1079" s="194" t="s">
        <v>2319</v>
      </c>
      <c r="X1079" s="186" t="s">
        <v>378</v>
      </c>
      <c r="Y1079" s="48" t="s">
        <v>4</v>
      </c>
      <c r="Z1079" s="48"/>
      <c r="AA1079" s="48" t="s">
        <v>379</v>
      </c>
      <c r="AB1079" s="48"/>
      <c r="AC1079" s="50"/>
    </row>
    <row r="1080" spans="1:29" ht="20.100000000000001" customHeight="1">
      <c r="A1080" s="58" t="s">
        <v>2705</v>
      </c>
      <c r="B1080" s="95" t="s">
        <v>51</v>
      </c>
      <c r="C1080" s="77" t="s">
        <v>41</v>
      </c>
      <c r="D1080" s="37" t="s">
        <v>282</v>
      </c>
      <c r="E1080" s="48" t="s">
        <v>48</v>
      </c>
      <c r="F1080" s="48" t="s">
        <v>243</v>
      </c>
      <c r="G1080" s="48" t="s">
        <v>86</v>
      </c>
      <c r="H1080" s="48">
        <v>8</v>
      </c>
      <c r="I1080" s="48" t="s">
        <v>1350</v>
      </c>
      <c r="J1080" s="49">
        <v>45671</v>
      </c>
      <c r="K1080" s="66">
        <v>45658</v>
      </c>
      <c r="L1080" s="40" t="s">
        <v>8</v>
      </c>
      <c r="M1080" s="127">
        <v>10</v>
      </c>
      <c r="N1080" s="137">
        <f>VLOOKUP(L1080,단가표!$B$2:$C$75,2,0)</f>
        <v>50000</v>
      </c>
      <c r="O1080" s="42">
        <f>SUM(M1080*N1080)</f>
        <v>500000</v>
      </c>
      <c r="P1080" s="138">
        <v>500000</v>
      </c>
      <c r="Q1080" s="167" t="s">
        <v>26</v>
      </c>
      <c r="R1080" s="41"/>
      <c r="S1080" s="43">
        <f>VLOOKUP(Q1080,단가표!$B$2:$C$75,2,0)</f>
        <v>0</v>
      </c>
      <c r="T1080" s="166"/>
      <c r="U1080" s="195" t="s">
        <v>57</v>
      </c>
      <c r="V1080" s="48" t="s">
        <v>2316</v>
      </c>
      <c r="W1080" s="198" t="s">
        <v>1825</v>
      </c>
      <c r="X1080" s="186"/>
      <c r="Y1080" s="55"/>
      <c r="Z1080" s="48"/>
      <c r="AA1080" s="60"/>
      <c r="AB1080" s="60"/>
      <c r="AC1080" s="48"/>
    </row>
    <row r="1081" spans="1:29" ht="20.100000000000001" customHeight="1">
      <c r="A1081" s="58" t="s">
        <v>2705</v>
      </c>
      <c r="B1081" s="95" t="s">
        <v>51</v>
      </c>
      <c r="C1081" s="56" t="s">
        <v>41</v>
      </c>
      <c r="D1081" s="76" t="s">
        <v>349</v>
      </c>
      <c r="E1081" s="48" t="s">
        <v>193</v>
      </c>
      <c r="F1081" s="48" t="s">
        <v>347</v>
      </c>
      <c r="G1081" s="48" t="s">
        <v>86</v>
      </c>
      <c r="H1081" s="48">
        <v>13</v>
      </c>
      <c r="I1081" s="48" t="s">
        <v>91</v>
      </c>
      <c r="J1081" s="49">
        <v>45671</v>
      </c>
      <c r="K1081" s="44">
        <v>45689</v>
      </c>
      <c r="L1081" s="40" t="s">
        <v>5</v>
      </c>
      <c r="M1081" s="127">
        <v>4</v>
      </c>
      <c r="N1081" s="137">
        <f>VLOOKUP(L1081,단가표!$B$2:$C$75,2,0)</f>
        <v>57500</v>
      </c>
      <c r="O1081" s="42">
        <f>SUM(M1081*N1081)</f>
        <v>230000</v>
      </c>
      <c r="P1081" s="138">
        <v>230000</v>
      </c>
      <c r="Q1081" s="165" t="s">
        <v>15</v>
      </c>
      <c r="R1081" s="41">
        <v>4</v>
      </c>
      <c r="S1081" s="43">
        <f>VLOOKUP(Q1081,단가표!$B$2:$C$75,2,0)</f>
        <v>6000</v>
      </c>
      <c r="T1081" s="166">
        <v>24000</v>
      </c>
      <c r="U1081" s="195" t="s">
        <v>57</v>
      </c>
      <c r="V1081" s="50" t="s">
        <v>2317</v>
      </c>
      <c r="W1081" s="194" t="s">
        <v>2315</v>
      </c>
      <c r="X1081" s="186">
        <v>44954</v>
      </c>
      <c r="Y1081" s="48" t="s">
        <v>4</v>
      </c>
      <c r="Z1081" s="48"/>
      <c r="AA1081" s="67" t="s">
        <v>348</v>
      </c>
      <c r="AB1081" s="67"/>
      <c r="AC1081" s="48"/>
    </row>
    <row r="1082" spans="1:29" ht="20.100000000000001" customHeight="1">
      <c r="A1082" s="36" t="s">
        <v>2705</v>
      </c>
      <c r="B1082" s="95" t="s">
        <v>51</v>
      </c>
      <c r="C1082" s="56" t="s">
        <v>41</v>
      </c>
      <c r="D1082" s="76" t="s">
        <v>527</v>
      </c>
      <c r="E1082" s="48" t="s">
        <v>193</v>
      </c>
      <c r="F1082" s="48" t="s">
        <v>347</v>
      </c>
      <c r="G1082" s="48" t="s">
        <v>86</v>
      </c>
      <c r="H1082" s="48">
        <v>10</v>
      </c>
      <c r="I1082" s="48" t="s">
        <v>91</v>
      </c>
      <c r="J1082" s="49">
        <v>45671</v>
      </c>
      <c r="K1082" s="44">
        <v>45689</v>
      </c>
      <c r="L1082" s="40" t="s">
        <v>5</v>
      </c>
      <c r="M1082" s="127">
        <v>4</v>
      </c>
      <c r="N1082" s="137">
        <f>VLOOKUP(L1082,단가표!$B$2:$C$75,2,0)</f>
        <v>57500</v>
      </c>
      <c r="O1082" s="42">
        <f>SUM(M1082*N1082)</f>
        <v>230000</v>
      </c>
      <c r="P1082" s="138">
        <v>230000</v>
      </c>
      <c r="Q1082" s="167" t="s">
        <v>15</v>
      </c>
      <c r="R1082" s="41">
        <v>4</v>
      </c>
      <c r="S1082" s="43">
        <f>VLOOKUP(Q1082,단가표!$B$2:$C$75,2,0)</f>
        <v>6000</v>
      </c>
      <c r="T1082" s="166">
        <v>24000</v>
      </c>
      <c r="U1082" s="195" t="s">
        <v>57</v>
      </c>
      <c r="V1082" s="50" t="s">
        <v>2317</v>
      </c>
      <c r="W1082" s="194" t="s">
        <v>2315</v>
      </c>
      <c r="X1082" s="186">
        <v>44954</v>
      </c>
      <c r="Y1082" s="48" t="s">
        <v>4</v>
      </c>
      <c r="Z1082" s="48"/>
      <c r="AA1082" s="67" t="s">
        <v>348</v>
      </c>
      <c r="AB1082" s="67"/>
      <c r="AC1082" s="48"/>
    </row>
    <row r="1083" spans="1:29" ht="20.100000000000001" customHeight="1">
      <c r="A1083" s="36" t="s">
        <v>2700</v>
      </c>
      <c r="B1083" s="36" t="s">
        <v>30</v>
      </c>
      <c r="C1083" s="56" t="s">
        <v>50</v>
      </c>
      <c r="D1083" s="48" t="s">
        <v>2321</v>
      </c>
      <c r="E1083" s="48" t="s">
        <v>30</v>
      </c>
      <c r="F1083" s="48" t="s">
        <v>2322</v>
      </c>
      <c r="G1083" s="48" t="s">
        <v>1667</v>
      </c>
      <c r="H1083" s="48">
        <v>9</v>
      </c>
      <c r="I1083" s="48" t="s">
        <v>712</v>
      </c>
      <c r="J1083" s="49">
        <v>45671</v>
      </c>
      <c r="K1083" s="62">
        <v>45689</v>
      </c>
      <c r="L1083" s="40" t="s">
        <v>1757</v>
      </c>
      <c r="M1083" s="127">
        <v>1</v>
      </c>
      <c r="N1083" s="137">
        <f>VLOOKUP(L1083,단가표!$B$2:$C$75,2,0)</f>
        <v>150000</v>
      </c>
      <c r="O1083" s="42">
        <f>SUM(M1083*N1083)</f>
        <v>150000</v>
      </c>
      <c r="P1083" s="138">
        <v>150000</v>
      </c>
      <c r="Q1083" s="167" t="s">
        <v>26</v>
      </c>
      <c r="R1083" s="41"/>
      <c r="S1083" s="43">
        <v>0</v>
      </c>
      <c r="T1083" s="166"/>
      <c r="U1083" s="193" t="s">
        <v>59</v>
      </c>
      <c r="V1083" s="50" t="s">
        <v>765</v>
      </c>
      <c r="W1083" s="194" t="s">
        <v>1753</v>
      </c>
      <c r="X1083" s="186"/>
      <c r="Y1083" s="55"/>
      <c r="Z1083" s="48"/>
      <c r="AA1083" s="48"/>
      <c r="AB1083" s="48"/>
      <c r="AC1083" s="40"/>
    </row>
    <row r="1084" spans="1:29" ht="20.100000000000001" customHeight="1">
      <c r="A1084" s="36" t="s">
        <v>2705</v>
      </c>
      <c r="B1084" s="95" t="s">
        <v>51</v>
      </c>
      <c r="C1084" s="56" t="s">
        <v>41</v>
      </c>
      <c r="D1084" s="40" t="s">
        <v>293</v>
      </c>
      <c r="E1084" s="56" t="s">
        <v>47</v>
      </c>
      <c r="F1084" s="40" t="s">
        <v>294</v>
      </c>
      <c r="G1084" s="56" t="s">
        <v>86</v>
      </c>
      <c r="H1084" s="56">
        <v>9</v>
      </c>
      <c r="I1084" s="56" t="s">
        <v>113</v>
      </c>
      <c r="J1084" s="68">
        <v>45672</v>
      </c>
      <c r="K1084" s="66">
        <v>45597</v>
      </c>
      <c r="L1084" s="40" t="s">
        <v>3</v>
      </c>
      <c r="M1084" s="127">
        <v>2</v>
      </c>
      <c r="N1084" s="137">
        <f>VLOOKUP(L1084,단가표!$B$2:$C$75,2,0)</f>
        <v>70000</v>
      </c>
      <c r="O1084" s="42">
        <f>SUM(M1084*N1084)</f>
        <v>140000</v>
      </c>
      <c r="P1084" s="140">
        <v>140000</v>
      </c>
      <c r="Q1084" s="165" t="s">
        <v>26</v>
      </c>
      <c r="R1084" s="41"/>
      <c r="S1084" s="42">
        <f>VLOOKUP(Q1084,단가표!$B$2:$C$75,2,0)</f>
        <v>0</v>
      </c>
      <c r="T1084" s="166"/>
      <c r="U1084" s="195" t="s">
        <v>59</v>
      </c>
      <c r="V1084" s="67" t="s">
        <v>765</v>
      </c>
      <c r="W1084" s="198" t="s">
        <v>1653</v>
      </c>
      <c r="X1084" s="189">
        <v>44775</v>
      </c>
      <c r="Y1084" s="56" t="s">
        <v>6</v>
      </c>
      <c r="Z1084" s="56"/>
      <c r="AA1084" s="41"/>
      <c r="AB1084" s="41"/>
      <c r="AC1084" s="40"/>
    </row>
    <row r="1085" spans="1:29" ht="20.100000000000001" customHeight="1">
      <c r="A1085" s="36" t="s">
        <v>2705</v>
      </c>
      <c r="B1085" s="95" t="s">
        <v>51</v>
      </c>
      <c r="C1085" s="56" t="s">
        <v>41</v>
      </c>
      <c r="D1085" s="40" t="s">
        <v>293</v>
      </c>
      <c r="E1085" s="56" t="s">
        <v>47</v>
      </c>
      <c r="F1085" s="40" t="s">
        <v>294</v>
      </c>
      <c r="G1085" s="56" t="s">
        <v>86</v>
      </c>
      <c r="H1085" s="56">
        <v>9</v>
      </c>
      <c r="I1085" s="56" t="s">
        <v>113</v>
      </c>
      <c r="J1085" s="68">
        <v>45672</v>
      </c>
      <c r="K1085" s="66">
        <v>45627</v>
      </c>
      <c r="L1085" s="40" t="s">
        <v>3</v>
      </c>
      <c r="M1085" s="127">
        <v>2</v>
      </c>
      <c r="N1085" s="137">
        <f>VLOOKUP(L1085,단가표!$B$2:$C$75,2,0)</f>
        <v>70000</v>
      </c>
      <c r="O1085" s="42">
        <f>SUM(M1085*N1085)</f>
        <v>140000</v>
      </c>
      <c r="P1085" s="140">
        <v>140000</v>
      </c>
      <c r="Q1085" s="165" t="s">
        <v>26</v>
      </c>
      <c r="R1085" s="41"/>
      <c r="S1085" s="42">
        <f>VLOOKUP(Q1085,단가표!$B$2:$C$75,2,0)</f>
        <v>0</v>
      </c>
      <c r="T1085" s="166"/>
      <c r="U1085" s="195" t="s">
        <v>59</v>
      </c>
      <c r="V1085" s="67" t="s">
        <v>765</v>
      </c>
      <c r="W1085" s="198" t="s">
        <v>2240</v>
      </c>
      <c r="X1085" s="189">
        <v>44775</v>
      </c>
      <c r="Y1085" s="56" t="s">
        <v>6</v>
      </c>
      <c r="Z1085" s="56"/>
      <c r="AA1085" s="41"/>
      <c r="AB1085" s="41"/>
      <c r="AC1085" s="40"/>
    </row>
    <row r="1086" spans="1:29" ht="20.100000000000001" customHeight="1">
      <c r="A1086" s="36" t="s">
        <v>2705</v>
      </c>
      <c r="B1086" s="95" t="s">
        <v>51</v>
      </c>
      <c r="C1086" s="59" t="s">
        <v>41</v>
      </c>
      <c r="D1086" s="48" t="s">
        <v>374</v>
      </c>
      <c r="E1086" s="48" t="s">
        <v>47</v>
      </c>
      <c r="F1086" s="48" t="s">
        <v>375</v>
      </c>
      <c r="G1086" s="48" t="s">
        <v>86</v>
      </c>
      <c r="H1086" s="48">
        <v>10</v>
      </c>
      <c r="I1086" s="48" t="s">
        <v>104</v>
      </c>
      <c r="J1086" s="49">
        <v>45672</v>
      </c>
      <c r="K1086" s="62">
        <v>45658</v>
      </c>
      <c r="L1086" s="40" t="s">
        <v>4</v>
      </c>
      <c r="M1086" s="127">
        <v>3</v>
      </c>
      <c r="N1086" s="137">
        <f>VLOOKUP(L1086,단가표!$B$2:$C$75,2,0)</f>
        <v>60000</v>
      </c>
      <c r="O1086" s="42">
        <f>SUM(M1086*N1086)</f>
        <v>180000</v>
      </c>
      <c r="P1086" s="138">
        <v>180000</v>
      </c>
      <c r="Q1086" s="165" t="s">
        <v>26</v>
      </c>
      <c r="R1086" s="41"/>
      <c r="S1086" s="42">
        <f>VLOOKUP(Q1086,단가표!$B$2:$C$75,2,0)</f>
        <v>0</v>
      </c>
      <c r="T1086" s="166"/>
      <c r="U1086" s="195" t="s">
        <v>57</v>
      </c>
      <c r="V1086" s="50" t="s">
        <v>2324</v>
      </c>
      <c r="W1086" s="197" t="s">
        <v>1881</v>
      </c>
      <c r="X1086" s="186">
        <v>44974</v>
      </c>
      <c r="Y1086" s="48" t="s">
        <v>4</v>
      </c>
      <c r="Z1086" s="48"/>
      <c r="AA1086" s="48" t="s">
        <v>363</v>
      </c>
      <c r="AB1086" s="48"/>
      <c r="AC1086" s="40"/>
    </row>
    <row r="1087" spans="1:29" ht="20.100000000000001" customHeight="1">
      <c r="A1087" s="58" t="s">
        <v>2705</v>
      </c>
      <c r="B1087" s="95" t="s">
        <v>50</v>
      </c>
      <c r="C1087" s="59" t="s">
        <v>41</v>
      </c>
      <c r="D1087" s="57" t="s">
        <v>216</v>
      </c>
      <c r="E1087" s="48" t="s">
        <v>45</v>
      </c>
      <c r="F1087" s="48" t="s">
        <v>217</v>
      </c>
      <c r="G1087" s="48" t="s">
        <v>89</v>
      </c>
      <c r="H1087" s="48">
        <v>5</v>
      </c>
      <c r="I1087" s="48" t="s">
        <v>403</v>
      </c>
      <c r="J1087" s="49">
        <v>45672</v>
      </c>
      <c r="K1087" s="66">
        <v>45658</v>
      </c>
      <c r="L1087" s="40" t="s">
        <v>2435</v>
      </c>
      <c r="M1087" s="127">
        <v>1</v>
      </c>
      <c r="N1087" s="137">
        <f>VLOOKUP(L1087,단가표!$B$2:$C$75,2,0)</f>
        <v>30000</v>
      </c>
      <c r="O1087" s="42">
        <f>SUM(M1087*N1087)</f>
        <v>30000</v>
      </c>
      <c r="P1087" s="138">
        <v>30000</v>
      </c>
      <c r="Q1087" s="167" t="s">
        <v>26</v>
      </c>
      <c r="R1087" s="41"/>
      <c r="S1087" s="43">
        <v>0</v>
      </c>
      <c r="T1087" s="166"/>
      <c r="U1087" s="195" t="s">
        <v>57</v>
      </c>
      <c r="V1087" s="50" t="s">
        <v>2327</v>
      </c>
      <c r="W1087" s="194" t="s">
        <v>2211</v>
      </c>
      <c r="X1087" s="186">
        <v>44538</v>
      </c>
      <c r="Y1087" s="48" t="s">
        <v>4</v>
      </c>
      <c r="Z1087" s="48"/>
      <c r="AA1087" s="48" t="s">
        <v>218</v>
      </c>
      <c r="AB1087" s="48"/>
      <c r="AC1087" s="48"/>
    </row>
    <row r="1088" spans="1:29" ht="20.100000000000001" customHeight="1">
      <c r="A1088" s="58" t="s">
        <v>2705</v>
      </c>
      <c r="B1088" s="95" t="s">
        <v>50</v>
      </c>
      <c r="C1088" s="59" t="s">
        <v>41</v>
      </c>
      <c r="D1088" s="57" t="s">
        <v>219</v>
      </c>
      <c r="E1088" s="48" t="s">
        <v>45</v>
      </c>
      <c r="F1088" s="48" t="s">
        <v>217</v>
      </c>
      <c r="G1088" s="48" t="s">
        <v>89</v>
      </c>
      <c r="H1088" s="48">
        <v>7</v>
      </c>
      <c r="I1088" s="48" t="s">
        <v>403</v>
      </c>
      <c r="J1088" s="49">
        <v>45672</v>
      </c>
      <c r="K1088" s="66">
        <v>45658</v>
      </c>
      <c r="L1088" s="40" t="s">
        <v>2435</v>
      </c>
      <c r="M1088" s="127">
        <v>1</v>
      </c>
      <c r="N1088" s="137">
        <f>VLOOKUP(L1088,단가표!$B$2:$C$75,2,0)</f>
        <v>30000</v>
      </c>
      <c r="O1088" s="42">
        <f>SUM(M1088*N1088)</f>
        <v>30000</v>
      </c>
      <c r="P1088" s="138">
        <v>30000</v>
      </c>
      <c r="Q1088" s="167" t="s">
        <v>26</v>
      </c>
      <c r="R1088" s="41"/>
      <c r="S1088" s="43">
        <v>0</v>
      </c>
      <c r="T1088" s="166"/>
      <c r="U1088" s="195" t="s">
        <v>57</v>
      </c>
      <c r="V1088" s="50" t="s">
        <v>2327</v>
      </c>
      <c r="W1088" s="194" t="s">
        <v>2211</v>
      </c>
      <c r="X1088" s="186">
        <v>44538</v>
      </c>
      <c r="Y1088" s="48" t="s">
        <v>4</v>
      </c>
      <c r="Z1088" s="48"/>
      <c r="AA1088" s="48" t="s">
        <v>218</v>
      </c>
      <c r="AB1088" s="48"/>
      <c r="AC1088" s="48"/>
    </row>
    <row r="1089" spans="1:29" ht="20.100000000000001" customHeight="1">
      <c r="A1089" s="36" t="s">
        <v>2700</v>
      </c>
      <c r="B1089" s="36" t="s">
        <v>30</v>
      </c>
      <c r="C1089" s="56" t="s">
        <v>51</v>
      </c>
      <c r="D1089" s="48" t="s">
        <v>2328</v>
      </c>
      <c r="E1089" s="48" t="s">
        <v>30</v>
      </c>
      <c r="F1089" s="48" t="s">
        <v>2329</v>
      </c>
      <c r="G1089" s="48" t="s">
        <v>1723</v>
      </c>
      <c r="H1089" s="48">
        <v>11</v>
      </c>
      <c r="I1089" s="48" t="s">
        <v>186</v>
      </c>
      <c r="J1089" s="49">
        <v>45672</v>
      </c>
      <c r="K1089" s="62">
        <v>45658</v>
      </c>
      <c r="L1089" s="40" t="s">
        <v>1755</v>
      </c>
      <c r="M1089" s="127">
        <v>1</v>
      </c>
      <c r="N1089" s="137">
        <f>VLOOKUP(L1089,단가표!$B$2:$C$75,2,0)</f>
        <v>150000</v>
      </c>
      <c r="O1089" s="42">
        <f>SUM(M1089*N1089)</f>
        <v>150000</v>
      </c>
      <c r="P1089" s="138">
        <v>150000</v>
      </c>
      <c r="Q1089" s="167" t="s">
        <v>26</v>
      </c>
      <c r="R1089" s="41"/>
      <c r="S1089" s="43">
        <v>0</v>
      </c>
      <c r="T1089" s="166"/>
      <c r="U1089" s="195" t="s">
        <v>59</v>
      </c>
      <c r="V1089" s="67" t="s">
        <v>765</v>
      </c>
      <c r="W1089" s="194" t="s">
        <v>1745</v>
      </c>
      <c r="X1089" s="186"/>
      <c r="Y1089" s="55"/>
      <c r="Z1089" s="48"/>
      <c r="AA1089" s="48"/>
      <c r="AB1089" s="48"/>
      <c r="AC1089" s="40"/>
    </row>
    <row r="1090" spans="1:29" ht="20.100000000000001" customHeight="1">
      <c r="A1090" s="36" t="s">
        <v>2705</v>
      </c>
      <c r="B1090" s="95" t="s">
        <v>51</v>
      </c>
      <c r="C1090" s="59" t="s">
        <v>41</v>
      </c>
      <c r="D1090" s="48" t="s">
        <v>628</v>
      </c>
      <c r="E1090" s="48" t="s">
        <v>46</v>
      </c>
      <c r="F1090" s="48" t="s">
        <v>629</v>
      </c>
      <c r="G1090" s="48" t="s">
        <v>86</v>
      </c>
      <c r="H1090" s="48">
        <v>9</v>
      </c>
      <c r="I1090" s="48" t="s">
        <v>112</v>
      </c>
      <c r="J1090" s="49">
        <v>45672</v>
      </c>
      <c r="K1090" s="44">
        <v>45689</v>
      </c>
      <c r="L1090" s="40" t="s">
        <v>4</v>
      </c>
      <c r="M1090" s="127">
        <v>4</v>
      </c>
      <c r="N1090" s="137">
        <f>VLOOKUP(L1090,단가표!$B$2:$C$75,2,0)</f>
        <v>60000</v>
      </c>
      <c r="O1090" s="42">
        <f>SUM(M1090*N1090)</f>
        <v>240000</v>
      </c>
      <c r="P1090" s="138">
        <v>240000</v>
      </c>
      <c r="Q1090" s="167" t="s">
        <v>26</v>
      </c>
      <c r="R1090" s="41"/>
      <c r="S1090" s="43">
        <f>VLOOKUP(Q1090,단가표!$B$2:$C$75,2,0)</f>
        <v>0</v>
      </c>
      <c r="T1090" s="166"/>
      <c r="U1090" s="193" t="s">
        <v>57</v>
      </c>
      <c r="V1090" s="50" t="s">
        <v>2323</v>
      </c>
      <c r="W1090" s="194" t="s">
        <v>2314</v>
      </c>
      <c r="X1090" s="186">
        <v>44630</v>
      </c>
      <c r="Y1090" s="55" t="s">
        <v>4</v>
      </c>
      <c r="Z1090" s="48"/>
      <c r="AA1090" s="48" t="s">
        <v>630</v>
      </c>
      <c r="AB1090" s="48"/>
      <c r="AC1090" s="40"/>
    </row>
    <row r="1091" spans="1:29" ht="20.100000000000001" customHeight="1">
      <c r="A1091" s="36" t="s">
        <v>2705</v>
      </c>
      <c r="B1091" s="95" t="s">
        <v>51</v>
      </c>
      <c r="C1091" s="59" t="s">
        <v>41</v>
      </c>
      <c r="D1091" s="48" t="s">
        <v>374</v>
      </c>
      <c r="E1091" s="48" t="s">
        <v>47</v>
      </c>
      <c r="F1091" s="48" t="s">
        <v>375</v>
      </c>
      <c r="G1091" s="48" t="s">
        <v>86</v>
      </c>
      <c r="H1091" s="48">
        <v>10</v>
      </c>
      <c r="I1091" s="48" t="s">
        <v>104</v>
      </c>
      <c r="J1091" s="49">
        <v>45672</v>
      </c>
      <c r="K1091" s="62">
        <v>45689</v>
      </c>
      <c r="L1091" s="40" t="s">
        <v>4</v>
      </c>
      <c r="M1091" s="127">
        <v>4</v>
      </c>
      <c r="N1091" s="137">
        <f>VLOOKUP(L1091,단가표!$B$2:$C$75,2,0)</f>
        <v>60000</v>
      </c>
      <c r="O1091" s="42">
        <f>SUM(M1091*N1091)</f>
        <v>240000</v>
      </c>
      <c r="P1091" s="138">
        <v>240000</v>
      </c>
      <c r="Q1091" s="165" t="s">
        <v>26</v>
      </c>
      <c r="R1091" s="41"/>
      <c r="S1091" s="42">
        <f>VLOOKUP(Q1091,단가표!$B$2:$C$75,2,0)</f>
        <v>0</v>
      </c>
      <c r="T1091" s="166"/>
      <c r="U1091" s="195" t="s">
        <v>57</v>
      </c>
      <c r="V1091" s="50" t="s">
        <v>2324</v>
      </c>
      <c r="W1091" s="197" t="s">
        <v>2314</v>
      </c>
      <c r="X1091" s="186">
        <v>44974</v>
      </c>
      <c r="Y1091" s="48" t="s">
        <v>4</v>
      </c>
      <c r="Z1091" s="48"/>
      <c r="AA1091" s="48" t="s">
        <v>363</v>
      </c>
      <c r="AB1091" s="48"/>
      <c r="AC1091" s="40"/>
    </row>
    <row r="1092" spans="1:29" ht="20.100000000000001" customHeight="1">
      <c r="A1092" s="36" t="s">
        <v>2705</v>
      </c>
      <c r="B1092" s="95" t="s">
        <v>50</v>
      </c>
      <c r="C1092" s="56" t="s">
        <v>41</v>
      </c>
      <c r="D1092" s="76" t="s">
        <v>1371</v>
      </c>
      <c r="E1092" s="48" t="s">
        <v>45</v>
      </c>
      <c r="F1092" s="48" t="s">
        <v>1372</v>
      </c>
      <c r="G1092" s="48" t="s">
        <v>86</v>
      </c>
      <c r="H1092" s="48">
        <v>12</v>
      </c>
      <c r="I1092" s="48" t="s">
        <v>104</v>
      </c>
      <c r="J1092" s="49">
        <v>45672</v>
      </c>
      <c r="K1092" s="44">
        <v>45689</v>
      </c>
      <c r="L1092" s="40" t="s">
        <v>4</v>
      </c>
      <c r="M1092" s="127">
        <v>4</v>
      </c>
      <c r="N1092" s="137">
        <f>VLOOKUP(L1092,단가표!$B$2:$C$75,2,0)</f>
        <v>60000</v>
      </c>
      <c r="O1092" s="42">
        <f>SUM(M1092*N1092)</f>
        <v>240000</v>
      </c>
      <c r="P1092" s="138">
        <v>240000</v>
      </c>
      <c r="Q1092" s="167" t="s">
        <v>15</v>
      </c>
      <c r="R1092" s="41">
        <v>4</v>
      </c>
      <c r="S1092" s="43">
        <f>VLOOKUP(Q1092,단가표!$B$2:$C$75,2,0)</f>
        <v>6000</v>
      </c>
      <c r="T1092" s="166">
        <v>24000</v>
      </c>
      <c r="U1092" s="195" t="s">
        <v>57</v>
      </c>
      <c r="V1092" s="50" t="s">
        <v>2325</v>
      </c>
      <c r="W1092" s="194" t="s">
        <v>2326</v>
      </c>
      <c r="X1092" s="186"/>
      <c r="Y1092" s="48"/>
      <c r="Z1092" s="48"/>
      <c r="AA1092" s="67"/>
      <c r="AB1092" s="67"/>
      <c r="AC1092" s="48"/>
    </row>
    <row r="1093" spans="1:29" ht="20.100000000000001" customHeight="1">
      <c r="A1093" s="36" t="s">
        <v>2700</v>
      </c>
      <c r="B1093" s="36" t="s">
        <v>30</v>
      </c>
      <c r="C1093" s="56" t="s">
        <v>50</v>
      </c>
      <c r="D1093" s="48" t="s">
        <v>2443</v>
      </c>
      <c r="E1093" s="48" t="s">
        <v>30</v>
      </c>
      <c r="F1093" s="48" t="s">
        <v>1859</v>
      </c>
      <c r="G1093" s="48" t="s">
        <v>1667</v>
      </c>
      <c r="H1093" s="48">
        <v>8</v>
      </c>
      <c r="I1093" s="48" t="s">
        <v>1729</v>
      </c>
      <c r="J1093" s="49">
        <v>45673</v>
      </c>
      <c r="K1093" s="62">
        <v>45658</v>
      </c>
      <c r="L1093" s="40" t="s">
        <v>1759</v>
      </c>
      <c r="M1093" s="127">
        <v>1</v>
      </c>
      <c r="N1093" s="137">
        <f>VLOOKUP(L1093,단가표!$B$2:$C$75,2,0)</f>
        <v>150000</v>
      </c>
      <c r="O1093" s="42">
        <f>SUM(M1093*N1093)</f>
        <v>150000</v>
      </c>
      <c r="P1093" s="138">
        <v>150000</v>
      </c>
      <c r="Q1093" s="167" t="s">
        <v>1724</v>
      </c>
      <c r="R1093" s="41">
        <v>1</v>
      </c>
      <c r="S1093" s="43">
        <v>0</v>
      </c>
      <c r="T1093" s="166">
        <v>60000</v>
      </c>
      <c r="U1093" s="193" t="s">
        <v>57</v>
      </c>
      <c r="V1093" s="50" t="s">
        <v>2330</v>
      </c>
      <c r="W1093" s="194" t="s">
        <v>2444</v>
      </c>
      <c r="X1093" s="186"/>
      <c r="Y1093" s="55"/>
      <c r="Z1093" s="48"/>
      <c r="AA1093" s="48"/>
      <c r="AB1093" s="48"/>
      <c r="AC1093" s="40"/>
    </row>
    <row r="1094" spans="1:29" ht="20.100000000000001" customHeight="1">
      <c r="A1094" s="36" t="s">
        <v>2705</v>
      </c>
      <c r="B1094" s="95" t="s">
        <v>51</v>
      </c>
      <c r="C1094" s="56" t="s">
        <v>41</v>
      </c>
      <c r="D1094" s="37" t="s">
        <v>2043</v>
      </c>
      <c r="E1094" s="48" t="s">
        <v>577</v>
      </c>
      <c r="F1094" s="40" t="s">
        <v>326</v>
      </c>
      <c r="G1094" s="48" t="s">
        <v>86</v>
      </c>
      <c r="H1094" s="48">
        <v>10</v>
      </c>
      <c r="I1094" s="48" t="s">
        <v>2044</v>
      </c>
      <c r="J1094" s="49">
        <v>45673</v>
      </c>
      <c r="K1094" s="62">
        <v>45689</v>
      </c>
      <c r="L1094" s="40" t="s">
        <v>4</v>
      </c>
      <c r="M1094" s="127">
        <v>4</v>
      </c>
      <c r="N1094" s="137">
        <f>VLOOKUP(L1094,단가표!$B$2:$C$75,2,0)</f>
        <v>60000</v>
      </c>
      <c r="O1094" s="42">
        <f>SUM(M1094*N1094)</f>
        <v>240000</v>
      </c>
      <c r="P1094" s="138">
        <v>240000</v>
      </c>
      <c r="Q1094" s="167" t="s">
        <v>26</v>
      </c>
      <c r="R1094" s="41"/>
      <c r="S1094" s="43">
        <f>VLOOKUP(Q1094,단가표!$B$2:$C$75,2,0)</f>
        <v>0</v>
      </c>
      <c r="T1094" s="166"/>
      <c r="U1094" s="195" t="s">
        <v>59</v>
      </c>
      <c r="V1094" s="50" t="s">
        <v>765</v>
      </c>
      <c r="W1094" s="196" t="s">
        <v>2314</v>
      </c>
      <c r="X1094" s="186"/>
      <c r="Y1094" s="55"/>
      <c r="Z1094" s="48"/>
      <c r="AA1094" s="48"/>
      <c r="AB1094" s="48"/>
      <c r="AC1094" s="48"/>
    </row>
    <row r="1095" spans="1:29" ht="20.100000000000001" customHeight="1">
      <c r="A1095" s="36" t="s">
        <v>2700</v>
      </c>
      <c r="B1095" s="36" t="s">
        <v>30</v>
      </c>
      <c r="C1095" s="56" t="s">
        <v>51</v>
      </c>
      <c r="D1095" s="48" t="s">
        <v>2331</v>
      </c>
      <c r="E1095" s="48" t="s">
        <v>30</v>
      </c>
      <c r="F1095" s="48" t="s">
        <v>2332</v>
      </c>
      <c r="G1095" s="48" t="s">
        <v>1667</v>
      </c>
      <c r="H1095" s="48">
        <v>11</v>
      </c>
      <c r="I1095" s="48" t="s">
        <v>1729</v>
      </c>
      <c r="J1095" s="49">
        <v>45673</v>
      </c>
      <c r="K1095" s="62">
        <v>45689</v>
      </c>
      <c r="L1095" s="40" t="s">
        <v>1759</v>
      </c>
      <c r="M1095" s="127">
        <v>1</v>
      </c>
      <c r="N1095" s="137">
        <f>VLOOKUP(L1095,단가표!$B$2:$C$75,2,0)</f>
        <v>150000</v>
      </c>
      <c r="O1095" s="42">
        <f>SUM(M1095*N1095)</f>
        <v>150000</v>
      </c>
      <c r="P1095" s="138">
        <v>150000</v>
      </c>
      <c r="Q1095" s="167" t="s">
        <v>1724</v>
      </c>
      <c r="R1095" s="41">
        <v>1</v>
      </c>
      <c r="S1095" s="43">
        <v>0</v>
      </c>
      <c r="T1095" s="166">
        <v>60000</v>
      </c>
      <c r="U1095" s="195" t="s">
        <v>59</v>
      </c>
      <c r="V1095" s="67" t="s">
        <v>765</v>
      </c>
      <c r="W1095" s="194" t="s">
        <v>2184</v>
      </c>
      <c r="X1095" s="186"/>
      <c r="Y1095" s="55"/>
      <c r="Z1095" s="48"/>
      <c r="AA1095" s="48"/>
      <c r="AB1095" s="48"/>
      <c r="AC1095" s="40"/>
    </row>
    <row r="1096" spans="1:29" ht="20.100000000000001" customHeight="1">
      <c r="A1096" s="36" t="s">
        <v>2705</v>
      </c>
      <c r="B1096" s="95" t="s">
        <v>51</v>
      </c>
      <c r="C1096" s="59" t="s">
        <v>41</v>
      </c>
      <c r="D1096" s="48" t="s">
        <v>573</v>
      </c>
      <c r="E1096" s="48" t="s">
        <v>48</v>
      </c>
      <c r="F1096" s="48" t="s">
        <v>574</v>
      </c>
      <c r="G1096" s="48" t="s">
        <v>86</v>
      </c>
      <c r="H1096" s="48">
        <v>9</v>
      </c>
      <c r="I1096" s="50" t="s">
        <v>406</v>
      </c>
      <c r="J1096" s="49">
        <v>45674</v>
      </c>
      <c r="K1096" s="44">
        <v>45627</v>
      </c>
      <c r="L1096" s="40" t="s">
        <v>8</v>
      </c>
      <c r="M1096" s="127">
        <v>13</v>
      </c>
      <c r="N1096" s="137">
        <f>VLOOKUP(L1096,단가표!$B$2:$C$75,2,0)</f>
        <v>50000</v>
      </c>
      <c r="O1096" s="42">
        <f>SUM(M1096*N1096)</f>
        <v>650000</v>
      </c>
      <c r="P1096" s="138">
        <v>650000</v>
      </c>
      <c r="Q1096" s="167" t="s">
        <v>26</v>
      </c>
      <c r="R1096" s="41"/>
      <c r="S1096" s="43">
        <f>VLOOKUP(Q1096,단가표!$B$2:$C$75,2,0)</f>
        <v>0</v>
      </c>
      <c r="T1096" s="166"/>
      <c r="U1096" s="195" t="s">
        <v>57</v>
      </c>
      <c r="V1096" s="48" t="s">
        <v>2342</v>
      </c>
      <c r="W1096" s="194" t="s">
        <v>2343</v>
      </c>
      <c r="X1096" s="186">
        <v>45328</v>
      </c>
      <c r="Y1096" s="55" t="s">
        <v>6</v>
      </c>
      <c r="Z1096" s="48"/>
      <c r="AA1096" s="48" t="s">
        <v>575</v>
      </c>
      <c r="AB1096" s="48"/>
      <c r="AC1096" s="48"/>
    </row>
    <row r="1097" spans="1:29" ht="20.100000000000001" customHeight="1">
      <c r="A1097" s="36" t="s">
        <v>2705</v>
      </c>
      <c r="B1097" s="95" t="s">
        <v>51</v>
      </c>
      <c r="C1097" s="37" t="s">
        <v>41</v>
      </c>
      <c r="D1097" s="48" t="s">
        <v>573</v>
      </c>
      <c r="E1097" s="48" t="s">
        <v>48</v>
      </c>
      <c r="F1097" s="48" t="s">
        <v>574</v>
      </c>
      <c r="G1097" s="48" t="s">
        <v>86</v>
      </c>
      <c r="H1097" s="48">
        <v>9</v>
      </c>
      <c r="I1097" s="50" t="s">
        <v>657</v>
      </c>
      <c r="J1097" s="49">
        <v>45674</v>
      </c>
      <c r="K1097" s="44">
        <v>45627</v>
      </c>
      <c r="L1097" s="40" t="s">
        <v>2435</v>
      </c>
      <c r="M1097" s="127">
        <v>6</v>
      </c>
      <c r="N1097" s="137">
        <f>VLOOKUP(L1097,단가표!$B$2:$C$75,2,0)</f>
        <v>30000</v>
      </c>
      <c r="O1097" s="42">
        <f>SUM(M1097*N1097)</f>
        <v>180000</v>
      </c>
      <c r="P1097" s="138">
        <v>180000</v>
      </c>
      <c r="Q1097" s="167" t="s">
        <v>26</v>
      </c>
      <c r="R1097" s="41"/>
      <c r="S1097" s="43">
        <f>VLOOKUP(Q1097,단가표!$B$2:$C$75,2,0)</f>
        <v>0</v>
      </c>
      <c r="T1097" s="166"/>
      <c r="U1097" s="195" t="s">
        <v>57</v>
      </c>
      <c r="V1097" s="48" t="s">
        <v>2342</v>
      </c>
      <c r="W1097" s="194" t="s">
        <v>2344</v>
      </c>
      <c r="X1097" s="186">
        <v>45328</v>
      </c>
      <c r="Y1097" s="55" t="s">
        <v>6</v>
      </c>
      <c r="Z1097" s="48"/>
      <c r="AA1097" s="48" t="s">
        <v>575</v>
      </c>
      <c r="AB1097" s="48"/>
      <c r="AC1097" s="48"/>
    </row>
    <row r="1098" spans="1:29" ht="20.100000000000001" customHeight="1">
      <c r="A1098" s="36" t="s">
        <v>2705</v>
      </c>
      <c r="B1098" s="95" t="s">
        <v>51</v>
      </c>
      <c r="C1098" s="59" t="s">
        <v>41</v>
      </c>
      <c r="D1098" s="37" t="s">
        <v>1897</v>
      </c>
      <c r="E1098" s="37" t="s">
        <v>48</v>
      </c>
      <c r="F1098" s="37" t="s">
        <v>1898</v>
      </c>
      <c r="G1098" s="37" t="s">
        <v>86</v>
      </c>
      <c r="H1098" s="37">
        <v>8</v>
      </c>
      <c r="I1098" s="45" t="s">
        <v>103</v>
      </c>
      <c r="J1098" s="64">
        <v>45674</v>
      </c>
      <c r="K1098" s="62">
        <v>45627</v>
      </c>
      <c r="L1098" s="40" t="s">
        <v>2435</v>
      </c>
      <c r="M1098" s="128">
        <v>1</v>
      </c>
      <c r="N1098" s="149">
        <f>VLOOKUP(L1098,단가표!$B$2:$C$75,2,0)</f>
        <v>30000</v>
      </c>
      <c r="O1098" s="43">
        <f>SUM(M1098*N1098)</f>
        <v>30000</v>
      </c>
      <c r="P1098" s="141">
        <v>30000</v>
      </c>
      <c r="Q1098" s="167" t="s">
        <v>26</v>
      </c>
      <c r="R1098" s="53"/>
      <c r="S1098" s="43">
        <f>VLOOKUP(Q1098,[1]단가표!$B$2:$C$75,2,0)</f>
        <v>0</v>
      </c>
      <c r="T1098" s="168"/>
      <c r="U1098" s="195" t="s">
        <v>59</v>
      </c>
      <c r="V1098" s="50" t="s">
        <v>765</v>
      </c>
      <c r="W1098" s="197" t="s">
        <v>2359</v>
      </c>
      <c r="X1098" s="190">
        <v>44365</v>
      </c>
      <c r="Y1098" s="46"/>
      <c r="Z1098" s="37"/>
      <c r="AA1098" s="37"/>
      <c r="AB1098" s="37"/>
      <c r="AC1098" s="59"/>
    </row>
    <row r="1099" spans="1:29" ht="20.100000000000001" customHeight="1">
      <c r="A1099" s="36" t="s">
        <v>2705</v>
      </c>
      <c r="B1099" s="95" t="s">
        <v>50</v>
      </c>
      <c r="C1099" s="56" t="s">
        <v>28</v>
      </c>
      <c r="D1099" s="48" t="s">
        <v>2340</v>
      </c>
      <c r="E1099" s="48" t="s">
        <v>45</v>
      </c>
      <c r="F1099" s="48" t="s">
        <v>315</v>
      </c>
      <c r="G1099" s="48" t="s">
        <v>86</v>
      </c>
      <c r="H1099" s="48">
        <v>9</v>
      </c>
      <c r="I1099" s="48" t="s">
        <v>103</v>
      </c>
      <c r="J1099" s="49">
        <v>45674</v>
      </c>
      <c r="K1099" s="62">
        <v>45658</v>
      </c>
      <c r="L1099" s="40" t="s">
        <v>28</v>
      </c>
      <c r="M1099" s="127">
        <v>3</v>
      </c>
      <c r="N1099" s="137">
        <f>VLOOKUP(L1099,단가표!$B$2:$C$75,2,0)</f>
        <v>70000</v>
      </c>
      <c r="O1099" s="42">
        <f>SUM(M1099*N1099)</f>
        <v>210000</v>
      </c>
      <c r="P1099" s="138">
        <v>210000</v>
      </c>
      <c r="Q1099" s="167" t="s">
        <v>26</v>
      </c>
      <c r="R1099" s="41"/>
      <c r="S1099" s="43">
        <v>0</v>
      </c>
      <c r="T1099" s="166"/>
      <c r="U1099" s="193" t="s">
        <v>57</v>
      </c>
      <c r="V1099" s="50" t="s">
        <v>2338</v>
      </c>
      <c r="W1099" s="194" t="s">
        <v>2339</v>
      </c>
      <c r="X1099" s="186"/>
      <c r="Y1099" s="55"/>
      <c r="Z1099" s="48"/>
      <c r="AA1099" s="48"/>
      <c r="AB1099" s="48"/>
      <c r="AC1099" s="40"/>
    </row>
    <row r="1100" spans="1:29" ht="20.100000000000001" customHeight="1">
      <c r="A1100" s="36" t="s">
        <v>2705</v>
      </c>
      <c r="B1100" s="95" t="s">
        <v>51</v>
      </c>
      <c r="C1100" s="59" t="s">
        <v>41</v>
      </c>
      <c r="D1100" s="48" t="s">
        <v>1706</v>
      </c>
      <c r="E1100" s="48" t="s">
        <v>577</v>
      </c>
      <c r="F1100" s="48" t="s">
        <v>1707</v>
      </c>
      <c r="G1100" s="48" t="s">
        <v>86</v>
      </c>
      <c r="H1100" s="48">
        <v>6</v>
      </c>
      <c r="I1100" s="48" t="s">
        <v>101</v>
      </c>
      <c r="J1100" s="49">
        <v>45674</v>
      </c>
      <c r="K1100" s="62">
        <v>45658</v>
      </c>
      <c r="L1100" s="41" t="s">
        <v>4</v>
      </c>
      <c r="M1100" s="127">
        <v>3</v>
      </c>
      <c r="N1100" s="137">
        <f>VLOOKUP(L1100,단가표!$B$2:$C$75,2,0)</f>
        <v>60000</v>
      </c>
      <c r="O1100" s="42">
        <f>SUM(M1100*N1100)</f>
        <v>180000</v>
      </c>
      <c r="P1100" s="138">
        <v>180000</v>
      </c>
      <c r="Q1100" s="167" t="s">
        <v>26</v>
      </c>
      <c r="R1100" s="41"/>
      <c r="S1100" s="43">
        <f>VLOOKUP(Q1100,단가표!$B$2:$C$75,2,0)</f>
        <v>0</v>
      </c>
      <c r="T1100" s="166"/>
      <c r="U1100" s="193" t="s">
        <v>57</v>
      </c>
      <c r="V1100" s="50" t="s">
        <v>2341</v>
      </c>
      <c r="W1100" s="194" t="s">
        <v>2355</v>
      </c>
      <c r="X1100" s="186"/>
      <c r="Y1100" s="55"/>
      <c r="Z1100" s="48"/>
      <c r="AA1100" s="48"/>
      <c r="AB1100" s="48"/>
      <c r="AC1100" s="40"/>
    </row>
    <row r="1101" spans="1:29" ht="20.100000000000001" customHeight="1">
      <c r="A1101" s="36" t="s">
        <v>2705</v>
      </c>
      <c r="B1101" s="95" t="s">
        <v>51</v>
      </c>
      <c r="C1101" s="48" t="s">
        <v>41</v>
      </c>
      <c r="D1101" s="40" t="s">
        <v>1341</v>
      </c>
      <c r="E1101" s="48" t="s">
        <v>193</v>
      </c>
      <c r="F1101" s="48" t="s">
        <v>1342</v>
      </c>
      <c r="G1101" s="48" t="s">
        <v>86</v>
      </c>
      <c r="H1101" s="48">
        <v>6</v>
      </c>
      <c r="I1101" s="48" t="s">
        <v>100</v>
      </c>
      <c r="J1101" s="49">
        <v>45674</v>
      </c>
      <c r="K1101" s="66">
        <v>45658</v>
      </c>
      <c r="L1101" s="40" t="s">
        <v>3</v>
      </c>
      <c r="M1101" s="127">
        <v>2</v>
      </c>
      <c r="N1101" s="137">
        <f>VLOOKUP(L1101,단가표!$B$2:$C$75,2,0)</f>
        <v>70000</v>
      </c>
      <c r="O1101" s="42">
        <f>SUM(M1101*N1101)</f>
        <v>140000</v>
      </c>
      <c r="P1101" s="138">
        <v>140000</v>
      </c>
      <c r="Q1101" s="165" t="s">
        <v>26</v>
      </c>
      <c r="R1101" s="41"/>
      <c r="S1101" s="42">
        <f>VLOOKUP(Q1101,단가표!$B$2:$C$75,2,0)</f>
        <v>0</v>
      </c>
      <c r="T1101" s="166"/>
      <c r="U1101" s="195" t="s">
        <v>57</v>
      </c>
      <c r="V1101" s="50" t="s">
        <v>2354</v>
      </c>
      <c r="W1101" s="194" t="s">
        <v>2164</v>
      </c>
      <c r="X1101" s="186">
        <v>45611</v>
      </c>
      <c r="Y1101" s="55" t="s">
        <v>4</v>
      </c>
      <c r="Z1101" s="48" t="s">
        <v>1385</v>
      </c>
      <c r="AA1101" s="48" t="s">
        <v>1384</v>
      </c>
      <c r="AB1101" s="48"/>
      <c r="AC1101" s="50"/>
    </row>
    <row r="1102" spans="1:29" ht="20.100000000000001" customHeight="1">
      <c r="A1102" s="36" t="s">
        <v>2705</v>
      </c>
      <c r="B1102" s="95" t="s">
        <v>51</v>
      </c>
      <c r="C1102" s="48" t="s">
        <v>28</v>
      </c>
      <c r="D1102" s="40" t="s">
        <v>2356</v>
      </c>
      <c r="E1102" s="48" t="s">
        <v>193</v>
      </c>
      <c r="F1102" s="48" t="s">
        <v>2357</v>
      </c>
      <c r="G1102" s="48" t="s">
        <v>86</v>
      </c>
      <c r="H1102" s="48">
        <v>8</v>
      </c>
      <c r="I1102" s="48" t="s">
        <v>93</v>
      </c>
      <c r="J1102" s="49">
        <v>45674</v>
      </c>
      <c r="K1102" s="66">
        <v>45658</v>
      </c>
      <c r="L1102" s="40" t="s">
        <v>28</v>
      </c>
      <c r="M1102" s="127">
        <v>1</v>
      </c>
      <c r="N1102" s="137">
        <f>VLOOKUP(L1102,단가표!$B$2:$C$75,2,0)</f>
        <v>70000</v>
      </c>
      <c r="O1102" s="42">
        <f>SUM(M1102*N1102)</f>
        <v>70000</v>
      </c>
      <c r="P1102" s="138">
        <v>70000</v>
      </c>
      <c r="Q1102" s="165" t="s">
        <v>26</v>
      </c>
      <c r="R1102" s="41"/>
      <c r="S1102" s="42">
        <f>VLOOKUP(Q1102,단가표!$B$2:$C$75,2,0)</f>
        <v>0</v>
      </c>
      <c r="T1102" s="166"/>
      <c r="U1102" s="195" t="s">
        <v>59</v>
      </c>
      <c r="V1102" s="50" t="s">
        <v>765</v>
      </c>
      <c r="W1102" s="194" t="s">
        <v>2358</v>
      </c>
      <c r="X1102" s="186"/>
      <c r="Y1102" s="55"/>
      <c r="Z1102" s="48"/>
      <c r="AA1102" s="48"/>
      <c r="AB1102" s="48"/>
      <c r="AC1102" s="50"/>
    </row>
    <row r="1103" spans="1:29" ht="20.100000000000001" customHeight="1">
      <c r="A1103" s="36" t="s">
        <v>2705</v>
      </c>
      <c r="B1103" s="95" t="s">
        <v>51</v>
      </c>
      <c r="C1103" s="59" t="s">
        <v>41</v>
      </c>
      <c r="D1103" s="37" t="s">
        <v>1897</v>
      </c>
      <c r="E1103" s="37" t="s">
        <v>48</v>
      </c>
      <c r="F1103" s="37" t="s">
        <v>1898</v>
      </c>
      <c r="G1103" s="37" t="s">
        <v>86</v>
      </c>
      <c r="H1103" s="37">
        <v>8</v>
      </c>
      <c r="I1103" s="45" t="s">
        <v>103</v>
      </c>
      <c r="J1103" s="64">
        <v>45674</v>
      </c>
      <c r="K1103" s="62">
        <v>45658</v>
      </c>
      <c r="L1103" s="40" t="s">
        <v>3</v>
      </c>
      <c r="M1103" s="128">
        <v>2</v>
      </c>
      <c r="N1103" s="149">
        <f>VLOOKUP(L1103,[1]단가표!$B$2:$C$75,2,0)</f>
        <v>70000</v>
      </c>
      <c r="O1103" s="43">
        <f>SUM(M1103*N1103)</f>
        <v>140000</v>
      </c>
      <c r="P1103" s="141">
        <v>140000</v>
      </c>
      <c r="Q1103" s="167" t="s">
        <v>26</v>
      </c>
      <c r="R1103" s="53"/>
      <c r="S1103" s="43">
        <f>VLOOKUP(Q1103,[1]단가표!$B$2:$C$75,2,0)</f>
        <v>0</v>
      </c>
      <c r="T1103" s="168"/>
      <c r="U1103" s="195" t="s">
        <v>59</v>
      </c>
      <c r="V1103" s="50" t="s">
        <v>765</v>
      </c>
      <c r="W1103" s="197" t="s">
        <v>2164</v>
      </c>
      <c r="X1103" s="190">
        <v>44365</v>
      </c>
      <c r="Y1103" s="46"/>
      <c r="Z1103" s="37"/>
      <c r="AA1103" s="37"/>
      <c r="AB1103" s="37"/>
      <c r="AC1103" s="59"/>
    </row>
    <row r="1104" spans="1:29" ht="20.100000000000001" customHeight="1">
      <c r="A1104" s="36" t="s">
        <v>2705</v>
      </c>
      <c r="B1104" s="95" t="s">
        <v>51</v>
      </c>
      <c r="C1104" s="59" t="s">
        <v>41</v>
      </c>
      <c r="D1104" s="37" t="s">
        <v>1897</v>
      </c>
      <c r="E1104" s="37" t="s">
        <v>48</v>
      </c>
      <c r="F1104" s="37" t="s">
        <v>1898</v>
      </c>
      <c r="G1104" s="37" t="s">
        <v>86</v>
      </c>
      <c r="H1104" s="37">
        <v>8</v>
      </c>
      <c r="I1104" s="45" t="s">
        <v>103</v>
      </c>
      <c r="J1104" s="64">
        <v>45674</v>
      </c>
      <c r="K1104" s="62">
        <v>45658</v>
      </c>
      <c r="L1104" s="40" t="s">
        <v>2435</v>
      </c>
      <c r="M1104" s="128">
        <v>2</v>
      </c>
      <c r="N1104" s="149">
        <f>VLOOKUP(L1104,단가표!$B$2:$C$75,2,0)</f>
        <v>30000</v>
      </c>
      <c r="O1104" s="43">
        <f>SUM(M1104*N1104)</f>
        <v>60000</v>
      </c>
      <c r="P1104" s="141">
        <v>60000</v>
      </c>
      <c r="Q1104" s="167" t="s">
        <v>26</v>
      </c>
      <c r="R1104" s="53"/>
      <c r="S1104" s="43">
        <f>VLOOKUP(Q1104,[1]단가표!$B$2:$C$75,2,0)</f>
        <v>0</v>
      </c>
      <c r="T1104" s="168"/>
      <c r="U1104" s="195" t="s">
        <v>59</v>
      </c>
      <c r="V1104" s="50" t="s">
        <v>765</v>
      </c>
      <c r="W1104" s="197" t="s">
        <v>2360</v>
      </c>
      <c r="X1104" s="190">
        <v>44365</v>
      </c>
      <c r="Y1104" s="46"/>
      <c r="Z1104" s="37"/>
      <c r="AA1104" s="37"/>
      <c r="AB1104" s="37"/>
      <c r="AC1104" s="59"/>
    </row>
    <row r="1105" spans="1:29" ht="20.100000000000001" customHeight="1">
      <c r="A1105" s="36" t="s">
        <v>2700</v>
      </c>
      <c r="B1105" s="36" t="s">
        <v>30</v>
      </c>
      <c r="C1105" s="56" t="s">
        <v>50</v>
      </c>
      <c r="D1105" s="48" t="s">
        <v>2584</v>
      </c>
      <c r="E1105" s="48" t="s">
        <v>30</v>
      </c>
      <c r="F1105" s="48" t="s">
        <v>2295</v>
      </c>
      <c r="G1105" s="48" t="s">
        <v>1667</v>
      </c>
      <c r="H1105" s="48">
        <v>9</v>
      </c>
      <c r="I1105" s="48" t="s">
        <v>2335</v>
      </c>
      <c r="J1105" s="49">
        <v>45674</v>
      </c>
      <c r="K1105" s="62">
        <v>45658</v>
      </c>
      <c r="L1105" s="40" t="s">
        <v>2226</v>
      </c>
      <c r="M1105" s="127">
        <v>1</v>
      </c>
      <c r="N1105" s="137">
        <f>VLOOKUP(L1105,단가표!$B$2:$C$75,2,0)</f>
        <v>99000</v>
      </c>
      <c r="O1105" s="42">
        <f>SUM(M1105*N1105)</f>
        <v>99000</v>
      </c>
      <c r="P1105" s="138">
        <v>51000</v>
      </c>
      <c r="Q1105" s="167" t="s">
        <v>26</v>
      </c>
      <c r="R1105" s="41"/>
      <c r="S1105" s="43">
        <v>0</v>
      </c>
      <c r="T1105" s="166"/>
      <c r="U1105" s="193" t="s">
        <v>57</v>
      </c>
      <c r="V1105" s="50" t="s">
        <v>2336</v>
      </c>
      <c r="W1105" s="194" t="s">
        <v>2337</v>
      </c>
      <c r="X1105" s="186"/>
      <c r="Y1105" s="55"/>
      <c r="Z1105" s="48"/>
      <c r="AA1105" s="48"/>
      <c r="AB1105" s="48"/>
      <c r="AC1105" s="40"/>
    </row>
    <row r="1106" spans="1:29" ht="20.100000000000001" customHeight="1">
      <c r="A1106" s="36" t="s">
        <v>2705</v>
      </c>
      <c r="B1106" s="95" t="s">
        <v>51</v>
      </c>
      <c r="C1106" s="37" t="s">
        <v>41</v>
      </c>
      <c r="D1106" s="40" t="s">
        <v>662</v>
      </c>
      <c r="E1106" s="48" t="s">
        <v>193</v>
      </c>
      <c r="F1106" s="48" t="s">
        <v>663</v>
      </c>
      <c r="G1106" s="48" t="s">
        <v>89</v>
      </c>
      <c r="H1106" s="48">
        <v>6</v>
      </c>
      <c r="I1106" s="48" t="s">
        <v>100</v>
      </c>
      <c r="J1106" s="68">
        <v>45674</v>
      </c>
      <c r="K1106" s="66">
        <v>45689</v>
      </c>
      <c r="L1106" s="41" t="s">
        <v>5</v>
      </c>
      <c r="M1106" s="127">
        <v>4</v>
      </c>
      <c r="N1106" s="137">
        <f>VLOOKUP(L1106,단가표!$B$2:$C$75,2,0)</f>
        <v>57500</v>
      </c>
      <c r="O1106" s="42">
        <f>SUM(M1106*N1106)</f>
        <v>230000</v>
      </c>
      <c r="P1106" s="140">
        <v>230000</v>
      </c>
      <c r="Q1106" s="167" t="s">
        <v>26</v>
      </c>
      <c r="R1106" s="41"/>
      <c r="S1106" s="43">
        <f>VLOOKUP(Q1106,단가표!$B$2:$C$75,2,0)</f>
        <v>0</v>
      </c>
      <c r="T1106" s="166"/>
      <c r="U1106" s="204" t="s">
        <v>57</v>
      </c>
      <c r="V1106" s="38" t="s">
        <v>2345</v>
      </c>
      <c r="W1106" s="205" t="s">
        <v>2346</v>
      </c>
      <c r="X1106" s="186">
        <v>45457</v>
      </c>
      <c r="Y1106" s="48"/>
      <c r="Z1106" s="48"/>
      <c r="AA1106" s="60"/>
      <c r="AB1106" s="60"/>
      <c r="AC1106" s="40"/>
    </row>
    <row r="1107" spans="1:29" ht="20.100000000000001" customHeight="1">
      <c r="A1107" s="36" t="s">
        <v>2705</v>
      </c>
      <c r="B1107" s="95" t="s">
        <v>51</v>
      </c>
      <c r="C1107" s="59" t="s">
        <v>41</v>
      </c>
      <c r="D1107" s="48" t="s">
        <v>350</v>
      </c>
      <c r="E1107" s="48" t="s">
        <v>48</v>
      </c>
      <c r="F1107" s="48" t="s">
        <v>351</v>
      </c>
      <c r="G1107" s="48" t="s">
        <v>86</v>
      </c>
      <c r="H1107" s="48">
        <v>8</v>
      </c>
      <c r="I1107" s="48" t="s">
        <v>779</v>
      </c>
      <c r="J1107" s="49">
        <v>45674</v>
      </c>
      <c r="K1107" s="44">
        <v>45689</v>
      </c>
      <c r="L1107" s="41" t="s">
        <v>6</v>
      </c>
      <c r="M1107" s="127">
        <v>8</v>
      </c>
      <c r="N1107" s="137">
        <f>VLOOKUP(L1107,단가표!$B$2:$C$75,2,0)</f>
        <v>55000</v>
      </c>
      <c r="O1107" s="42">
        <f>SUM(M1107*N1107)</f>
        <v>440000</v>
      </c>
      <c r="P1107" s="138">
        <v>440000</v>
      </c>
      <c r="Q1107" s="167" t="s">
        <v>26</v>
      </c>
      <c r="R1107" s="41"/>
      <c r="S1107" s="43">
        <f>VLOOKUP(Q1107,단가표!$B$2:$C$75,2,0)</f>
        <v>0</v>
      </c>
      <c r="T1107" s="166"/>
      <c r="U1107" s="193" t="s">
        <v>57</v>
      </c>
      <c r="V1107" s="50" t="s">
        <v>2347</v>
      </c>
      <c r="W1107" s="194" t="s">
        <v>2348</v>
      </c>
      <c r="X1107" s="186">
        <v>44956</v>
      </c>
      <c r="Y1107" s="55" t="s">
        <v>4</v>
      </c>
      <c r="Z1107" s="48"/>
      <c r="AA1107" s="48" t="s">
        <v>352</v>
      </c>
      <c r="AB1107" s="48"/>
      <c r="AC1107" s="40"/>
    </row>
    <row r="1108" spans="1:29" ht="20.100000000000001" customHeight="1">
      <c r="A1108" s="58" t="s">
        <v>2705</v>
      </c>
      <c r="B1108" s="95" t="s">
        <v>50</v>
      </c>
      <c r="C1108" s="59" t="s">
        <v>41</v>
      </c>
      <c r="D1108" s="48" t="s">
        <v>566</v>
      </c>
      <c r="E1108" s="48" t="s">
        <v>45</v>
      </c>
      <c r="F1108" s="48" t="s">
        <v>567</v>
      </c>
      <c r="G1108" s="48" t="s">
        <v>89</v>
      </c>
      <c r="H1108" s="48">
        <v>8</v>
      </c>
      <c r="I1108" s="50" t="s">
        <v>90</v>
      </c>
      <c r="J1108" s="49">
        <v>45674</v>
      </c>
      <c r="K1108" s="66">
        <v>45689</v>
      </c>
      <c r="L1108" s="40" t="s">
        <v>4</v>
      </c>
      <c r="M1108" s="127">
        <v>4</v>
      </c>
      <c r="N1108" s="137">
        <f>VLOOKUP(L1108,단가표!$B$2:$C$75,2,0)</f>
        <v>60000</v>
      </c>
      <c r="O1108" s="42">
        <f>SUM(M1108*N1108)</f>
        <v>240000</v>
      </c>
      <c r="P1108" s="138">
        <v>240000</v>
      </c>
      <c r="Q1108" s="167" t="s">
        <v>26</v>
      </c>
      <c r="R1108" s="41"/>
      <c r="S1108" s="43">
        <f>VLOOKUP(Q1108,단가표!$B$2:$C$75,2,0)</f>
        <v>0</v>
      </c>
      <c r="T1108" s="166"/>
      <c r="U1108" s="195" t="s">
        <v>57</v>
      </c>
      <c r="V1108" s="50" t="s">
        <v>2353</v>
      </c>
      <c r="W1108" s="194" t="s">
        <v>2314</v>
      </c>
      <c r="X1108" s="186">
        <v>45339</v>
      </c>
      <c r="Y1108" s="48" t="s">
        <v>4</v>
      </c>
      <c r="Z1108" s="48"/>
      <c r="AA1108" s="48" t="s">
        <v>587</v>
      </c>
      <c r="AB1108" s="48"/>
      <c r="AC1108" s="48"/>
    </row>
    <row r="1109" spans="1:29" ht="20.100000000000001" customHeight="1">
      <c r="A1109" s="36" t="s">
        <v>2705</v>
      </c>
      <c r="B1109" s="95" t="s">
        <v>51</v>
      </c>
      <c r="C1109" s="56" t="s">
        <v>28</v>
      </c>
      <c r="D1109" s="48" t="s">
        <v>2419</v>
      </c>
      <c r="E1109" s="48" t="s">
        <v>193</v>
      </c>
      <c r="F1109" s="48" t="s">
        <v>2366</v>
      </c>
      <c r="G1109" s="48" t="s">
        <v>86</v>
      </c>
      <c r="H1109" s="48">
        <v>9</v>
      </c>
      <c r="I1109" s="48" t="s">
        <v>94</v>
      </c>
      <c r="J1109" s="49">
        <v>45674</v>
      </c>
      <c r="K1109" s="66">
        <v>45689</v>
      </c>
      <c r="L1109" s="40" t="s">
        <v>28</v>
      </c>
      <c r="M1109" s="127">
        <v>1</v>
      </c>
      <c r="N1109" s="137">
        <f>VLOOKUP(L1109,단가표!$B$2:$C$75,2,0)</f>
        <v>70000</v>
      </c>
      <c r="O1109" s="42">
        <f>SUM(M1109*N1109)</f>
        <v>70000</v>
      </c>
      <c r="P1109" s="138">
        <v>70000</v>
      </c>
      <c r="Q1109" s="165" t="s">
        <v>26</v>
      </c>
      <c r="R1109" s="41"/>
      <c r="S1109" s="42">
        <f>VLOOKUP(Q1109,단가표!$B$2:$C$75,2,0)</f>
        <v>0</v>
      </c>
      <c r="T1109" s="166"/>
      <c r="U1109" s="195" t="s">
        <v>59</v>
      </c>
      <c r="V1109" s="50" t="s">
        <v>765</v>
      </c>
      <c r="W1109" s="194" t="s">
        <v>2420</v>
      </c>
      <c r="X1109" s="186"/>
      <c r="Y1109" s="55"/>
      <c r="Z1109" s="48"/>
      <c r="AA1109" s="48"/>
      <c r="AB1109" s="48"/>
      <c r="AC1109" s="40"/>
    </row>
    <row r="1110" spans="1:29" ht="20.100000000000001" customHeight="1">
      <c r="A1110" s="36" t="s">
        <v>2700</v>
      </c>
      <c r="B1110" s="36" t="s">
        <v>30</v>
      </c>
      <c r="C1110" s="56" t="s">
        <v>51</v>
      </c>
      <c r="D1110" s="48" t="s">
        <v>2333</v>
      </c>
      <c r="E1110" s="48" t="s">
        <v>30</v>
      </c>
      <c r="F1110" s="48" t="s">
        <v>579</v>
      </c>
      <c r="G1110" s="48" t="s">
        <v>1667</v>
      </c>
      <c r="H1110" s="48">
        <v>9</v>
      </c>
      <c r="I1110" s="48" t="s">
        <v>187</v>
      </c>
      <c r="J1110" s="49">
        <v>45674</v>
      </c>
      <c r="K1110" s="66">
        <v>45689</v>
      </c>
      <c r="L1110" s="40" t="s">
        <v>1757</v>
      </c>
      <c r="M1110" s="127"/>
      <c r="N1110" s="137">
        <f>VLOOKUP(L1110,단가표!$B$2:$C$75,2,0)</f>
        <v>150000</v>
      </c>
      <c r="O1110" s="42">
        <f>SUM(M1110*N1110)</f>
        <v>0</v>
      </c>
      <c r="P1110" s="138">
        <v>150000</v>
      </c>
      <c r="Q1110" s="167" t="s">
        <v>1724</v>
      </c>
      <c r="R1110" s="41">
        <v>1</v>
      </c>
      <c r="S1110" s="43">
        <v>0</v>
      </c>
      <c r="T1110" s="166">
        <v>60000</v>
      </c>
      <c r="U1110" s="200" t="s">
        <v>57</v>
      </c>
      <c r="V1110" s="38" t="s">
        <v>2334</v>
      </c>
      <c r="W1110" s="194" t="s">
        <v>1972</v>
      </c>
      <c r="X1110" s="186"/>
      <c r="Y1110" s="55"/>
      <c r="Z1110" s="48"/>
      <c r="AA1110" s="48"/>
      <c r="AB1110" s="48"/>
      <c r="AC1110" s="40"/>
    </row>
    <row r="1111" spans="1:29" ht="20.100000000000001" customHeight="1">
      <c r="A1111" s="36" t="s">
        <v>2700</v>
      </c>
      <c r="B1111" s="36" t="s">
        <v>30</v>
      </c>
      <c r="C1111" s="56" t="s">
        <v>50</v>
      </c>
      <c r="D1111" s="48" t="s">
        <v>2349</v>
      </c>
      <c r="E1111" s="48" t="s">
        <v>30</v>
      </c>
      <c r="F1111" s="48" t="s">
        <v>2350</v>
      </c>
      <c r="G1111" s="48" t="s">
        <v>1723</v>
      </c>
      <c r="H1111" s="48">
        <v>6</v>
      </c>
      <c r="I1111" s="48" t="s">
        <v>712</v>
      </c>
      <c r="J1111" s="49">
        <v>45674</v>
      </c>
      <c r="K1111" s="62">
        <v>45689</v>
      </c>
      <c r="L1111" s="40" t="s">
        <v>1757</v>
      </c>
      <c r="M1111" s="127">
        <v>1</v>
      </c>
      <c r="N1111" s="137">
        <f>VLOOKUP(L1111,단가표!$B$2:$C$75,2,0)</f>
        <v>150000</v>
      </c>
      <c r="O1111" s="42">
        <f>SUM(M1111*N1111)</f>
        <v>150000</v>
      </c>
      <c r="P1111" s="138">
        <v>150000</v>
      </c>
      <c r="Q1111" s="167" t="s">
        <v>1724</v>
      </c>
      <c r="R1111" s="41">
        <v>1</v>
      </c>
      <c r="S1111" s="43">
        <v>0</v>
      </c>
      <c r="T1111" s="166">
        <v>60000</v>
      </c>
      <c r="U1111" s="193" t="s">
        <v>57</v>
      </c>
      <c r="V1111" s="50" t="s">
        <v>2351</v>
      </c>
      <c r="W1111" s="194" t="s">
        <v>2352</v>
      </c>
      <c r="X1111" s="186"/>
      <c r="Y1111" s="55"/>
      <c r="Z1111" s="48"/>
      <c r="AA1111" s="48"/>
      <c r="AB1111" s="48"/>
      <c r="AC1111" s="40"/>
    </row>
    <row r="1112" spans="1:29" ht="20.100000000000001" customHeight="1">
      <c r="A1112" s="36" t="s">
        <v>2700</v>
      </c>
      <c r="B1112" s="36" t="s">
        <v>30</v>
      </c>
      <c r="C1112" s="56" t="s">
        <v>50</v>
      </c>
      <c r="D1112" s="48" t="s">
        <v>2362</v>
      </c>
      <c r="E1112" s="48" t="s">
        <v>30</v>
      </c>
      <c r="F1112" s="48" t="s">
        <v>2363</v>
      </c>
      <c r="G1112" s="48" t="s">
        <v>1667</v>
      </c>
      <c r="H1112" s="48">
        <v>7</v>
      </c>
      <c r="I1112" s="48" t="s">
        <v>2361</v>
      </c>
      <c r="J1112" s="49">
        <v>45674</v>
      </c>
      <c r="K1112" s="62">
        <v>45689</v>
      </c>
      <c r="L1112" s="40" t="s">
        <v>2364</v>
      </c>
      <c r="M1112" s="127">
        <v>1</v>
      </c>
      <c r="N1112" s="137">
        <f>VLOOKUP(L1112,단가표!$B$2:$C$75,2,0)</f>
        <v>99000</v>
      </c>
      <c r="O1112" s="42">
        <f>SUM(M1112*N1112)</f>
        <v>99000</v>
      </c>
      <c r="P1112" s="138">
        <v>99000</v>
      </c>
      <c r="Q1112" s="167" t="s">
        <v>1724</v>
      </c>
      <c r="R1112" s="41">
        <v>1</v>
      </c>
      <c r="S1112" s="43">
        <v>0</v>
      </c>
      <c r="T1112" s="166">
        <v>30000</v>
      </c>
      <c r="U1112" s="193" t="s">
        <v>59</v>
      </c>
      <c r="V1112" s="50" t="s">
        <v>765</v>
      </c>
      <c r="W1112" s="194" t="s">
        <v>2365</v>
      </c>
      <c r="X1112" s="186"/>
      <c r="Y1112" s="55"/>
      <c r="Z1112" s="48"/>
      <c r="AA1112" s="48"/>
      <c r="AB1112" s="48"/>
      <c r="AC1112" s="40"/>
    </row>
    <row r="1113" spans="1:29" ht="20.100000000000001" customHeight="1">
      <c r="A1113" s="58" t="s">
        <v>2705</v>
      </c>
      <c r="B1113" s="95" t="s">
        <v>51</v>
      </c>
      <c r="C1113" s="59" t="s">
        <v>41</v>
      </c>
      <c r="D1113" s="57" t="s">
        <v>686</v>
      </c>
      <c r="E1113" s="48" t="s">
        <v>46</v>
      </c>
      <c r="F1113" s="48" t="s">
        <v>688</v>
      </c>
      <c r="G1113" s="48" t="s">
        <v>86</v>
      </c>
      <c r="H1113" s="48">
        <v>11</v>
      </c>
      <c r="I1113" s="48" t="s">
        <v>93</v>
      </c>
      <c r="J1113" s="49">
        <v>45675</v>
      </c>
      <c r="K1113" s="66">
        <v>45658</v>
      </c>
      <c r="L1113" s="40" t="s">
        <v>5</v>
      </c>
      <c r="M1113" s="127">
        <v>4</v>
      </c>
      <c r="N1113" s="137">
        <f>VLOOKUP(L1113,단가표!$B$2:$C$75,2,0)</f>
        <v>57500</v>
      </c>
      <c r="O1113" s="42">
        <f>SUM(M1113*N1113)</f>
        <v>230000</v>
      </c>
      <c r="P1113" s="138">
        <v>230000</v>
      </c>
      <c r="Q1113" s="167" t="s">
        <v>15</v>
      </c>
      <c r="R1113" s="41">
        <v>4</v>
      </c>
      <c r="S1113" s="43">
        <f>VLOOKUP(Q1113,단가표!$B$2:$C$75,2,0)</f>
        <v>6000</v>
      </c>
      <c r="T1113" s="166">
        <v>24000</v>
      </c>
      <c r="U1113" s="195" t="s">
        <v>57</v>
      </c>
      <c r="V1113" s="48" t="s">
        <v>2386</v>
      </c>
      <c r="W1113" s="194" t="s">
        <v>2387</v>
      </c>
      <c r="X1113" s="186">
        <v>45464</v>
      </c>
      <c r="Y1113" s="55" t="s">
        <v>4</v>
      </c>
      <c r="Z1113" s="48"/>
      <c r="AA1113" s="48"/>
      <c r="AB1113" s="48"/>
      <c r="AC1113" s="48"/>
    </row>
    <row r="1114" spans="1:29" ht="20.100000000000001" customHeight="1">
      <c r="A1114" s="58" t="s">
        <v>2705</v>
      </c>
      <c r="B1114" s="95" t="s">
        <v>51</v>
      </c>
      <c r="C1114" s="59" t="s">
        <v>41</v>
      </c>
      <c r="D1114" s="57" t="s">
        <v>687</v>
      </c>
      <c r="E1114" s="48" t="s">
        <v>46</v>
      </c>
      <c r="F1114" s="48" t="s">
        <v>688</v>
      </c>
      <c r="G1114" s="48" t="s">
        <v>86</v>
      </c>
      <c r="H1114" s="48">
        <v>11</v>
      </c>
      <c r="I1114" s="48" t="s">
        <v>93</v>
      </c>
      <c r="J1114" s="49">
        <v>45675</v>
      </c>
      <c r="K1114" s="66">
        <v>45658</v>
      </c>
      <c r="L1114" s="40" t="s">
        <v>5</v>
      </c>
      <c r="M1114" s="127">
        <v>4</v>
      </c>
      <c r="N1114" s="137">
        <f>VLOOKUP(L1114,단가표!$B$2:$C$75,2,0)</f>
        <v>57500</v>
      </c>
      <c r="O1114" s="42">
        <f>SUM(M1114*N1114)</f>
        <v>230000</v>
      </c>
      <c r="P1114" s="138">
        <v>230000</v>
      </c>
      <c r="Q1114" s="167" t="s">
        <v>15</v>
      </c>
      <c r="R1114" s="41">
        <v>4</v>
      </c>
      <c r="S1114" s="43">
        <f>VLOOKUP(Q1114,단가표!$B$2:$C$75,2,0)</f>
        <v>6000</v>
      </c>
      <c r="T1114" s="166">
        <v>24000</v>
      </c>
      <c r="U1114" s="195" t="s">
        <v>57</v>
      </c>
      <c r="V1114" s="48" t="s">
        <v>2386</v>
      </c>
      <c r="W1114" s="194" t="s">
        <v>2387</v>
      </c>
      <c r="X1114" s="186">
        <v>45464</v>
      </c>
      <c r="Y1114" s="55" t="s">
        <v>4</v>
      </c>
      <c r="Z1114" s="48"/>
      <c r="AA1114" s="48"/>
      <c r="AB1114" s="48"/>
      <c r="AC1114" s="48"/>
    </row>
    <row r="1115" spans="1:29" ht="20.100000000000001" customHeight="1">
      <c r="A1115" s="36" t="s">
        <v>2705</v>
      </c>
      <c r="B1115" s="95" t="s">
        <v>51</v>
      </c>
      <c r="C1115" s="37" t="s">
        <v>41</v>
      </c>
      <c r="D1115" s="40" t="s">
        <v>559</v>
      </c>
      <c r="E1115" s="48" t="s">
        <v>46</v>
      </c>
      <c r="F1115" s="48" t="s">
        <v>560</v>
      </c>
      <c r="G1115" s="48" t="s">
        <v>86</v>
      </c>
      <c r="H1115" s="48">
        <v>11</v>
      </c>
      <c r="I1115" s="48" t="s">
        <v>561</v>
      </c>
      <c r="J1115" s="49">
        <v>45675</v>
      </c>
      <c r="K1115" s="44">
        <v>45689</v>
      </c>
      <c r="L1115" s="40" t="s">
        <v>310</v>
      </c>
      <c r="M1115" s="127">
        <v>6</v>
      </c>
      <c r="N1115" s="137">
        <f>VLOOKUP(L1115,단가표!$B$2:$C$75,2,0)</f>
        <v>55000</v>
      </c>
      <c r="O1115" s="42">
        <f>SUM(M1115*N1115)</f>
        <v>330000</v>
      </c>
      <c r="P1115" s="138">
        <v>330000</v>
      </c>
      <c r="Q1115" s="167" t="s">
        <v>26</v>
      </c>
      <c r="R1115" s="41"/>
      <c r="S1115" s="43">
        <f>VLOOKUP(Q1115,단가표!$B$2:$C$75,2,0)</f>
        <v>0</v>
      </c>
      <c r="T1115" s="166"/>
      <c r="U1115" s="195" t="s">
        <v>57</v>
      </c>
      <c r="V1115" s="50" t="s">
        <v>2367</v>
      </c>
      <c r="W1115" s="194" t="s">
        <v>2368</v>
      </c>
      <c r="X1115" s="186">
        <v>45317</v>
      </c>
      <c r="Y1115" s="55" t="s">
        <v>4</v>
      </c>
      <c r="Z1115" s="48"/>
      <c r="AA1115" s="48" t="s">
        <v>562</v>
      </c>
      <c r="AB1115" s="48"/>
      <c r="AC1115" s="48" t="s">
        <v>61</v>
      </c>
    </row>
    <row r="1116" spans="1:29" ht="20.100000000000001" customHeight="1">
      <c r="A1116" s="36" t="s">
        <v>2705</v>
      </c>
      <c r="B1116" s="95" t="s">
        <v>51</v>
      </c>
      <c r="C1116" s="37" t="s">
        <v>41</v>
      </c>
      <c r="D1116" s="40" t="s">
        <v>559</v>
      </c>
      <c r="E1116" s="48" t="s">
        <v>46</v>
      </c>
      <c r="F1116" s="48" t="s">
        <v>560</v>
      </c>
      <c r="G1116" s="48" t="s">
        <v>86</v>
      </c>
      <c r="H1116" s="48">
        <v>11</v>
      </c>
      <c r="I1116" s="48" t="s">
        <v>561</v>
      </c>
      <c r="J1116" s="49">
        <v>45675</v>
      </c>
      <c r="K1116" s="44">
        <v>45689</v>
      </c>
      <c r="L1116" s="40" t="s">
        <v>310</v>
      </c>
      <c r="M1116" s="127"/>
      <c r="N1116" s="137">
        <f>VLOOKUP(L1116,단가표!$B$2:$C$75,2,0)</f>
        <v>55000</v>
      </c>
      <c r="O1116" s="42">
        <f>SUM(M1116*N1116)</f>
        <v>0</v>
      </c>
      <c r="P1116" s="138"/>
      <c r="Q1116" s="167" t="s">
        <v>15</v>
      </c>
      <c r="R1116" s="41">
        <v>3</v>
      </c>
      <c r="S1116" s="43">
        <f>VLOOKUP(Q1116,단가표!$B$2:$C$75,2,0)</f>
        <v>6000</v>
      </c>
      <c r="T1116" s="166">
        <v>18000</v>
      </c>
      <c r="U1116" s="195" t="s">
        <v>57</v>
      </c>
      <c r="V1116" s="50" t="s">
        <v>2367</v>
      </c>
      <c r="W1116" s="194" t="s">
        <v>2369</v>
      </c>
      <c r="X1116" s="186">
        <v>45317</v>
      </c>
      <c r="Y1116" s="55" t="s">
        <v>4</v>
      </c>
      <c r="Z1116" s="48"/>
      <c r="AA1116" s="48" t="s">
        <v>562</v>
      </c>
      <c r="AB1116" s="48"/>
      <c r="AC1116" s="48" t="s">
        <v>61</v>
      </c>
    </row>
    <row r="1117" spans="1:29" ht="20.100000000000001" customHeight="1">
      <c r="A1117" s="36" t="s">
        <v>2705</v>
      </c>
      <c r="B1117" s="95" t="s">
        <v>51</v>
      </c>
      <c r="C1117" s="56" t="s">
        <v>41</v>
      </c>
      <c r="D1117" s="38" t="s">
        <v>1911</v>
      </c>
      <c r="E1117" s="37" t="s">
        <v>193</v>
      </c>
      <c r="F1117" s="37" t="s">
        <v>1910</v>
      </c>
      <c r="G1117" s="37" t="s">
        <v>86</v>
      </c>
      <c r="H1117" s="37">
        <v>7</v>
      </c>
      <c r="I1117" s="37" t="s">
        <v>102</v>
      </c>
      <c r="J1117" s="49">
        <v>45675</v>
      </c>
      <c r="K1117" s="44">
        <v>45689</v>
      </c>
      <c r="L1117" s="40" t="s">
        <v>4</v>
      </c>
      <c r="M1117" s="127">
        <v>4</v>
      </c>
      <c r="N1117" s="137">
        <f>VLOOKUP(L1117,단가표!$B$2:$C$75,2,0)</f>
        <v>60000</v>
      </c>
      <c r="O1117" s="42">
        <f>SUM(M1117*N1117)</f>
        <v>240000</v>
      </c>
      <c r="P1117" s="138">
        <v>240000</v>
      </c>
      <c r="Q1117" s="167" t="s">
        <v>26</v>
      </c>
      <c r="R1117" s="53"/>
      <c r="S1117" s="43">
        <f>VLOOKUP(Q1117,단가표!$B$2:$C$75,2,0)</f>
        <v>0</v>
      </c>
      <c r="T1117" s="168"/>
      <c r="U1117" s="200" t="s">
        <v>57</v>
      </c>
      <c r="V1117" s="45" t="s">
        <v>2370</v>
      </c>
      <c r="W1117" s="199" t="s">
        <v>2314</v>
      </c>
      <c r="X1117" s="187">
        <v>45654</v>
      </c>
      <c r="Y1117" s="46"/>
      <c r="Z1117" s="37" t="s">
        <v>763</v>
      </c>
      <c r="AA1117" s="37" t="s">
        <v>2041</v>
      </c>
      <c r="AB1117" s="37"/>
      <c r="AC1117" s="37"/>
    </row>
    <row r="1118" spans="1:29" ht="20.100000000000001" customHeight="1">
      <c r="A1118" s="36" t="s">
        <v>2705</v>
      </c>
      <c r="B1118" s="95" t="s">
        <v>51</v>
      </c>
      <c r="C1118" s="37" t="s">
        <v>41</v>
      </c>
      <c r="D1118" s="38" t="s">
        <v>913</v>
      </c>
      <c r="E1118" s="48" t="s">
        <v>577</v>
      </c>
      <c r="F1118" s="48" t="s">
        <v>914</v>
      </c>
      <c r="G1118" s="48" t="s">
        <v>86</v>
      </c>
      <c r="H1118" s="48">
        <v>11</v>
      </c>
      <c r="I1118" s="48" t="s">
        <v>102</v>
      </c>
      <c r="J1118" s="49">
        <v>45675</v>
      </c>
      <c r="K1118" s="44">
        <v>45689</v>
      </c>
      <c r="L1118" s="40" t="s">
        <v>5</v>
      </c>
      <c r="M1118" s="127">
        <v>4</v>
      </c>
      <c r="N1118" s="137">
        <f>VLOOKUP(L1118,단가표!$B$2:$C$75,2,0)</f>
        <v>57500</v>
      </c>
      <c r="O1118" s="42">
        <f>SUM(M1118*N1118)</f>
        <v>230000</v>
      </c>
      <c r="P1118" s="138">
        <v>230000</v>
      </c>
      <c r="Q1118" s="167" t="s">
        <v>26</v>
      </c>
      <c r="R1118" s="41"/>
      <c r="S1118" s="43">
        <f>VLOOKUP(Q1118,단가표!$B$2:$C$75,2,0)</f>
        <v>0</v>
      </c>
      <c r="T1118" s="166"/>
      <c r="U1118" s="195" t="s">
        <v>57</v>
      </c>
      <c r="V1118" s="50" t="s">
        <v>2371</v>
      </c>
      <c r="W1118" s="194" t="s">
        <v>2372</v>
      </c>
      <c r="X1118" s="188">
        <v>45577</v>
      </c>
      <c r="Y1118" s="55" t="s">
        <v>4</v>
      </c>
      <c r="Z1118" s="48" t="s">
        <v>926</v>
      </c>
      <c r="AA1118" s="48" t="s">
        <v>925</v>
      </c>
      <c r="AB1118" s="48"/>
      <c r="AC1118" s="40"/>
    </row>
    <row r="1119" spans="1:29" ht="20.100000000000001" customHeight="1">
      <c r="A1119" s="36" t="s">
        <v>2705</v>
      </c>
      <c r="B1119" s="95" t="s">
        <v>51</v>
      </c>
      <c r="C1119" s="37" t="s">
        <v>41</v>
      </c>
      <c r="D1119" s="38" t="s">
        <v>1462</v>
      </c>
      <c r="E1119" s="48" t="s">
        <v>577</v>
      </c>
      <c r="F1119" s="48" t="s">
        <v>914</v>
      </c>
      <c r="G1119" s="48" t="s">
        <v>86</v>
      </c>
      <c r="H1119" s="48">
        <v>10</v>
      </c>
      <c r="I1119" s="48" t="s">
        <v>102</v>
      </c>
      <c r="J1119" s="49">
        <v>45675</v>
      </c>
      <c r="K1119" s="44">
        <v>45689</v>
      </c>
      <c r="L1119" s="40" t="s">
        <v>5</v>
      </c>
      <c r="M1119" s="127">
        <v>4</v>
      </c>
      <c r="N1119" s="137">
        <f>VLOOKUP(L1119,단가표!$B$2:$C$75,2,0)</f>
        <v>57500</v>
      </c>
      <c r="O1119" s="42">
        <f>SUM(M1119*N1119)</f>
        <v>230000</v>
      </c>
      <c r="P1119" s="138">
        <v>230000</v>
      </c>
      <c r="Q1119" s="167" t="s">
        <v>26</v>
      </c>
      <c r="R1119" s="41"/>
      <c r="S1119" s="43">
        <f>VLOOKUP(Q1119,단가표!$B$2:$C$75,2,0)</f>
        <v>0</v>
      </c>
      <c r="T1119" s="166"/>
      <c r="U1119" s="195" t="s">
        <v>57</v>
      </c>
      <c r="V1119" s="50" t="s">
        <v>2371</v>
      </c>
      <c r="W1119" s="194" t="s">
        <v>2372</v>
      </c>
      <c r="X1119" s="188">
        <v>45619</v>
      </c>
      <c r="Y1119" s="55" t="s">
        <v>4</v>
      </c>
      <c r="Z1119" s="48" t="s">
        <v>926</v>
      </c>
      <c r="AA1119" s="48" t="s">
        <v>925</v>
      </c>
      <c r="AB1119" s="48"/>
      <c r="AC1119" s="40"/>
    </row>
    <row r="1120" spans="1:29" ht="20.100000000000001" customHeight="1">
      <c r="A1120" s="36" t="s">
        <v>2705</v>
      </c>
      <c r="B1120" s="95" t="s">
        <v>50</v>
      </c>
      <c r="C1120" s="37" t="s">
        <v>41</v>
      </c>
      <c r="D1120" s="40" t="s">
        <v>716</v>
      </c>
      <c r="E1120" s="48" t="s">
        <v>105</v>
      </c>
      <c r="F1120" s="48" t="s">
        <v>717</v>
      </c>
      <c r="G1120" s="48" t="s">
        <v>86</v>
      </c>
      <c r="H1120" s="48">
        <v>8</v>
      </c>
      <c r="I1120" s="48" t="s">
        <v>93</v>
      </c>
      <c r="J1120" s="49">
        <v>45675</v>
      </c>
      <c r="K1120" s="62">
        <v>45689</v>
      </c>
      <c r="L1120" s="40" t="s">
        <v>4</v>
      </c>
      <c r="M1120" s="127">
        <v>1</v>
      </c>
      <c r="N1120" s="137">
        <f>VLOOKUP(L1120,단가표!$B$2:$C$75,2,0)</f>
        <v>60000</v>
      </c>
      <c r="O1120" s="42">
        <f>SUM(M1120*N1120)</f>
        <v>60000</v>
      </c>
      <c r="P1120" s="140">
        <v>60000</v>
      </c>
      <c r="Q1120" s="167" t="s">
        <v>26</v>
      </c>
      <c r="R1120" s="53"/>
      <c r="S1120" s="43">
        <f>VLOOKUP(Q1120,단가표!$B$2:$C$75,2,0)</f>
        <v>0</v>
      </c>
      <c r="T1120" s="168"/>
      <c r="U1120" s="195" t="s">
        <v>57</v>
      </c>
      <c r="V1120" s="67" t="s">
        <v>2373</v>
      </c>
      <c r="W1120" s="194" t="s">
        <v>2490</v>
      </c>
      <c r="X1120" s="186">
        <v>45518</v>
      </c>
      <c r="Y1120" s="48" t="s">
        <v>4</v>
      </c>
      <c r="Z1120" s="48"/>
      <c r="AA1120" s="67"/>
      <c r="AB1120" s="67"/>
      <c r="AC1120" s="48"/>
    </row>
    <row r="1121" spans="1:29" ht="20.100000000000001" customHeight="1">
      <c r="A1121" s="36" t="s">
        <v>2705</v>
      </c>
      <c r="B1121" s="95" t="s">
        <v>50</v>
      </c>
      <c r="C1121" s="37" t="s">
        <v>41</v>
      </c>
      <c r="D1121" s="40" t="s">
        <v>716</v>
      </c>
      <c r="E1121" s="48" t="s">
        <v>105</v>
      </c>
      <c r="F1121" s="48" t="s">
        <v>717</v>
      </c>
      <c r="G1121" s="48" t="s">
        <v>86</v>
      </c>
      <c r="H1121" s="48">
        <v>8</v>
      </c>
      <c r="I1121" s="48" t="s">
        <v>93</v>
      </c>
      <c r="J1121" s="49">
        <v>45675</v>
      </c>
      <c r="K1121" s="62">
        <v>45689</v>
      </c>
      <c r="L1121" s="40" t="s">
        <v>4</v>
      </c>
      <c r="M1121" s="127">
        <v>1</v>
      </c>
      <c r="N1121" s="137">
        <f>VLOOKUP(L1121,단가표!$B$2:$C$75,2,0)</f>
        <v>60000</v>
      </c>
      <c r="O1121" s="42">
        <f>SUM(M1121*N1121)</f>
        <v>60000</v>
      </c>
      <c r="P1121" s="140">
        <v>60000</v>
      </c>
      <c r="Q1121" s="167" t="s">
        <v>26</v>
      </c>
      <c r="R1121" s="53"/>
      <c r="S1121" s="43">
        <f>VLOOKUP(Q1121,단가표!$B$2:$C$75,2,0)</f>
        <v>0</v>
      </c>
      <c r="T1121" s="168"/>
      <c r="U1121" s="195" t="s">
        <v>57</v>
      </c>
      <c r="V1121" s="67" t="s">
        <v>2374</v>
      </c>
      <c r="W1121" s="194" t="s">
        <v>2491</v>
      </c>
      <c r="X1121" s="186">
        <v>45518</v>
      </c>
      <c r="Y1121" s="48" t="s">
        <v>4</v>
      </c>
      <c r="Z1121" s="48"/>
      <c r="AA1121" s="67"/>
      <c r="AB1121" s="67"/>
      <c r="AC1121" s="48"/>
    </row>
    <row r="1122" spans="1:29" ht="20.100000000000001" customHeight="1">
      <c r="A1122" s="36" t="s">
        <v>2705</v>
      </c>
      <c r="B1122" s="95" t="s">
        <v>51</v>
      </c>
      <c r="C1122" s="56" t="s">
        <v>41</v>
      </c>
      <c r="D1122" s="37" t="s">
        <v>502</v>
      </c>
      <c r="E1122" s="48" t="s">
        <v>193</v>
      </c>
      <c r="F1122" s="48" t="s">
        <v>503</v>
      </c>
      <c r="G1122" s="48" t="s">
        <v>86</v>
      </c>
      <c r="H1122" s="48">
        <v>7</v>
      </c>
      <c r="I1122" s="48" t="s">
        <v>91</v>
      </c>
      <c r="J1122" s="49">
        <v>45675</v>
      </c>
      <c r="K1122" s="44">
        <v>45689</v>
      </c>
      <c r="L1122" s="40" t="s">
        <v>4</v>
      </c>
      <c r="M1122" s="127">
        <v>4</v>
      </c>
      <c r="N1122" s="137">
        <f>VLOOKUP(L1122,단가표!$B$2:$C$75,2,0)</f>
        <v>60000</v>
      </c>
      <c r="O1122" s="42">
        <f>SUM(M1122*N1122)</f>
        <v>240000</v>
      </c>
      <c r="P1122" s="138">
        <v>240000</v>
      </c>
      <c r="Q1122" s="165" t="s">
        <v>26</v>
      </c>
      <c r="R1122" s="41"/>
      <c r="S1122" s="43">
        <f>VLOOKUP(Q1122,단가표!$B$2:$C$75,2,0)</f>
        <v>0</v>
      </c>
      <c r="T1122" s="166"/>
      <c r="U1122" s="193" t="s">
        <v>57</v>
      </c>
      <c r="V1122" s="50" t="s">
        <v>2375</v>
      </c>
      <c r="W1122" s="194" t="s">
        <v>1825</v>
      </c>
      <c r="X1122" s="186">
        <v>45299</v>
      </c>
      <c r="Y1122" s="55" t="s">
        <v>4</v>
      </c>
      <c r="Z1122" s="48"/>
      <c r="AA1122" s="48" t="s">
        <v>516</v>
      </c>
      <c r="AB1122" s="48"/>
      <c r="AC1122" s="40"/>
    </row>
    <row r="1123" spans="1:29" ht="20.100000000000001" customHeight="1">
      <c r="A1123" s="36" t="s">
        <v>2705</v>
      </c>
      <c r="B1123" s="95" t="s">
        <v>50</v>
      </c>
      <c r="C1123" s="61" t="s">
        <v>41</v>
      </c>
      <c r="D1123" s="37" t="s">
        <v>176</v>
      </c>
      <c r="E1123" s="48" t="s">
        <v>731</v>
      </c>
      <c r="F1123" s="48" t="s">
        <v>177</v>
      </c>
      <c r="G1123" s="48" t="s">
        <v>89</v>
      </c>
      <c r="H1123" s="48">
        <v>9</v>
      </c>
      <c r="I1123" s="48" t="s">
        <v>102</v>
      </c>
      <c r="J1123" s="49">
        <v>45675</v>
      </c>
      <c r="K1123" s="44">
        <v>45689</v>
      </c>
      <c r="L1123" s="40" t="s">
        <v>4</v>
      </c>
      <c r="M1123" s="127">
        <v>4</v>
      </c>
      <c r="N1123" s="137">
        <f>VLOOKUP(L1123,단가표!$B$2:$C$75,2,0)</f>
        <v>60000</v>
      </c>
      <c r="O1123" s="42">
        <f>SUM(M1123*N1123)</f>
        <v>240000</v>
      </c>
      <c r="P1123" s="138">
        <v>240000</v>
      </c>
      <c r="Q1123" s="167" t="s">
        <v>26</v>
      </c>
      <c r="R1123" s="41"/>
      <c r="S1123" s="43">
        <f>VLOOKUP(Q1123,단가표!$B$2:$C$75,2,0)</f>
        <v>0</v>
      </c>
      <c r="T1123" s="166"/>
      <c r="U1123" s="200" t="s">
        <v>57</v>
      </c>
      <c r="V1123" s="50" t="s">
        <v>2376</v>
      </c>
      <c r="W1123" s="194" t="s">
        <v>2314</v>
      </c>
      <c r="X1123" s="186">
        <v>44303</v>
      </c>
      <c r="Y1123" s="48" t="s">
        <v>4</v>
      </c>
      <c r="Z1123" s="48"/>
      <c r="AA1123" s="48" t="s">
        <v>178</v>
      </c>
      <c r="AB1123" s="48"/>
      <c r="AC1123" s="50"/>
    </row>
    <row r="1124" spans="1:29" ht="20.100000000000001" customHeight="1">
      <c r="A1124" s="36" t="s">
        <v>2705</v>
      </c>
      <c r="B1124" s="95" t="s">
        <v>51</v>
      </c>
      <c r="C1124" s="37" t="s">
        <v>41</v>
      </c>
      <c r="D1124" s="48" t="s">
        <v>676</v>
      </c>
      <c r="E1124" s="48" t="s">
        <v>577</v>
      </c>
      <c r="F1124" s="40" t="s">
        <v>677</v>
      </c>
      <c r="G1124" s="48" t="s">
        <v>86</v>
      </c>
      <c r="H1124" s="48">
        <v>8</v>
      </c>
      <c r="I1124" s="48" t="s">
        <v>91</v>
      </c>
      <c r="J1124" s="49">
        <v>45675</v>
      </c>
      <c r="K1124" s="66">
        <v>45689</v>
      </c>
      <c r="L1124" s="40" t="s">
        <v>4</v>
      </c>
      <c r="M1124" s="127">
        <v>4</v>
      </c>
      <c r="N1124" s="137">
        <f>VLOOKUP(L1124,단가표!$B$2:$C$75,2,0)</f>
        <v>60000</v>
      </c>
      <c r="O1124" s="42">
        <f>SUM(M1124*N1124)</f>
        <v>240000</v>
      </c>
      <c r="P1124" s="138">
        <v>240000</v>
      </c>
      <c r="Q1124" s="167" t="s">
        <v>26</v>
      </c>
      <c r="R1124" s="41"/>
      <c r="S1124" s="43">
        <f>VLOOKUP(Q1124,단가표!$B$2:$C$75,2,0)</f>
        <v>0</v>
      </c>
      <c r="T1124" s="166"/>
      <c r="U1124" s="195" t="s">
        <v>57</v>
      </c>
      <c r="V1124" s="48" t="s">
        <v>2377</v>
      </c>
      <c r="W1124" s="199" t="s">
        <v>2314</v>
      </c>
      <c r="X1124" s="186">
        <v>45444</v>
      </c>
      <c r="Y1124" s="55" t="s">
        <v>4</v>
      </c>
      <c r="Z1124" s="48"/>
      <c r="AA1124" s="48" t="s">
        <v>678</v>
      </c>
      <c r="AB1124" s="48"/>
      <c r="AC1124" s="48"/>
    </row>
    <row r="1125" spans="1:29" ht="20.100000000000001" customHeight="1">
      <c r="A1125" s="58" t="s">
        <v>2705</v>
      </c>
      <c r="B1125" s="95" t="s">
        <v>51</v>
      </c>
      <c r="C1125" s="59" t="s">
        <v>41</v>
      </c>
      <c r="D1125" s="48" t="s">
        <v>510</v>
      </c>
      <c r="E1125" s="48" t="s">
        <v>193</v>
      </c>
      <c r="F1125" s="48" t="s">
        <v>511</v>
      </c>
      <c r="G1125" s="48" t="s">
        <v>86</v>
      </c>
      <c r="H1125" s="48">
        <v>8</v>
      </c>
      <c r="I1125" s="50" t="s">
        <v>1806</v>
      </c>
      <c r="J1125" s="49">
        <v>45675</v>
      </c>
      <c r="K1125" s="62">
        <v>45689</v>
      </c>
      <c r="L1125" s="40" t="s">
        <v>8</v>
      </c>
      <c r="M1125" s="127">
        <v>12</v>
      </c>
      <c r="N1125" s="137">
        <f>VLOOKUP(L1125,단가표!$B$2:$C$75,2,0)</f>
        <v>50000</v>
      </c>
      <c r="O1125" s="42">
        <f>SUM(M1125*N1125)</f>
        <v>600000</v>
      </c>
      <c r="P1125" s="138">
        <v>600000</v>
      </c>
      <c r="Q1125" s="167" t="s">
        <v>26</v>
      </c>
      <c r="R1125" s="41"/>
      <c r="S1125" s="43">
        <f>VLOOKUP(Q1125,단가표!$B$2:$C$75,2,0)</f>
        <v>0</v>
      </c>
      <c r="T1125" s="166"/>
      <c r="U1125" s="195" t="s">
        <v>57</v>
      </c>
      <c r="V1125" s="50" t="s">
        <v>2378</v>
      </c>
      <c r="W1125" s="196" t="s">
        <v>2379</v>
      </c>
      <c r="X1125" s="186">
        <v>45297</v>
      </c>
      <c r="Y1125" s="55" t="s">
        <v>4</v>
      </c>
      <c r="Z1125" s="48"/>
      <c r="AA1125" s="48" t="s">
        <v>512</v>
      </c>
      <c r="AB1125" s="48"/>
      <c r="AC1125" s="48"/>
    </row>
    <row r="1126" spans="1:29" ht="20.100000000000001" customHeight="1">
      <c r="A1126" s="36" t="s">
        <v>2705</v>
      </c>
      <c r="B1126" s="95" t="s">
        <v>51</v>
      </c>
      <c r="C1126" s="48" t="s">
        <v>41</v>
      </c>
      <c r="D1126" s="40" t="s">
        <v>222</v>
      </c>
      <c r="E1126" s="48" t="s">
        <v>46</v>
      </c>
      <c r="F1126" s="48" t="s">
        <v>479</v>
      </c>
      <c r="G1126" s="48" t="s">
        <v>86</v>
      </c>
      <c r="H1126" s="48">
        <v>8</v>
      </c>
      <c r="I1126" s="48" t="s">
        <v>346</v>
      </c>
      <c r="J1126" s="49">
        <v>45675</v>
      </c>
      <c r="K1126" s="44">
        <v>45689</v>
      </c>
      <c r="L1126" s="40" t="s">
        <v>6</v>
      </c>
      <c r="M1126" s="127">
        <v>6</v>
      </c>
      <c r="N1126" s="137">
        <f>VLOOKUP(L1126,단가표!$B$2:$C$75,2,0)</f>
        <v>55000</v>
      </c>
      <c r="O1126" s="42">
        <f>SUM(M1126*N1126)</f>
        <v>330000</v>
      </c>
      <c r="P1126" s="138">
        <v>330000</v>
      </c>
      <c r="Q1126" s="167" t="s">
        <v>26</v>
      </c>
      <c r="R1126" s="41"/>
      <c r="S1126" s="43">
        <f>VLOOKUP(Q1126,단가표!$B$2:$C$75,2,0)</f>
        <v>0</v>
      </c>
      <c r="T1126" s="166"/>
      <c r="U1126" s="195" t="s">
        <v>58</v>
      </c>
      <c r="V1126" s="67" t="s">
        <v>2380</v>
      </c>
      <c r="W1126" s="194" t="s">
        <v>2381</v>
      </c>
      <c r="X1126" s="186">
        <v>45269</v>
      </c>
      <c r="Y1126" s="55" t="s">
        <v>4</v>
      </c>
      <c r="Z1126" s="48"/>
      <c r="AA1126" s="48" t="s">
        <v>480</v>
      </c>
      <c r="AB1126" s="48"/>
      <c r="AC1126" s="40"/>
    </row>
    <row r="1127" spans="1:29" ht="20.100000000000001" customHeight="1">
      <c r="A1127" s="36" t="s">
        <v>2705</v>
      </c>
      <c r="B1127" s="95" t="s">
        <v>51</v>
      </c>
      <c r="C1127" s="37" t="s">
        <v>41</v>
      </c>
      <c r="D1127" s="48" t="s">
        <v>576</v>
      </c>
      <c r="E1127" s="48" t="s">
        <v>46</v>
      </c>
      <c r="F1127" s="48" t="s">
        <v>578</v>
      </c>
      <c r="G1127" s="48" t="s">
        <v>86</v>
      </c>
      <c r="H1127" s="48">
        <v>10</v>
      </c>
      <c r="I1127" s="48" t="s">
        <v>114</v>
      </c>
      <c r="J1127" s="49">
        <v>45675</v>
      </c>
      <c r="K1127" s="66">
        <v>45689</v>
      </c>
      <c r="L1127" s="40" t="s">
        <v>4</v>
      </c>
      <c r="M1127" s="127">
        <v>4</v>
      </c>
      <c r="N1127" s="137">
        <f>VLOOKUP(L1127,단가표!$B$2:$C$75,2,0)</f>
        <v>60000</v>
      </c>
      <c r="O1127" s="42">
        <f>SUM(M1127*N1127)</f>
        <v>240000</v>
      </c>
      <c r="P1127" s="138">
        <v>240000</v>
      </c>
      <c r="Q1127" s="167" t="s">
        <v>26</v>
      </c>
      <c r="R1127" s="41"/>
      <c r="S1127" s="43">
        <f>VLOOKUP(Q1127,단가표!$B$2:$C$75,2,0)</f>
        <v>0</v>
      </c>
      <c r="T1127" s="166"/>
      <c r="U1127" s="195" t="s">
        <v>57</v>
      </c>
      <c r="V1127" s="48" t="s">
        <v>2382</v>
      </c>
      <c r="W1127" s="199" t="s">
        <v>2314</v>
      </c>
      <c r="X1127" s="186">
        <v>45367</v>
      </c>
      <c r="Y1127" s="48" t="s">
        <v>4</v>
      </c>
      <c r="Z1127" s="48" t="s">
        <v>625</v>
      </c>
      <c r="AA1127" s="48"/>
      <c r="AB1127" s="48"/>
      <c r="AC1127" s="50"/>
    </row>
    <row r="1128" spans="1:29" ht="20.100000000000001" customHeight="1">
      <c r="A1128" s="58" t="s">
        <v>2705</v>
      </c>
      <c r="B1128" s="95" t="s">
        <v>51</v>
      </c>
      <c r="C1128" s="56" t="s">
        <v>41</v>
      </c>
      <c r="D1128" s="48" t="s">
        <v>588</v>
      </c>
      <c r="E1128" s="48" t="s">
        <v>46</v>
      </c>
      <c r="F1128" s="48" t="s">
        <v>578</v>
      </c>
      <c r="G1128" s="48" t="s">
        <v>86</v>
      </c>
      <c r="H1128" s="48">
        <v>10</v>
      </c>
      <c r="I1128" s="48" t="s">
        <v>114</v>
      </c>
      <c r="J1128" s="49">
        <v>45675</v>
      </c>
      <c r="K1128" s="44">
        <v>45689</v>
      </c>
      <c r="L1128" s="40" t="s">
        <v>4</v>
      </c>
      <c r="M1128" s="127">
        <v>4</v>
      </c>
      <c r="N1128" s="137">
        <f>VLOOKUP(L1128,단가표!$B$2:$C$75,2,0)</f>
        <v>60000</v>
      </c>
      <c r="O1128" s="42">
        <f>SUM(M1128*N1128)</f>
        <v>240000</v>
      </c>
      <c r="P1128" s="138">
        <v>240000</v>
      </c>
      <c r="Q1128" s="167" t="s">
        <v>26</v>
      </c>
      <c r="R1128" s="41"/>
      <c r="S1128" s="43">
        <f>VLOOKUP(Q1128,단가표!$B$2:$C$75,2,0)</f>
        <v>0</v>
      </c>
      <c r="T1128" s="166"/>
      <c r="U1128" s="195" t="s">
        <v>57</v>
      </c>
      <c r="V1128" s="48" t="s">
        <v>2383</v>
      </c>
      <c r="W1128" s="202" t="s">
        <v>2314</v>
      </c>
      <c r="X1128" s="186">
        <v>45367</v>
      </c>
      <c r="Y1128" s="48" t="s">
        <v>4</v>
      </c>
      <c r="Z1128" s="48" t="s">
        <v>626</v>
      </c>
      <c r="AA1128" s="48"/>
      <c r="AB1128" s="48"/>
      <c r="AC1128" s="50"/>
    </row>
    <row r="1129" spans="1:29" ht="20.100000000000001" customHeight="1">
      <c r="A1129" s="36" t="s">
        <v>2705</v>
      </c>
      <c r="B1129" s="95" t="s">
        <v>51</v>
      </c>
      <c r="C1129" s="59" t="s">
        <v>41</v>
      </c>
      <c r="D1129" s="48" t="s">
        <v>2261</v>
      </c>
      <c r="E1129" s="48" t="s">
        <v>46</v>
      </c>
      <c r="F1129" s="40" t="s">
        <v>2262</v>
      </c>
      <c r="G1129" s="48" t="s">
        <v>86</v>
      </c>
      <c r="H1129" s="48">
        <v>7</v>
      </c>
      <c r="I1129" s="48" t="s">
        <v>91</v>
      </c>
      <c r="J1129" s="49">
        <v>45675</v>
      </c>
      <c r="K1129" s="62">
        <v>45689</v>
      </c>
      <c r="L1129" s="40" t="s">
        <v>4</v>
      </c>
      <c r="M1129" s="127">
        <v>4</v>
      </c>
      <c r="N1129" s="137">
        <f>VLOOKUP(L1129,단가표!$B$2:$C$75,2,0)</f>
        <v>60000</v>
      </c>
      <c r="O1129" s="42">
        <f>SUM(M1129*N1129)</f>
        <v>240000</v>
      </c>
      <c r="P1129" s="138">
        <v>240000</v>
      </c>
      <c r="Q1129" s="167" t="s">
        <v>26</v>
      </c>
      <c r="R1129" s="75"/>
      <c r="S1129" s="43">
        <f>VLOOKUP(Q1129,단가표!$B$2:$C$75,2,0)</f>
        <v>0</v>
      </c>
      <c r="T1129" s="166"/>
      <c r="U1129" s="195" t="s">
        <v>57</v>
      </c>
      <c r="V1129" s="50" t="s">
        <v>2384</v>
      </c>
      <c r="W1129" s="196" t="s">
        <v>2314</v>
      </c>
      <c r="X1129" s="186">
        <v>44569</v>
      </c>
      <c r="Y1129" s="55" t="s">
        <v>4</v>
      </c>
      <c r="Z1129" s="48"/>
      <c r="AA1129" s="48"/>
      <c r="AB1129" s="48"/>
      <c r="AC1129" s="48"/>
    </row>
    <row r="1130" spans="1:29" ht="20.100000000000001" customHeight="1">
      <c r="A1130" s="58" t="s">
        <v>2705</v>
      </c>
      <c r="B1130" s="95" t="s">
        <v>50</v>
      </c>
      <c r="C1130" s="56" t="s">
        <v>41</v>
      </c>
      <c r="D1130" s="48" t="s">
        <v>744</v>
      </c>
      <c r="E1130" s="48" t="s">
        <v>731</v>
      </c>
      <c r="F1130" s="48" t="s">
        <v>745</v>
      </c>
      <c r="G1130" s="48" t="s">
        <v>89</v>
      </c>
      <c r="H1130" s="48">
        <v>10</v>
      </c>
      <c r="I1130" s="48" t="s">
        <v>93</v>
      </c>
      <c r="J1130" s="49">
        <v>45675</v>
      </c>
      <c r="K1130" s="44">
        <v>45689</v>
      </c>
      <c r="L1130" s="40" t="s">
        <v>4</v>
      </c>
      <c r="M1130" s="127">
        <v>4</v>
      </c>
      <c r="N1130" s="137">
        <f>VLOOKUP(L1130,단가표!$B$2:$C$75,2,0)</f>
        <v>60000</v>
      </c>
      <c r="O1130" s="42">
        <f>SUM(M1130*N1130)</f>
        <v>240000</v>
      </c>
      <c r="P1130" s="138">
        <v>240000</v>
      </c>
      <c r="Q1130" s="167" t="s">
        <v>26</v>
      </c>
      <c r="R1130" s="41"/>
      <c r="S1130" s="43">
        <f>VLOOKUP(Q1130,단가표!$B$2:$C$75,2,0)</f>
        <v>0</v>
      </c>
      <c r="T1130" s="166"/>
      <c r="U1130" s="195" t="s">
        <v>57</v>
      </c>
      <c r="V1130" s="48" t="s">
        <v>2385</v>
      </c>
      <c r="W1130" s="202" t="s">
        <v>2314</v>
      </c>
      <c r="X1130" s="186"/>
      <c r="Y1130" s="48"/>
      <c r="Z1130" s="48"/>
      <c r="AA1130" s="48"/>
      <c r="AB1130" s="48"/>
      <c r="AC1130" s="50"/>
    </row>
    <row r="1131" spans="1:29" ht="20.100000000000001" customHeight="1">
      <c r="A1131" s="58" t="s">
        <v>2705</v>
      </c>
      <c r="B1131" s="95" t="s">
        <v>51</v>
      </c>
      <c r="C1131" s="59" t="s">
        <v>41</v>
      </c>
      <c r="D1131" s="57" t="s">
        <v>686</v>
      </c>
      <c r="E1131" s="48" t="s">
        <v>46</v>
      </c>
      <c r="F1131" s="48" t="s">
        <v>688</v>
      </c>
      <c r="G1131" s="48" t="s">
        <v>86</v>
      </c>
      <c r="H1131" s="48">
        <v>11</v>
      </c>
      <c r="I1131" s="48" t="s">
        <v>93</v>
      </c>
      <c r="J1131" s="49">
        <v>45675</v>
      </c>
      <c r="K1131" s="66">
        <v>45689</v>
      </c>
      <c r="L1131" s="40" t="s">
        <v>4</v>
      </c>
      <c r="M1131" s="127">
        <v>3</v>
      </c>
      <c r="N1131" s="137">
        <f>VLOOKUP(L1131,단가표!$B$2:$C$75,2,0)</f>
        <v>60000</v>
      </c>
      <c r="O1131" s="42">
        <f>SUM(M1131*N1131)</f>
        <v>180000</v>
      </c>
      <c r="P1131" s="138">
        <v>180000</v>
      </c>
      <c r="Q1131" s="167" t="s">
        <v>15</v>
      </c>
      <c r="R1131" s="41">
        <v>3</v>
      </c>
      <c r="S1131" s="43">
        <f>VLOOKUP(Q1131,단가표!$B$2:$C$75,2,0)</f>
        <v>6000</v>
      </c>
      <c r="T1131" s="166">
        <v>18000</v>
      </c>
      <c r="U1131" s="195" t="s">
        <v>57</v>
      </c>
      <c r="V1131" s="48" t="s">
        <v>2386</v>
      </c>
      <c r="W1131" s="194" t="s">
        <v>2388</v>
      </c>
      <c r="X1131" s="186">
        <v>45464</v>
      </c>
      <c r="Y1131" s="55" t="s">
        <v>4</v>
      </c>
      <c r="Z1131" s="48"/>
      <c r="AA1131" s="48"/>
      <c r="AB1131" s="48"/>
      <c r="AC1131" s="48"/>
    </row>
    <row r="1132" spans="1:29" ht="20.100000000000001" customHeight="1">
      <c r="A1132" s="58" t="s">
        <v>2705</v>
      </c>
      <c r="B1132" s="95" t="s">
        <v>51</v>
      </c>
      <c r="C1132" s="59" t="s">
        <v>41</v>
      </c>
      <c r="D1132" s="57" t="s">
        <v>687</v>
      </c>
      <c r="E1132" s="48" t="s">
        <v>46</v>
      </c>
      <c r="F1132" s="48" t="s">
        <v>688</v>
      </c>
      <c r="G1132" s="48" t="s">
        <v>86</v>
      </c>
      <c r="H1132" s="48">
        <v>11</v>
      </c>
      <c r="I1132" s="48" t="s">
        <v>93</v>
      </c>
      <c r="J1132" s="49">
        <v>45675</v>
      </c>
      <c r="K1132" s="66">
        <v>45689</v>
      </c>
      <c r="L1132" s="40" t="s">
        <v>4</v>
      </c>
      <c r="M1132" s="127">
        <v>3</v>
      </c>
      <c r="N1132" s="137">
        <f>VLOOKUP(L1132,단가표!$B$2:$C$75,2,0)</f>
        <v>60000</v>
      </c>
      <c r="O1132" s="42">
        <f>SUM(M1132*N1132)</f>
        <v>180000</v>
      </c>
      <c r="P1132" s="138">
        <v>180000</v>
      </c>
      <c r="Q1132" s="167" t="s">
        <v>15</v>
      </c>
      <c r="R1132" s="41">
        <v>3</v>
      </c>
      <c r="S1132" s="43">
        <f>VLOOKUP(Q1132,단가표!$B$2:$C$75,2,0)</f>
        <v>6000</v>
      </c>
      <c r="T1132" s="166">
        <v>18000</v>
      </c>
      <c r="U1132" s="195" t="s">
        <v>57</v>
      </c>
      <c r="V1132" s="48" t="s">
        <v>2386</v>
      </c>
      <c r="W1132" s="194" t="s">
        <v>2388</v>
      </c>
      <c r="X1132" s="186">
        <v>45464</v>
      </c>
      <c r="Y1132" s="55" t="s">
        <v>4</v>
      </c>
      <c r="Z1132" s="48"/>
      <c r="AA1132" s="48"/>
      <c r="AB1132" s="48"/>
      <c r="AC1132" s="48"/>
    </row>
    <row r="1133" spans="1:29" ht="20.100000000000001" customHeight="1">
      <c r="A1133" s="36" t="s">
        <v>2705</v>
      </c>
      <c r="B1133" s="95" t="s">
        <v>51</v>
      </c>
      <c r="C1133" s="56" t="s">
        <v>41</v>
      </c>
      <c r="D1133" s="37" t="s">
        <v>383</v>
      </c>
      <c r="E1133" s="48" t="s">
        <v>193</v>
      </c>
      <c r="F1133" s="48" t="s">
        <v>432</v>
      </c>
      <c r="G1133" s="48" t="s">
        <v>86</v>
      </c>
      <c r="H1133" s="48">
        <v>8</v>
      </c>
      <c r="I1133" s="48" t="s">
        <v>141</v>
      </c>
      <c r="J1133" s="49">
        <v>45675</v>
      </c>
      <c r="K1133" s="62">
        <v>45689</v>
      </c>
      <c r="L1133" s="40" t="s">
        <v>6</v>
      </c>
      <c r="M1133" s="127">
        <v>8</v>
      </c>
      <c r="N1133" s="137">
        <f>VLOOKUP(L1133,단가표!$B$2:$C$75,2,0)</f>
        <v>55000</v>
      </c>
      <c r="O1133" s="42">
        <f>SUM(M1133*N1133)</f>
        <v>440000</v>
      </c>
      <c r="P1133" s="138">
        <v>440000</v>
      </c>
      <c r="Q1133" s="165" t="s">
        <v>26</v>
      </c>
      <c r="R1133" s="41"/>
      <c r="S1133" s="43">
        <f>VLOOKUP(Q1133,단가표!$B$2:$C$75,2,0)</f>
        <v>0</v>
      </c>
      <c r="T1133" s="166"/>
      <c r="U1133" s="193" t="s">
        <v>57</v>
      </c>
      <c r="V1133" s="50" t="s">
        <v>2389</v>
      </c>
      <c r="W1133" s="194" t="s">
        <v>2348</v>
      </c>
      <c r="X1133" s="186">
        <v>45154</v>
      </c>
      <c r="Y1133" s="55" t="s">
        <v>4</v>
      </c>
      <c r="Z1133" s="48"/>
      <c r="AA1133" s="48" t="s">
        <v>433</v>
      </c>
      <c r="AB1133" s="48"/>
      <c r="AC1133" s="40"/>
    </row>
    <row r="1134" spans="1:29" ht="20.100000000000001" customHeight="1">
      <c r="A1134" s="36" t="s">
        <v>2705</v>
      </c>
      <c r="B1134" s="95" t="s">
        <v>51</v>
      </c>
      <c r="C1134" s="56" t="s">
        <v>41</v>
      </c>
      <c r="D1134" s="38" t="s">
        <v>223</v>
      </c>
      <c r="E1134" s="37" t="s">
        <v>193</v>
      </c>
      <c r="F1134" s="37" t="s">
        <v>249</v>
      </c>
      <c r="G1134" s="37" t="s">
        <v>86</v>
      </c>
      <c r="H1134" s="37">
        <v>7</v>
      </c>
      <c r="I1134" s="37" t="s">
        <v>141</v>
      </c>
      <c r="J1134" s="49">
        <v>45675</v>
      </c>
      <c r="K1134" s="44">
        <v>45689</v>
      </c>
      <c r="L1134" s="40" t="s">
        <v>6</v>
      </c>
      <c r="M1134" s="127">
        <v>8</v>
      </c>
      <c r="N1134" s="137">
        <f>VLOOKUP(L1134,단가표!$B$2:$C$75,2,0)</f>
        <v>55000</v>
      </c>
      <c r="O1134" s="42">
        <f>SUM(M1134*N1134)</f>
        <v>440000</v>
      </c>
      <c r="P1134" s="140">
        <v>440000</v>
      </c>
      <c r="Q1134" s="167" t="s">
        <v>26</v>
      </c>
      <c r="R1134" s="53"/>
      <c r="S1134" s="43">
        <f>VLOOKUP(Q1134,단가표!$B$2:$C$75,2,0)</f>
        <v>0</v>
      </c>
      <c r="T1134" s="168"/>
      <c r="U1134" s="200" t="s">
        <v>57</v>
      </c>
      <c r="V1134" s="45" t="s">
        <v>2390</v>
      </c>
      <c r="W1134" s="199" t="s">
        <v>2348</v>
      </c>
      <c r="X1134" s="187">
        <v>44660</v>
      </c>
      <c r="Y1134" s="46"/>
      <c r="Z1134" s="37"/>
      <c r="AA1134" s="37" t="s">
        <v>250</v>
      </c>
      <c r="AB1134" s="37"/>
      <c r="AC1134" s="37"/>
    </row>
    <row r="1135" spans="1:29" ht="20.100000000000001" customHeight="1">
      <c r="A1135" s="58" t="s">
        <v>2705</v>
      </c>
      <c r="B1135" s="95" t="s">
        <v>51</v>
      </c>
      <c r="C1135" s="37" t="s">
        <v>41</v>
      </c>
      <c r="D1135" s="48" t="s">
        <v>1574</v>
      </c>
      <c r="E1135" s="48" t="s">
        <v>193</v>
      </c>
      <c r="F1135" s="48" t="s">
        <v>1575</v>
      </c>
      <c r="G1135" s="48" t="s">
        <v>86</v>
      </c>
      <c r="H1135" s="48">
        <v>8</v>
      </c>
      <c r="I1135" s="50" t="s">
        <v>94</v>
      </c>
      <c r="J1135" s="49">
        <v>45676</v>
      </c>
      <c r="K1135" s="44">
        <v>45658</v>
      </c>
      <c r="L1135" s="40" t="s">
        <v>4</v>
      </c>
      <c r="M1135" s="127">
        <v>4</v>
      </c>
      <c r="N1135" s="137">
        <f>VLOOKUP(L1135,단가표!$B$2:$C$75,2,0)</f>
        <v>60000</v>
      </c>
      <c r="O1135" s="42">
        <f>SUM(M1135*N1135)</f>
        <v>240000</v>
      </c>
      <c r="P1135" s="138">
        <v>240000</v>
      </c>
      <c r="Q1135" s="165" t="s">
        <v>26</v>
      </c>
      <c r="R1135" s="41"/>
      <c r="S1135" s="42">
        <f>VLOOKUP(Q1135,단가표!$B$2:$C$75,2,0)</f>
        <v>0</v>
      </c>
      <c r="T1135" s="166"/>
      <c r="U1135" s="195" t="s">
        <v>57</v>
      </c>
      <c r="V1135" s="50" t="s">
        <v>2410</v>
      </c>
      <c r="W1135" s="196" t="s">
        <v>1825</v>
      </c>
      <c r="X1135" s="186"/>
      <c r="Y1135" s="55"/>
      <c r="Z1135" s="48"/>
      <c r="AA1135" s="48"/>
      <c r="AB1135" s="48"/>
      <c r="AC1135" s="48"/>
    </row>
    <row r="1136" spans="1:29" ht="20.100000000000001" customHeight="1">
      <c r="A1136" s="36" t="s">
        <v>2704</v>
      </c>
      <c r="B1136" s="36" t="s">
        <v>536</v>
      </c>
      <c r="C1136" s="37"/>
      <c r="D1136" s="48" t="s">
        <v>2391</v>
      </c>
      <c r="E1136" s="48" t="s">
        <v>536</v>
      </c>
      <c r="F1136" s="48"/>
      <c r="G1136" s="48"/>
      <c r="H1136" s="48"/>
      <c r="I1136" s="48" t="s">
        <v>536</v>
      </c>
      <c r="J1136" s="49">
        <v>45676</v>
      </c>
      <c r="K1136" s="44">
        <v>45658</v>
      </c>
      <c r="L1136" s="40" t="s">
        <v>31</v>
      </c>
      <c r="M1136" s="127">
        <v>1</v>
      </c>
      <c r="N1136" s="137">
        <f>VLOOKUP(L1136,단가표!$B$2:$C$75,2,0)</f>
        <v>0</v>
      </c>
      <c r="O1136" s="42">
        <f>SUM(M1136*N1136)</f>
        <v>0</v>
      </c>
      <c r="P1136" s="138">
        <v>10000</v>
      </c>
      <c r="Q1136" s="165" t="s">
        <v>26</v>
      </c>
      <c r="R1136" s="41"/>
      <c r="S1136" s="43">
        <f>VLOOKUP(Q1136,단가표!$B$2:$C$75,2,0)</f>
        <v>0</v>
      </c>
      <c r="T1136" s="166"/>
      <c r="U1136" s="193" t="s">
        <v>57</v>
      </c>
      <c r="V1136" s="50" t="s">
        <v>2392</v>
      </c>
      <c r="W1136" s="196" t="s">
        <v>2393</v>
      </c>
      <c r="X1136" s="186"/>
      <c r="Y1136" s="55"/>
      <c r="Z1136" s="48"/>
      <c r="AA1136" s="48"/>
      <c r="AB1136" s="48"/>
      <c r="AC1136" s="48"/>
    </row>
    <row r="1137" spans="1:29" ht="20.100000000000001" customHeight="1">
      <c r="A1137" s="36" t="s">
        <v>2704</v>
      </c>
      <c r="B1137" s="36" t="s">
        <v>536</v>
      </c>
      <c r="C1137" s="37"/>
      <c r="D1137" s="48" t="s">
        <v>2394</v>
      </c>
      <c r="E1137" s="48" t="s">
        <v>536</v>
      </c>
      <c r="F1137" s="48"/>
      <c r="G1137" s="48"/>
      <c r="H1137" s="48"/>
      <c r="I1137" s="48" t="s">
        <v>536</v>
      </c>
      <c r="J1137" s="49">
        <v>45676</v>
      </c>
      <c r="K1137" s="44">
        <v>45658</v>
      </c>
      <c r="L1137" s="40" t="s">
        <v>31</v>
      </c>
      <c r="M1137" s="127">
        <v>2</v>
      </c>
      <c r="N1137" s="137">
        <f>VLOOKUP(L1137,단가표!$B$2:$C$75,2,0)</f>
        <v>0</v>
      </c>
      <c r="O1137" s="42">
        <f>SUM(M1137*N1137)</f>
        <v>0</v>
      </c>
      <c r="P1137" s="138">
        <v>20000</v>
      </c>
      <c r="Q1137" s="165" t="s">
        <v>26</v>
      </c>
      <c r="R1137" s="41"/>
      <c r="S1137" s="43">
        <f>VLOOKUP(Q1137,단가표!$B$2:$C$75,2,0)</f>
        <v>0</v>
      </c>
      <c r="T1137" s="166"/>
      <c r="U1137" s="193" t="s">
        <v>57</v>
      </c>
      <c r="V1137" s="50" t="s">
        <v>2396</v>
      </c>
      <c r="W1137" s="196" t="s">
        <v>2393</v>
      </c>
      <c r="X1137" s="186"/>
      <c r="Y1137" s="55"/>
      <c r="Z1137" s="48"/>
      <c r="AA1137" s="48"/>
      <c r="AB1137" s="48"/>
      <c r="AC1137" s="48"/>
    </row>
    <row r="1138" spans="1:29" ht="20.100000000000001" customHeight="1">
      <c r="A1138" s="36" t="s">
        <v>2704</v>
      </c>
      <c r="B1138" s="36" t="s">
        <v>536</v>
      </c>
      <c r="C1138" s="37"/>
      <c r="D1138" s="48" t="s">
        <v>2395</v>
      </c>
      <c r="E1138" s="48" t="s">
        <v>536</v>
      </c>
      <c r="F1138" s="48"/>
      <c r="G1138" s="48"/>
      <c r="H1138" s="48"/>
      <c r="I1138" s="48" t="s">
        <v>536</v>
      </c>
      <c r="J1138" s="49">
        <v>45676</v>
      </c>
      <c r="K1138" s="44">
        <v>45658</v>
      </c>
      <c r="L1138" s="40" t="s">
        <v>31</v>
      </c>
      <c r="M1138" s="127">
        <v>1</v>
      </c>
      <c r="N1138" s="137">
        <f>VLOOKUP(L1138,단가표!$B$2:$C$75,2,0)</f>
        <v>0</v>
      </c>
      <c r="O1138" s="42">
        <f>SUM(M1138*N1138)</f>
        <v>0</v>
      </c>
      <c r="P1138" s="138">
        <v>10000</v>
      </c>
      <c r="Q1138" s="165" t="s">
        <v>26</v>
      </c>
      <c r="R1138" s="41"/>
      <c r="S1138" s="43">
        <f>VLOOKUP(Q1138,단가표!$B$2:$C$75,2,0)</f>
        <v>0</v>
      </c>
      <c r="T1138" s="166"/>
      <c r="U1138" s="193" t="s">
        <v>57</v>
      </c>
      <c r="V1138" s="50" t="s">
        <v>2397</v>
      </c>
      <c r="W1138" s="196" t="s">
        <v>2393</v>
      </c>
      <c r="X1138" s="186"/>
      <c r="Y1138" s="55"/>
      <c r="Z1138" s="48"/>
      <c r="AA1138" s="48"/>
      <c r="AB1138" s="48"/>
      <c r="AC1138" s="48"/>
    </row>
    <row r="1139" spans="1:29" ht="20.100000000000001" customHeight="1">
      <c r="A1139" s="36" t="s">
        <v>2704</v>
      </c>
      <c r="B1139" s="36" t="s">
        <v>536</v>
      </c>
      <c r="C1139" s="37"/>
      <c r="D1139" s="48" t="s">
        <v>1931</v>
      </c>
      <c r="E1139" s="48" t="s">
        <v>536</v>
      </c>
      <c r="F1139" s="48"/>
      <c r="G1139" s="48"/>
      <c r="H1139" s="48"/>
      <c r="I1139" s="48" t="s">
        <v>536</v>
      </c>
      <c r="J1139" s="49">
        <v>45676</v>
      </c>
      <c r="K1139" s="44">
        <v>45658</v>
      </c>
      <c r="L1139" s="40" t="s">
        <v>31</v>
      </c>
      <c r="M1139" s="127">
        <v>2</v>
      </c>
      <c r="N1139" s="137">
        <f>VLOOKUP(L1139,단가표!$B$2:$C$75,2,0)</f>
        <v>0</v>
      </c>
      <c r="O1139" s="42">
        <f>SUM(M1139*N1139)</f>
        <v>0</v>
      </c>
      <c r="P1139" s="138">
        <v>20000</v>
      </c>
      <c r="Q1139" s="165" t="s">
        <v>26</v>
      </c>
      <c r="R1139" s="41"/>
      <c r="S1139" s="43">
        <f>VLOOKUP(Q1139,단가표!$B$2:$C$75,2,0)</f>
        <v>0</v>
      </c>
      <c r="T1139" s="166"/>
      <c r="U1139" s="193" t="s">
        <v>57</v>
      </c>
      <c r="V1139" s="50" t="s">
        <v>2398</v>
      </c>
      <c r="W1139" s="196" t="s">
        <v>2393</v>
      </c>
      <c r="X1139" s="186"/>
      <c r="Y1139" s="55"/>
      <c r="Z1139" s="48"/>
      <c r="AA1139" s="48"/>
      <c r="AB1139" s="48"/>
      <c r="AC1139" s="48"/>
    </row>
    <row r="1140" spans="1:29" ht="20.100000000000001" customHeight="1">
      <c r="A1140" s="36" t="s">
        <v>2704</v>
      </c>
      <c r="B1140" s="36" t="s">
        <v>536</v>
      </c>
      <c r="C1140" s="37"/>
      <c r="D1140" s="48" t="s">
        <v>2399</v>
      </c>
      <c r="E1140" s="48" t="s">
        <v>536</v>
      </c>
      <c r="F1140" s="48"/>
      <c r="G1140" s="48"/>
      <c r="H1140" s="48"/>
      <c r="I1140" s="48" t="s">
        <v>536</v>
      </c>
      <c r="J1140" s="49">
        <v>45676</v>
      </c>
      <c r="K1140" s="44">
        <v>45658</v>
      </c>
      <c r="L1140" s="40" t="s">
        <v>31</v>
      </c>
      <c r="M1140" s="127">
        <v>1</v>
      </c>
      <c r="N1140" s="137">
        <f>VLOOKUP(L1140,단가표!$B$2:$C$75,2,0)</f>
        <v>0</v>
      </c>
      <c r="O1140" s="42">
        <f>SUM(M1140*N1140)</f>
        <v>0</v>
      </c>
      <c r="P1140" s="138">
        <v>10000</v>
      </c>
      <c r="Q1140" s="165" t="s">
        <v>26</v>
      </c>
      <c r="R1140" s="41"/>
      <c r="S1140" s="43">
        <f>VLOOKUP(Q1140,단가표!$B$2:$C$75,2,0)</f>
        <v>0</v>
      </c>
      <c r="T1140" s="166"/>
      <c r="U1140" s="193" t="s">
        <v>57</v>
      </c>
      <c r="V1140" s="50" t="s">
        <v>2400</v>
      </c>
      <c r="W1140" s="196" t="s">
        <v>2393</v>
      </c>
      <c r="X1140" s="186"/>
      <c r="Y1140" s="55"/>
      <c r="Z1140" s="48"/>
      <c r="AA1140" s="48"/>
      <c r="AB1140" s="48"/>
      <c r="AC1140" s="48"/>
    </row>
    <row r="1141" spans="1:29" ht="20.100000000000001" customHeight="1">
      <c r="A1141" s="36" t="s">
        <v>2704</v>
      </c>
      <c r="B1141" s="36" t="s">
        <v>536</v>
      </c>
      <c r="C1141" s="37"/>
      <c r="D1141" s="48" t="s">
        <v>2401</v>
      </c>
      <c r="E1141" s="48" t="s">
        <v>536</v>
      </c>
      <c r="F1141" s="48"/>
      <c r="G1141" s="48"/>
      <c r="H1141" s="48"/>
      <c r="I1141" s="48" t="s">
        <v>536</v>
      </c>
      <c r="J1141" s="49">
        <v>45676</v>
      </c>
      <c r="K1141" s="44">
        <v>45658</v>
      </c>
      <c r="L1141" s="40" t="s">
        <v>31</v>
      </c>
      <c r="M1141" s="127">
        <v>1</v>
      </c>
      <c r="N1141" s="137">
        <f>VLOOKUP(L1141,단가표!$B$2:$C$75,2,0)</f>
        <v>0</v>
      </c>
      <c r="O1141" s="42">
        <f>SUM(M1141*N1141)</f>
        <v>0</v>
      </c>
      <c r="P1141" s="138">
        <v>10000</v>
      </c>
      <c r="Q1141" s="165" t="s">
        <v>26</v>
      </c>
      <c r="R1141" s="41"/>
      <c r="S1141" s="43">
        <f>VLOOKUP(Q1141,단가표!$B$2:$C$75,2,0)</f>
        <v>0</v>
      </c>
      <c r="T1141" s="166"/>
      <c r="U1141" s="193" t="s">
        <v>57</v>
      </c>
      <c r="V1141" s="50" t="s">
        <v>2402</v>
      </c>
      <c r="W1141" s="196" t="s">
        <v>2393</v>
      </c>
      <c r="X1141" s="186"/>
      <c r="Y1141" s="55"/>
      <c r="Z1141" s="48"/>
      <c r="AA1141" s="48"/>
      <c r="AB1141" s="48"/>
      <c r="AC1141" s="48"/>
    </row>
    <row r="1142" spans="1:29" ht="20.100000000000001" customHeight="1">
      <c r="A1142" s="36" t="s">
        <v>2704</v>
      </c>
      <c r="B1142" s="36" t="s">
        <v>536</v>
      </c>
      <c r="C1142" s="37"/>
      <c r="D1142" s="48" t="s">
        <v>608</v>
      </c>
      <c r="E1142" s="48" t="s">
        <v>536</v>
      </c>
      <c r="F1142" s="48"/>
      <c r="G1142" s="48"/>
      <c r="H1142" s="48"/>
      <c r="I1142" s="48" t="s">
        <v>536</v>
      </c>
      <c r="J1142" s="49">
        <v>45676</v>
      </c>
      <c r="K1142" s="44">
        <v>45658</v>
      </c>
      <c r="L1142" s="40" t="s">
        <v>31</v>
      </c>
      <c r="M1142" s="127">
        <v>1</v>
      </c>
      <c r="N1142" s="137">
        <f>VLOOKUP(L1142,단가표!$B$2:$C$75,2,0)</f>
        <v>0</v>
      </c>
      <c r="O1142" s="42">
        <f>SUM(M1142*N1142)</f>
        <v>0</v>
      </c>
      <c r="P1142" s="138">
        <v>5000</v>
      </c>
      <c r="Q1142" s="165" t="s">
        <v>26</v>
      </c>
      <c r="R1142" s="41"/>
      <c r="S1142" s="43">
        <f>VLOOKUP(Q1142,단가표!$B$2:$C$75,2,0)</f>
        <v>0</v>
      </c>
      <c r="T1142" s="166"/>
      <c r="U1142" s="193" t="s">
        <v>57</v>
      </c>
      <c r="V1142" s="50" t="s">
        <v>2403</v>
      </c>
      <c r="W1142" s="196" t="s">
        <v>2393</v>
      </c>
      <c r="X1142" s="186"/>
      <c r="Y1142" s="55"/>
      <c r="Z1142" s="48"/>
      <c r="AA1142" s="48"/>
      <c r="AB1142" s="48"/>
      <c r="AC1142" s="48"/>
    </row>
    <row r="1143" spans="1:29" ht="20.100000000000001" customHeight="1">
      <c r="A1143" s="36" t="s">
        <v>2704</v>
      </c>
      <c r="B1143" s="36" t="s">
        <v>536</v>
      </c>
      <c r="C1143" s="37"/>
      <c r="D1143" s="48" t="s">
        <v>2404</v>
      </c>
      <c r="E1143" s="48" t="s">
        <v>536</v>
      </c>
      <c r="F1143" s="48"/>
      <c r="G1143" s="48"/>
      <c r="H1143" s="48"/>
      <c r="I1143" s="48" t="s">
        <v>536</v>
      </c>
      <c r="J1143" s="49">
        <v>45676</v>
      </c>
      <c r="K1143" s="44">
        <v>45658</v>
      </c>
      <c r="L1143" s="40" t="s">
        <v>31</v>
      </c>
      <c r="M1143" s="127">
        <v>1</v>
      </c>
      <c r="N1143" s="137">
        <f>VLOOKUP(L1143,단가표!$B$2:$C$75,2,0)</f>
        <v>0</v>
      </c>
      <c r="O1143" s="42">
        <f>SUM(M1143*N1143)</f>
        <v>0</v>
      </c>
      <c r="P1143" s="138">
        <v>10000</v>
      </c>
      <c r="Q1143" s="165" t="s">
        <v>26</v>
      </c>
      <c r="R1143" s="41"/>
      <c r="S1143" s="43">
        <f>VLOOKUP(Q1143,단가표!$B$2:$C$75,2,0)</f>
        <v>0</v>
      </c>
      <c r="T1143" s="166"/>
      <c r="U1143" s="193" t="s">
        <v>57</v>
      </c>
      <c r="V1143" s="50" t="s">
        <v>2405</v>
      </c>
      <c r="W1143" s="196" t="s">
        <v>2393</v>
      </c>
      <c r="X1143" s="186"/>
      <c r="Y1143" s="55"/>
      <c r="Z1143" s="48"/>
      <c r="AA1143" s="48"/>
      <c r="AB1143" s="48"/>
      <c r="AC1143" s="48"/>
    </row>
    <row r="1144" spans="1:29" ht="20.100000000000001" customHeight="1">
      <c r="A1144" s="36" t="s">
        <v>2704</v>
      </c>
      <c r="B1144" s="36" t="s">
        <v>536</v>
      </c>
      <c r="C1144" s="37"/>
      <c r="D1144" s="48" t="s">
        <v>2406</v>
      </c>
      <c r="E1144" s="48" t="s">
        <v>536</v>
      </c>
      <c r="F1144" s="48"/>
      <c r="G1144" s="48"/>
      <c r="H1144" s="48"/>
      <c r="I1144" s="48" t="s">
        <v>536</v>
      </c>
      <c r="J1144" s="49">
        <v>45676</v>
      </c>
      <c r="K1144" s="44">
        <v>45658</v>
      </c>
      <c r="L1144" s="40" t="s">
        <v>31</v>
      </c>
      <c r="M1144" s="127">
        <v>2</v>
      </c>
      <c r="N1144" s="137">
        <f>VLOOKUP(L1144,단가표!$B$2:$C$75,2,0)</f>
        <v>0</v>
      </c>
      <c r="O1144" s="42">
        <f>SUM(M1144*N1144)</f>
        <v>0</v>
      </c>
      <c r="P1144" s="138">
        <v>20000</v>
      </c>
      <c r="Q1144" s="165" t="s">
        <v>26</v>
      </c>
      <c r="R1144" s="41"/>
      <c r="S1144" s="43">
        <f>VLOOKUP(Q1144,단가표!$B$2:$C$75,2,0)</f>
        <v>0</v>
      </c>
      <c r="T1144" s="166"/>
      <c r="U1144" s="193" t="s">
        <v>57</v>
      </c>
      <c r="V1144" s="50" t="s">
        <v>2407</v>
      </c>
      <c r="W1144" s="196" t="s">
        <v>2393</v>
      </c>
      <c r="X1144" s="186"/>
      <c r="Y1144" s="55"/>
      <c r="Z1144" s="48"/>
      <c r="AA1144" s="48"/>
      <c r="AB1144" s="48"/>
      <c r="AC1144" s="48"/>
    </row>
    <row r="1145" spans="1:29" ht="20.100000000000001" customHeight="1">
      <c r="A1145" s="36" t="s">
        <v>2704</v>
      </c>
      <c r="B1145" s="36" t="s">
        <v>536</v>
      </c>
      <c r="C1145" s="37"/>
      <c r="D1145" s="48" t="s">
        <v>2408</v>
      </c>
      <c r="E1145" s="48" t="s">
        <v>536</v>
      </c>
      <c r="F1145" s="48"/>
      <c r="G1145" s="48"/>
      <c r="H1145" s="48"/>
      <c r="I1145" s="48" t="s">
        <v>536</v>
      </c>
      <c r="J1145" s="49">
        <v>45676</v>
      </c>
      <c r="K1145" s="44">
        <v>45658</v>
      </c>
      <c r="L1145" s="40" t="s">
        <v>31</v>
      </c>
      <c r="M1145" s="127">
        <v>2</v>
      </c>
      <c r="N1145" s="137">
        <f>VLOOKUP(L1145,단가표!$B$2:$C$75,2,0)</f>
        <v>0</v>
      </c>
      <c r="O1145" s="42">
        <f>SUM(M1145*N1145)</f>
        <v>0</v>
      </c>
      <c r="P1145" s="138">
        <v>10000</v>
      </c>
      <c r="Q1145" s="165" t="s">
        <v>26</v>
      </c>
      <c r="R1145" s="41"/>
      <c r="S1145" s="43">
        <f>VLOOKUP(Q1145,단가표!$B$2:$C$75,2,0)</f>
        <v>0</v>
      </c>
      <c r="T1145" s="166"/>
      <c r="U1145" s="193" t="s">
        <v>57</v>
      </c>
      <c r="V1145" s="50" t="s">
        <v>2409</v>
      </c>
      <c r="W1145" s="196" t="s">
        <v>2393</v>
      </c>
      <c r="X1145" s="186"/>
      <c r="Y1145" s="55"/>
      <c r="Z1145" s="48"/>
      <c r="AA1145" s="48"/>
      <c r="AB1145" s="48"/>
      <c r="AC1145" s="48"/>
    </row>
    <row r="1146" spans="1:29" ht="20.100000000000001" customHeight="1">
      <c r="A1146" s="36" t="s">
        <v>2700</v>
      </c>
      <c r="B1146" s="36" t="s">
        <v>30</v>
      </c>
      <c r="C1146" s="56" t="s">
        <v>51</v>
      </c>
      <c r="D1146" s="48" t="s">
        <v>2412</v>
      </c>
      <c r="E1146" s="48" t="s">
        <v>30</v>
      </c>
      <c r="F1146" s="48" t="s">
        <v>2413</v>
      </c>
      <c r="G1146" s="48" t="s">
        <v>1667</v>
      </c>
      <c r="H1146" s="48">
        <v>8</v>
      </c>
      <c r="I1146" s="48" t="s">
        <v>2411</v>
      </c>
      <c r="J1146" s="49">
        <v>45676</v>
      </c>
      <c r="K1146" s="62">
        <v>45658</v>
      </c>
      <c r="L1146" s="40" t="s">
        <v>1872</v>
      </c>
      <c r="M1146" s="127">
        <v>1</v>
      </c>
      <c r="N1146" s="137">
        <f>VLOOKUP(L1146,단가표!$B$2:$C$75,2,0)</f>
        <v>99000</v>
      </c>
      <c r="O1146" s="42">
        <f>SUM(M1146*N1146)</f>
        <v>99000</v>
      </c>
      <c r="P1146" s="138">
        <v>99000</v>
      </c>
      <c r="Q1146" s="167" t="s">
        <v>26</v>
      </c>
      <c r="R1146" s="41"/>
      <c r="S1146" s="43">
        <v>0</v>
      </c>
      <c r="T1146" s="166"/>
      <c r="U1146" s="193" t="s">
        <v>57</v>
      </c>
      <c r="V1146" s="50" t="s">
        <v>2414</v>
      </c>
      <c r="W1146" s="194" t="s">
        <v>2415</v>
      </c>
      <c r="X1146" s="186"/>
      <c r="Y1146" s="55"/>
      <c r="Z1146" s="48"/>
      <c r="AA1146" s="48"/>
      <c r="AB1146" s="48"/>
      <c r="AC1146" s="40"/>
    </row>
    <row r="1147" spans="1:29" ht="20.100000000000001" customHeight="1">
      <c r="A1147" s="36" t="s">
        <v>2700</v>
      </c>
      <c r="B1147" s="36" t="s">
        <v>30</v>
      </c>
      <c r="C1147" s="56" t="s">
        <v>51</v>
      </c>
      <c r="D1147" s="48" t="s">
        <v>2416</v>
      </c>
      <c r="E1147" s="48" t="s">
        <v>30</v>
      </c>
      <c r="F1147" s="48" t="s">
        <v>2413</v>
      </c>
      <c r="G1147" s="48" t="s">
        <v>1667</v>
      </c>
      <c r="H1147" s="48">
        <v>8</v>
      </c>
      <c r="I1147" s="48" t="s">
        <v>712</v>
      </c>
      <c r="J1147" s="49">
        <v>45676</v>
      </c>
      <c r="K1147" s="62">
        <v>45658</v>
      </c>
      <c r="L1147" s="40" t="s">
        <v>1757</v>
      </c>
      <c r="M1147" s="127">
        <v>1</v>
      </c>
      <c r="N1147" s="137">
        <f>VLOOKUP(L1147,단가표!$B$2:$C$75,2,0)</f>
        <v>150000</v>
      </c>
      <c r="O1147" s="42">
        <f>SUM(M1147*N1147)</f>
        <v>150000</v>
      </c>
      <c r="P1147" s="138">
        <v>150000</v>
      </c>
      <c r="Q1147" s="167" t="s">
        <v>26</v>
      </c>
      <c r="R1147" s="41"/>
      <c r="S1147" s="43">
        <v>0</v>
      </c>
      <c r="T1147" s="166"/>
      <c r="U1147" s="193" t="s">
        <v>57</v>
      </c>
      <c r="V1147" s="50" t="s">
        <v>2414</v>
      </c>
      <c r="W1147" s="194" t="s">
        <v>1753</v>
      </c>
      <c r="X1147" s="186"/>
      <c r="Y1147" s="55"/>
      <c r="Z1147" s="48"/>
      <c r="AA1147" s="48"/>
      <c r="AB1147" s="48"/>
      <c r="AC1147" s="40"/>
    </row>
    <row r="1148" spans="1:29" ht="20.100000000000001" customHeight="1">
      <c r="A1148" s="58" t="s">
        <v>2705</v>
      </c>
      <c r="B1148" s="95" t="s">
        <v>51</v>
      </c>
      <c r="C1148" s="37" t="s">
        <v>41</v>
      </c>
      <c r="D1148" s="48" t="s">
        <v>1574</v>
      </c>
      <c r="E1148" s="48" t="s">
        <v>193</v>
      </c>
      <c r="F1148" s="48" t="s">
        <v>1575</v>
      </c>
      <c r="G1148" s="48" t="s">
        <v>86</v>
      </c>
      <c r="H1148" s="48">
        <v>8</v>
      </c>
      <c r="I1148" s="50" t="s">
        <v>94</v>
      </c>
      <c r="J1148" s="49">
        <v>45676</v>
      </c>
      <c r="K1148" s="44">
        <v>45689</v>
      </c>
      <c r="L1148" s="40" t="s">
        <v>4</v>
      </c>
      <c r="M1148" s="127">
        <v>4</v>
      </c>
      <c r="N1148" s="137">
        <f>VLOOKUP(L1148,단가표!$B$2:$C$75,2,0)</f>
        <v>60000</v>
      </c>
      <c r="O1148" s="42">
        <f>SUM(M1148*N1148)</f>
        <v>240000</v>
      </c>
      <c r="P1148" s="138">
        <v>240000</v>
      </c>
      <c r="Q1148" s="165" t="s">
        <v>26</v>
      </c>
      <c r="R1148" s="41"/>
      <c r="S1148" s="42">
        <f>VLOOKUP(Q1148,단가표!$B$2:$C$75,2,0)</f>
        <v>0</v>
      </c>
      <c r="T1148" s="166"/>
      <c r="U1148" s="195" t="s">
        <v>57</v>
      </c>
      <c r="V1148" s="50" t="s">
        <v>2410</v>
      </c>
      <c r="W1148" s="196" t="s">
        <v>2314</v>
      </c>
      <c r="X1148" s="186"/>
      <c r="Y1148" s="55"/>
      <c r="Z1148" s="48"/>
      <c r="AA1148" s="48"/>
      <c r="AB1148" s="48"/>
      <c r="AC1148" s="48"/>
    </row>
    <row r="1149" spans="1:29" ht="20.100000000000001" customHeight="1">
      <c r="A1149" s="36" t="s">
        <v>2700</v>
      </c>
      <c r="B1149" s="36" t="s">
        <v>30</v>
      </c>
      <c r="C1149" s="56" t="s">
        <v>51</v>
      </c>
      <c r="D1149" s="48" t="s">
        <v>2417</v>
      </c>
      <c r="E1149" s="48" t="s">
        <v>30</v>
      </c>
      <c r="F1149" s="48" t="s">
        <v>2418</v>
      </c>
      <c r="G1149" s="48" t="s">
        <v>1667</v>
      </c>
      <c r="H1149" s="48">
        <v>7</v>
      </c>
      <c r="I1149" s="48" t="s">
        <v>2361</v>
      </c>
      <c r="J1149" s="49">
        <v>45676</v>
      </c>
      <c r="K1149" s="62">
        <v>45689</v>
      </c>
      <c r="L1149" s="40" t="s">
        <v>2364</v>
      </c>
      <c r="M1149" s="127">
        <v>1</v>
      </c>
      <c r="N1149" s="137">
        <f>VLOOKUP(L1149,단가표!$B$2:$C$75,2,0)</f>
        <v>99000</v>
      </c>
      <c r="O1149" s="42">
        <f>SUM(M1149*N1149)</f>
        <v>99000</v>
      </c>
      <c r="P1149" s="138">
        <v>99000</v>
      </c>
      <c r="Q1149" s="167" t="s">
        <v>1724</v>
      </c>
      <c r="R1149" s="41">
        <v>1</v>
      </c>
      <c r="S1149" s="43">
        <v>0</v>
      </c>
      <c r="T1149" s="166">
        <v>24000</v>
      </c>
      <c r="U1149" s="193" t="s">
        <v>59</v>
      </c>
      <c r="V1149" s="50" t="s">
        <v>765</v>
      </c>
      <c r="W1149" s="194" t="s">
        <v>2365</v>
      </c>
      <c r="X1149" s="186"/>
      <c r="Y1149" s="55"/>
      <c r="Z1149" s="48"/>
      <c r="AA1149" s="48"/>
      <c r="AB1149" s="48"/>
      <c r="AC1149" s="40"/>
    </row>
    <row r="1150" spans="1:29" ht="20.100000000000001" customHeight="1">
      <c r="A1150" s="36" t="s">
        <v>2705</v>
      </c>
      <c r="B1150" s="95" t="s">
        <v>51</v>
      </c>
      <c r="C1150" s="59" t="s">
        <v>2435</v>
      </c>
      <c r="D1150" s="48" t="s">
        <v>285</v>
      </c>
      <c r="E1150" s="48" t="s">
        <v>193</v>
      </c>
      <c r="F1150" s="48" t="s">
        <v>286</v>
      </c>
      <c r="G1150" s="48" t="s">
        <v>86</v>
      </c>
      <c r="H1150" s="48">
        <v>7</v>
      </c>
      <c r="I1150" s="48" t="s">
        <v>689</v>
      </c>
      <c r="J1150" s="49">
        <v>45677</v>
      </c>
      <c r="K1150" s="44">
        <v>45658</v>
      </c>
      <c r="L1150" s="40" t="s">
        <v>2435</v>
      </c>
      <c r="M1150" s="127">
        <v>1</v>
      </c>
      <c r="N1150" s="137">
        <f>VLOOKUP(L1150,단가표!$B$2:$C$75,2,0)</f>
        <v>30000</v>
      </c>
      <c r="O1150" s="42">
        <f>SUM(M1150*N1150)</f>
        <v>30000</v>
      </c>
      <c r="P1150" s="138">
        <v>30000</v>
      </c>
      <c r="Q1150" s="165" t="s">
        <v>26</v>
      </c>
      <c r="R1150" s="41"/>
      <c r="S1150" s="43">
        <f>VLOOKUP(Q1150,단가표!$B$2:$C$75,2,0)</f>
        <v>0</v>
      </c>
      <c r="T1150" s="166"/>
      <c r="U1150" s="193" t="s">
        <v>57</v>
      </c>
      <c r="V1150" s="50" t="s">
        <v>2436</v>
      </c>
      <c r="W1150" s="194" t="s">
        <v>2437</v>
      </c>
      <c r="X1150" s="186">
        <v>44771</v>
      </c>
      <c r="Y1150" s="55" t="s">
        <v>4</v>
      </c>
      <c r="Z1150" s="48"/>
      <c r="AA1150" s="48"/>
      <c r="AB1150" s="48"/>
      <c r="AC1150" s="40"/>
    </row>
    <row r="1151" spans="1:29" ht="20.100000000000001" customHeight="1">
      <c r="A1151" s="36" t="s">
        <v>2705</v>
      </c>
      <c r="B1151" s="95" t="s">
        <v>51</v>
      </c>
      <c r="C1151" s="59" t="s">
        <v>28</v>
      </c>
      <c r="D1151" s="48" t="s">
        <v>2440</v>
      </c>
      <c r="E1151" s="48" t="s">
        <v>2186</v>
      </c>
      <c r="F1151" s="48" t="s">
        <v>2441</v>
      </c>
      <c r="G1151" s="48" t="s">
        <v>86</v>
      </c>
      <c r="H1151" s="48">
        <v>9</v>
      </c>
      <c r="I1151" s="48" t="s">
        <v>88</v>
      </c>
      <c r="J1151" s="49">
        <v>45677</v>
      </c>
      <c r="K1151" s="44">
        <v>45658</v>
      </c>
      <c r="L1151" s="40" t="s">
        <v>28</v>
      </c>
      <c r="M1151" s="127">
        <v>1</v>
      </c>
      <c r="N1151" s="137">
        <f>VLOOKUP(L1151,단가표!$B$2:$C$75,2,0)</f>
        <v>70000</v>
      </c>
      <c r="O1151" s="42">
        <f>SUM(M1151*N1151)</f>
        <v>70000</v>
      </c>
      <c r="P1151" s="138">
        <v>70000</v>
      </c>
      <c r="Q1151" s="165" t="s">
        <v>26</v>
      </c>
      <c r="R1151" s="41"/>
      <c r="S1151" s="43">
        <f>VLOOKUP(Q1151,단가표!$B$2:$C$75,2,0)</f>
        <v>0</v>
      </c>
      <c r="T1151" s="166"/>
      <c r="U1151" s="193" t="s">
        <v>59</v>
      </c>
      <c r="V1151" s="50" t="s">
        <v>765</v>
      </c>
      <c r="W1151" s="194" t="s">
        <v>2442</v>
      </c>
      <c r="X1151" s="186"/>
      <c r="Y1151" s="55"/>
      <c r="Z1151" s="48"/>
      <c r="AA1151" s="48"/>
      <c r="AB1151" s="48"/>
      <c r="AC1151" s="40"/>
    </row>
    <row r="1152" spans="1:29" ht="20.100000000000001" customHeight="1">
      <c r="A1152" s="36" t="s">
        <v>2700</v>
      </c>
      <c r="B1152" s="36" t="s">
        <v>30</v>
      </c>
      <c r="C1152" s="56" t="s">
        <v>50</v>
      </c>
      <c r="D1152" s="48" t="s">
        <v>2424</v>
      </c>
      <c r="E1152" s="48" t="s">
        <v>30</v>
      </c>
      <c r="F1152" s="48" t="s">
        <v>2425</v>
      </c>
      <c r="G1152" s="48" t="s">
        <v>1723</v>
      </c>
      <c r="H1152" s="48">
        <v>9</v>
      </c>
      <c r="I1152" s="48" t="s">
        <v>2335</v>
      </c>
      <c r="J1152" s="49">
        <v>45677</v>
      </c>
      <c r="K1152" s="66">
        <v>45658</v>
      </c>
      <c r="L1152" s="40" t="s">
        <v>2226</v>
      </c>
      <c r="M1152" s="127">
        <v>1</v>
      </c>
      <c r="N1152" s="137">
        <f>VLOOKUP(L1152,단가표!$B$2:$C$75,2,0)</f>
        <v>99000</v>
      </c>
      <c r="O1152" s="42">
        <f>SUM(M1152*N1152)</f>
        <v>99000</v>
      </c>
      <c r="P1152" s="138">
        <v>99000</v>
      </c>
      <c r="Q1152" s="167" t="s">
        <v>26</v>
      </c>
      <c r="R1152" s="41"/>
      <c r="S1152" s="43">
        <v>0</v>
      </c>
      <c r="T1152" s="166"/>
      <c r="U1152" s="200" t="s">
        <v>57</v>
      </c>
      <c r="V1152" s="38" t="s">
        <v>2426</v>
      </c>
      <c r="W1152" s="194" t="s">
        <v>2427</v>
      </c>
      <c r="X1152" s="186"/>
      <c r="Y1152" s="55"/>
      <c r="Z1152" s="48"/>
      <c r="AA1152" s="48"/>
      <c r="AB1152" s="48"/>
      <c r="AC1152" s="40"/>
    </row>
    <row r="1153" spans="1:29" ht="20.100000000000001" customHeight="1">
      <c r="A1153" s="36" t="s">
        <v>2700</v>
      </c>
      <c r="B1153" s="36" t="s">
        <v>30</v>
      </c>
      <c r="C1153" s="56" t="s">
        <v>50</v>
      </c>
      <c r="D1153" s="48" t="s">
        <v>2439</v>
      </c>
      <c r="E1153" s="48" t="s">
        <v>30</v>
      </c>
      <c r="F1153" s="48" t="s">
        <v>2425</v>
      </c>
      <c r="G1153" s="48" t="s">
        <v>1723</v>
      </c>
      <c r="H1153" s="48">
        <v>9</v>
      </c>
      <c r="I1153" s="48" t="s">
        <v>185</v>
      </c>
      <c r="J1153" s="49">
        <v>45677</v>
      </c>
      <c r="K1153" s="66">
        <v>45658</v>
      </c>
      <c r="L1153" s="40" t="s">
        <v>1757</v>
      </c>
      <c r="M1153" s="127">
        <v>1</v>
      </c>
      <c r="N1153" s="137">
        <f>VLOOKUP(L1153,단가표!$B$2:$C$75,2,0)</f>
        <v>150000</v>
      </c>
      <c r="O1153" s="42">
        <f>SUM(M1153*N1153)</f>
        <v>150000</v>
      </c>
      <c r="P1153" s="138">
        <v>150000</v>
      </c>
      <c r="Q1153" s="167" t="s">
        <v>26</v>
      </c>
      <c r="R1153" s="41"/>
      <c r="S1153" s="43">
        <v>0</v>
      </c>
      <c r="T1153" s="166"/>
      <c r="U1153" s="200" t="s">
        <v>57</v>
      </c>
      <c r="V1153" s="38" t="s">
        <v>2426</v>
      </c>
      <c r="W1153" s="194" t="s">
        <v>2196</v>
      </c>
      <c r="X1153" s="186"/>
      <c r="Y1153" s="55"/>
      <c r="Z1153" s="48"/>
      <c r="AA1153" s="48"/>
      <c r="AB1153" s="48"/>
      <c r="AC1153" s="40"/>
    </row>
    <row r="1154" spans="1:29" ht="20.100000000000001" customHeight="1">
      <c r="A1154" s="36" t="s">
        <v>2705</v>
      </c>
      <c r="B1154" s="95" t="s">
        <v>51</v>
      </c>
      <c r="C1154" s="37" t="s">
        <v>41</v>
      </c>
      <c r="D1154" s="48" t="s">
        <v>550</v>
      </c>
      <c r="E1154" s="48" t="s">
        <v>48</v>
      </c>
      <c r="F1154" s="48" t="s">
        <v>551</v>
      </c>
      <c r="G1154" s="48" t="s">
        <v>86</v>
      </c>
      <c r="H1154" s="48">
        <v>7</v>
      </c>
      <c r="I1154" s="48" t="s">
        <v>90</v>
      </c>
      <c r="J1154" s="49">
        <v>45677</v>
      </c>
      <c r="K1154" s="44">
        <v>45689</v>
      </c>
      <c r="L1154" s="40" t="s">
        <v>5</v>
      </c>
      <c r="M1154" s="127">
        <v>4</v>
      </c>
      <c r="N1154" s="137">
        <f>VLOOKUP(L1154,단가표!$B$2:$C$75,2,0)</f>
        <v>57500</v>
      </c>
      <c r="O1154" s="42">
        <f>SUM(M1154*N1154)</f>
        <v>230000</v>
      </c>
      <c r="P1154" s="138">
        <v>230000</v>
      </c>
      <c r="Q1154" s="165" t="s">
        <v>26</v>
      </c>
      <c r="R1154" s="41"/>
      <c r="S1154" s="43">
        <f>VLOOKUP(Q1154,단가표!$B$2:$C$75,2,0)</f>
        <v>0</v>
      </c>
      <c r="T1154" s="166"/>
      <c r="U1154" s="195" t="s">
        <v>57</v>
      </c>
      <c r="V1154" s="50" t="s">
        <v>2428</v>
      </c>
      <c r="W1154" s="194" t="s">
        <v>2438</v>
      </c>
      <c r="X1154" s="186"/>
      <c r="Y1154" s="55"/>
      <c r="Z1154" s="48"/>
      <c r="AA1154" s="48"/>
      <c r="AB1154" s="48"/>
      <c r="AC1154" s="48"/>
    </row>
    <row r="1155" spans="1:29" ht="20.100000000000001" customHeight="1">
      <c r="A1155" s="36" t="s">
        <v>2705</v>
      </c>
      <c r="B1155" s="95" t="s">
        <v>50</v>
      </c>
      <c r="C1155" s="59" t="s">
        <v>41</v>
      </c>
      <c r="D1155" s="48" t="s">
        <v>298</v>
      </c>
      <c r="E1155" s="48" t="s">
        <v>44</v>
      </c>
      <c r="F1155" s="48" t="s">
        <v>295</v>
      </c>
      <c r="G1155" s="48" t="s">
        <v>86</v>
      </c>
      <c r="H1155" s="48">
        <v>10</v>
      </c>
      <c r="I1155" s="48" t="s">
        <v>144</v>
      </c>
      <c r="J1155" s="49">
        <v>45677</v>
      </c>
      <c r="K1155" s="44">
        <v>45689</v>
      </c>
      <c r="L1155" s="40" t="s">
        <v>4</v>
      </c>
      <c r="M1155" s="127">
        <v>3</v>
      </c>
      <c r="N1155" s="137">
        <f>VLOOKUP(L1155,단가표!$B$2:$C$75,2,0)</f>
        <v>60000</v>
      </c>
      <c r="O1155" s="42">
        <f>SUM(M1155*N1155)</f>
        <v>180000</v>
      </c>
      <c r="P1155" s="138">
        <v>180000</v>
      </c>
      <c r="Q1155" s="167" t="s">
        <v>26</v>
      </c>
      <c r="R1155" s="41"/>
      <c r="S1155" s="43">
        <f>VLOOKUP(Q1155,단가표!$B$2:$C$75,2,0)</f>
        <v>0</v>
      </c>
      <c r="T1155" s="166"/>
      <c r="U1155" s="193" t="s">
        <v>57</v>
      </c>
      <c r="V1155" s="50" t="s">
        <v>2429</v>
      </c>
      <c r="W1155" s="194" t="s">
        <v>2430</v>
      </c>
      <c r="X1155" s="186">
        <v>44785</v>
      </c>
      <c r="Y1155" s="55" t="s">
        <v>4</v>
      </c>
      <c r="Z1155" s="48"/>
      <c r="AA1155" s="48" t="s">
        <v>296</v>
      </c>
      <c r="AB1155" s="48"/>
      <c r="AC1155" s="40"/>
    </row>
    <row r="1156" spans="1:29" ht="20.100000000000001" customHeight="1">
      <c r="A1156" s="36" t="s">
        <v>2705</v>
      </c>
      <c r="B1156" s="95" t="s">
        <v>51</v>
      </c>
      <c r="C1156" s="59" t="s">
        <v>41</v>
      </c>
      <c r="D1156" s="48" t="s">
        <v>2299</v>
      </c>
      <c r="E1156" s="48" t="s">
        <v>193</v>
      </c>
      <c r="F1156" s="48" t="s">
        <v>2301</v>
      </c>
      <c r="G1156" s="48" t="s">
        <v>86</v>
      </c>
      <c r="H1156" s="48">
        <v>10</v>
      </c>
      <c r="I1156" s="48" t="s">
        <v>94</v>
      </c>
      <c r="J1156" s="49">
        <v>45677</v>
      </c>
      <c r="K1156" s="73">
        <v>45689</v>
      </c>
      <c r="L1156" s="40" t="s">
        <v>5</v>
      </c>
      <c r="M1156" s="127">
        <v>4</v>
      </c>
      <c r="N1156" s="137">
        <f>VLOOKUP(L1156,단가표!$B$2:$C$75,2,0)</f>
        <v>57500</v>
      </c>
      <c r="O1156" s="42">
        <f>SUM(M1156*N1156)</f>
        <v>230000</v>
      </c>
      <c r="P1156" s="138">
        <v>230000</v>
      </c>
      <c r="Q1156" s="167" t="s">
        <v>26</v>
      </c>
      <c r="R1156" s="41"/>
      <c r="S1156" s="43">
        <f>VLOOKUP(Q1156,단가표!$B$2:$C$75,2,0)</f>
        <v>0</v>
      </c>
      <c r="T1156" s="166"/>
      <c r="U1156" s="193" t="s">
        <v>57</v>
      </c>
      <c r="V1156" s="50" t="s">
        <v>2431</v>
      </c>
      <c r="W1156" s="194" t="s">
        <v>2372</v>
      </c>
      <c r="X1156" s="186">
        <v>45670</v>
      </c>
      <c r="Y1156" s="55" t="s">
        <v>4</v>
      </c>
      <c r="Z1156" s="48" t="s">
        <v>2304</v>
      </c>
      <c r="AA1156" s="48" t="s">
        <v>2305</v>
      </c>
      <c r="AB1156" s="48"/>
      <c r="AC1156" s="40"/>
    </row>
    <row r="1157" spans="1:29" ht="20.100000000000001" customHeight="1">
      <c r="A1157" s="36" t="s">
        <v>2705</v>
      </c>
      <c r="B1157" s="95" t="s">
        <v>51</v>
      </c>
      <c r="C1157" s="59" t="s">
        <v>41</v>
      </c>
      <c r="D1157" s="48" t="s">
        <v>2300</v>
      </c>
      <c r="E1157" s="48" t="s">
        <v>193</v>
      </c>
      <c r="F1157" s="48" t="s">
        <v>2301</v>
      </c>
      <c r="G1157" s="48" t="s">
        <v>86</v>
      </c>
      <c r="H1157" s="48">
        <v>8</v>
      </c>
      <c r="I1157" s="48" t="s">
        <v>94</v>
      </c>
      <c r="J1157" s="49">
        <v>45677</v>
      </c>
      <c r="K1157" s="73">
        <v>45689</v>
      </c>
      <c r="L1157" s="40" t="s">
        <v>5</v>
      </c>
      <c r="M1157" s="127">
        <v>4</v>
      </c>
      <c r="N1157" s="137">
        <f>VLOOKUP(L1157,단가표!$B$2:$C$75,2,0)</f>
        <v>57500</v>
      </c>
      <c r="O1157" s="42">
        <f>SUM(M1157*N1157)</f>
        <v>230000</v>
      </c>
      <c r="P1157" s="138">
        <v>230000</v>
      </c>
      <c r="Q1157" s="167" t="s">
        <v>26</v>
      </c>
      <c r="R1157" s="41"/>
      <c r="S1157" s="43">
        <f>VLOOKUP(Q1157,단가표!$B$2:$C$75,2,0)</f>
        <v>0</v>
      </c>
      <c r="T1157" s="166"/>
      <c r="U1157" s="193" t="s">
        <v>57</v>
      </c>
      <c r="V1157" s="50" t="s">
        <v>2431</v>
      </c>
      <c r="W1157" s="194" t="s">
        <v>2372</v>
      </c>
      <c r="X1157" s="186">
        <v>45670</v>
      </c>
      <c r="Y1157" s="55" t="s">
        <v>4</v>
      </c>
      <c r="Z1157" s="48" t="s">
        <v>2304</v>
      </c>
      <c r="AA1157" s="48" t="s">
        <v>2305</v>
      </c>
      <c r="AB1157" s="48"/>
      <c r="AC1157" s="40"/>
    </row>
    <row r="1158" spans="1:29" ht="20.100000000000001" customHeight="1">
      <c r="A1158" s="36" t="s">
        <v>2705</v>
      </c>
      <c r="B1158" s="95" t="s">
        <v>51</v>
      </c>
      <c r="C1158" s="56" t="s">
        <v>41</v>
      </c>
      <c r="D1158" s="40" t="s">
        <v>392</v>
      </c>
      <c r="E1158" s="48" t="s">
        <v>48</v>
      </c>
      <c r="F1158" s="48" t="s">
        <v>393</v>
      </c>
      <c r="G1158" s="48" t="s">
        <v>86</v>
      </c>
      <c r="H1158" s="48">
        <v>6</v>
      </c>
      <c r="I1158" s="48" t="s">
        <v>2606</v>
      </c>
      <c r="J1158" s="49">
        <v>45677</v>
      </c>
      <c r="K1158" s="74">
        <v>45689</v>
      </c>
      <c r="L1158" s="40" t="s">
        <v>6</v>
      </c>
      <c r="M1158" s="127">
        <v>8</v>
      </c>
      <c r="N1158" s="137">
        <f>VLOOKUP(L1158,단가표!$B$2:$C$75,2,0)</f>
        <v>55000</v>
      </c>
      <c r="O1158" s="42">
        <f>SUM(M1158*N1158)</f>
        <v>440000</v>
      </c>
      <c r="P1158" s="138">
        <v>440000</v>
      </c>
      <c r="Q1158" s="165" t="s">
        <v>26</v>
      </c>
      <c r="R1158" s="41"/>
      <c r="S1158" s="42">
        <v>0</v>
      </c>
      <c r="T1158" s="166"/>
      <c r="U1158" s="195" t="s">
        <v>57</v>
      </c>
      <c r="V1158" s="50" t="s">
        <v>2432</v>
      </c>
      <c r="W1158" s="194" t="s">
        <v>2433</v>
      </c>
      <c r="X1158" s="186">
        <v>45055</v>
      </c>
      <c r="Y1158" s="48" t="s">
        <v>4</v>
      </c>
      <c r="Z1158" s="48"/>
      <c r="AA1158" s="67" t="s">
        <v>394</v>
      </c>
      <c r="AB1158" s="67"/>
      <c r="AC1158" s="48" t="s">
        <v>136</v>
      </c>
    </row>
    <row r="1159" spans="1:29" ht="20.100000000000001" customHeight="1">
      <c r="A1159" s="36" t="s">
        <v>2705</v>
      </c>
      <c r="B1159" s="95" t="s">
        <v>51</v>
      </c>
      <c r="C1159" s="48" t="s">
        <v>41</v>
      </c>
      <c r="D1159" s="40" t="s">
        <v>329</v>
      </c>
      <c r="E1159" s="48" t="s">
        <v>193</v>
      </c>
      <c r="F1159" s="48" t="s">
        <v>409</v>
      </c>
      <c r="G1159" s="48" t="s">
        <v>86</v>
      </c>
      <c r="H1159" s="48">
        <v>9</v>
      </c>
      <c r="I1159" s="48" t="s">
        <v>772</v>
      </c>
      <c r="J1159" s="49">
        <v>45677</v>
      </c>
      <c r="K1159" s="44">
        <v>45689</v>
      </c>
      <c r="L1159" s="40" t="s">
        <v>6</v>
      </c>
      <c r="M1159" s="127">
        <v>8</v>
      </c>
      <c r="N1159" s="137">
        <f>VLOOKUP(L1159,단가표!$B$2:$C$75,2,0)</f>
        <v>55000</v>
      </c>
      <c r="O1159" s="42">
        <f>SUM(M1159*N1159)</f>
        <v>440000</v>
      </c>
      <c r="P1159" s="138">
        <v>440000</v>
      </c>
      <c r="Q1159" s="167" t="s">
        <v>26</v>
      </c>
      <c r="R1159" s="75"/>
      <c r="S1159" s="43">
        <f>VLOOKUP(Q1159,단가표!$B$2:$C$75,2,0)</f>
        <v>0</v>
      </c>
      <c r="T1159" s="166"/>
      <c r="U1159" s="195" t="s">
        <v>58</v>
      </c>
      <c r="V1159" s="60" t="s">
        <v>765</v>
      </c>
      <c r="W1159" s="198" t="s">
        <v>2348</v>
      </c>
      <c r="X1159" s="186">
        <v>45121</v>
      </c>
      <c r="Y1159" s="48" t="s">
        <v>4</v>
      </c>
      <c r="Z1159" s="48"/>
      <c r="AA1159" s="67" t="s">
        <v>410</v>
      </c>
      <c r="AB1159" s="67"/>
      <c r="AC1159" s="40" t="s">
        <v>129</v>
      </c>
    </row>
    <row r="1160" spans="1:29" ht="20.100000000000001" customHeight="1">
      <c r="A1160" s="36" t="s">
        <v>2705</v>
      </c>
      <c r="B1160" s="95" t="s">
        <v>50</v>
      </c>
      <c r="C1160" s="37" t="s">
        <v>41</v>
      </c>
      <c r="D1160" s="48" t="s">
        <v>201</v>
      </c>
      <c r="E1160" s="48" t="s">
        <v>44</v>
      </c>
      <c r="F1160" s="48" t="s">
        <v>156</v>
      </c>
      <c r="G1160" s="48" t="s">
        <v>89</v>
      </c>
      <c r="H1160" s="48">
        <v>9</v>
      </c>
      <c r="I1160" s="50" t="s">
        <v>94</v>
      </c>
      <c r="J1160" s="68">
        <v>45677</v>
      </c>
      <c r="K1160" s="44">
        <v>45689</v>
      </c>
      <c r="L1160" s="40" t="s">
        <v>4</v>
      </c>
      <c r="M1160" s="127">
        <v>4</v>
      </c>
      <c r="N1160" s="137">
        <f>VLOOKUP(L1160,단가표!$B$2:$C$75,2,0)</f>
        <v>60000</v>
      </c>
      <c r="O1160" s="42">
        <f>SUM(M1160*N1160)</f>
        <v>240000</v>
      </c>
      <c r="P1160" s="138">
        <v>240000</v>
      </c>
      <c r="Q1160" s="167" t="s">
        <v>26</v>
      </c>
      <c r="R1160" s="41"/>
      <c r="S1160" s="43">
        <f>VLOOKUP(Q1160,단가표!$B$2:$C$75,2,0)</f>
        <v>0</v>
      </c>
      <c r="T1160" s="166"/>
      <c r="U1160" s="195" t="s">
        <v>57</v>
      </c>
      <c r="V1160" s="50" t="s">
        <v>2434</v>
      </c>
      <c r="W1160" s="194" t="s">
        <v>2314</v>
      </c>
      <c r="X1160" s="186">
        <v>44236</v>
      </c>
      <c r="Y1160" s="48" t="s">
        <v>8</v>
      </c>
      <c r="Z1160" s="48"/>
      <c r="AA1160" s="48" t="s">
        <v>157</v>
      </c>
      <c r="AB1160" s="48"/>
      <c r="AC1160" s="48" t="s">
        <v>61</v>
      </c>
    </row>
    <row r="1161" spans="1:29" ht="20.100000000000001" customHeight="1">
      <c r="A1161" s="58" t="s">
        <v>2705</v>
      </c>
      <c r="B1161" s="95" t="s">
        <v>50</v>
      </c>
      <c r="C1161" s="59" t="s">
        <v>41</v>
      </c>
      <c r="D1161" s="48" t="s">
        <v>190</v>
      </c>
      <c r="E1161" s="48" t="s">
        <v>45</v>
      </c>
      <c r="F1161" s="48" t="s">
        <v>189</v>
      </c>
      <c r="G1161" s="48" t="s">
        <v>89</v>
      </c>
      <c r="H1161" s="48">
        <v>8</v>
      </c>
      <c r="I1161" s="48" t="s">
        <v>144</v>
      </c>
      <c r="J1161" s="49">
        <v>45677</v>
      </c>
      <c r="K1161" s="66">
        <v>45689</v>
      </c>
      <c r="L1161" s="40" t="s">
        <v>4</v>
      </c>
      <c r="M1161" s="127">
        <v>4</v>
      </c>
      <c r="N1161" s="137">
        <f>VLOOKUP(L1161,단가표!$B$2:$C$75,2,0)</f>
        <v>60000</v>
      </c>
      <c r="O1161" s="42">
        <f>SUM(M1161*N1161)</f>
        <v>240000</v>
      </c>
      <c r="P1161" s="138">
        <v>240000</v>
      </c>
      <c r="Q1161" s="167" t="s">
        <v>15</v>
      </c>
      <c r="R1161" s="41">
        <v>4</v>
      </c>
      <c r="S1161" s="43">
        <f>VLOOKUP(Q1161,단가표!$B$2:$C$75,2,0)</f>
        <v>6000</v>
      </c>
      <c r="T1161" s="166">
        <v>24000</v>
      </c>
      <c r="U1161" s="195" t="s">
        <v>59</v>
      </c>
      <c r="V1161" s="50" t="s">
        <v>765</v>
      </c>
      <c r="W1161" s="194" t="s">
        <v>2314</v>
      </c>
      <c r="X1161" s="186">
        <v>44370</v>
      </c>
      <c r="Y1161" s="48"/>
      <c r="Z1161" s="48"/>
      <c r="AA1161" s="48" t="s">
        <v>191</v>
      </c>
      <c r="AB1161" s="48"/>
      <c r="AC1161" s="48"/>
    </row>
    <row r="1162" spans="1:29" ht="20.100000000000001" customHeight="1">
      <c r="A1162" s="36" t="s">
        <v>2700</v>
      </c>
      <c r="B1162" s="36" t="s">
        <v>30</v>
      </c>
      <c r="C1162" s="56" t="s">
        <v>51</v>
      </c>
      <c r="D1162" s="48" t="s">
        <v>2421</v>
      </c>
      <c r="E1162" s="48" t="s">
        <v>30</v>
      </c>
      <c r="F1162" s="48" t="s">
        <v>2079</v>
      </c>
      <c r="G1162" s="48" t="s">
        <v>1667</v>
      </c>
      <c r="H1162" s="48">
        <v>9</v>
      </c>
      <c r="I1162" s="48" t="s">
        <v>2422</v>
      </c>
      <c r="J1162" s="49">
        <v>45677</v>
      </c>
      <c r="K1162" s="66">
        <v>45689</v>
      </c>
      <c r="L1162" s="40" t="s">
        <v>1757</v>
      </c>
      <c r="M1162" s="127">
        <v>1</v>
      </c>
      <c r="N1162" s="137">
        <f>VLOOKUP(L1162,단가표!$B$2:$C$75,2,0)</f>
        <v>150000</v>
      </c>
      <c r="O1162" s="42">
        <f>SUM(M1162*N1162)</f>
        <v>150000</v>
      </c>
      <c r="P1162" s="138">
        <v>150000</v>
      </c>
      <c r="Q1162" s="167" t="s">
        <v>26</v>
      </c>
      <c r="R1162" s="41"/>
      <c r="S1162" s="43">
        <v>0</v>
      </c>
      <c r="T1162" s="166"/>
      <c r="U1162" s="200" t="s">
        <v>57</v>
      </c>
      <c r="V1162" s="38" t="s">
        <v>2423</v>
      </c>
      <c r="W1162" s="194" t="s">
        <v>1753</v>
      </c>
      <c r="X1162" s="186"/>
      <c r="Y1162" s="55"/>
      <c r="Z1162" s="48"/>
      <c r="AA1162" s="48"/>
      <c r="AB1162" s="48"/>
      <c r="AC1162" s="40"/>
    </row>
    <row r="1163" spans="1:29" ht="20.100000000000001" customHeight="1">
      <c r="A1163" s="36" t="s">
        <v>2705</v>
      </c>
      <c r="B1163" s="95" t="s">
        <v>51</v>
      </c>
      <c r="C1163" s="56" t="s">
        <v>41</v>
      </c>
      <c r="D1163" s="48" t="s">
        <v>570</v>
      </c>
      <c r="E1163" s="48" t="s">
        <v>48</v>
      </c>
      <c r="F1163" s="48" t="s">
        <v>552</v>
      </c>
      <c r="G1163" s="48" t="s">
        <v>86</v>
      </c>
      <c r="H1163" s="48">
        <v>6</v>
      </c>
      <c r="I1163" s="48" t="s">
        <v>90</v>
      </c>
      <c r="J1163" s="49">
        <v>45678</v>
      </c>
      <c r="K1163" s="62">
        <v>45689</v>
      </c>
      <c r="L1163" s="40" t="s">
        <v>4</v>
      </c>
      <c r="M1163" s="127">
        <v>4</v>
      </c>
      <c r="N1163" s="137">
        <f>VLOOKUP(L1163,단가표!$B$2:$C$75,2,0)</f>
        <v>60000</v>
      </c>
      <c r="O1163" s="42">
        <f>SUM(M1163*N1163)</f>
        <v>240000</v>
      </c>
      <c r="P1163" s="138">
        <v>240000</v>
      </c>
      <c r="Q1163" s="165" t="s">
        <v>26</v>
      </c>
      <c r="R1163" s="41"/>
      <c r="S1163" s="43">
        <f>VLOOKUP(Q1163,단가표!$B$2:$C$75,2,0)</f>
        <v>0</v>
      </c>
      <c r="T1163" s="138"/>
      <c r="U1163" s="195" t="s">
        <v>57</v>
      </c>
      <c r="V1163" s="50" t="s">
        <v>2445</v>
      </c>
      <c r="W1163" s="194" t="s">
        <v>2455</v>
      </c>
      <c r="X1163" s="186">
        <v>45324</v>
      </c>
      <c r="Y1163" s="55" t="s">
        <v>4</v>
      </c>
      <c r="Z1163" s="48"/>
      <c r="AA1163" s="48"/>
      <c r="AB1163" s="48"/>
      <c r="AC1163" s="40" t="s">
        <v>569</v>
      </c>
    </row>
    <row r="1164" spans="1:29" ht="20.100000000000001" customHeight="1">
      <c r="A1164" s="36" t="s">
        <v>2705</v>
      </c>
      <c r="B1164" s="95" t="s">
        <v>51</v>
      </c>
      <c r="C1164" s="59" t="s">
        <v>41</v>
      </c>
      <c r="D1164" s="40" t="s">
        <v>166</v>
      </c>
      <c r="E1164" s="48" t="s">
        <v>48</v>
      </c>
      <c r="F1164" s="48" t="s">
        <v>167</v>
      </c>
      <c r="G1164" s="48" t="s">
        <v>86</v>
      </c>
      <c r="H1164" s="48">
        <v>7</v>
      </c>
      <c r="I1164" s="48" t="s">
        <v>172</v>
      </c>
      <c r="J1164" s="49">
        <v>45678</v>
      </c>
      <c r="K1164" s="44">
        <v>45689</v>
      </c>
      <c r="L1164" s="40" t="s">
        <v>6</v>
      </c>
      <c r="M1164" s="127">
        <v>8</v>
      </c>
      <c r="N1164" s="137">
        <f>VLOOKUP(L1164,단가표!$B$2:$C$75,2,0)</f>
        <v>55000</v>
      </c>
      <c r="O1164" s="42">
        <f>SUM(M1164*N1164)</f>
        <v>440000</v>
      </c>
      <c r="P1164" s="138">
        <v>440000</v>
      </c>
      <c r="Q1164" s="167" t="s">
        <v>26</v>
      </c>
      <c r="R1164" s="41"/>
      <c r="S1164" s="43">
        <f>VLOOKUP(Q1164,단가표!$B$2:$C$75,2,0)</f>
        <v>0</v>
      </c>
      <c r="T1164" s="166"/>
      <c r="U1164" s="195" t="s">
        <v>57</v>
      </c>
      <c r="V1164" s="50" t="s">
        <v>2446</v>
      </c>
      <c r="W1164" s="194" t="s">
        <v>2348</v>
      </c>
      <c r="X1164" s="186">
        <v>44274</v>
      </c>
      <c r="Y1164" s="55" t="s">
        <v>4</v>
      </c>
      <c r="Z1164" s="48"/>
      <c r="AA1164" s="48" t="s">
        <v>168</v>
      </c>
      <c r="AB1164" s="48"/>
      <c r="AC1164" s="40" t="s">
        <v>52</v>
      </c>
    </row>
    <row r="1165" spans="1:29" ht="20.100000000000001" customHeight="1">
      <c r="A1165" s="58" t="s">
        <v>2705</v>
      </c>
      <c r="B1165" s="95" t="s">
        <v>51</v>
      </c>
      <c r="C1165" s="37" t="s">
        <v>41</v>
      </c>
      <c r="D1165" s="37" t="s">
        <v>411</v>
      </c>
      <c r="E1165" s="48" t="s">
        <v>193</v>
      </c>
      <c r="F1165" s="48" t="s">
        <v>412</v>
      </c>
      <c r="G1165" s="48" t="s">
        <v>86</v>
      </c>
      <c r="H1165" s="48">
        <v>8</v>
      </c>
      <c r="I1165" s="48" t="s">
        <v>2447</v>
      </c>
      <c r="J1165" s="49">
        <v>45678</v>
      </c>
      <c r="K1165" s="66">
        <v>45689</v>
      </c>
      <c r="L1165" s="40" t="s">
        <v>8</v>
      </c>
      <c r="M1165" s="127">
        <v>12</v>
      </c>
      <c r="N1165" s="137">
        <f>VLOOKUP(L1165,단가표!$B$2:$C$75,2,0)</f>
        <v>50000</v>
      </c>
      <c r="O1165" s="42">
        <f>SUM(M1165*N1165)</f>
        <v>600000</v>
      </c>
      <c r="P1165" s="138">
        <v>600000</v>
      </c>
      <c r="Q1165" s="167" t="s">
        <v>26</v>
      </c>
      <c r="R1165" s="41"/>
      <c r="S1165" s="43">
        <f>VLOOKUP(Q1165,단가표!$B$2:$C$75,2,0)</f>
        <v>0</v>
      </c>
      <c r="T1165" s="166"/>
      <c r="U1165" s="195" t="s">
        <v>57</v>
      </c>
      <c r="V1165" s="48" t="s">
        <v>2448</v>
      </c>
      <c r="W1165" s="194" t="s">
        <v>2379</v>
      </c>
      <c r="X1165" s="186">
        <v>45122</v>
      </c>
      <c r="Y1165" s="55" t="s">
        <v>4</v>
      </c>
      <c r="Z1165" s="48"/>
      <c r="AA1165" s="48" t="s">
        <v>413</v>
      </c>
      <c r="AB1165" s="48"/>
      <c r="AC1165" s="48"/>
    </row>
    <row r="1166" spans="1:29" ht="20.100000000000001" customHeight="1">
      <c r="A1166" s="36" t="s">
        <v>2705</v>
      </c>
      <c r="B1166" s="95" t="s">
        <v>50</v>
      </c>
      <c r="C1166" s="56" t="s">
        <v>41</v>
      </c>
      <c r="D1166" s="37" t="s">
        <v>377</v>
      </c>
      <c r="E1166" s="48" t="s">
        <v>731</v>
      </c>
      <c r="F1166" s="48" t="s">
        <v>627</v>
      </c>
      <c r="G1166" s="48" t="s">
        <v>89</v>
      </c>
      <c r="H1166" s="48">
        <v>7</v>
      </c>
      <c r="I1166" s="48" t="s">
        <v>119</v>
      </c>
      <c r="J1166" s="68">
        <v>45678</v>
      </c>
      <c r="K1166" s="62">
        <v>45689</v>
      </c>
      <c r="L1166" s="40" t="s">
        <v>4</v>
      </c>
      <c r="M1166" s="127">
        <v>4</v>
      </c>
      <c r="N1166" s="137">
        <f>VLOOKUP(L1166,단가표!$B$2:$C$75,2,0)</f>
        <v>60000</v>
      </c>
      <c r="O1166" s="42">
        <f>SUM(M1166*N1166)</f>
        <v>240000</v>
      </c>
      <c r="P1166" s="138">
        <v>240000</v>
      </c>
      <c r="Q1166" s="167" t="s">
        <v>15</v>
      </c>
      <c r="R1166" s="41">
        <v>4</v>
      </c>
      <c r="S1166" s="43">
        <f>VLOOKUP(Q1166,단가표!$B$2:$C$75,2,0)</f>
        <v>6000</v>
      </c>
      <c r="T1166" s="166">
        <v>24000</v>
      </c>
      <c r="U1166" s="195" t="s">
        <v>57</v>
      </c>
      <c r="V1166" s="48" t="s">
        <v>2449</v>
      </c>
      <c r="W1166" s="194" t="s">
        <v>2450</v>
      </c>
      <c r="X1166" s="186" t="s">
        <v>378</v>
      </c>
      <c r="Y1166" s="48" t="s">
        <v>4</v>
      </c>
      <c r="Z1166" s="48"/>
      <c r="AA1166" s="48" t="s">
        <v>379</v>
      </c>
      <c r="AB1166" s="48"/>
      <c r="AC1166" s="50"/>
    </row>
    <row r="1167" spans="1:29" ht="20.100000000000001" customHeight="1">
      <c r="A1167" s="36" t="s">
        <v>2705</v>
      </c>
      <c r="B1167" s="95" t="s">
        <v>51</v>
      </c>
      <c r="C1167" s="37" t="s">
        <v>41</v>
      </c>
      <c r="D1167" s="48" t="s">
        <v>573</v>
      </c>
      <c r="E1167" s="48" t="s">
        <v>48</v>
      </c>
      <c r="F1167" s="48" t="s">
        <v>574</v>
      </c>
      <c r="G1167" s="48" t="s">
        <v>86</v>
      </c>
      <c r="H1167" s="48">
        <v>9</v>
      </c>
      <c r="I1167" s="50" t="s">
        <v>657</v>
      </c>
      <c r="J1167" s="49">
        <v>45678</v>
      </c>
      <c r="K1167" s="44">
        <v>45689</v>
      </c>
      <c r="L1167" s="40" t="s">
        <v>2435</v>
      </c>
      <c r="M1167" s="127">
        <v>14</v>
      </c>
      <c r="N1167" s="137">
        <f>VLOOKUP(L1167,단가표!$B$2:$C$75,2,0)</f>
        <v>30000</v>
      </c>
      <c r="O1167" s="42">
        <f>SUM(M1167*N1167)</f>
        <v>420000</v>
      </c>
      <c r="P1167" s="138">
        <v>420000</v>
      </c>
      <c r="Q1167" s="167" t="s">
        <v>26</v>
      </c>
      <c r="R1167" s="41"/>
      <c r="S1167" s="43">
        <f>VLOOKUP(Q1167,단가표!$B$2:$C$75,2,0)</f>
        <v>0</v>
      </c>
      <c r="T1167" s="166"/>
      <c r="U1167" s="195" t="s">
        <v>57</v>
      </c>
      <c r="V1167" s="48" t="s">
        <v>2451</v>
      </c>
      <c r="W1167" s="194" t="s">
        <v>2452</v>
      </c>
      <c r="X1167" s="186">
        <v>45328</v>
      </c>
      <c r="Y1167" s="55" t="s">
        <v>6</v>
      </c>
      <c r="Z1167" s="48"/>
      <c r="AA1167" s="48" t="s">
        <v>575</v>
      </c>
      <c r="AB1167" s="48"/>
      <c r="AC1167" s="48"/>
    </row>
    <row r="1168" spans="1:29" ht="20.100000000000001" customHeight="1">
      <c r="A1168" s="36" t="s">
        <v>2705</v>
      </c>
      <c r="B1168" s="95" t="s">
        <v>50</v>
      </c>
      <c r="C1168" s="56" t="s">
        <v>41</v>
      </c>
      <c r="D1168" s="57" t="s">
        <v>513</v>
      </c>
      <c r="E1168" s="48" t="s">
        <v>44</v>
      </c>
      <c r="F1168" s="48" t="s">
        <v>514</v>
      </c>
      <c r="G1168" s="48" t="s">
        <v>86</v>
      </c>
      <c r="H1168" s="48">
        <v>9</v>
      </c>
      <c r="I1168" s="48" t="s">
        <v>113</v>
      </c>
      <c r="J1168" s="49">
        <v>45678</v>
      </c>
      <c r="K1168" s="66">
        <v>45689</v>
      </c>
      <c r="L1168" s="40" t="s">
        <v>7</v>
      </c>
      <c r="M1168" s="127">
        <v>8</v>
      </c>
      <c r="N1168" s="137">
        <f>VLOOKUP(L1168,단가표!$B$2:$C$75,2,0)</f>
        <v>53750</v>
      </c>
      <c r="O1168" s="42">
        <f>SUM(M1168*N1168)</f>
        <v>430000</v>
      </c>
      <c r="P1168" s="138">
        <v>430000</v>
      </c>
      <c r="Q1168" s="167" t="s">
        <v>26</v>
      </c>
      <c r="R1168" s="41"/>
      <c r="S1168" s="43">
        <f>VLOOKUP(Q1168,단가표!$B$2:$C$75,2,0)</f>
        <v>0</v>
      </c>
      <c r="T1168" s="166"/>
      <c r="U1168" s="195" t="s">
        <v>57</v>
      </c>
      <c r="V1168" s="48" t="s">
        <v>2453</v>
      </c>
      <c r="W1168" s="194" t="s">
        <v>2454</v>
      </c>
      <c r="X1168" s="186">
        <v>45114</v>
      </c>
      <c r="Y1168" s="48" t="s">
        <v>4</v>
      </c>
      <c r="Z1168" s="48"/>
      <c r="AA1168" s="48" t="s">
        <v>281</v>
      </c>
      <c r="AB1168" s="48"/>
      <c r="AC1168" s="50"/>
    </row>
    <row r="1169" spans="1:29" ht="20.100000000000001" customHeight="1">
      <c r="A1169" s="36" t="s">
        <v>2705</v>
      </c>
      <c r="B1169" s="95" t="s">
        <v>50</v>
      </c>
      <c r="C1169" s="59" t="s">
        <v>41</v>
      </c>
      <c r="D1169" s="57" t="s">
        <v>515</v>
      </c>
      <c r="E1169" s="48" t="s">
        <v>44</v>
      </c>
      <c r="F1169" s="48" t="s">
        <v>514</v>
      </c>
      <c r="G1169" s="48" t="s">
        <v>89</v>
      </c>
      <c r="H1169" s="48">
        <v>6</v>
      </c>
      <c r="I1169" s="48" t="s">
        <v>113</v>
      </c>
      <c r="J1169" s="49">
        <v>45678</v>
      </c>
      <c r="K1169" s="66">
        <v>45689</v>
      </c>
      <c r="L1169" s="40" t="s">
        <v>5</v>
      </c>
      <c r="M1169" s="127">
        <v>4</v>
      </c>
      <c r="N1169" s="137">
        <f>VLOOKUP(L1169,단가표!$B$2:$C$75,2,0)</f>
        <v>57500</v>
      </c>
      <c r="O1169" s="42">
        <f>SUM(M1169*N1169)</f>
        <v>230000</v>
      </c>
      <c r="P1169" s="138">
        <v>230000</v>
      </c>
      <c r="Q1169" s="167" t="s">
        <v>26</v>
      </c>
      <c r="R1169" s="72"/>
      <c r="S1169" s="43">
        <f>VLOOKUP(Q1169,단가표!$B$2:$C$75,2,0)</f>
        <v>0</v>
      </c>
      <c r="T1169" s="169"/>
      <c r="U1169" s="195" t="s">
        <v>57</v>
      </c>
      <c r="V1169" s="48" t="s">
        <v>2453</v>
      </c>
      <c r="W1169" s="194" t="s">
        <v>2372</v>
      </c>
      <c r="X1169" s="186">
        <v>45131</v>
      </c>
      <c r="Y1169" s="48" t="s">
        <v>4</v>
      </c>
      <c r="Z1169" s="48"/>
      <c r="AA1169" s="48"/>
      <c r="AB1169" s="48"/>
      <c r="AC1169" s="48"/>
    </row>
    <row r="1170" spans="1:29" ht="20.100000000000001" customHeight="1">
      <c r="A1170" s="58" t="s">
        <v>2705</v>
      </c>
      <c r="B1170" s="95" t="s">
        <v>50</v>
      </c>
      <c r="C1170" s="59" t="s">
        <v>2461</v>
      </c>
      <c r="D1170" s="57" t="s">
        <v>216</v>
      </c>
      <c r="E1170" s="48" t="s">
        <v>45</v>
      </c>
      <c r="F1170" s="48" t="s">
        <v>217</v>
      </c>
      <c r="G1170" s="48" t="s">
        <v>89</v>
      </c>
      <c r="H1170" s="48">
        <v>5</v>
      </c>
      <c r="I1170" s="48" t="s">
        <v>403</v>
      </c>
      <c r="J1170" s="49">
        <v>45679</v>
      </c>
      <c r="K1170" s="66">
        <v>45658</v>
      </c>
      <c r="L1170" s="40" t="s">
        <v>2435</v>
      </c>
      <c r="M1170" s="127">
        <v>1</v>
      </c>
      <c r="N1170" s="137">
        <f>VLOOKUP(L1170,단가표!$B$2:$C$75,2,0)</f>
        <v>30000</v>
      </c>
      <c r="O1170" s="42">
        <f>SUM(M1170*N1170)</f>
        <v>30000</v>
      </c>
      <c r="P1170" s="138">
        <v>30000</v>
      </c>
      <c r="Q1170" s="167" t="s">
        <v>26</v>
      </c>
      <c r="R1170" s="41"/>
      <c r="S1170" s="43">
        <v>0</v>
      </c>
      <c r="T1170" s="166"/>
      <c r="U1170" s="195" t="s">
        <v>57</v>
      </c>
      <c r="V1170" s="50" t="s">
        <v>2462</v>
      </c>
      <c r="W1170" s="194" t="s">
        <v>2463</v>
      </c>
      <c r="X1170" s="186">
        <v>44538</v>
      </c>
      <c r="Y1170" s="48" t="s">
        <v>4</v>
      </c>
      <c r="Z1170" s="48"/>
      <c r="AA1170" s="48" t="s">
        <v>218</v>
      </c>
      <c r="AB1170" s="48"/>
      <c r="AC1170" s="48"/>
    </row>
    <row r="1171" spans="1:29" ht="20.100000000000001" customHeight="1">
      <c r="A1171" s="58" t="s">
        <v>2705</v>
      </c>
      <c r="B1171" s="95" t="s">
        <v>50</v>
      </c>
      <c r="C1171" s="59" t="s">
        <v>2461</v>
      </c>
      <c r="D1171" s="57" t="s">
        <v>219</v>
      </c>
      <c r="E1171" s="48" t="s">
        <v>45</v>
      </c>
      <c r="F1171" s="48" t="s">
        <v>217</v>
      </c>
      <c r="G1171" s="48" t="s">
        <v>89</v>
      </c>
      <c r="H1171" s="48">
        <v>7</v>
      </c>
      <c r="I1171" s="48" t="s">
        <v>403</v>
      </c>
      <c r="J1171" s="49">
        <v>45679</v>
      </c>
      <c r="K1171" s="66">
        <v>45658</v>
      </c>
      <c r="L1171" s="40" t="s">
        <v>2435</v>
      </c>
      <c r="M1171" s="127">
        <v>1</v>
      </c>
      <c r="N1171" s="137">
        <f>VLOOKUP(L1171,단가표!$B$2:$C$75,2,0)</f>
        <v>30000</v>
      </c>
      <c r="O1171" s="42">
        <f>SUM(M1171*N1171)</f>
        <v>30000</v>
      </c>
      <c r="P1171" s="138">
        <v>30000</v>
      </c>
      <c r="Q1171" s="167" t="s">
        <v>26</v>
      </c>
      <c r="R1171" s="41"/>
      <c r="S1171" s="43">
        <v>0</v>
      </c>
      <c r="T1171" s="166"/>
      <c r="U1171" s="195" t="s">
        <v>57</v>
      </c>
      <c r="V1171" s="50" t="s">
        <v>2462</v>
      </c>
      <c r="W1171" s="194" t="s">
        <v>2463</v>
      </c>
      <c r="X1171" s="186">
        <v>44538</v>
      </c>
      <c r="Y1171" s="48" t="s">
        <v>4</v>
      </c>
      <c r="Z1171" s="48"/>
      <c r="AA1171" s="48" t="s">
        <v>218</v>
      </c>
      <c r="AB1171" s="48"/>
      <c r="AC1171" s="48"/>
    </row>
    <row r="1172" spans="1:29" ht="20.100000000000001" customHeight="1">
      <c r="A1172" s="58" t="s">
        <v>2705</v>
      </c>
      <c r="B1172" s="95" t="s">
        <v>51</v>
      </c>
      <c r="C1172" s="59" t="s">
        <v>28</v>
      </c>
      <c r="D1172" s="37" t="s">
        <v>2464</v>
      </c>
      <c r="E1172" s="48" t="s">
        <v>2186</v>
      </c>
      <c r="F1172" s="48" t="s">
        <v>2465</v>
      </c>
      <c r="G1172" s="48" t="s">
        <v>86</v>
      </c>
      <c r="H1172" s="48">
        <v>12</v>
      </c>
      <c r="I1172" s="48" t="s">
        <v>114</v>
      </c>
      <c r="J1172" s="49">
        <v>45679</v>
      </c>
      <c r="K1172" s="66">
        <v>45658</v>
      </c>
      <c r="L1172" s="40" t="s">
        <v>28</v>
      </c>
      <c r="M1172" s="127">
        <v>1</v>
      </c>
      <c r="N1172" s="137">
        <f>VLOOKUP(L1172,단가표!$B$2:$C$75,2,0)</f>
        <v>70000</v>
      </c>
      <c r="O1172" s="42">
        <f>SUM(M1172*N1172)</f>
        <v>70000</v>
      </c>
      <c r="P1172" s="138">
        <v>70000</v>
      </c>
      <c r="Q1172" s="167" t="s">
        <v>26</v>
      </c>
      <c r="R1172" s="41"/>
      <c r="S1172" s="43">
        <v>0</v>
      </c>
      <c r="T1172" s="166"/>
      <c r="U1172" s="195" t="s">
        <v>59</v>
      </c>
      <c r="V1172" s="50" t="s">
        <v>765</v>
      </c>
      <c r="W1172" s="194" t="s">
        <v>2466</v>
      </c>
      <c r="X1172" s="186"/>
      <c r="Y1172" s="48"/>
      <c r="Z1172" s="48"/>
      <c r="AA1172" s="48"/>
      <c r="AB1172" s="48"/>
      <c r="AC1172" s="48"/>
    </row>
    <row r="1173" spans="1:29" ht="20.100000000000001" customHeight="1">
      <c r="A1173" s="58" t="s">
        <v>2705</v>
      </c>
      <c r="B1173" s="95" t="s">
        <v>51</v>
      </c>
      <c r="C1173" s="59" t="s">
        <v>28</v>
      </c>
      <c r="D1173" s="37" t="s">
        <v>2467</v>
      </c>
      <c r="E1173" s="48" t="s">
        <v>2186</v>
      </c>
      <c r="F1173" s="48" t="s">
        <v>2468</v>
      </c>
      <c r="G1173" s="48" t="s">
        <v>86</v>
      </c>
      <c r="H1173" s="48">
        <v>6</v>
      </c>
      <c r="I1173" s="48" t="s">
        <v>114</v>
      </c>
      <c r="J1173" s="49">
        <v>45679</v>
      </c>
      <c r="K1173" s="66">
        <v>45658</v>
      </c>
      <c r="L1173" s="40" t="s">
        <v>28</v>
      </c>
      <c r="M1173" s="127">
        <v>1</v>
      </c>
      <c r="N1173" s="137">
        <f>VLOOKUP(L1173,단가표!$B$2:$C$75,2,0)</f>
        <v>70000</v>
      </c>
      <c r="O1173" s="42">
        <f>SUM(M1173*N1173)</f>
        <v>70000</v>
      </c>
      <c r="P1173" s="138">
        <v>70000</v>
      </c>
      <c r="Q1173" s="167" t="s">
        <v>26</v>
      </c>
      <c r="R1173" s="41"/>
      <c r="S1173" s="43">
        <v>0</v>
      </c>
      <c r="T1173" s="166"/>
      <c r="U1173" s="195" t="s">
        <v>59</v>
      </c>
      <c r="V1173" s="50" t="s">
        <v>765</v>
      </c>
      <c r="W1173" s="205" t="s">
        <v>2469</v>
      </c>
      <c r="X1173" s="186"/>
      <c r="Y1173" s="48"/>
      <c r="Z1173" s="48"/>
      <c r="AA1173" s="48"/>
      <c r="AB1173" s="48"/>
      <c r="AC1173" s="48"/>
    </row>
    <row r="1174" spans="1:29" ht="20.100000000000001" customHeight="1">
      <c r="A1174" s="58" t="s">
        <v>2705</v>
      </c>
      <c r="B1174" s="95" t="s">
        <v>51</v>
      </c>
      <c r="C1174" s="59" t="s">
        <v>28</v>
      </c>
      <c r="D1174" s="37" t="s">
        <v>2470</v>
      </c>
      <c r="E1174" s="48" t="s">
        <v>2186</v>
      </c>
      <c r="F1174" s="48" t="s">
        <v>2471</v>
      </c>
      <c r="G1174" s="48" t="s">
        <v>86</v>
      </c>
      <c r="H1174" s="48">
        <v>6</v>
      </c>
      <c r="I1174" s="48" t="s">
        <v>114</v>
      </c>
      <c r="J1174" s="49">
        <v>45679</v>
      </c>
      <c r="K1174" s="66">
        <v>45658</v>
      </c>
      <c r="L1174" s="40" t="s">
        <v>28</v>
      </c>
      <c r="M1174" s="127">
        <v>1</v>
      </c>
      <c r="N1174" s="137">
        <f>VLOOKUP(L1174,단가표!$B$2:$C$75,2,0)</f>
        <v>70000</v>
      </c>
      <c r="O1174" s="42">
        <f>SUM(M1174*N1174)</f>
        <v>70000</v>
      </c>
      <c r="P1174" s="138">
        <v>70000</v>
      </c>
      <c r="Q1174" s="167" t="s">
        <v>26</v>
      </c>
      <c r="R1174" s="41"/>
      <c r="S1174" s="43">
        <v>0</v>
      </c>
      <c r="T1174" s="166"/>
      <c r="U1174" s="195" t="s">
        <v>59</v>
      </c>
      <c r="V1174" s="50" t="s">
        <v>765</v>
      </c>
      <c r="W1174" s="205" t="s">
        <v>2469</v>
      </c>
      <c r="X1174" s="186"/>
      <c r="Y1174" s="48"/>
      <c r="Z1174" s="48"/>
      <c r="AA1174" s="48"/>
      <c r="AB1174" s="48"/>
      <c r="AC1174" s="48"/>
    </row>
    <row r="1175" spans="1:29" ht="20.100000000000001" customHeight="1">
      <c r="A1175" s="58" t="s">
        <v>2705</v>
      </c>
      <c r="B1175" s="95" t="s">
        <v>51</v>
      </c>
      <c r="C1175" s="59" t="s">
        <v>28</v>
      </c>
      <c r="D1175" s="37" t="s">
        <v>2472</v>
      </c>
      <c r="E1175" s="48" t="s">
        <v>2186</v>
      </c>
      <c r="F1175" s="48" t="s">
        <v>2473</v>
      </c>
      <c r="G1175" s="48" t="s">
        <v>86</v>
      </c>
      <c r="H1175" s="48">
        <v>6</v>
      </c>
      <c r="I1175" s="48" t="s">
        <v>90</v>
      </c>
      <c r="J1175" s="49">
        <v>45679</v>
      </c>
      <c r="K1175" s="66">
        <v>45658</v>
      </c>
      <c r="L1175" s="40" t="s">
        <v>28</v>
      </c>
      <c r="M1175" s="127">
        <v>1</v>
      </c>
      <c r="N1175" s="137">
        <f>VLOOKUP(L1175,단가표!$B$2:$C$75,2,0)</f>
        <v>70000</v>
      </c>
      <c r="O1175" s="42">
        <f>SUM(M1175*N1175)</f>
        <v>70000</v>
      </c>
      <c r="P1175" s="138">
        <v>70000</v>
      </c>
      <c r="Q1175" s="167" t="s">
        <v>26</v>
      </c>
      <c r="R1175" s="41"/>
      <c r="S1175" s="43">
        <v>0</v>
      </c>
      <c r="T1175" s="166"/>
      <c r="U1175" s="195" t="s">
        <v>59</v>
      </c>
      <c r="V1175" s="50" t="s">
        <v>765</v>
      </c>
      <c r="W1175" s="205" t="s">
        <v>2474</v>
      </c>
      <c r="X1175" s="186"/>
      <c r="Y1175" s="48"/>
      <c r="Z1175" s="48"/>
      <c r="AA1175" s="48"/>
      <c r="AB1175" s="48"/>
      <c r="AC1175" s="48"/>
    </row>
    <row r="1176" spans="1:29" ht="20.100000000000001" customHeight="1">
      <c r="A1176" s="36" t="s">
        <v>2705</v>
      </c>
      <c r="B1176" s="95" t="s">
        <v>51</v>
      </c>
      <c r="C1176" s="37" t="s">
        <v>41</v>
      </c>
      <c r="D1176" s="48" t="s">
        <v>1278</v>
      </c>
      <c r="E1176" s="48" t="s">
        <v>577</v>
      </c>
      <c r="F1176" s="48" t="s">
        <v>1279</v>
      </c>
      <c r="G1176" s="48" t="s">
        <v>86</v>
      </c>
      <c r="H1176" s="48">
        <v>8</v>
      </c>
      <c r="I1176" s="48" t="s">
        <v>118</v>
      </c>
      <c r="J1176" s="49">
        <v>45679</v>
      </c>
      <c r="K1176" s="66">
        <v>45689</v>
      </c>
      <c r="L1176" s="40" t="s">
        <v>4</v>
      </c>
      <c r="M1176" s="127">
        <v>4</v>
      </c>
      <c r="N1176" s="137">
        <f>VLOOKUP(L1176,단가표!$B$2:$C$75,2,0)</f>
        <v>60000</v>
      </c>
      <c r="O1176" s="42">
        <f>SUM(M1176*N1176)</f>
        <v>240000</v>
      </c>
      <c r="P1176" s="138">
        <v>240000</v>
      </c>
      <c r="Q1176" s="165" t="s">
        <v>26</v>
      </c>
      <c r="R1176" s="41"/>
      <c r="S1176" s="42">
        <f>VLOOKUP(Q1176,단가표!$B$2:$C$75,2,0)</f>
        <v>0</v>
      </c>
      <c r="T1176" s="166"/>
      <c r="U1176" s="195" t="s">
        <v>57</v>
      </c>
      <c r="V1176" s="50" t="s">
        <v>2460</v>
      </c>
      <c r="W1176" s="197" t="s">
        <v>2314</v>
      </c>
      <c r="X1176" s="186"/>
      <c r="Y1176" s="48"/>
      <c r="Z1176" s="48"/>
      <c r="AA1176" s="48"/>
      <c r="AB1176" s="48"/>
      <c r="AC1176" s="40"/>
    </row>
    <row r="1177" spans="1:29" ht="20.100000000000001" customHeight="1">
      <c r="A1177" s="36" t="s">
        <v>2705</v>
      </c>
      <c r="B1177" s="95" t="s">
        <v>50</v>
      </c>
      <c r="C1177" s="37" t="s">
        <v>41</v>
      </c>
      <c r="D1177" s="48" t="s">
        <v>415</v>
      </c>
      <c r="E1177" s="48" t="s">
        <v>45</v>
      </c>
      <c r="F1177" s="40" t="s">
        <v>416</v>
      </c>
      <c r="G1177" s="48" t="s">
        <v>89</v>
      </c>
      <c r="H1177" s="48">
        <v>5</v>
      </c>
      <c r="I1177" s="48" t="s">
        <v>1431</v>
      </c>
      <c r="J1177" s="49">
        <v>45679</v>
      </c>
      <c r="K1177" s="44">
        <v>45689</v>
      </c>
      <c r="L1177" s="40" t="s">
        <v>6</v>
      </c>
      <c r="M1177" s="127">
        <v>8</v>
      </c>
      <c r="N1177" s="137">
        <f>VLOOKUP(L1177,단가표!$B$2:$C$75,2,0)</f>
        <v>55000</v>
      </c>
      <c r="O1177" s="42">
        <f>SUM(M1177*N1177)</f>
        <v>440000</v>
      </c>
      <c r="P1177" s="141">
        <v>400000</v>
      </c>
      <c r="Q1177" s="165" t="s">
        <v>26</v>
      </c>
      <c r="R1177" s="41"/>
      <c r="S1177" s="43">
        <f>VLOOKUP(Q1177,단가표!$B$2:$C$75,2,0)</f>
        <v>0</v>
      </c>
      <c r="T1177" s="166"/>
      <c r="U1177" s="195" t="s">
        <v>58</v>
      </c>
      <c r="V1177" s="41" t="s">
        <v>2456</v>
      </c>
      <c r="W1177" s="194" t="s">
        <v>2457</v>
      </c>
      <c r="X1177" s="186"/>
      <c r="Y1177" s="55"/>
      <c r="Z1177" s="48"/>
      <c r="AA1177" s="48"/>
      <c r="AB1177" s="48"/>
      <c r="AC1177" s="48"/>
    </row>
    <row r="1178" spans="1:29" ht="20.100000000000001" customHeight="1">
      <c r="A1178" s="36" t="s">
        <v>2705</v>
      </c>
      <c r="B1178" s="95" t="s">
        <v>50</v>
      </c>
      <c r="C1178" s="37" t="s">
        <v>41</v>
      </c>
      <c r="D1178" s="48" t="s">
        <v>415</v>
      </c>
      <c r="E1178" s="48" t="s">
        <v>45</v>
      </c>
      <c r="F1178" s="40" t="s">
        <v>416</v>
      </c>
      <c r="G1178" s="48" t="s">
        <v>89</v>
      </c>
      <c r="H1178" s="48">
        <v>5</v>
      </c>
      <c r="I1178" s="48" t="s">
        <v>1431</v>
      </c>
      <c r="J1178" s="49">
        <v>45679</v>
      </c>
      <c r="K1178" s="44">
        <v>45689</v>
      </c>
      <c r="L1178" s="40" t="s">
        <v>6</v>
      </c>
      <c r="M1178" s="127">
        <v>8</v>
      </c>
      <c r="N1178" s="137">
        <f>VLOOKUP(L1178,단가표!$B$2:$C$75,2,0)</f>
        <v>55000</v>
      </c>
      <c r="O1178" s="42">
        <f>SUM(M1178*N1178)</f>
        <v>440000</v>
      </c>
      <c r="P1178" s="141">
        <v>40000</v>
      </c>
      <c r="Q1178" s="165" t="s">
        <v>26</v>
      </c>
      <c r="R1178" s="41"/>
      <c r="S1178" s="43">
        <f>VLOOKUP(Q1178,단가표!$B$2:$C$75,2,0)</f>
        <v>0</v>
      </c>
      <c r="T1178" s="166"/>
      <c r="U1178" s="195" t="s">
        <v>59</v>
      </c>
      <c r="V1178" s="41" t="s">
        <v>765</v>
      </c>
      <c r="W1178" s="194" t="s">
        <v>2457</v>
      </c>
      <c r="X1178" s="186"/>
      <c r="Y1178" s="55"/>
      <c r="Z1178" s="48"/>
      <c r="AA1178" s="48"/>
      <c r="AB1178" s="48"/>
      <c r="AC1178" s="48"/>
    </row>
    <row r="1179" spans="1:29" ht="20.100000000000001" customHeight="1">
      <c r="A1179" s="58" t="s">
        <v>2705</v>
      </c>
      <c r="B1179" s="95" t="s">
        <v>51</v>
      </c>
      <c r="C1179" s="59" t="s">
        <v>41</v>
      </c>
      <c r="D1179" s="57" t="s">
        <v>2185</v>
      </c>
      <c r="E1179" s="48" t="s">
        <v>2186</v>
      </c>
      <c r="F1179" s="48" t="s">
        <v>2187</v>
      </c>
      <c r="G1179" s="48" t="s">
        <v>86</v>
      </c>
      <c r="H1179" s="48">
        <v>7</v>
      </c>
      <c r="I1179" s="48" t="s">
        <v>474</v>
      </c>
      <c r="J1179" s="49">
        <v>45679</v>
      </c>
      <c r="K1179" s="66">
        <v>45689</v>
      </c>
      <c r="L1179" s="40" t="s">
        <v>4</v>
      </c>
      <c r="M1179" s="127">
        <v>4</v>
      </c>
      <c r="N1179" s="137">
        <f>VLOOKUP(L1179,단가표!$B$2:$C$75,2,0)</f>
        <v>60000</v>
      </c>
      <c r="O1179" s="42">
        <f>SUM(M1179*N1179)</f>
        <v>240000</v>
      </c>
      <c r="P1179" s="138">
        <v>240000</v>
      </c>
      <c r="Q1179" s="167" t="s">
        <v>26</v>
      </c>
      <c r="R1179" s="41"/>
      <c r="S1179" s="43">
        <v>0</v>
      </c>
      <c r="T1179" s="166"/>
      <c r="U1179" s="195" t="s">
        <v>57</v>
      </c>
      <c r="V1179" s="50" t="s">
        <v>2458</v>
      </c>
      <c r="W1179" s="194" t="s">
        <v>2314</v>
      </c>
      <c r="X1179" s="186">
        <v>45665</v>
      </c>
      <c r="Y1179" s="48" t="s">
        <v>4</v>
      </c>
      <c r="Z1179" s="48" t="s">
        <v>2215</v>
      </c>
      <c r="AA1179" s="48" t="s">
        <v>2214</v>
      </c>
      <c r="AB1179" s="48"/>
      <c r="AC1179" s="48"/>
    </row>
    <row r="1180" spans="1:29" ht="20.100000000000001" customHeight="1">
      <c r="A1180" s="36" t="s">
        <v>2705</v>
      </c>
      <c r="B1180" s="95" t="s">
        <v>51</v>
      </c>
      <c r="C1180" s="59" t="s">
        <v>41</v>
      </c>
      <c r="D1180" s="48" t="s">
        <v>483</v>
      </c>
      <c r="E1180" s="48" t="s">
        <v>46</v>
      </c>
      <c r="F1180" s="48" t="s">
        <v>531</v>
      </c>
      <c r="G1180" s="48" t="s">
        <v>86</v>
      </c>
      <c r="H1180" s="48">
        <v>6</v>
      </c>
      <c r="I1180" s="50" t="s">
        <v>104</v>
      </c>
      <c r="J1180" s="49">
        <v>45679</v>
      </c>
      <c r="K1180" s="66">
        <v>45689</v>
      </c>
      <c r="L1180" s="40" t="s">
        <v>4</v>
      </c>
      <c r="M1180" s="127">
        <v>3</v>
      </c>
      <c r="N1180" s="137">
        <f>VLOOKUP(L1180,단가표!$B$2:$C$75,2,0)</f>
        <v>60000</v>
      </c>
      <c r="O1180" s="42">
        <f>SUM(M1180*N1180)</f>
        <v>180000</v>
      </c>
      <c r="P1180" s="138">
        <v>180000</v>
      </c>
      <c r="Q1180" s="167" t="s">
        <v>26</v>
      </c>
      <c r="R1180" s="41"/>
      <c r="S1180" s="43">
        <f>VLOOKUP(Q1180,단가표!$B$2:$C$75,2,0)</f>
        <v>0</v>
      </c>
      <c r="T1180" s="166"/>
      <c r="U1180" s="195" t="s">
        <v>58</v>
      </c>
      <c r="V1180" s="48" t="s">
        <v>765</v>
      </c>
      <c r="W1180" s="194" t="s">
        <v>2459</v>
      </c>
      <c r="X1180" s="186">
        <v>45301</v>
      </c>
      <c r="Y1180" s="55" t="s">
        <v>4</v>
      </c>
      <c r="Z1180" s="48"/>
      <c r="AA1180" s="48" t="s">
        <v>532</v>
      </c>
      <c r="AB1180" s="48"/>
      <c r="AC1180" s="48"/>
    </row>
    <row r="1181" spans="1:29" ht="20.100000000000001" customHeight="1">
      <c r="A1181" s="36" t="s">
        <v>2705</v>
      </c>
      <c r="B1181" s="95" t="s">
        <v>51</v>
      </c>
      <c r="C1181" s="59" t="s">
        <v>41</v>
      </c>
      <c r="D1181" s="48" t="s">
        <v>1706</v>
      </c>
      <c r="E1181" s="48" t="s">
        <v>577</v>
      </c>
      <c r="F1181" s="48" t="s">
        <v>1707</v>
      </c>
      <c r="G1181" s="48" t="s">
        <v>86</v>
      </c>
      <c r="H1181" s="48">
        <v>6</v>
      </c>
      <c r="I1181" s="48" t="s">
        <v>101</v>
      </c>
      <c r="J1181" s="49">
        <v>45679</v>
      </c>
      <c r="K1181" s="62">
        <v>45689</v>
      </c>
      <c r="L1181" s="41" t="s">
        <v>4</v>
      </c>
      <c r="M1181" s="127">
        <v>4</v>
      </c>
      <c r="N1181" s="137">
        <f>VLOOKUP(L1181,단가표!$B$2:$C$75,2,0)</f>
        <v>60000</v>
      </c>
      <c r="O1181" s="42">
        <f>SUM(M1181*N1181)</f>
        <v>240000</v>
      </c>
      <c r="P1181" s="138">
        <v>240000</v>
      </c>
      <c r="Q1181" s="167" t="s">
        <v>26</v>
      </c>
      <c r="R1181" s="41"/>
      <c r="S1181" s="43">
        <f>VLOOKUP(Q1181,단가표!$B$2:$C$75,2,0)</f>
        <v>0</v>
      </c>
      <c r="T1181" s="166"/>
      <c r="U1181" s="193" t="s">
        <v>59</v>
      </c>
      <c r="V1181" s="50" t="s">
        <v>765</v>
      </c>
      <c r="W1181" s="194" t="s">
        <v>2314</v>
      </c>
      <c r="X1181" s="186"/>
      <c r="Y1181" s="55"/>
      <c r="Z1181" s="48"/>
      <c r="AA1181" s="48"/>
      <c r="AB1181" s="48"/>
      <c r="AC1181" s="40"/>
    </row>
    <row r="1182" spans="1:29" ht="20.100000000000001" customHeight="1">
      <c r="A1182" s="36" t="s">
        <v>2705</v>
      </c>
      <c r="B1182" s="95" t="s">
        <v>51</v>
      </c>
      <c r="C1182" s="48" t="s">
        <v>2435</v>
      </c>
      <c r="D1182" s="40" t="s">
        <v>401</v>
      </c>
      <c r="E1182" s="48" t="s">
        <v>48</v>
      </c>
      <c r="F1182" s="48" t="s">
        <v>361</v>
      </c>
      <c r="G1182" s="48" t="s">
        <v>86</v>
      </c>
      <c r="H1182" s="48">
        <v>6</v>
      </c>
      <c r="I1182" s="48" t="s">
        <v>87</v>
      </c>
      <c r="J1182" s="49">
        <v>45680</v>
      </c>
      <c r="K1182" s="62">
        <v>45658</v>
      </c>
      <c r="L1182" s="40" t="s">
        <v>2435</v>
      </c>
      <c r="M1182" s="127">
        <v>1</v>
      </c>
      <c r="N1182" s="137">
        <f>VLOOKUP(L1182,단가표!$B$2:$C$75,2,0)</f>
        <v>30000</v>
      </c>
      <c r="O1182" s="42">
        <f>SUM(M1182*N1182)</f>
        <v>30000</v>
      </c>
      <c r="P1182" s="138">
        <v>30000</v>
      </c>
      <c r="Q1182" s="167" t="s">
        <v>26</v>
      </c>
      <c r="R1182" s="41"/>
      <c r="S1182" s="43">
        <v>0</v>
      </c>
      <c r="T1182" s="168"/>
      <c r="U1182" s="195" t="s">
        <v>57</v>
      </c>
      <c r="V1182" s="50" t="s">
        <v>2476</v>
      </c>
      <c r="W1182" s="194" t="s">
        <v>2477</v>
      </c>
      <c r="X1182" s="186">
        <v>44974</v>
      </c>
      <c r="Y1182" s="55" t="s">
        <v>4</v>
      </c>
      <c r="Z1182" s="48"/>
      <c r="AA1182" s="48" t="s">
        <v>362</v>
      </c>
      <c r="AB1182" s="48"/>
      <c r="AC1182" s="48"/>
    </row>
    <row r="1183" spans="1:29" ht="20.100000000000001" customHeight="1">
      <c r="A1183" s="36" t="s">
        <v>2705</v>
      </c>
      <c r="B1183" s="95" t="s">
        <v>51</v>
      </c>
      <c r="C1183" s="59" t="s">
        <v>41</v>
      </c>
      <c r="D1183" s="48" t="s">
        <v>682</v>
      </c>
      <c r="E1183" s="48" t="s">
        <v>193</v>
      </c>
      <c r="F1183" s="48" t="s">
        <v>683</v>
      </c>
      <c r="G1183" s="48" t="s">
        <v>86</v>
      </c>
      <c r="H1183" s="48">
        <v>8</v>
      </c>
      <c r="I1183" s="50" t="s">
        <v>107</v>
      </c>
      <c r="J1183" s="49">
        <v>45680</v>
      </c>
      <c r="K1183" s="62">
        <v>45689</v>
      </c>
      <c r="L1183" s="40" t="s">
        <v>4</v>
      </c>
      <c r="M1183" s="127">
        <v>4</v>
      </c>
      <c r="N1183" s="137">
        <f>VLOOKUP(L1183,단가표!$B$2:$C$75,2,0)</f>
        <v>60000</v>
      </c>
      <c r="O1183" s="42">
        <f>SUM(M1183*N1183)</f>
        <v>240000</v>
      </c>
      <c r="P1183" s="138">
        <v>240000</v>
      </c>
      <c r="Q1183" s="167" t="s">
        <v>26</v>
      </c>
      <c r="R1183" s="41"/>
      <c r="S1183" s="42">
        <f>VLOOKUP(Q1183,단가표!$B$2:$C$75,2,0)</f>
        <v>0</v>
      </c>
      <c r="T1183" s="166"/>
      <c r="U1183" s="193" t="s">
        <v>57</v>
      </c>
      <c r="V1183" s="48" t="s">
        <v>2478</v>
      </c>
      <c r="W1183" s="194" t="s">
        <v>2314</v>
      </c>
      <c r="X1183" s="186">
        <v>45460</v>
      </c>
      <c r="Y1183" s="55" t="s">
        <v>4</v>
      </c>
      <c r="Z1183" s="48"/>
      <c r="AA1183" s="48"/>
      <c r="AB1183" s="48"/>
      <c r="AC1183" s="48"/>
    </row>
    <row r="1184" spans="1:29" ht="20.100000000000001" customHeight="1">
      <c r="A1184" s="58" t="s">
        <v>2705</v>
      </c>
      <c r="B1184" s="95" t="s">
        <v>51</v>
      </c>
      <c r="C1184" s="56" t="s">
        <v>41</v>
      </c>
      <c r="D1184" s="48" t="s">
        <v>457</v>
      </c>
      <c r="E1184" s="48" t="s">
        <v>46</v>
      </c>
      <c r="F1184" s="48" t="s">
        <v>458</v>
      </c>
      <c r="G1184" s="48" t="s">
        <v>86</v>
      </c>
      <c r="H1184" s="48">
        <v>7</v>
      </c>
      <c r="I1184" s="48" t="s">
        <v>107</v>
      </c>
      <c r="J1184" s="68">
        <v>45680</v>
      </c>
      <c r="K1184" s="44">
        <v>45689</v>
      </c>
      <c r="L1184" s="40" t="s">
        <v>4</v>
      </c>
      <c r="M1184" s="127">
        <v>3</v>
      </c>
      <c r="N1184" s="137">
        <f>VLOOKUP(L1184,단가표!$B$2:$C$75,2,0)</f>
        <v>60000</v>
      </c>
      <c r="O1184" s="42">
        <f>SUM(M1184*N1184)</f>
        <v>180000</v>
      </c>
      <c r="P1184" s="138">
        <v>240000</v>
      </c>
      <c r="Q1184" s="167" t="s">
        <v>26</v>
      </c>
      <c r="R1184" s="41"/>
      <c r="S1184" s="43">
        <f>VLOOKUP(Q1184,단가표!$B$2:$C$75,2,0)</f>
        <v>0</v>
      </c>
      <c r="T1184" s="166"/>
      <c r="U1184" s="195" t="s">
        <v>57</v>
      </c>
      <c r="V1184" s="48" t="s">
        <v>2486</v>
      </c>
      <c r="W1184" s="194" t="s">
        <v>2459</v>
      </c>
      <c r="X1184" s="186">
        <v>45265</v>
      </c>
      <c r="Y1184" s="48" t="s">
        <v>4</v>
      </c>
      <c r="Z1184" s="48"/>
      <c r="AA1184" s="48" t="s">
        <v>473</v>
      </c>
      <c r="AB1184" s="48"/>
      <c r="AC1184" s="50"/>
    </row>
    <row r="1185" spans="1:29" ht="20.100000000000001" customHeight="1">
      <c r="A1185" s="36" t="s">
        <v>2705</v>
      </c>
      <c r="B1185" s="95" t="s">
        <v>50</v>
      </c>
      <c r="C1185" s="37" t="s">
        <v>41</v>
      </c>
      <c r="D1185" s="48" t="s">
        <v>226</v>
      </c>
      <c r="E1185" s="48" t="s">
        <v>731</v>
      </c>
      <c r="F1185" s="48" t="s">
        <v>227</v>
      </c>
      <c r="G1185" s="48" t="s">
        <v>89</v>
      </c>
      <c r="H1185" s="48">
        <v>9</v>
      </c>
      <c r="I1185" s="48" t="s">
        <v>119</v>
      </c>
      <c r="J1185" s="49">
        <v>45680</v>
      </c>
      <c r="K1185" s="66">
        <v>45689</v>
      </c>
      <c r="L1185" s="40" t="s">
        <v>4</v>
      </c>
      <c r="M1185" s="127">
        <v>4</v>
      </c>
      <c r="N1185" s="137">
        <f>VLOOKUP(L1185,단가표!$B$2:$C$75,2,0)</f>
        <v>60000</v>
      </c>
      <c r="O1185" s="42">
        <f>SUM(M1185*N1185)</f>
        <v>240000</v>
      </c>
      <c r="P1185" s="138">
        <v>240000</v>
      </c>
      <c r="Q1185" s="167" t="s">
        <v>26</v>
      </c>
      <c r="R1185" s="41"/>
      <c r="S1185" s="43">
        <f>VLOOKUP(Q1185,단가표!$B$2:$C$75,2,0)</f>
        <v>0</v>
      </c>
      <c r="T1185" s="138"/>
      <c r="U1185" s="207" t="s">
        <v>57</v>
      </c>
      <c r="V1185" s="45" t="s">
        <v>2479</v>
      </c>
      <c r="W1185" s="197" t="s">
        <v>2314</v>
      </c>
      <c r="X1185" s="158" t="s">
        <v>239</v>
      </c>
      <c r="Y1185" s="55" t="s">
        <v>6</v>
      </c>
      <c r="Z1185" s="48"/>
      <c r="AA1185" s="48"/>
      <c r="AB1185" s="48"/>
      <c r="AC1185" s="48"/>
    </row>
    <row r="1186" spans="1:29" ht="20.100000000000001" customHeight="1">
      <c r="A1186" s="36" t="s">
        <v>2705</v>
      </c>
      <c r="B1186" s="95" t="s">
        <v>50</v>
      </c>
      <c r="C1186" s="37" t="s">
        <v>39</v>
      </c>
      <c r="D1186" s="48" t="s">
        <v>2480</v>
      </c>
      <c r="E1186" s="48" t="s">
        <v>731</v>
      </c>
      <c r="F1186" s="48" t="s">
        <v>2481</v>
      </c>
      <c r="G1186" s="48" t="s">
        <v>89</v>
      </c>
      <c r="H1186" s="48">
        <v>12</v>
      </c>
      <c r="I1186" s="48" t="s">
        <v>233</v>
      </c>
      <c r="J1186" s="49">
        <v>45680</v>
      </c>
      <c r="K1186" s="66">
        <v>45689</v>
      </c>
      <c r="L1186" s="40" t="s">
        <v>5</v>
      </c>
      <c r="M1186" s="127">
        <v>4</v>
      </c>
      <c r="N1186" s="137">
        <f>VLOOKUP(L1186,단가표!$B$2:$C$75,2,0)</f>
        <v>57500</v>
      </c>
      <c r="O1186" s="42">
        <f>SUM(M1186*N1186)</f>
        <v>230000</v>
      </c>
      <c r="P1186" s="138">
        <v>230000</v>
      </c>
      <c r="Q1186" s="167" t="s">
        <v>14</v>
      </c>
      <c r="R1186" s="41">
        <v>1</v>
      </c>
      <c r="S1186" s="43">
        <f>VLOOKUP(Q1186,단가표!$B$2:$C$75,2,0)</f>
        <v>30000</v>
      </c>
      <c r="T1186" s="138">
        <v>30000</v>
      </c>
      <c r="U1186" s="207" t="s">
        <v>57</v>
      </c>
      <c r="V1186" s="45" t="s">
        <v>2487</v>
      </c>
      <c r="W1186" s="197" t="s">
        <v>2482</v>
      </c>
      <c r="X1186" s="188">
        <v>45691</v>
      </c>
      <c r="Y1186" s="55" t="s">
        <v>6</v>
      </c>
      <c r="Z1186" s="48" t="s">
        <v>612</v>
      </c>
      <c r="AA1186" s="48" t="s">
        <v>2483</v>
      </c>
      <c r="AB1186" s="48"/>
      <c r="AC1186" s="48"/>
    </row>
    <row r="1187" spans="1:29" ht="20.100000000000001" customHeight="1">
      <c r="A1187" s="36" t="s">
        <v>2705</v>
      </c>
      <c r="B1187" s="95" t="s">
        <v>50</v>
      </c>
      <c r="C1187" s="37" t="s">
        <v>39</v>
      </c>
      <c r="D1187" s="48" t="s">
        <v>2484</v>
      </c>
      <c r="E1187" s="48" t="s">
        <v>731</v>
      </c>
      <c r="F1187" s="48" t="s">
        <v>2481</v>
      </c>
      <c r="G1187" s="48" t="s">
        <v>89</v>
      </c>
      <c r="H1187" s="48">
        <v>12</v>
      </c>
      <c r="I1187" s="48" t="s">
        <v>233</v>
      </c>
      <c r="J1187" s="49">
        <v>45680</v>
      </c>
      <c r="K1187" s="66">
        <v>45689</v>
      </c>
      <c r="L1187" s="40" t="s">
        <v>5</v>
      </c>
      <c r="M1187" s="127">
        <v>4</v>
      </c>
      <c r="N1187" s="137">
        <f>VLOOKUP(L1187,단가표!$B$2:$C$75,2,0)</f>
        <v>57500</v>
      </c>
      <c r="O1187" s="42">
        <f>SUM(M1187*N1187)</f>
        <v>230000</v>
      </c>
      <c r="P1187" s="138">
        <v>230000</v>
      </c>
      <c r="Q1187" s="167" t="s">
        <v>14</v>
      </c>
      <c r="R1187" s="41">
        <v>1</v>
      </c>
      <c r="S1187" s="43">
        <f>VLOOKUP(Q1187,단가표!$B$2:$C$75,2,0)</f>
        <v>30000</v>
      </c>
      <c r="T1187" s="138">
        <v>30000</v>
      </c>
      <c r="U1187" s="207" t="s">
        <v>57</v>
      </c>
      <c r="V1187" s="45" t="s">
        <v>2487</v>
      </c>
      <c r="W1187" s="197" t="s">
        <v>2482</v>
      </c>
      <c r="X1187" s="188">
        <v>45691</v>
      </c>
      <c r="Y1187" s="55" t="s">
        <v>6</v>
      </c>
      <c r="Z1187" s="48" t="s">
        <v>612</v>
      </c>
      <c r="AA1187" s="48" t="s">
        <v>2483</v>
      </c>
      <c r="AB1187" s="48"/>
      <c r="AC1187" s="48"/>
    </row>
    <row r="1188" spans="1:29" ht="20.100000000000001" customHeight="1">
      <c r="A1188" s="58" t="s">
        <v>2705</v>
      </c>
      <c r="B1188" s="95" t="s">
        <v>50</v>
      </c>
      <c r="C1188" s="69" t="s">
        <v>40</v>
      </c>
      <c r="D1188" s="48" t="s">
        <v>972</v>
      </c>
      <c r="E1188" s="48" t="s">
        <v>44</v>
      </c>
      <c r="F1188" s="48" t="s">
        <v>973</v>
      </c>
      <c r="G1188" s="48" t="s">
        <v>89</v>
      </c>
      <c r="H1188" s="48">
        <v>6</v>
      </c>
      <c r="I1188" s="50" t="s">
        <v>90</v>
      </c>
      <c r="J1188" s="49">
        <v>45681</v>
      </c>
      <c r="K1188" s="62">
        <v>45627</v>
      </c>
      <c r="L1188" s="40" t="s">
        <v>4</v>
      </c>
      <c r="M1188" s="127">
        <v>4</v>
      </c>
      <c r="N1188" s="137">
        <f>VLOOKUP(L1188,단가표!$B$2:$C$75,2,0)</f>
        <v>60000</v>
      </c>
      <c r="O1188" s="42">
        <f>SUM(M1188*N1188)</f>
        <v>240000</v>
      </c>
      <c r="P1188" s="139">
        <v>-240000</v>
      </c>
      <c r="Q1188" s="167" t="s">
        <v>15</v>
      </c>
      <c r="R1188" s="41">
        <v>4</v>
      </c>
      <c r="S1188" s="43">
        <f>VLOOKUP(Q1188,단가표!$B$2:$C$75,2,0)</f>
        <v>6000</v>
      </c>
      <c r="T1188" s="169">
        <v>-24000</v>
      </c>
      <c r="U1188" s="195" t="s">
        <v>57</v>
      </c>
      <c r="V1188" s="48" t="s">
        <v>2505</v>
      </c>
      <c r="W1188" s="194" t="s">
        <v>2670</v>
      </c>
      <c r="X1188" s="186">
        <v>43748</v>
      </c>
      <c r="Y1188" s="48" t="s">
        <v>4</v>
      </c>
      <c r="Z1188" s="48"/>
      <c r="AA1188" s="48" t="s">
        <v>333</v>
      </c>
      <c r="AB1188" s="48"/>
      <c r="AC1188" s="50"/>
    </row>
    <row r="1189" spans="1:29" ht="20.100000000000001" customHeight="1">
      <c r="A1189" s="58" t="s">
        <v>2705</v>
      </c>
      <c r="B1189" s="95" t="s">
        <v>50</v>
      </c>
      <c r="C1189" s="61" t="s">
        <v>41</v>
      </c>
      <c r="D1189" s="48" t="s">
        <v>972</v>
      </c>
      <c r="E1189" s="48" t="s">
        <v>44</v>
      </c>
      <c r="F1189" s="48" t="s">
        <v>973</v>
      </c>
      <c r="G1189" s="48" t="s">
        <v>89</v>
      </c>
      <c r="H1189" s="48">
        <v>6</v>
      </c>
      <c r="I1189" s="50" t="s">
        <v>90</v>
      </c>
      <c r="J1189" s="49">
        <v>45681</v>
      </c>
      <c r="K1189" s="62">
        <v>45627</v>
      </c>
      <c r="L1189" s="40" t="s">
        <v>4</v>
      </c>
      <c r="M1189" s="127">
        <v>4</v>
      </c>
      <c r="N1189" s="137">
        <f>VLOOKUP(L1189,단가표!$B$2:$C$75,2,0)</f>
        <v>60000</v>
      </c>
      <c r="O1189" s="42">
        <f>SUM(M1189*N1189)</f>
        <v>240000</v>
      </c>
      <c r="P1189" s="138">
        <v>240000</v>
      </c>
      <c r="Q1189" s="167" t="s">
        <v>15</v>
      </c>
      <c r="R1189" s="41">
        <v>4</v>
      </c>
      <c r="S1189" s="43">
        <f>VLOOKUP(Q1189,단가표!$B$2:$C$75,2,0)</f>
        <v>6000</v>
      </c>
      <c r="T1189" s="166">
        <v>24000</v>
      </c>
      <c r="U1189" s="195" t="s">
        <v>57</v>
      </c>
      <c r="V1189" s="48" t="s">
        <v>2506</v>
      </c>
      <c r="W1189" s="194" t="s">
        <v>2673</v>
      </c>
      <c r="X1189" s="186">
        <v>43748</v>
      </c>
      <c r="Y1189" s="48" t="s">
        <v>4</v>
      </c>
      <c r="Z1189" s="48"/>
      <c r="AA1189" s="48" t="s">
        <v>333</v>
      </c>
      <c r="AB1189" s="48"/>
      <c r="AC1189" s="50"/>
    </row>
    <row r="1190" spans="1:29" ht="20.100000000000001" customHeight="1">
      <c r="A1190" s="58" t="s">
        <v>2705</v>
      </c>
      <c r="B1190" s="95" t="s">
        <v>50</v>
      </c>
      <c r="C1190" s="69" t="s">
        <v>40</v>
      </c>
      <c r="D1190" s="48" t="s">
        <v>972</v>
      </c>
      <c r="E1190" s="48" t="s">
        <v>44</v>
      </c>
      <c r="F1190" s="48" t="s">
        <v>973</v>
      </c>
      <c r="G1190" s="48" t="s">
        <v>89</v>
      </c>
      <c r="H1190" s="48">
        <v>6</v>
      </c>
      <c r="I1190" s="50" t="s">
        <v>90</v>
      </c>
      <c r="J1190" s="49">
        <v>45681</v>
      </c>
      <c r="K1190" s="62">
        <v>45658</v>
      </c>
      <c r="L1190" s="40" t="s">
        <v>4</v>
      </c>
      <c r="M1190" s="127">
        <v>4</v>
      </c>
      <c r="N1190" s="137">
        <f>VLOOKUP(L1190,단가표!$B$2:$C$75,2,0)</f>
        <v>60000</v>
      </c>
      <c r="O1190" s="42">
        <f>SUM(M1190*N1190)</f>
        <v>240000</v>
      </c>
      <c r="P1190" s="139">
        <v>-240000</v>
      </c>
      <c r="Q1190" s="167" t="s">
        <v>15</v>
      </c>
      <c r="R1190" s="41">
        <v>4</v>
      </c>
      <c r="S1190" s="43">
        <f>VLOOKUP(Q1190,단가표!$B$2:$C$75,2,0)</f>
        <v>6000</v>
      </c>
      <c r="T1190" s="169">
        <v>-24000</v>
      </c>
      <c r="U1190" s="195" t="s">
        <v>57</v>
      </c>
      <c r="V1190" s="48" t="s">
        <v>1555</v>
      </c>
      <c r="W1190" s="194" t="s">
        <v>2671</v>
      </c>
      <c r="X1190" s="186">
        <v>43748</v>
      </c>
      <c r="Y1190" s="48" t="s">
        <v>4</v>
      </c>
      <c r="Z1190" s="48"/>
      <c r="AA1190" s="48" t="s">
        <v>333</v>
      </c>
      <c r="AB1190" s="48"/>
      <c r="AC1190" s="50"/>
    </row>
    <row r="1191" spans="1:29" ht="20.100000000000001" customHeight="1">
      <c r="A1191" s="58" t="s">
        <v>2705</v>
      </c>
      <c r="B1191" s="95" t="s">
        <v>50</v>
      </c>
      <c r="C1191" s="61" t="s">
        <v>41</v>
      </c>
      <c r="D1191" s="48" t="s">
        <v>972</v>
      </c>
      <c r="E1191" s="48" t="s">
        <v>44</v>
      </c>
      <c r="F1191" s="48" t="s">
        <v>973</v>
      </c>
      <c r="G1191" s="48" t="s">
        <v>89</v>
      </c>
      <c r="H1191" s="48">
        <v>6</v>
      </c>
      <c r="I1191" s="50" t="s">
        <v>90</v>
      </c>
      <c r="J1191" s="49">
        <v>45681</v>
      </c>
      <c r="K1191" s="62">
        <v>45658</v>
      </c>
      <c r="L1191" s="40" t="s">
        <v>4</v>
      </c>
      <c r="M1191" s="127">
        <v>4</v>
      </c>
      <c r="N1191" s="137">
        <f>VLOOKUP(L1191,단가표!$B$2:$C$75,2,0)</f>
        <v>60000</v>
      </c>
      <c r="O1191" s="42">
        <f>SUM(M1191*N1191)</f>
        <v>240000</v>
      </c>
      <c r="P1191" s="138">
        <v>240000</v>
      </c>
      <c r="Q1191" s="167" t="s">
        <v>15</v>
      </c>
      <c r="R1191" s="41">
        <v>4</v>
      </c>
      <c r="S1191" s="43">
        <f>VLOOKUP(Q1191,단가표!$B$2:$C$75,2,0)</f>
        <v>6000</v>
      </c>
      <c r="T1191" s="166">
        <v>24000</v>
      </c>
      <c r="U1191" s="195" t="s">
        <v>57</v>
      </c>
      <c r="V1191" s="48" t="s">
        <v>1555</v>
      </c>
      <c r="W1191" s="194" t="s">
        <v>2674</v>
      </c>
      <c r="X1191" s="186">
        <v>43748</v>
      </c>
      <c r="Y1191" s="48" t="s">
        <v>4</v>
      </c>
      <c r="Z1191" s="48"/>
      <c r="AA1191" s="48" t="s">
        <v>333</v>
      </c>
      <c r="AB1191" s="48"/>
      <c r="AC1191" s="50"/>
    </row>
    <row r="1192" spans="1:29" ht="20.100000000000001" customHeight="1">
      <c r="A1192" s="36" t="s">
        <v>2705</v>
      </c>
      <c r="B1192" s="95" t="s">
        <v>51</v>
      </c>
      <c r="C1192" s="71" t="s">
        <v>40</v>
      </c>
      <c r="D1192" s="40" t="s">
        <v>1341</v>
      </c>
      <c r="E1192" s="48" t="s">
        <v>193</v>
      </c>
      <c r="F1192" s="48" t="s">
        <v>1342</v>
      </c>
      <c r="G1192" s="48" t="s">
        <v>86</v>
      </c>
      <c r="H1192" s="48">
        <v>6</v>
      </c>
      <c r="I1192" s="48" t="s">
        <v>100</v>
      </c>
      <c r="J1192" s="49">
        <v>45681</v>
      </c>
      <c r="K1192" s="66">
        <v>45658</v>
      </c>
      <c r="L1192" s="40" t="s">
        <v>3</v>
      </c>
      <c r="M1192" s="127">
        <v>2</v>
      </c>
      <c r="N1192" s="137">
        <f>VLOOKUP(L1192,단가표!$B$2:$C$75,2,0)</f>
        <v>70000</v>
      </c>
      <c r="O1192" s="42">
        <f>SUM(M1192*N1192)</f>
        <v>140000</v>
      </c>
      <c r="P1192" s="139">
        <v>-140000</v>
      </c>
      <c r="Q1192" s="165" t="s">
        <v>26</v>
      </c>
      <c r="R1192" s="41"/>
      <c r="S1192" s="42">
        <f>VLOOKUP(Q1192,단가표!$B$2:$C$75,2,0)</f>
        <v>0</v>
      </c>
      <c r="T1192" s="166"/>
      <c r="U1192" s="195" t="s">
        <v>57</v>
      </c>
      <c r="V1192" s="50" t="s">
        <v>2507</v>
      </c>
      <c r="W1192" s="194" t="s">
        <v>1990</v>
      </c>
      <c r="X1192" s="186">
        <v>45611</v>
      </c>
      <c r="Y1192" s="55" t="s">
        <v>4</v>
      </c>
      <c r="Z1192" s="48" t="s">
        <v>1385</v>
      </c>
      <c r="AA1192" s="48" t="s">
        <v>1384</v>
      </c>
      <c r="AB1192" s="48"/>
      <c r="AC1192" s="50"/>
    </row>
    <row r="1193" spans="1:29" ht="20.100000000000001" customHeight="1">
      <c r="A1193" s="36" t="s">
        <v>2705</v>
      </c>
      <c r="B1193" s="95" t="s">
        <v>51</v>
      </c>
      <c r="C1193" s="56" t="s">
        <v>41</v>
      </c>
      <c r="D1193" s="40" t="s">
        <v>1341</v>
      </c>
      <c r="E1193" s="48" t="s">
        <v>193</v>
      </c>
      <c r="F1193" s="48" t="s">
        <v>1342</v>
      </c>
      <c r="G1193" s="48" t="s">
        <v>86</v>
      </c>
      <c r="H1193" s="48">
        <v>6</v>
      </c>
      <c r="I1193" s="48" t="s">
        <v>100</v>
      </c>
      <c r="J1193" s="49">
        <v>45681</v>
      </c>
      <c r="K1193" s="66">
        <v>45658</v>
      </c>
      <c r="L1193" s="40" t="s">
        <v>3</v>
      </c>
      <c r="M1193" s="127">
        <v>1</v>
      </c>
      <c r="N1193" s="137">
        <f>VLOOKUP(L1193,단가표!$B$2:$C$75,2,0)</f>
        <v>70000</v>
      </c>
      <c r="O1193" s="42">
        <f>SUM(M1193*N1193)</f>
        <v>70000</v>
      </c>
      <c r="P1193" s="140">
        <v>70000</v>
      </c>
      <c r="Q1193" s="165" t="s">
        <v>26</v>
      </c>
      <c r="R1193" s="41"/>
      <c r="S1193" s="42">
        <f>VLOOKUP(Q1193,단가표!$B$2:$C$75,2,0)</f>
        <v>0</v>
      </c>
      <c r="T1193" s="166"/>
      <c r="U1193" s="195" t="s">
        <v>57</v>
      </c>
      <c r="V1193" s="50" t="s">
        <v>2508</v>
      </c>
      <c r="W1193" s="194" t="s">
        <v>2509</v>
      </c>
      <c r="X1193" s="186">
        <v>45611</v>
      </c>
      <c r="Y1193" s="55" t="s">
        <v>4</v>
      </c>
      <c r="Z1193" s="48" t="s">
        <v>1385</v>
      </c>
      <c r="AA1193" s="48" t="s">
        <v>1384</v>
      </c>
      <c r="AB1193" s="48"/>
      <c r="AC1193" s="50"/>
    </row>
    <row r="1194" spans="1:29" ht="20.100000000000001" customHeight="1">
      <c r="A1194" s="36" t="s">
        <v>2705</v>
      </c>
      <c r="B1194" s="95" t="s">
        <v>51</v>
      </c>
      <c r="C1194" s="48" t="s">
        <v>41</v>
      </c>
      <c r="D1194" s="40" t="s">
        <v>420</v>
      </c>
      <c r="E1194" s="48" t="s">
        <v>46</v>
      </c>
      <c r="F1194" s="48" t="s">
        <v>421</v>
      </c>
      <c r="G1194" s="48" t="s">
        <v>86</v>
      </c>
      <c r="H1194" s="48">
        <v>8</v>
      </c>
      <c r="I1194" s="48" t="s">
        <v>205</v>
      </c>
      <c r="J1194" s="49">
        <v>45681</v>
      </c>
      <c r="K1194" s="44">
        <v>45689</v>
      </c>
      <c r="L1194" s="40" t="s">
        <v>4</v>
      </c>
      <c r="M1194" s="127">
        <v>4</v>
      </c>
      <c r="N1194" s="137">
        <f>VLOOKUP(L1194,단가표!$B$2:$C$75,2,0)</f>
        <v>60000</v>
      </c>
      <c r="O1194" s="42">
        <f>SUM(M1194*N1194)</f>
        <v>240000</v>
      </c>
      <c r="P1194" s="138">
        <v>240000</v>
      </c>
      <c r="Q1194" s="167" t="s">
        <v>26</v>
      </c>
      <c r="R1194" s="41"/>
      <c r="S1194" s="43">
        <f>VLOOKUP(Q1194,단가표!$B$2:$C$75,2,0)</f>
        <v>0</v>
      </c>
      <c r="T1194" s="166"/>
      <c r="U1194" s="195" t="s">
        <v>57</v>
      </c>
      <c r="V1194" s="48" t="s">
        <v>2492</v>
      </c>
      <c r="W1194" s="194" t="s">
        <v>2493</v>
      </c>
      <c r="X1194" s="186">
        <v>45135</v>
      </c>
      <c r="Y1194" s="55" t="s">
        <v>4</v>
      </c>
      <c r="Z1194" s="48"/>
      <c r="AA1194" s="48" t="s">
        <v>422</v>
      </c>
      <c r="AB1194" s="48"/>
      <c r="AC1194" s="50" t="s">
        <v>53</v>
      </c>
    </row>
    <row r="1195" spans="1:29" ht="20.100000000000001" customHeight="1">
      <c r="A1195" s="36" t="s">
        <v>2705</v>
      </c>
      <c r="B1195" s="95" t="s">
        <v>51</v>
      </c>
      <c r="C1195" s="56" t="s">
        <v>41</v>
      </c>
      <c r="D1195" s="48" t="s">
        <v>666</v>
      </c>
      <c r="E1195" s="48" t="s">
        <v>46</v>
      </c>
      <c r="F1195" s="48" t="s">
        <v>667</v>
      </c>
      <c r="G1195" s="48" t="s">
        <v>86</v>
      </c>
      <c r="H1195" s="48">
        <v>8</v>
      </c>
      <c r="I1195" s="48" t="s">
        <v>112</v>
      </c>
      <c r="J1195" s="49">
        <v>45681</v>
      </c>
      <c r="K1195" s="44">
        <v>45689</v>
      </c>
      <c r="L1195" s="40" t="s">
        <v>4</v>
      </c>
      <c r="M1195" s="127">
        <v>4</v>
      </c>
      <c r="N1195" s="137">
        <f>VLOOKUP(L1195,단가표!$B$2:$C$75,2,0)</f>
        <v>60000</v>
      </c>
      <c r="O1195" s="42">
        <f>SUM(M1195*N1195)</f>
        <v>240000</v>
      </c>
      <c r="P1195" s="138">
        <v>240000</v>
      </c>
      <c r="Q1195" s="167" t="s">
        <v>26</v>
      </c>
      <c r="R1195" s="41"/>
      <c r="S1195" s="43">
        <f>VLOOKUP(Q1195,단가표!$B$2:$C$75,2,0)</f>
        <v>0</v>
      </c>
      <c r="T1195" s="166"/>
      <c r="U1195" s="195" t="s">
        <v>57</v>
      </c>
      <c r="V1195" s="50" t="s">
        <v>2494</v>
      </c>
      <c r="W1195" s="194" t="s">
        <v>2314</v>
      </c>
      <c r="X1195" s="186">
        <v>45429</v>
      </c>
      <c r="Y1195" s="48" t="s">
        <v>4</v>
      </c>
      <c r="Z1195" s="48"/>
      <c r="AA1195" s="48" t="s">
        <v>517</v>
      </c>
      <c r="AB1195" s="48"/>
      <c r="AC1195" s="40"/>
    </row>
    <row r="1196" spans="1:29" ht="20.100000000000001" customHeight="1">
      <c r="A1196" s="36" t="s">
        <v>2705</v>
      </c>
      <c r="B1196" s="95" t="s">
        <v>51</v>
      </c>
      <c r="C1196" s="56" t="s">
        <v>41</v>
      </c>
      <c r="D1196" s="57" t="s">
        <v>518</v>
      </c>
      <c r="E1196" s="48" t="s">
        <v>46</v>
      </c>
      <c r="F1196" s="48" t="s">
        <v>519</v>
      </c>
      <c r="G1196" s="48" t="s">
        <v>86</v>
      </c>
      <c r="H1196" s="48">
        <v>10</v>
      </c>
      <c r="I1196" s="48" t="s">
        <v>749</v>
      </c>
      <c r="J1196" s="49">
        <v>45681</v>
      </c>
      <c r="K1196" s="66">
        <v>45689</v>
      </c>
      <c r="L1196" s="40" t="s">
        <v>10</v>
      </c>
      <c r="M1196" s="127">
        <v>16</v>
      </c>
      <c r="N1196" s="137">
        <f>VLOOKUP(L1196,단가표!$B$2:$C$75,2,0)</f>
        <v>47500</v>
      </c>
      <c r="O1196" s="42">
        <f>SUM(M1196*N1196)</f>
        <v>760000</v>
      </c>
      <c r="P1196" s="138">
        <v>760000</v>
      </c>
      <c r="Q1196" s="165" t="s">
        <v>26</v>
      </c>
      <c r="R1196" s="41"/>
      <c r="S1196" s="43">
        <f>VLOOKUP(Q1196,단가표!$B$2:$C$75,2,0)</f>
        <v>0</v>
      </c>
      <c r="T1196" s="166"/>
      <c r="U1196" s="193" t="s">
        <v>57</v>
      </c>
      <c r="V1196" s="50" t="s">
        <v>2495</v>
      </c>
      <c r="W1196" s="194" t="s">
        <v>2496</v>
      </c>
      <c r="X1196" s="186">
        <v>45299</v>
      </c>
      <c r="Y1196" s="55" t="s">
        <v>4</v>
      </c>
      <c r="Z1196" s="48"/>
      <c r="AA1196" s="48" t="s">
        <v>520</v>
      </c>
      <c r="AB1196" s="48"/>
      <c r="AC1196" s="40"/>
    </row>
    <row r="1197" spans="1:29" ht="20.100000000000001" customHeight="1">
      <c r="A1197" s="36" t="s">
        <v>2705</v>
      </c>
      <c r="B1197" s="95" t="s">
        <v>50</v>
      </c>
      <c r="C1197" s="56" t="s">
        <v>41</v>
      </c>
      <c r="D1197" s="57" t="s">
        <v>535</v>
      </c>
      <c r="E1197" s="48" t="s">
        <v>45</v>
      </c>
      <c r="F1197" s="48" t="s">
        <v>519</v>
      </c>
      <c r="G1197" s="48" t="s">
        <v>86</v>
      </c>
      <c r="H1197" s="48">
        <v>8</v>
      </c>
      <c r="I1197" s="48" t="s">
        <v>621</v>
      </c>
      <c r="J1197" s="49">
        <v>45681</v>
      </c>
      <c r="K1197" s="66">
        <v>45689</v>
      </c>
      <c r="L1197" s="40" t="s">
        <v>6</v>
      </c>
      <c r="M1197" s="127">
        <v>7</v>
      </c>
      <c r="N1197" s="137">
        <f>VLOOKUP(L1197,단가표!$B$2:$C$75,2,0)</f>
        <v>55000</v>
      </c>
      <c r="O1197" s="42">
        <f>SUM(M1197*N1197)</f>
        <v>385000</v>
      </c>
      <c r="P1197" s="138">
        <v>385000</v>
      </c>
      <c r="Q1197" s="165" t="s">
        <v>668</v>
      </c>
      <c r="R1197" s="41">
        <v>7</v>
      </c>
      <c r="S1197" s="43">
        <f>VLOOKUP(Q1197,단가표!$B$2:$C$75,2,0)</f>
        <v>2750</v>
      </c>
      <c r="T1197" s="166">
        <v>19250</v>
      </c>
      <c r="U1197" s="193" t="s">
        <v>57</v>
      </c>
      <c r="V1197" s="50" t="s">
        <v>2495</v>
      </c>
      <c r="W1197" s="194" t="s">
        <v>2497</v>
      </c>
      <c r="X1197" s="186">
        <v>45302</v>
      </c>
      <c r="Y1197" s="55" t="s">
        <v>4</v>
      </c>
      <c r="Z1197" s="48"/>
      <c r="AA1197" s="48" t="s">
        <v>520</v>
      </c>
      <c r="AB1197" s="48"/>
      <c r="AC1197" s="40"/>
    </row>
    <row r="1198" spans="1:29" ht="20.100000000000001" customHeight="1">
      <c r="A1198" s="58" t="s">
        <v>2705</v>
      </c>
      <c r="B1198" s="95" t="s">
        <v>51</v>
      </c>
      <c r="C1198" s="59" t="s">
        <v>41</v>
      </c>
      <c r="D1198" s="48" t="s">
        <v>481</v>
      </c>
      <c r="E1198" s="48" t="s">
        <v>48</v>
      </c>
      <c r="F1198" s="48" t="s">
        <v>482</v>
      </c>
      <c r="G1198" s="48" t="s">
        <v>86</v>
      </c>
      <c r="H1198" s="48">
        <v>8</v>
      </c>
      <c r="I1198" s="50" t="s">
        <v>90</v>
      </c>
      <c r="J1198" s="49">
        <v>45681</v>
      </c>
      <c r="K1198" s="62">
        <v>45689</v>
      </c>
      <c r="L1198" s="40" t="s">
        <v>3</v>
      </c>
      <c r="M1198" s="127">
        <v>3</v>
      </c>
      <c r="N1198" s="137">
        <f>VLOOKUP(L1198,단가표!$B$2:$C$75,2,0)</f>
        <v>70000</v>
      </c>
      <c r="O1198" s="42">
        <f>SUM(M1198*N1198)</f>
        <v>210000</v>
      </c>
      <c r="P1198" s="138">
        <v>210000</v>
      </c>
      <c r="Q1198" s="165" t="s">
        <v>26</v>
      </c>
      <c r="R1198" s="41"/>
      <c r="S1198" s="42"/>
      <c r="T1198" s="166"/>
      <c r="U1198" s="195" t="s">
        <v>57</v>
      </c>
      <c r="V1198" s="50" t="s">
        <v>2498</v>
      </c>
      <c r="W1198" s="196" t="s">
        <v>2459</v>
      </c>
      <c r="X1198" s="186">
        <v>45296</v>
      </c>
      <c r="Y1198" s="55" t="s">
        <v>4</v>
      </c>
      <c r="Z1198" s="48"/>
      <c r="AA1198" s="48" t="s">
        <v>504</v>
      </c>
      <c r="AB1198" s="48"/>
      <c r="AC1198" s="48"/>
    </row>
    <row r="1199" spans="1:29" ht="20.100000000000001" customHeight="1">
      <c r="A1199" s="58" t="s">
        <v>2705</v>
      </c>
      <c r="B1199" s="95" t="s">
        <v>51</v>
      </c>
      <c r="C1199" s="56" t="s">
        <v>41</v>
      </c>
      <c r="D1199" s="48" t="s">
        <v>684</v>
      </c>
      <c r="E1199" s="48" t="s">
        <v>46</v>
      </c>
      <c r="F1199" s="48" t="s">
        <v>685</v>
      </c>
      <c r="G1199" s="48" t="s">
        <v>86</v>
      </c>
      <c r="H1199" s="48">
        <v>11</v>
      </c>
      <c r="I1199" s="48" t="s">
        <v>93</v>
      </c>
      <c r="J1199" s="68">
        <v>45681</v>
      </c>
      <c r="K1199" s="44">
        <v>45689</v>
      </c>
      <c r="L1199" s="40" t="s">
        <v>4</v>
      </c>
      <c r="M1199" s="127">
        <v>3</v>
      </c>
      <c r="N1199" s="137">
        <f>VLOOKUP(L1199,단가표!$B$2:$C$75,2,0)</f>
        <v>60000</v>
      </c>
      <c r="O1199" s="42">
        <f>SUM(M1199*N1199)</f>
        <v>180000</v>
      </c>
      <c r="P1199" s="138">
        <v>180000</v>
      </c>
      <c r="Q1199" s="167" t="s">
        <v>15</v>
      </c>
      <c r="R1199" s="41">
        <v>3</v>
      </c>
      <c r="S1199" s="43">
        <f>VLOOKUP(Q1199,단가표!$B$2:$C$75,2,0)</f>
        <v>6000</v>
      </c>
      <c r="T1199" s="166">
        <v>18000</v>
      </c>
      <c r="U1199" s="195" t="s">
        <v>57</v>
      </c>
      <c r="V1199" s="50" t="s">
        <v>2499</v>
      </c>
      <c r="W1199" s="194" t="s">
        <v>2500</v>
      </c>
      <c r="X1199" s="186">
        <v>45463</v>
      </c>
      <c r="Y1199" s="48" t="s">
        <v>4</v>
      </c>
      <c r="Z1199" s="48"/>
      <c r="AA1199" s="48"/>
      <c r="AB1199" s="48"/>
      <c r="AC1199" s="50"/>
    </row>
    <row r="1200" spans="1:29" ht="20.100000000000001" customHeight="1">
      <c r="A1200" s="58" t="s">
        <v>2705</v>
      </c>
      <c r="B1200" s="95" t="s">
        <v>51</v>
      </c>
      <c r="C1200" s="48" t="s">
        <v>41</v>
      </c>
      <c r="D1200" s="48" t="s">
        <v>426</v>
      </c>
      <c r="E1200" s="48" t="s">
        <v>193</v>
      </c>
      <c r="F1200" s="48" t="s">
        <v>427</v>
      </c>
      <c r="G1200" s="48" t="s">
        <v>86</v>
      </c>
      <c r="H1200" s="48">
        <v>8</v>
      </c>
      <c r="I1200" s="48" t="s">
        <v>90</v>
      </c>
      <c r="J1200" s="68">
        <v>45681</v>
      </c>
      <c r="K1200" s="62">
        <v>45689</v>
      </c>
      <c r="L1200" s="40" t="s">
        <v>4</v>
      </c>
      <c r="M1200" s="127">
        <v>4</v>
      </c>
      <c r="N1200" s="137">
        <f>VLOOKUP(L1200,단가표!$B$2:$C$75,2,0)</f>
        <v>60000</v>
      </c>
      <c r="O1200" s="42">
        <f>SUM(M1200*N1200)</f>
        <v>240000</v>
      </c>
      <c r="P1200" s="138">
        <v>240000</v>
      </c>
      <c r="Q1200" s="165" t="s">
        <v>26</v>
      </c>
      <c r="R1200" s="41"/>
      <c r="S1200" s="42">
        <f>VLOOKUP(Q1200,단가표!$B$2:$C$75,2,0)</f>
        <v>0</v>
      </c>
      <c r="T1200" s="166"/>
      <c r="U1200" s="195" t="s">
        <v>57</v>
      </c>
      <c r="V1200" s="48" t="s">
        <v>2501</v>
      </c>
      <c r="W1200" s="194" t="s">
        <v>2314</v>
      </c>
      <c r="X1200" s="186">
        <v>45142</v>
      </c>
      <c r="Y1200" s="48" t="s">
        <v>4</v>
      </c>
      <c r="Z1200" s="48"/>
      <c r="AA1200" s="48" t="s">
        <v>428</v>
      </c>
      <c r="AB1200" s="48"/>
      <c r="AC1200" s="50"/>
    </row>
    <row r="1201" spans="1:29" ht="20.100000000000001" customHeight="1">
      <c r="A1201" s="36" t="s">
        <v>2705</v>
      </c>
      <c r="B1201" s="95" t="s">
        <v>51</v>
      </c>
      <c r="C1201" s="56" t="s">
        <v>41</v>
      </c>
      <c r="D1201" s="57" t="s">
        <v>675</v>
      </c>
      <c r="E1201" s="48" t="s">
        <v>48</v>
      </c>
      <c r="F1201" s="48" t="s">
        <v>529</v>
      </c>
      <c r="G1201" s="48" t="s">
        <v>86</v>
      </c>
      <c r="H1201" s="48">
        <v>8</v>
      </c>
      <c r="I1201" s="50" t="s">
        <v>172</v>
      </c>
      <c r="J1201" s="49">
        <v>45681</v>
      </c>
      <c r="K1201" s="44">
        <v>45689</v>
      </c>
      <c r="L1201" s="40" t="s">
        <v>3</v>
      </c>
      <c r="M1201" s="127">
        <v>2</v>
      </c>
      <c r="N1201" s="137">
        <f>VLOOKUP(L1201,단가표!$B$2:$C$75,2,0)</f>
        <v>70000</v>
      </c>
      <c r="O1201" s="42">
        <f>SUM(M1201*N1201)</f>
        <v>140000</v>
      </c>
      <c r="P1201" s="138">
        <v>140000</v>
      </c>
      <c r="Q1201" s="167" t="s">
        <v>26</v>
      </c>
      <c r="R1201" s="41"/>
      <c r="S1201" s="43">
        <f>VLOOKUP(Q1201,단가표!$B$2:$C$75,2,0)</f>
        <v>0</v>
      </c>
      <c r="T1201" s="166"/>
      <c r="U1201" s="195" t="s">
        <v>57</v>
      </c>
      <c r="V1201" s="48" t="s">
        <v>2502</v>
      </c>
      <c r="W1201" s="196" t="s">
        <v>2504</v>
      </c>
      <c r="X1201" s="186">
        <v>45301</v>
      </c>
      <c r="Y1201" s="55" t="s">
        <v>6</v>
      </c>
      <c r="Z1201" s="48"/>
      <c r="AA1201" s="48" t="s">
        <v>530</v>
      </c>
      <c r="AB1201" s="48"/>
      <c r="AC1201" s="48"/>
    </row>
    <row r="1202" spans="1:29" ht="20.100000000000001" customHeight="1">
      <c r="A1202" s="36" t="s">
        <v>2705</v>
      </c>
      <c r="B1202" s="95" t="s">
        <v>51</v>
      </c>
      <c r="C1202" s="59" t="s">
        <v>41</v>
      </c>
      <c r="D1202" s="57" t="s">
        <v>528</v>
      </c>
      <c r="E1202" s="48" t="s">
        <v>48</v>
      </c>
      <c r="F1202" s="48" t="s">
        <v>529</v>
      </c>
      <c r="G1202" s="48" t="s">
        <v>86</v>
      </c>
      <c r="H1202" s="48">
        <v>8</v>
      </c>
      <c r="I1202" s="50" t="s">
        <v>766</v>
      </c>
      <c r="J1202" s="49">
        <v>45681</v>
      </c>
      <c r="K1202" s="44">
        <v>45689</v>
      </c>
      <c r="L1202" s="40" t="s">
        <v>3</v>
      </c>
      <c r="M1202" s="127">
        <v>2</v>
      </c>
      <c r="N1202" s="137">
        <f>VLOOKUP(L1202,단가표!$B$2:$C$75,2,0)</f>
        <v>70000</v>
      </c>
      <c r="O1202" s="42">
        <f>SUM(M1202*N1202)</f>
        <v>140000</v>
      </c>
      <c r="P1202" s="138">
        <v>140000</v>
      </c>
      <c r="Q1202" s="167" t="s">
        <v>26</v>
      </c>
      <c r="R1202" s="41"/>
      <c r="S1202" s="43">
        <f>VLOOKUP(Q1202,단가표!$B$2:$C$75,2,0)</f>
        <v>0</v>
      </c>
      <c r="T1202" s="166"/>
      <c r="U1202" s="195" t="s">
        <v>57</v>
      </c>
      <c r="V1202" s="48" t="s">
        <v>2502</v>
      </c>
      <c r="W1202" s="196" t="s">
        <v>2504</v>
      </c>
      <c r="X1202" s="186">
        <v>45301</v>
      </c>
      <c r="Y1202" s="55" t="s">
        <v>6</v>
      </c>
      <c r="Z1202" s="48"/>
      <c r="AA1202" s="48" t="s">
        <v>530</v>
      </c>
      <c r="AB1202" s="48"/>
      <c r="AC1202" s="48"/>
    </row>
    <row r="1203" spans="1:29" ht="20.100000000000001" customHeight="1">
      <c r="A1203" s="36" t="s">
        <v>2705</v>
      </c>
      <c r="B1203" s="95" t="s">
        <v>51</v>
      </c>
      <c r="C1203" s="56" t="s">
        <v>41</v>
      </c>
      <c r="D1203" s="37" t="s">
        <v>291</v>
      </c>
      <c r="E1203" s="48" t="s">
        <v>193</v>
      </c>
      <c r="F1203" s="48" t="s">
        <v>292</v>
      </c>
      <c r="G1203" s="48" t="s">
        <v>86</v>
      </c>
      <c r="H1203" s="48">
        <v>7</v>
      </c>
      <c r="I1203" s="50" t="s">
        <v>113</v>
      </c>
      <c r="J1203" s="49">
        <v>45681</v>
      </c>
      <c r="K1203" s="66">
        <v>45689</v>
      </c>
      <c r="L1203" s="40" t="s">
        <v>4</v>
      </c>
      <c r="M1203" s="127">
        <v>4</v>
      </c>
      <c r="N1203" s="137">
        <f>VLOOKUP(L1203,단가표!$B$2:$C$75,2,0)</f>
        <v>60000</v>
      </c>
      <c r="O1203" s="42">
        <f>SUM(M1203*N1203)</f>
        <v>240000</v>
      </c>
      <c r="P1203" s="138">
        <v>240000</v>
      </c>
      <c r="Q1203" s="167" t="s">
        <v>26</v>
      </c>
      <c r="R1203" s="41"/>
      <c r="S1203" s="43">
        <v>0</v>
      </c>
      <c r="T1203" s="166"/>
      <c r="U1203" s="195" t="s">
        <v>57</v>
      </c>
      <c r="V1203" s="48" t="s">
        <v>2503</v>
      </c>
      <c r="W1203" s="198" t="s">
        <v>2314</v>
      </c>
      <c r="X1203" s="186">
        <v>44800</v>
      </c>
      <c r="Y1203" s="55" t="s">
        <v>4</v>
      </c>
      <c r="Z1203" s="48"/>
      <c r="AA1203" s="48" t="s">
        <v>297</v>
      </c>
      <c r="AB1203" s="48"/>
      <c r="AC1203" s="48"/>
    </row>
    <row r="1204" spans="1:29" ht="20.100000000000001" customHeight="1">
      <c r="A1204" s="58" t="s">
        <v>2705</v>
      </c>
      <c r="B1204" s="95" t="s">
        <v>50</v>
      </c>
      <c r="C1204" s="69" t="s">
        <v>40</v>
      </c>
      <c r="D1204" s="48" t="s">
        <v>972</v>
      </c>
      <c r="E1204" s="48" t="s">
        <v>44</v>
      </c>
      <c r="F1204" s="48" t="s">
        <v>973</v>
      </c>
      <c r="G1204" s="48" t="s">
        <v>89</v>
      </c>
      <c r="H1204" s="48">
        <v>6</v>
      </c>
      <c r="I1204" s="50" t="s">
        <v>90</v>
      </c>
      <c r="J1204" s="49">
        <v>45681</v>
      </c>
      <c r="K1204" s="62">
        <v>45689</v>
      </c>
      <c r="L1204" s="40" t="s">
        <v>4</v>
      </c>
      <c r="M1204" s="127">
        <v>4</v>
      </c>
      <c r="N1204" s="137">
        <f>VLOOKUP(L1204,단가표!$B$2:$C$75,2,0)</f>
        <v>60000</v>
      </c>
      <c r="O1204" s="42">
        <f>SUM(M1204*N1204)</f>
        <v>240000</v>
      </c>
      <c r="P1204" s="139">
        <v>-240000</v>
      </c>
      <c r="Q1204" s="167" t="s">
        <v>15</v>
      </c>
      <c r="R1204" s="41">
        <v>4</v>
      </c>
      <c r="S1204" s="43">
        <f>VLOOKUP(Q1204,단가표!$B$2:$C$75,2,0)</f>
        <v>6000</v>
      </c>
      <c r="T1204" s="169">
        <v>-24000</v>
      </c>
      <c r="U1204" s="195" t="s">
        <v>57</v>
      </c>
      <c r="V1204" s="48" t="s">
        <v>1555</v>
      </c>
      <c r="W1204" s="194" t="s">
        <v>2672</v>
      </c>
      <c r="X1204" s="186">
        <v>43748</v>
      </c>
      <c r="Y1204" s="48" t="s">
        <v>4</v>
      </c>
      <c r="Z1204" s="48"/>
      <c r="AA1204" s="48" t="s">
        <v>333</v>
      </c>
      <c r="AB1204" s="48"/>
      <c r="AC1204" s="50"/>
    </row>
    <row r="1205" spans="1:29" ht="20.100000000000001" customHeight="1">
      <c r="A1205" s="58" t="s">
        <v>2705</v>
      </c>
      <c r="B1205" s="95" t="s">
        <v>51</v>
      </c>
      <c r="C1205" s="59" t="s">
        <v>39</v>
      </c>
      <c r="D1205" s="37" t="s">
        <v>2472</v>
      </c>
      <c r="E1205" s="48" t="s">
        <v>2186</v>
      </c>
      <c r="F1205" s="48" t="s">
        <v>2473</v>
      </c>
      <c r="G1205" s="48" t="s">
        <v>86</v>
      </c>
      <c r="H1205" s="48">
        <v>6</v>
      </c>
      <c r="I1205" s="48" t="s">
        <v>90</v>
      </c>
      <c r="J1205" s="49">
        <v>45681</v>
      </c>
      <c r="K1205" s="66">
        <v>45689</v>
      </c>
      <c r="L1205" s="40" t="s">
        <v>4</v>
      </c>
      <c r="M1205" s="127">
        <v>4</v>
      </c>
      <c r="N1205" s="137">
        <f>VLOOKUP(L1205,단가표!$B$2:$C$75,2,0)</f>
        <v>60000</v>
      </c>
      <c r="O1205" s="42">
        <f>SUM(M1205*N1205)</f>
        <v>240000</v>
      </c>
      <c r="P1205" s="138">
        <v>230000</v>
      </c>
      <c r="Q1205" s="167" t="s">
        <v>14</v>
      </c>
      <c r="R1205" s="41">
        <v>1</v>
      </c>
      <c r="S1205" s="43">
        <v>0</v>
      </c>
      <c r="T1205" s="166">
        <v>30000</v>
      </c>
      <c r="U1205" s="195" t="s">
        <v>57</v>
      </c>
      <c r="V1205" s="50" t="s">
        <v>2510</v>
      </c>
      <c r="W1205" s="205" t="s">
        <v>2513</v>
      </c>
      <c r="X1205" s="186">
        <v>45695</v>
      </c>
      <c r="Y1205" s="48" t="s">
        <v>4</v>
      </c>
      <c r="Z1205" s="48" t="s">
        <v>2511</v>
      </c>
      <c r="AA1205" s="48" t="s">
        <v>2512</v>
      </c>
      <c r="AB1205" s="48"/>
      <c r="AC1205" s="48"/>
    </row>
    <row r="1206" spans="1:29" ht="20.100000000000001" customHeight="1">
      <c r="A1206" s="36" t="s">
        <v>2705</v>
      </c>
      <c r="B1206" s="95" t="s">
        <v>51</v>
      </c>
      <c r="C1206" s="48" t="s">
        <v>41</v>
      </c>
      <c r="D1206" s="40" t="s">
        <v>1366</v>
      </c>
      <c r="E1206" s="48" t="s">
        <v>193</v>
      </c>
      <c r="F1206" s="48" t="s">
        <v>1367</v>
      </c>
      <c r="G1206" s="48" t="s">
        <v>86</v>
      </c>
      <c r="H1206" s="48">
        <v>6</v>
      </c>
      <c r="I1206" s="48" t="s">
        <v>100</v>
      </c>
      <c r="J1206" s="49">
        <v>45681</v>
      </c>
      <c r="K1206" s="66">
        <v>45689</v>
      </c>
      <c r="L1206" s="40" t="s">
        <v>4</v>
      </c>
      <c r="M1206" s="127">
        <v>4</v>
      </c>
      <c r="N1206" s="137">
        <f>VLOOKUP(L1206,단가표!$B$2:$C$75,2,0)</f>
        <v>60000</v>
      </c>
      <c r="O1206" s="42">
        <f>SUM(M1206*N1206)</f>
        <v>240000</v>
      </c>
      <c r="P1206" s="138">
        <v>240000</v>
      </c>
      <c r="Q1206" s="165" t="s">
        <v>26</v>
      </c>
      <c r="R1206" s="41"/>
      <c r="S1206" s="42">
        <f>VLOOKUP(Q1206,단가표!$B$2:$C$75,2,0)</f>
        <v>0</v>
      </c>
      <c r="T1206" s="166"/>
      <c r="U1206" s="195" t="s">
        <v>59</v>
      </c>
      <c r="V1206" s="50" t="s">
        <v>765</v>
      </c>
      <c r="W1206" s="194" t="s">
        <v>2314</v>
      </c>
      <c r="X1206" s="186"/>
      <c r="Y1206" s="55"/>
      <c r="Z1206" s="48"/>
      <c r="AA1206" s="48"/>
      <c r="AB1206" s="48"/>
      <c r="AC1206" s="50"/>
    </row>
    <row r="1207" spans="1:29" ht="20.100000000000001" customHeight="1">
      <c r="A1207" s="36" t="s">
        <v>2700</v>
      </c>
      <c r="B1207" s="36" t="s">
        <v>30</v>
      </c>
      <c r="C1207" s="56" t="s">
        <v>51</v>
      </c>
      <c r="D1207" s="48" t="s">
        <v>2485</v>
      </c>
      <c r="E1207" s="48" t="s">
        <v>30</v>
      </c>
      <c r="F1207" s="48" t="s">
        <v>2293</v>
      </c>
      <c r="G1207" s="48" t="s">
        <v>1667</v>
      </c>
      <c r="H1207" s="48">
        <v>7</v>
      </c>
      <c r="I1207" s="48" t="s">
        <v>1729</v>
      </c>
      <c r="J1207" s="49">
        <v>45681</v>
      </c>
      <c r="K1207" s="62">
        <v>45689</v>
      </c>
      <c r="L1207" s="40" t="s">
        <v>1757</v>
      </c>
      <c r="M1207" s="127">
        <v>1</v>
      </c>
      <c r="N1207" s="137">
        <f>VLOOKUP(L1207,단가표!$B$2:$C$75,2,0)</f>
        <v>150000</v>
      </c>
      <c r="O1207" s="42">
        <f>SUM(M1207*N1207)</f>
        <v>150000</v>
      </c>
      <c r="P1207" s="138">
        <v>150000</v>
      </c>
      <c r="Q1207" s="167" t="s">
        <v>26</v>
      </c>
      <c r="R1207" s="41"/>
      <c r="S1207" s="43">
        <v>0</v>
      </c>
      <c r="T1207" s="166"/>
      <c r="U1207" s="193" t="s">
        <v>57</v>
      </c>
      <c r="V1207" s="50" t="s">
        <v>2488</v>
      </c>
      <c r="W1207" s="194" t="s">
        <v>2184</v>
      </c>
      <c r="X1207" s="186"/>
      <c r="Y1207" s="55"/>
      <c r="Z1207" s="48"/>
      <c r="AA1207" s="48"/>
      <c r="AB1207" s="48"/>
      <c r="AC1207" s="40"/>
    </row>
    <row r="1208" spans="1:29" ht="20.100000000000001" customHeight="1">
      <c r="A1208" s="36" t="s">
        <v>2700</v>
      </c>
      <c r="B1208" s="36" t="s">
        <v>30</v>
      </c>
      <c r="C1208" s="56" t="s">
        <v>51</v>
      </c>
      <c r="D1208" s="48" t="s">
        <v>2582</v>
      </c>
      <c r="E1208" s="48" t="s">
        <v>30</v>
      </c>
      <c r="F1208" s="48" t="s">
        <v>2295</v>
      </c>
      <c r="G1208" s="48" t="s">
        <v>1667</v>
      </c>
      <c r="H1208" s="48">
        <v>9</v>
      </c>
      <c r="I1208" s="48" t="s">
        <v>187</v>
      </c>
      <c r="J1208" s="49">
        <v>45681</v>
      </c>
      <c r="K1208" s="62">
        <v>45689</v>
      </c>
      <c r="L1208" s="40" t="s">
        <v>1757</v>
      </c>
      <c r="M1208" s="127">
        <v>1</v>
      </c>
      <c r="N1208" s="137">
        <f>VLOOKUP(L1208,단가표!$B$2:$C$75,2,0)</f>
        <v>150000</v>
      </c>
      <c r="O1208" s="42">
        <f>SUM(M1208*N1208)</f>
        <v>150000</v>
      </c>
      <c r="P1208" s="138">
        <v>150000</v>
      </c>
      <c r="Q1208" s="167" t="s">
        <v>26</v>
      </c>
      <c r="R1208" s="41"/>
      <c r="S1208" s="43">
        <v>0</v>
      </c>
      <c r="T1208" s="166"/>
      <c r="U1208" s="193" t="s">
        <v>57</v>
      </c>
      <c r="V1208" s="50" t="s">
        <v>2489</v>
      </c>
      <c r="W1208" s="194" t="s">
        <v>1784</v>
      </c>
      <c r="X1208" s="186"/>
      <c r="Y1208" s="55"/>
      <c r="Z1208" s="48"/>
      <c r="AA1208" s="48"/>
      <c r="AB1208" s="48"/>
      <c r="AC1208" s="40"/>
    </row>
    <row r="1209" spans="1:29" ht="20.100000000000001" customHeight="1">
      <c r="A1209" s="58" t="s">
        <v>2705</v>
      </c>
      <c r="B1209" s="95" t="s">
        <v>51</v>
      </c>
      <c r="C1209" s="56" t="s">
        <v>41</v>
      </c>
      <c r="D1209" s="40" t="s">
        <v>138</v>
      </c>
      <c r="E1209" s="48" t="s">
        <v>46</v>
      </c>
      <c r="F1209" s="48" t="s">
        <v>139</v>
      </c>
      <c r="G1209" s="48" t="s">
        <v>86</v>
      </c>
      <c r="H1209" s="48">
        <v>11</v>
      </c>
      <c r="I1209" s="48" t="s">
        <v>135</v>
      </c>
      <c r="J1209" s="49">
        <v>45682</v>
      </c>
      <c r="K1209" s="63">
        <v>45597</v>
      </c>
      <c r="L1209" s="40" t="s">
        <v>6</v>
      </c>
      <c r="M1209" s="127">
        <v>6</v>
      </c>
      <c r="N1209" s="137">
        <f>VLOOKUP(L1209,단가표!$B$2:$C$75,2,0)</f>
        <v>55000</v>
      </c>
      <c r="O1209" s="65">
        <f>SUM(M1209*N1209)</f>
        <v>330000</v>
      </c>
      <c r="P1209" s="138">
        <v>330000</v>
      </c>
      <c r="Q1209" s="167" t="s">
        <v>15</v>
      </c>
      <c r="R1209" s="41">
        <v>4</v>
      </c>
      <c r="S1209" s="43">
        <f>VLOOKUP(Q1209,단가표!$B$2:$C$75,2,0)</f>
        <v>6000</v>
      </c>
      <c r="T1209" s="166">
        <v>24000</v>
      </c>
      <c r="U1209" s="195" t="s">
        <v>57</v>
      </c>
      <c r="V1209" s="50" t="s">
        <v>2524</v>
      </c>
      <c r="W1209" s="194" t="s">
        <v>2525</v>
      </c>
      <c r="X1209" s="186">
        <v>43826</v>
      </c>
      <c r="Y1209" s="40" t="s">
        <v>6</v>
      </c>
      <c r="Z1209" s="48"/>
      <c r="AA1209" s="48" t="s">
        <v>140</v>
      </c>
      <c r="AB1209" s="48"/>
      <c r="AC1209" s="48" t="s">
        <v>54</v>
      </c>
    </row>
    <row r="1210" spans="1:29" ht="20.100000000000001" customHeight="1">
      <c r="A1210" s="58" t="s">
        <v>2705</v>
      </c>
      <c r="B1210" s="95" t="s">
        <v>51</v>
      </c>
      <c r="C1210" s="56" t="s">
        <v>41</v>
      </c>
      <c r="D1210" s="40" t="s">
        <v>138</v>
      </c>
      <c r="E1210" s="48" t="s">
        <v>46</v>
      </c>
      <c r="F1210" s="48" t="s">
        <v>139</v>
      </c>
      <c r="G1210" s="48" t="s">
        <v>86</v>
      </c>
      <c r="H1210" s="48">
        <v>11</v>
      </c>
      <c r="I1210" s="48" t="s">
        <v>135</v>
      </c>
      <c r="J1210" s="49">
        <v>45682</v>
      </c>
      <c r="K1210" s="63">
        <v>45627</v>
      </c>
      <c r="L1210" s="40" t="s">
        <v>6</v>
      </c>
      <c r="M1210" s="127">
        <v>8</v>
      </c>
      <c r="N1210" s="137">
        <f>VLOOKUP(L1210,단가표!$B$2:$C$75,2,0)</f>
        <v>55000</v>
      </c>
      <c r="O1210" s="65">
        <f>SUM(M1210*N1210)</f>
        <v>440000</v>
      </c>
      <c r="P1210" s="138">
        <v>440000</v>
      </c>
      <c r="Q1210" s="167" t="s">
        <v>15</v>
      </c>
      <c r="R1210" s="41">
        <v>2</v>
      </c>
      <c r="S1210" s="43">
        <f>VLOOKUP(Q1210,단가표!$B$2:$C$75,2,0)</f>
        <v>6000</v>
      </c>
      <c r="T1210" s="166">
        <v>12000</v>
      </c>
      <c r="U1210" s="195" t="s">
        <v>57</v>
      </c>
      <c r="V1210" s="50" t="s">
        <v>2524</v>
      </c>
      <c r="W1210" s="194" t="s">
        <v>2526</v>
      </c>
      <c r="X1210" s="186">
        <v>43826</v>
      </c>
      <c r="Y1210" s="40" t="s">
        <v>6</v>
      </c>
      <c r="Z1210" s="48"/>
      <c r="AA1210" s="48" t="s">
        <v>140</v>
      </c>
      <c r="AB1210" s="48"/>
      <c r="AC1210" s="48" t="s">
        <v>54</v>
      </c>
    </row>
    <row r="1211" spans="1:29" ht="20.100000000000001" customHeight="1">
      <c r="A1211" s="36" t="s">
        <v>2705</v>
      </c>
      <c r="B1211" s="95" t="s">
        <v>51</v>
      </c>
      <c r="C1211" s="37" t="s">
        <v>39</v>
      </c>
      <c r="D1211" s="48" t="s">
        <v>2356</v>
      </c>
      <c r="E1211" s="48" t="s">
        <v>193</v>
      </c>
      <c r="F1211" s="48" t="s">
        <v>2357</v>
      </c>
      <c r="G1211" s="48" t="s">
        <v>86</v>
      </c>
      <c r="H1211" s="48">
        <v>7</v>
      </c>
      <c r="I1211" s="48" t="s">
        <v>93</v>
      </c>
      <c r="J1211" s="49">
        <v>45682</v>
      </c>
      <c r="K1211" s="44">
        <v>45658</v>
      </c>
      <c r="L1211" s="40" t="s">
        <v>4</v>
      </c>
      <c r="M1211" s="127">
        <v>1</v>
      </c>
      <c r="N1211" s="137">
        <f>VLOOKUP(L1211,단가표!$B$2:$C$75,2,0)</f>
        <v>60000</v>
      </c>
      <c r="O1211" s="42">
        <f>SUM(M1211*N1211)</f>
        <v>60000</v>
      </c>
      <c r="P1211" s="138">
        <v>50000</v>
      </c>
      <c r="Q1211" s="165" t="s">
        <v>14</v>
      </c>
      <c r="R1211" s="41">
        <v>1</v>
      </c>
      <c r="S1211" s="43">
        <f>VLOOKUP(Q1211,단가표!$B$2:$C$75,2,0)</f>
        <v>30000</v>
      </c>
      <c r="T1211" s="166">
        <v>30000</v>
      </c>
      <c r="U1211" s="193" t="s">
        <v>57</v>
      </c>
      <c r="V1211" s="50" t="s">
        <v>2544</v>
      </c>
      <c r="W1211" s="196" t="s">
        <v>2545</v>
      </c>
      <c r="X1211" s="186">
        <v>45682</v>
      </c>
      <c r="Y1211" s="55" t="s">
        <v>4</v>
      </c>
      <c r="Z1211" s="48"/>
      <c r="AA1211" s="48" t="s">
        <v>2546</v>
      </c>
      <c r="AB1211" s="48"/>
      <c r="AC1211" s="48"/>
    </row>
    <row r="1212" spans="1:29" ht="20.100000000000001" customHeight="1">
      <c r="A1212" s="36" t="s">
        <v>2705</v>
      </c>
      <c r="B1212" s="95" t="s">
        <v>50</v>
      </c>
      <c r="C1212" s="56" t="s">
        <v>28</v>
      </c>
      <c r="D1212" s="48" t="s">
        <v>2541</v>
      </c>
      <c r="E1212" s="48" t="s">
        <v>731</v>
      </c>
      <c r="F1212" s="48" t="s">
        <v>2557</v>
      </c>
      <c r="G1212" s="48" t="s">
        <v>86</v>
      </c>
      <c r="H1212" s="48">
        <v>9</v>
      </c>
      <c r="I1212" s="48" t="s">
        <v>114</v>
      </c>
      <c r="J1212" s="49">
        <v>45682</v>
      </c>
      <c r="K1212" s="62">
        <v>45658</v>
      </c>
      <c r="L1212" s="40" t="s">
        <v>28</v>
      </c>
      <c r="M1212" s="127">
        <v>1</v>
      </c>
      <c r="N1212" s="137">
        <f>VLOOKUP(L1212,단가표!$B$2:$C$75,2,0)</f>
        <v>70000</v>
      </c>
      <c r="O1212" s="42">
        <f>SUM(M1212*N1212)</f>
        <v>70000</v>
      </c>
      <c r="P1212" s="138">
        <v>70000</v>
      </c>
      <c r="Q1212" s="167" t="s">
        <v>26</v>
      </c>
      <c r="R1212" s="41">
        <v>1</v>
      </c>
      <c r="S1212" s="43">
        <v>0</v>
      </c>
      <c r="T1212" s="166"/>
      <c r="U1212" s="193" t="s">
        <v>59</v>
      </c>
      <c r="V1212" s="50" t="s">
        <v>765</v>
      </c>
      <c r="W1212" s="194" t="s">
        <v>2558</v>
      </c>
      <c r="X1212" s="186"/>
      <c r="Y1212" s="55"/>
      <c r="Z1212" s="48"/>
      <c r="AA1212" s="48"/>
      <c r="AB1212" s="48"/>
      <c r="AC1212" s="40"/>
    </row>
    <row r="1213" spans="1:29" ht="20.100000000000001" customHeight="1">
      <c r="A1213" s="36" t="s">
        <v>2704</v>
      </c>
      <c r="B1213" s="36" t="s">
        <v>536</v>
      </c>
      <c r="C1213" s="37"/>
      <c r="D1213" s="48" t="s">
        <v>2541</v>
      </c>
      <c r="E1213" s="48" t="s">
        <v>600</v>
      </c>
      <c r="F1213" s="48"/>
      <c r="G1213" s="48"/>
      <c r="H1213" s="48"/>
      <c r="I1213" s="48" t="s">
        <v>2138</v>
      </c>
      <c r="J1213" s="49">
        <v>45682</v>
      </c>
      <c r="K1213" s="44">
        <v>45658</v>
      </c>
      <c r="L1213" s="40" t="s">
        <v>31</v>
      </c>
      <c r="M1213" s="127">
        <v>2</v>
      </c>
      <c r="N1213" s="137">
        <f>VLOOKUP(L1213,단가표!$B$2:$C$75,2,0)</f>
        <v>0</v>
      </c>
      <c r="O1213" s="42">
        <f>SUM(M1213*N1213)</f>
        <v>0</v>
      </c>
      <c r="P1213" s="138">
        <v>80000</v>
      </c>
      <c r="Q1213" s="165" t="s">
        <v>26</v>
      </c>
      <c r="R1213" s="41"/>
      <c r="S1213" s="43">
        <f>VLOOKUP(Q1213,단가표!$B$2:$C$75,2,0)</f>
        <v>0</v>
      </c>
      <c r="T1213" s="166"/>
      <c r="U1213" s="193" t="s">
        <v>57</v>
      </c>
      <c r="V1213" s="50" t="s">
        <v>2542</v>
      </c>
      <c r="W1213" s="196" t="s">
        <v>2543</v>
      </c>
      <c r="X1213" s="186"/>
      <c r="Y1213" s="55"/>
      <c r="Z1213" s="48"/>
      <c r="AA1213" s="48"/>
      <c r="AB1213" s="48"/>
      <c r="AC1213" s="48"/>
    </row>
    <row r="1214" spans="1:29" ht="20.100000000000001" customHeight="1">
      <c r="A1214" s="36" t="s">
        <v>2705</v>
      </c>
      <c r="B1214" s="95" t="s">
        <v>51</v>
      </c>
      <c r="C1214" s="56" t="s">
        <v>41</v>
      </c>
      <c r="D1214" s="48" t="s">
        <v>522</v>
      </c>
      <c r="E1214" s="48" t="s">
        <v>193</v>
      </c>
      <c r="F1214" s="48" t="s">
        <v>1798</v>
      </c>
      <c r="G1214" s="48" t="s">
        <v>86</v>
      </c>
      <c r="H1214" s="48">
        <v>9</v>
      </c>
      <c r="I1214" s="48" t="s">
        <v>91</v>
      </c>
      <c r="J1214" s="49">
        <v>45682</v>
      </c>
      <c r="K1214" s="62">
        <v>45689</v>
      </c>
      <c r="L1214" s="40" t="s">
        <v>4</v>
      </c>
      <c r="M1214" s="127">
        <v>4</v>
      </c>
      <c r="N1214" s="137">
        <f>VLOOKUP(L1214,단가표!$B$2:$C$75,2,0)</f>
        <v>60000</v>
      </c>
      <c r="O1214" s="42">
        <f>SUM(M1214*N1214)</f>
        <v>240000</v>
      </c>
      <c r="P1214" s="138">
        <v>240000</v>
      </c>
      <c r="Q1214" s="167" t="s">
        <v>26</v>
      </c>
      <c r="R1214" s="41"/>
      <c r="S1214" s="43">
        <v>0</v>
      </c>
      <c r="T1214" s="166"/>
      <c r="U1214" s="193" t="s">
        <v>57</v>
      </c>
      <c r="V1214" s="50" t="s">
        <v>2514</v>
      </c>
      <c r="W1214" s="194" t="s">
        <v>2314</v>
      </c>
      <c r="X1214" s="186"/>
      <c r="Y1214" s="55"/>
      <c r="Z1214" s="48"/>
      <c r="AA1214" s="48"/>
      <c r="AB1214" s="48"/>
      <c r="AC1214" s="40"/>
    </row>
    <row r="1215" spans="1:29" ht="20.100000000000001" customHeight="1">
      <c r="A1215" s="36" t="s">
        <v>2705</v>
      </c>
      <c r="B1215" s="95" t="s">
        <v>50</v>
      </c>
      <c r="C1215" s="37" t="s">
        <v>41</v>
      </c>
      <c r="D1215" s="48" t="s">
        <v>746</v>
      </c>
      <c r="E1215" s="48" t="s">
        <v>768</v>
      </c>
      <c r="F1215" s="48" t="s">
        <v>747</v>
      </c>
      <c r="G1215" s="48" t="s">
        <v>86</v>
      </c>
      <c r="H1215" s="48">
        <v>10</v>
      </c>
      <c r="I1215" s="48" t="s">
        <v>98</v>
      </c>
      <c r="J1215" s="49">
        <v>45682</v>
      </c>
      <c r="K1215" s="44">
        <v>45689</v>
      </c>
      <c r="L1215" s="40" t="s">
        <v>4</v>
      </c>
      <c r="M1215" s="127">
        <v>4</v>
      </c>
      <c r="N1215" s="137">
        <f>VLOOKUP(L1215,단가표!$B$2:$C$75,2,0)</f>
        <v>60000</v>
      </c>
      <c r="O1215" s="42">
        <f>SUM(M1215*N1215)</f>
        <v>240000</v>
      </c>
      <c r="P1215" s="138">
        <v>240000</v>
      </c>
      <c r="Q1215" s="165" t="s">
        <v>26</v>
      </c>
      <c r="R1215" s="41"/>
      <c r="S1215" s="43">
        <f>VLOOKUP(Q1215,단가표!$B$2:$C$75,2,0)</f>
        <v>0</v>
      </c>
      <c r="T1215" s="166"/>
      <c r="U1215" s="193" t="s">
        <v>57</v>
      </c>
      <c r="V1215" s="50" t="s">
        <v>2515</v>
      </c>
      <c r="W1215" s="196" t="s">
        <v>2314</v>
      </c>
      <c r="X1215" s="186">
        <v>45522</v>
      </c>
      <c r="Y1215" s="55" t="s">
        <v>6</v>
      </c>
      <c r="Z1215" s="48"/>
      <c r="AA1215" s="48"/>
      <c r="AB1215" s="48"/>
      <c r="AC1215" s="48"/>
    </row>
    <row r="1216" spans="1:29" ht="20.100000000000001" customHeight="1">
      <c r="A1216" s="36" t="s">
        <v>2705</v>
      </c>
      <c r="B1216" s="95" t="s">
        <v>51</v>
      </c>
      <c r="C1216" s="56" t="s">
        <v>41</v>
      </c>
      <c r="D1216" s="48" t="s">
        <v>368</v>
      </c>
      <c r="E1216" s="48" t="s">
        <v>193</v>
      </c>
      <c r="F1216" s="48" t="s">
        <v>387</v>
      </c>
      <c r="G1216" s="48" t="s">
        <v>86</v>
      </c>
      <c r="H1216" s="48">
        <v>8</v>
      </c>
      <c r="I1216" s="48" t="s">
        <v>98</v>
      </c>
      <c r="J1216" s="49">
        <v>45682</v>
      </c>
      <c r="K1216" s="63">
        <v>45689</v>
      </c>
      <c r="L1216" s="40" t="s">
        <v>4</v>
      </c>
      <c r="M1216" s="127">
        <v>4</v>
      </c>
      <c r="N1216" s="137">
        <f>VLOOKUP(L1216,단가표!$B$2:$C$75,2,0)</f>
        <v>60000</v>
      </c>
      <c r="O1216" s="42">
        <f>SUM(M1216*N1216)</f>
        <v>240000</v>
      </c>
      <c r="P1216" s="138">
        <v>240000</v>
      </c>
      <c r="Q1216" s="165" t="s">
        <v>26</v>
      </c>
      <c r="R1216" s="41"/>
      <c r="S1216" s="43">
        <f>VLOOKUP(Q1216,단가표!$B$2:$C$75,2,0)</f>
        <v>0</v>
      </c>
      <c r="T1216" s="166"/>
      <c r="U1216" s="195" t="s">
        <v>57</v>
      </c>
      <c r="V1216" s="50" t="s">
        <v>2516</v>
      </c>
      <c r="W1216" s="194" t="s">
        <v>2314</v>
      </c>
      <c r="X1216" s="186">
        <v>45031</v>
      </c>
      <c r="Y1216" s="55" t="s">
        <v>4</v>
      </c>
      <c r="Z1216" s="48"/>
      <c r="AA1216" s="48" t="s">
        <v>388</v>
      </c>
      <c r="AB1216" s="48"/>
      <c r="AC1216" s="40"/>
    </row>
    <row r="1217" spans="1:29" ht="20.100000000000001" customHeight="1">
      <c r="A1217" s="36" t="s">
        <v>2705</v>
      </c>
      <c r="B1217" s="95" t="s">
        <v>51</v>
      </c>
      <c r="C1217" s="59" t="s">
        <v>41</v>
      </c>
      <c r="D1217" s="40" t="s">
        <v>337</v>
      </c>
      <c r="E1217" s="48" t="s">
        <v>46</v>
      </c>
      <c r="F1217" s="48" t="s">
        <v>338</v>
      </c>
      <c r="G1217" s="48" t="s">
        <v>86</v>
      </c>
      <c r="H1217" s="40">
        <v>11</v>
      </c>
      <c r="I1217" s="48" t="s">
        <v>102</v>
      </c>
      <c r="J1217" s="64">
        <v>45682</v>
      </c>
      <c r="K1217" s="44">
        <v>45689</v>
      </c>
      <c r="L1217" s="40" t="s">
        <v>4</v>
      </c>
      <c r="M1217" s="127">
        <v>3</v>
      </c>
      <c r="N1217" s="137">
        <f>VLOOKUP(L1217,단가표!$B$2:$C$75,2,0)</f>
        <v>60000</v>
      </c>
      <c r="O1217" s="42">
        <f>SUM(M1217*N1217)</f>
        <v>180000</v>
      </c>
      <c r="P1217" s="140">
        <v>180000</v>
      </c>
      <c r="Q1217" s="167" t="s">
        <v>26</v>
      </c>
      <c r="R1217" s="41"/>
      <c r="S1217" s="43">
        <f>VLOOKUP(Q1217,단가표!$B$2:$C$75,2,0)</f>
        <v>0</v>
      </c>
      <c r="T1217" s="166"/>
      <c r="U1217" s="193" t="s">
        <v>57</v>
      </c>
      <c r="V1217" s="50" t="s">
        <v>2517</v>
      </c>
      <c r="W1217" s="194" t="s">
        <v>2459</v>
      </c>
      <c r="X1217" s="188">
        <v>44933</v>
      </c>
      <c r="Y1217" s="48" t="s">
        <v>4</v>
      </c>
      <c r="Z1217" s="48"/>
      <c r="AA1217" s="48" t="s">
        <v>296</v>
      </c>
      <c r="AB1217" s="48"/>
      <c r="AC1217" s="48" t="s">
        <v>61</v>
      </c>
    </row>
    <row r="1218" spans="1:29" ht="20.100000000000001" customHeight="1">
      <c r="A1218" s="36" t="s">
        <v>2705</v>
      </c>
      <c r="B1218" s="95" t="s">
        <v>51</v>
      </c>
      <c r="C1218" s="48" t="s">
        <v>41</v>
      </c>
      <c r="D1218" s="48" t="s">
        <v>471</v>
      </c>
      <c r="E1218" s="48" t="s">
        <v>46</v>
      </c>
      <c r="F1218" s="48" t="s">
        <v>472</v>
      </c>
      <c r="G1218" s="48" t="s">
        <v>86</v>
      </c>
      <c r="H1218" s="48">
        <v>8</v>
      </c>
      <c r="I1218" s="48" t="s">
        <v>102</v>
      </c>
      <c r="J1218" s="49">
        <v>45682</v>
      </c>
      <c r="K1218" s="63">
        <v>45689</v>
      </c>
      <c r="L1218" s="41" t="s">
        <v>4</v>
      </c>
      <c r="M1218" s="127">
        <v>3</v>
      </c>
      <c r="N1218" s="137">
        <f>VLOOKUP(L1218,단가표!$B$2:$C$75,2,0)</f>
        <v>60000</v>
      </c>
      <c r="O1218" s="42">
        <f>SUM(M1218*N1218)</f>
        <v>180000</v>
      </c>
      <c r="P1218" s="138">
        <v>180000</v>
      </c>
      <c r="Q1218" s="167" t="s">
        <v>26</v>
      </c>
      <c r="R1218" s="41"/>
      <c r="S1218" s="43">
        <f>VLOOKUP(Q1218,단가표!$B$2:$C$75,2,0)</f>
        <v>0</v>
      </c>
      <c r="T1218" s="166"/>
      <c r="U1218" s="193" t="s">
        <v>57</v>
      </c>
      <c r="V1218" s="50" t="s">
        <v>2518</v>
      </c>
      <c r="W1218" s="194" t="s">
        <v>2519</v>
      </c>
      <c r="X1218" s="186">
        <v>45276</v>
      </c>
      <c r="Y1218" s="55" t="s">
        <v>4</v>
      </c>
      <c r="Z1218" s="48"/>
      <c r="AA1218" s="48" t="s">
        <v>325</v>
      </c>
      <c r="AB1218" s="48"/>
      <c r="AC1218" s="48"/>
    </row>
    <row r="1219" spans="1:29" ht="20.100000000000001" customHeight="1">
      <c r="A1219" s="36" t="s">
        <v>2705</v>
      </c>
      <c r="B1219" s="95" t="s">
        <v>51</v>
      </c>
      <c r="C1219" s="56" t="s">
        <v>41</v>
      </c>
      <c r="D1219" s="37" t="s">
        <v>438</v>
      </c>
      <c r="E1219" s="48" t="s">
        <v>193</v>
      </c>
      <c r="F1219" s="48" t="s">
        <v>439</v>
      </c>
      <c r="G1219" s="48" t="s">
        <v>86</v>
      </c>
      <c r="H1219" s="48">
        <v>9</v>
      </c>
      <c r="I1219" s="48" t="s">
        <v>102</v>
      </c>
      <c r="J1219" s="49">
        <v>45682</v>
      </c>
      <c r="K1219" s="44">
        <v>45689</v>
      </c>
      <c r="L1219" s="40" t="s">
        <v>4</v>
      </c>
      <c r="M1219" s="127">
        <v>2</v>
      </c>
      <c r="N1219" s="137">
        <f>VLOOKUP(L1219,단가표!$B$2:$C$75,2,0)</f>
        <v>60000</v>
      </c>
      <c r="O1219" s="42">
        <f>SUM(M1219*N1219)</f>
        <v>120000</v>
      </c>
      <c r="P1219" s="138">
        <v>120000</v>
      </c>
      <c r="Q1219" s="165" t="s">
        <v>26</v>
      </c>
      <c r="R1219" s="41"/>
      <c r="S1219" s="43">
        <f>VLOOKUP(Q1219,단가표!$B$2:$C$75,2,0)</f>
        <v>0</v>
      </c>
      <c r="T1219" s="166"/>
      <c r="U1219" s="193" t="s">
        <v>57</v>
      </c>
      <c r="V1219" s="50" t="s">
        <v>2520</v>
      </c>
      <c r="W1219" s="194" t="s">
        <v>2521</v>
      </c>
      <c r="X1219" s="186">
        <v>45171</v>
      </c>
      <c r="Y1219" s="55" t="s">
        <v>4</v>
      </c>
      <c r="Z1219" s="48"/>
      <c r="AA1219" s="48" t="s">
        <v>440</v>
      </c>
      <c r="AB1219" s="48"/>
      <c r="AC1219" s="40"/>
    </row>
    <row r="1220" spans="1:29" ht="20.100000000000001" customHeight="1">
      <c r="A1220" s="36" t="s">
        <v>2705</v>
      </c>
      <c r="B1220" s="95" t="s">
        <v>51</v>
      </c>
      <c r="C1220" s="56" t="s">
        <v>41</v>
      </c>
      <c r="D1220" s="48" t="s">
        <v>718</v>
      </c>
      <c r="E1220" s="48" t="s">
        <v>577</v>
      </c>
      <c r="F1220" s="48" t="s">
        <v>719</v>
      </c>
      <c r="G1220" s="48" t="s">
        <v>86</v>
      </c>
      <c r="H1220" s="48">
        <v>8</v>
      </c>
      <c r="I1220" s="48" t="s">
        <v>91</v>
      </c>
      <c r="J1220" s="49">
        <v>45682</v>
      </c>
      <c r="K1220" s="62">
        <v>45689</v>
      </c>
      <c r="L1220" s="40" t="s">
        <v>4</v>
      </c>
      <c r="M1220" s="127">
        <v>4</v>
      </c>
      <c r="N1220" s="137">
        <f>VLOOKUP(L1220,단가표!$B$2:$C$75,2,0)</f>
        <v>60000</v>
      </c>
      <c r="O1220" s="42">
        <f>SUM(M1220*N1220)</f>
        <v>240000</v>
      </c>
      <c r="P1220" s="138">
        <v>240000</v>
      </c>
      <c r="Q1220" s="167" t="s">
        <v>26</v>
      </c>
      <c r="R1220" s="41"/>
      <c r="S1220" s="43">
        <f>VLOOKUP(Q1220,단가표!$B$2:$C$75,2,0)</f>
        <v>0</v>
      </c>
      <c r="T1220" s="166"/>
      <c r="U1220" s="193" t="s">
        <v>57</v>
      </c>
      <c r="V1220" s="50" t="s">
        <v>2522</v>
      </c>
      <c r="W1220" s="194" t="s">
        <v>2314</v>
      </c>
      <c r="X1220" s="186">
        <v>45528</v>
      </c>
      <c r="Y1220" s="55" t="s">
        <v>4</v>
      </c>
      <c r="Z1220" s="48"/>
      <c r="AA1220" s="48"/>
      <c r="AB1220" s="48"/>
      <c r="AC1220" s="40"/>
    </row>
    <row r="1221" spans="1:29" ht="20.100000000000001" customHeight="1">
      <c r="A1221" s="36" t="s">
        <v>2705</v>
      </c>
      <c r="B1221" s="95" t="s">
        <v>51</v>
      </c>
      <c r="C1221" s="37" t="s">
        <v>41</v>
      </c>
      <c r="D1221" s="48" t="s">
        <v>547</v>
      </c>
      <c r="E1221" s="48" t="s">
        <v>46</v>
      </c>
      <c r="F1221" s="48" t="s">
        <v>549</v>
      </c>
      <c r="G1221" s="48" t="s">
        <v>86</v>
      </c>
      <c r="H1221" s="48">
        <v>7</v>
      </c>
      <c r="I1221" s="48" t="s">
        <v>92</v>
      </c>
      <c r="J1221" s="49">
        <v>45682</v>
      </c>
      <c r="K1221" s="44">
        <v>45689</v>
      </c>
      <c r="L1221" s="40" t="s">
        <v>4</v>
      </c>
      <c r="M1221" s="127">
        <v>3</v>
      </c>
      <c r="N1221" s="137">
        <f>VLOOKUP(L1221,단가표!$B$2:$C$75,2,0)</f>
        <v>60000</v>
      </c>
      <c r="O1221" s="42">
        <f>SUM(M1221*N1221)</f>
        <v>180000</v>
      </c>
      <c r="P1221" s="138">
        <v>180000</v>
      </c>
      <c r="Q1221" s="165" t="s">
        <v>26</v>
      </c>
      <c r="R1221" s="41"/>
      <c r="S1221" s="43">
        <f>VLOOKUP(Q1221,단가표!$B$2:$C$75,2,0)</f>
        <v>0</v>
      </c>
      <c r="T1221" s="166"/>
      <c r="U1221" s="195" t="s">
        <v>57</v>
      </c>
      <c r="V1221" s="50" t="s">
        <v>2523</v>
      </c>
      <c r="W1221" s="194" t="s">
        <v>2459</v>
      </c>
      <c r="X1221" s="186">
        <v>45353</v>
      </c>
      <c r="Y1221" s="55" t="s">
        <v>4</v>
      </c>
      <c r="Z1221" s="48"/>
      <c r="AA1221" s="48" t="s">
        <v>609</v>
      </c>
      <c r="AB1221" s="48"/>
      <c r="AC1221" s="48" t="s">
        <v>55</v>
      </c>
    </row>
    <row r="1222" spans="1:29" ht="20.100000000000001" customHeight="1">
      <c r="A1222" s="36" t="s">
        <v>2705</v>
      </c>
      <c r="B1222" s="95" t="s">
        <v>51</v>
      </c>
      <c r="C1222" s="48" t="s">
        <v>41</v>
      </c>
      <c r="D1222" s="37" t="s">
        <v>933</v>
      </c>
      <c r="E1222" s="37" t="s">
        <v>46</v>
      </c>
      <c r="F1222" s="37" t="s">
        <v>1008</v>
      </c>
      <c r="G1222" s="37" t="s">
        <v>86</v>
      </c>
      <c r="H1222" s="37">
        <v>8</v>
      </c>
      <c r="I1222" s="37" t="s">
        <v>91</v>
      </c>
      <c r="J1222" s="49">
        <v>45682</v>
      </c>
      <c r="K1222" s="63">
        <v>45689</v>
      </c>
      <c r="L1222" s="38" t="s">
        <v>6</v>
      </c>
      <c r="M1222" s="128">
        <v>6</v>
      </c>
      <c r="N1222" s="137">
        <f>VLOOKUP(L1222,단가표!$B$2:$C$75,2,0)</f>
        <v>55000</v>
      </c>
      <c r="O1222" s="42">
        <f>SUM(M1222*N1222)</f>
        <v>330000</v>
      </c>
      <c r="P1222" s="138">
        <v>330000</v>
      </c>
      <c r="Q1222" s="167" t="s">
        <v>26</v>
      </c>
      <c r="R1222" s="53"/>
      <c r="S1222" s="43">
        <f>VLOOKUP(Q1222,단가표!$B$2:$C$75,2,0)</f>
        <v>0</v>
      </c>
      <c r="T1222" s="143"/>
      <c r="U1222" s="195" t="s">
        <v>57</v>
      </c>
      <c r="V1222" s="45" t="s">
        <v>2528</v>
      </c>
      <c r="W1222" s="206" t="s">
        <v>2529</v>
      </c>
      <c r="X1222" s="187"/>
      <c r="Y1222" s="37"/>
      <c r="Z1222" s="37"/>
      <c r="AA1222" s="37"/>
      <c r="AB1222" s="37"/>
      <c r="AC1222" s="38"/>
    </row>
    <row r="1223" spans="1:29" ht="20.100000000000001" customHeight="1">
      <c r="A1223" s="36" t="s">
        <v>2705</v>
      </c>
      <c r="B1223" s="95" t="s">
        <v>51</v>
      </c>
      <c r="C1223" s="37" t="s">
        <v>41</v>
      </c>
      <c r="D1223" s="48" t="s">
        <v>169</v>
      </c>
      <c r="E1223" s="48" t="s">
        <v>47</v>
      </c>
      <c r="F1223" s="48" t="s">
        <v>171</v>
      </c>
      <c r="G1223" s="48" t="s">
        <v>86</v>
      </c>
      <c r="H1223" s="48">
        <v>10</v>
      </c>
      <c r="I1223" s="48" t="s">
        <v>1687</v>
      </c>
      <c r="J1223" s="49">
        <v>45682</v>
      </c>
      <c r="K1223" s="66">
        <v>45689</v>
      </c>
      <c r="L1223" s="40" t="s">
        <v>3</v>
      </c>
      <c r="M1223" s="127">
        <v>2</v>
      </c>
      <c r="N1223" s="137">
        <f>VLOOKUP(L1223,단가표!$B$2:$C$75,2,0)</f>
        <v>70000</v>
      </c>
      <c r="O1223" s="42">
        <f>SUM(M1223*N1223)</f>
        <v>140000</v>
      </c>
      <c r="P1223" s="138">
        <v>140000</v>
      </c>
      <c r="Q1223" s="167" t="s">
        <v>26</v>
      </c>
      <c r="R1223" s="41"/>
      <c r="S1223" s="43">
        <f>VLOOKUP(Q1223,단가표!$B$2:$C$75,2,0)</f>
        <v>0</v>
      </c>
      <c r="T1223" s="166"/>
      <c r="U1223" s="201" t="s">
        <v>57</v>
      </c>
      <c r="V1223" s="67" t="s">
        <v>2530</v>
      </c>
      <c r="W1223" s="194" t="s">
        <v>2164</v>
      </c>
      <c r="X1223" s="186">
        <v>44275</v>
      </c>
      <c r="Y1223" s="48" t="s">
        <v>4</v>
      </c>
      <c r="Z1223" s="48"/>
      <c r="AA1223" s="48" t="s">
        <v>170</v>
      </c>
      <c r="AB1223" s="48"/>
      <c r="AC1223" s="50" t="s">
        <v>134</v>
      </c>
    </row>
    <row r="1224" spans="1:29" ht="20.100000000000001" customHeight="1">
      <c r="A1224" s="58" t="s">
        <v>2705</v>
      </c>
      <c r="B1224" s="95" t="s">
        <v>51</v>
      </c>
      <c r="C1224" s="48" t="s">
        <v>41</v>
      </c>
      <c r="D1224" s="40" t="s">
        <v>462</v>
      </c>
      <c r="E1224" s="48" t="s">
        <v>48</v>
      </c>
      <c r="F1224" s="48" t="s">
        <v>1646</v>
      </c>
      <c r="G1224" s="48" t="s">
        <v>86</v>
      </c>
      <c r="H1224" s="48">
        <v>8</v>
      </c>
      <c r="I1224" s="48" t="s">
        <v>137</v>
      </c>
      <c r="J1224" s="49">
        <v>45682</v>
      </c>
      <c r="K1224" s="66">
        <v>45689</v>
      </c>
      <c r="L1224" s="40" t="s">
        <v>4</v>
      </c>
      <c r="M1224" s="127">
        <v>3</v>
      </c>
      <c r="N1224" s="137">
        <f>VLOOKUP(L1224,단가표!$B$2:$C$75,2,0)</f>
        <v>60000</v>
      </c>
      <c r="O1224" s="42">
        <f>SUM(M1224*N1224)</f>
        <v>180000</v>
      </c>
      <c r="P1224" s="138">
        <v>180000</v>
      </c>
      <c r="Q1224" s="167" t="s">
        <v>26</v>
      </c>
      <c r="R1224" s="41"/>
      <c r="S1224" s="43">
        <f>VLOOKUP(Q1224,단가표!$B$2:$C$75,2,0)</f>
        <v>0</v>
      </c>
      <c r="T1224" s="166"/>
      <c r="U1224" s="195" t="s">
        <v>57</v>
      </c>
      <c r="V1224" s="40" t="s">
        <v>2531</v>
      </c>
      <c r="W1224" s="194" t="s">
        <v>2459</v>
      </c>
      <c r="X1224" s="186"/>
      <c r="Y1224" s="48"/>
      <c r="Z1224" s="48"/>
      <c r="AA1224" s="67"/>
      <c r="AB1224" s="67"/>
      <c r="AC1224" s="48"/>
    </row>
    <row r="1225" spans="1:29" ht="20.100000000000001" customHeight="1">
      <c r="A1225" s="36" t="s">
        <v>2705</v>
      </c>
      <c r="B1225" s="95" t="s">
        <v>51</v>
      </c>
      <c r="C1225" s="37" t="s">
        <v>41</v>
      </c>
      <c r="D1225" s="48" t="s">
        <v>169</v>
      </c>
      <c r="E1225" s="48" t="s">
        <v>46</v>
      </c>
      <c r="F1225" s="48" t="s">
        <v>171</v>
      </c>
      <c r="G1225" s="48" t="s">
        <v>86</v>
      </c>
      <c r="H1225" s="48">
        <v>10</v>
      </c>
      <c r="I1225" s="48" t="s">
        <v>91</v>
      </c>
      <c r="J1225" s="49">
        <v>45682</v>
      </c>
      <c r="K1225" s="66">
        <v>45689</v>
      </c>
      <c r="L1225" s="40" t="s">
        <v>4</v>
      </c>
      <c r="M1225" s="127">
        <v>4</v>
      </c>
      <c r="N1225" s="137">
        <f>VLOOKUP(L1225,단가표!$B$2:$C$75,2,0)</f>
        <v>60000</v>
      </c>
      <c r="O1225" s="42">
        <f>SUM(M1225*N1225)</f>
        <v>240000</v>
      </c>
      <c r="P1225" s="138">
        <v>240000</v>
      </c>
      <c r="Q1225" s="167" t="s">
        <v>26</v>
      </c>
      <c r="R1225" s="41"/>
      <c r="S1225" s="43">
        <f>VLOOKUP(Q1225,단가표!$B$2:$C$75,2,0)</f>
        <v>0</v>
      </c>
      <c r="T1225" s="166"/>
      <c r="U1225" s="201" t="s">
        <v>57</v>
      </c>
      <c r="V1225" s="67" t="s">
        <v>2532</v>
      </c>
      <c r="W1225" s="194" t="s">
        <v>2533</v>
      </c>
      <c r="X1225" s="186">
        <v>44275</v>
      </c>
      <c r="Y1225" s="48" t="s">
        <v>4</v>
      </c>
      <c r="Z1225" s="48"/>
      <c r="AA1225" s="48" t="s">
        <v>170</v>
      </c>
      <c r="AB1225" s="48"/>
      <c r="AC1225" s="50" t="s">
        <v>134</v>
      </c>
    </row>
    <row r="1226" spans="1:29" ht="20.100000000000001" customHeight="1">
      <c r="A1226" s="36" t="s">
        <v>2705</v>
      </c>
      <c r="B1226" s="95" t="s">
        <v>50</v>
      </c>
      <c r="C1226" s="59" t="s">
        <v>41</v>
      </c>
      <c r="D1226" s="40" t="s">
        <v>323</v>
      </c>
      <c r="E1226" s="48" t="s">
        <v>731</v>
      </c>
      <c r="F1226" s="48" t="s">
        <v>324</v>
      </c>
      <c r="G1226" s="48" t="s">
        <v>89</v>
      </c>
      <c r="H1226" s="40">
        <v>7</v>
      </c>
      <c r="I1226" s="48" t="s">
        <v>93</v>
      </c>
      <c r="J1226" s="49">
        <v>45682</v>
      </c>
      <c r="K1226" s="44">
        <v>45689</v>
      </c>
      <c r="L1226" s="40" t="s">
        <v>3</v>
      </c>
      <c r="M1226" s="127">
        <v>3</v>
      </c>
      <c r="N1226" s="137">
        <f>VLOOKUP(L1226,단가표!$B$2:$C$75,2,0)</f>
        <v>70000</v>
      </c>
      <c r="O1226" s="42">
        <f>SUM(M1226*N1226)</f>
        <v>210000</v>
      </c>
      <c r="P1226" s="140">
        <v>210000</v>
      </c>
      <c r="Q1226" s="167" t="s">
        <v>26</v>
      </c>
      <c r="R1226" s="41"/>
      <c r="S1226" s="43">
        <f>VLOOKUP(Q1226,단가표!$B$2:$C$75,2,0)</f>
        <v>0</v>
      </c>
      <c r="T1226" s="166"/>
      <c r="U1226" s="195" t="s">
        <v>57</v>
      </c>
      <c r="V1226" s="41" t="s">
        <v>2534</v>
      </c>
      <c r="W1226" s="194" t="s">
        <v>2459</v>
      </c>
      <c r="X1226" s="188">
        <v>44933</v>
      </c>
      <c r="Y1226" s="48" t="s">
        <v>4</v>
      </c>
      <c r="Z1226" s="48"/>
      <c r="AA1226" s="48" t="s">
        <v>336</v>
      </c>
      <c r="AB1226" s="48"/>
      <c r="AC1226" s="48" t="s">
        <v>61</v>
      </c>
    </row>
    <row r="1227" spans="1:29" ht="20.100000000000001" customHeight="1">
      <c r="A1227" s="58" t="s">
        <v>2705</v>
      </c>
      <c r="B1227" s="95" t="s">
        <v>50</v>
      </c>
      <c r="C1227" s="56" t="s">
        <v>41</v>
      </c>
      <c r="D1227" s="48" t="s">
        <v>744</v>
      </c>
      <c r="E1227" s="48" t="s">
        <v>731</v>
      </c>
      <c r="F1227" s="48" t="s">
        <v>745</v>
      </c>
      <c r="G1227" s="48" t="s">
        <v>89</v>
      </c>
      <c r="H1227" s="48">
        <v>10</v>
      </c>
      <c r="I1227" s="48" t="s">
        <v>2535</v>
      </c>
      <c r="J1227" s="49">
        <v>45682</v>
      </c>
      <c r="K1227" s="44">
        <v>45689</v>
      </c>
      <c r="L1227" s="40" t="s">
        <v>4</v>
      </c>
      <c r="M1227" s="127">
        <v>2</v>
      </c>
      <c r="N1227" s="137">
        <f>VLOOKUP(L1227,단가표!$B$2:$C$75,2,0)</f>
        <v>60000</v>
      </c>
      <c r="O1227" s="42">
        <f>SUM(M1227*N1227)</f>
        <v>120000</v>
      </c>
      <c r="P1227" s="138">
        <v>120000</v>
      </c>
      <c r="Q1227" s="167" t="s">
        <v>15</v>
      </c>
      <c r="R1227" s="41">
        <v>3</v>
      </c>
      <c r="S1227" s="43">
        <f>VLOOKUP(Q1227,단가표!$B$2:$C$75,2,0)</f>
        <v>6000</v>
      </c>
      <c r="T1227" s="166">
        <v>18000</v>
      </c>
      <c r="U1227" s="195" t="s">
        <v>57</v>
      </c>
      <c r="V1227" s="48" t="s">
        <v>2536</v>
      </c>
      <c r="W1227" s="202" t="s">
        <v>2537</v>
      </c>
      <c r="X1227" s="186"/>
      <c r="Y1227" s="48"/>
      <c r="Z1227" s="48"/>
      <c r="AA1227" s="48"/>
      <c r="AB1227" s="48"/>
      <c r="AC1227" s="50"/>
    </row>
    <row r="1228" spans="1:29" ht="20.100000000000001" customHeight="1">
      <c r="A1228" s="36" t="s">
        <v>2705</v>
      </c>
      <c r="B1228" s="95" t="s">
        <v>51</v>
      </c>
      <c r="C1228" s="48" t="s">
        <v>41</v>
      </c>
      <c r="D1228" s="37" t="s">
        <v>244</v>
      </c>
      <c r="E1228" s="37" t="s">
        <v>193</v>
      </c>
      <c r="F1228" s="37" t="s">
        <v>188</v>
      </c>
      <c r="G1228" s="37" t="s">
        <v>86</v>
      </c>
      <c r="H1228" s="37">
        <v>8</v>
      </c>
      <c r="I1228" s="37" t="s">
        <v>114</v>
      </c>
      <c r="J1228" s="49">
        <v>45682</v>
      </c>
      <c r="K1228" s="63">
        <v>45689</v>
      </c>
      <c r="L1228" s="38" t="s">
        <v>5</v>
      </c>
      <c r="M1228" s="128">
        <v>4</v>
      </c>
      <c r="N1228" s="137">
        <f>VLOOKUP(L1228,단가표!$B$2:$C$75,2,0)</f>
        <v>57500</v>
      </c>
      <c r="O1228" s="42">
        <f>SUM(M1228*N1228)</f>
        <v>230000</v>
      </c>
      <c r="P1228" s="138">
        <v>192000</v>
      </c>
      <c r="Q1228" s="167" t="s">
        <v>26</v>
      </c>
      <c r="R1228" s="53"/>
      <c r="S1228" s="43">
        <f>VLOOKUP(Q1228,단가표!$B$2:$C$75,2,0)</f>
        <v>0</v>
      </c>
      <c r="T1228" s="143"/>
      <c r="U1228" s="195" t="s">
        <v>57</v>
      </c>
      <c r="V1228" s="45" t="s">
        <v>2538</v>
      </c>
      <c r="W1228" s="206" t="s">
        <v>2539</v>
      </c>
      <c r="X1228" s="187"/>
      <c r="Y1228" s="37"/>
      <c r="Z1228" s="37"/>
      <c r="AA1228" s="37"/>
      <c r="AB1228" s="37"/>
      <c r="AC1228" s="38"/>
    </row>
    <row r="1229" spans="1:29" ht="20.100000000000001" customHeight="1">
      <c r="A1229" s="36" t="s">
        <v>2705</v>
      </c>
      <c r="B1229" s="95" t="s">
        <v>50</v>
      </c>
      <c r="C1229" s="59" t="s">
        <v>41</v>
      </c>
      <c r="D1229" s="40" t="s">
        <v>1814</v>
      </c>
      <c r="E1229" s="48" t="s">
        <v>731</v>
      </c>
      <c r="F1229" s="48" t="s">
        <v>1815</v>
      </c>
      <c r="G1229" s="48" t="s">
        <v>89</v>
      </c>
      <c r="H1229" s="48">
        <v>5</v>
      </c>
      <c r="I1229" s="48" t="s">
        <v>2080</v>
      </c>
      <c r="J1229" s="49">
        <v>45682</v>
      </c>
      <c r="K1229" s="66">
        <v>45689</v>
      </c>
      <c r="L1229" s="40" t="s">
        <v>6</v>
      </c>
      <c r="M1229" s="127">
        <v>8</v>
      </c>
      <c r="N1229" s="137">
        <f>VLOOKUP(L1229,단가표!$B$2:$C$75,2,0)</f>
        <v>55000</v>
      </c>
      <c r="O1229" s="42">
        <f>SUM(M1229*N1229)</f>
        <v>440000</v>
      </c>
      <c r="P1229" s="138">
        <v>440000</v>
      </c>
      <c r="Q1229" s="167" t="s">
        <v>26</v>
      </c>
      <c r="R1229" s="41"/>
      <c r="S1229" s="43">
        <f>VLOOKUP(Q1229,단가표!$B$2:$C$75,2,0)</f>
        <v>0</v>
      </c>
      <c r="T1229" s="166"/>
      <c r="U1229" s="209" t="s">
        <v>57</v>
      </c>
      <c r="V1229" s="41" t="s">
        <v>2540</v>
      </c>
      <c r="W1229" s="196" t="s">
        <v>2348</v>
      </c>
      <c r="X1229" s="188"/>
      <c r="Y1229" s="48"/>
      <c r="Z1229" s="48"/>
      <c r="AA1229" s="48"/>
      <c r="AB1229" s="48"/>
      <c r="AC1229" s="40"/>
    </row>
    <row r="1230" spans="1:29" ht="20.100000000000001" customHeight="1">
      <c r="A1230" s="36" t="s">
        <v>2705</v>
      </c>
      <c r="B1230" s="95" t="s">
        <v>51</v>
      </c>
      <c r="C1230" s="37" t="s">
        <v>41</v>
      </c>
      <c r="D1230" s="48" t="s">
        <v>2356</v>
      </c>
      <c r="E1230" s="48" t="s">
        <v>193</v>
      </c>
      <c r="F1230" s="48" t="s">
        <v>2357</v>
      </c>
      <c r="G1230" s="48" t="s">
        <v>86</v>
      </c>
      <c r="H1230" s="48">
        <v>7</v>
      </c>
      <c r="I1230" s="48" t="s">
        <v>93</v>
      </c>
      <c r="J1230" s="49">
        <v>45682</v>
      </c>
      <c r="K1230" s="44">
        <v>45689</v>
      </c>
      <c r="L1230" s="40" t="s">
        <v>4</v>
      </c>
      <c r="M1230" s="127">
        <v>4</v>
      </c>
      <c r="N1230" s="137">
        <f>VLOOKUP(L1230,단가표!$B$2:$C$75,2,0)</f>
        <v>60000</v>
      </c>
      <c r="O1230" s="42">
        <f>SUM(M1230*N1230)</f>
        <v>240000</v>
      </c>
      <c r="P1230" s="138">
        <v>240000</v>
      </c>
      <c r="Q1230" s="165" t="s">
        <v>26</v>
      </c>
      <c r="R1230" s="41"/>
      <c r="S1230" s="43">
        <f>VLOOKUP(Q1230,단가표!$B$2:$C$75,2,0)</f>
        <v>0</v>
      </c>
      <c r="T1230" s="166"/>
      <c r="U1230" s="193" t="s">
        <v>57</v>
      </c>
      <c r="V1230" s="50" t="s">
        <v>2544</v>
      </c>
      <c r="W1230" s="196" t="s">
        <v>2314</v>
      </c>
      <c r="X1230" s="186">
        <v>45682</v>
      </c>
      <c r="Y1230" s="55" t="s">
        <v>4</v>
      </c>
      <c r="Z1230" s="48"/>
      <c r="AA1230" s="48" t="s">
        <v>2546</v>
      </c>
      <c r="AB1230" s="48"/>
      <c r="AC1230" s="48"/>
    </row>
    <row r="1231" spans="1:29" ht="20.100000000000001" customHeight="1">
      <c r="A1231" s="36" t="s">
        <v>2705</v>
      </c>
      <c r="B1231" s="95" t="s">
        <v>51</v>
      </c>
      <c r="C1231" s="56" t="s">
        <v>41</v>
      </c>
      <c r="D1231" s="48" t="s">
        <v>2272</v>
      </c>
      <c r="E1231" s="48" t="s">
        <v>2186</v>
      </c>
      <c r="F1231" s="48" t="s">
        <v>2273</v>
      </c>
      <c r="G1231" s="48" t="s">
        <v>86</v>
      </c>
      <c r="H1231" s="48">
        <v>8</v>
      </c>
      <c r="I1231" s="48" t="s">
        <v>114</v>
      </c>
      <c r="J1231" s="49">
        <v>45682</v>
      </c>
      <c r="K1231" s="62">
        <v>45689</v>
      </c>
      <c r="L1231" s="40" t="s">
        <v>4</v>
      </c>
      <c r="M1231" s="127">
        <v>4</v>
      </c>
      <c r="N1231" s="137">
        <f>VLOOKUP(L1231,단가표!$B$2:$C$75,2,0)</f>
        <v>60000</v>
      </c>
      <c r="O1231" s="42">
        <f>SUM(M1231*N1231)</f>
        <v>240000</v>
      </c>
      <c r="P1231" s="138">
        <v>240000</v>
      </c>
      <c r="Q1231" s="167" t="s">
        <v>26</v>
      </c>
      <c r="R1231" s="41"/>
      <c r="S1231" s="43">
        <v>0</v>
      </c>
      <c r="T1231" s="168"/>
      <c r="U1231" s="193" t="s">
        <v>59</v>
      </c>
      <c r="V1231" s="50" t="s">
        <v>765</v>
      </c>
      <c r="W1231" s="194" t="s">
        <v>2314</v>
      </c>
      <c r="X1231" s="186">
        <v>45668</v>
      </c>
      <c r="Y1231" s="48" t="s">
        <v>4</v>
      </c>
      <c r="Z1231" s="48"/>
      <c r="AA1231" s="48" t="s">
        <v>2276</v>
      </c>
      <c r="AB1231" s="48"/>
      <c r="AC1231" s="40"/>
    </row>
    <row r="1232" spans="1:29" ht="20.100000000000001" customHeight="1">
      <c r="A1232" s="36" t="s">
        <v>2700</v>
      </c>
      <c r="B1232" s="36" t="s">
        <v>30</v>
      </c>
      <c r="C1232" s="56" t="s">
        <v>50</v>
      </c>
      <c r="D1232" s="48" t="s">
        <v>2547</v>
      </c>
      <c r="E1232" s="48" t="s">
        <v>30</v>
      </c>
      <c r="F1232" s="48" t="s">
        <v>1801</v>
      </c>
      <c r="G1232" s="48" t="s">
        <v>1723</v>
      </c>
      <c r="H1232" s="48">
        <v>12</v>
      </c>
      <c r="I1232" s="48" t="s">
        <v>185</v>
      </c>
      <c r="J1232" s="49">
        <v>45682</v>
      </c>
      <c r="K1232" s="62">
        <v>45689</v>
      </c>
      <c r="L1232" s="40" t="s">
        <v>1757</v>
      </c>
      <c r="M1232" s="127">
        <v>1</v>
      </c>
      <c r="N1232" s="137">
        <f>VLOOKUP(L1232,단가표!$B$2:$C$75,2,0)</f>
        <v>150000</v>
      </c>
      <c r="O1232" s="42">
        <f>SUM(M1232*N1232)</f>
        <v>150000</v>
      </c>
      <c r="P1232" s="138">
        <v>150000</v>
      </c>
      <c r="Q1232" s="167" t="s">
        <v>26</v>
      </c>
      <c r="R1232" s="41"/>
      <c r="S1232" s="43">
        <v>0</v>
      </c>
      <c r="T1232" s="166"/>
      <c r="U1232" s="193" t="s">
        <v>59</v>
      </c>
      <c r="V1232" s="50" t="s">
        <v>753</v>
      </c>
      <c r="W1232" s="194" t="s">
        <v>2196</v>
      </c>
      <c r="X1232" s="186"/>
      <c r="Y1232" s="55"/>
      <c r="Z1232" s="48"/>
      <c r="AA1232" s="48"/>
      <c r="AB1232" s="48"/>
      <c r="AC1232" s="40"/>
    </row>
    <row r="1233" spans="1:29" ht="20.100000000000001" customHeight="1">
      <c r="A1233" s="36" t="s">
        <v>2700</v>
      </c>
      <c r="B1233" s="36" t="s">
        <v>30</v>
      </c>
      <c r="C1233" s="56" t="s">
        <v>50</v>
      </c>
      <c r="D1233" s="48" t="s">
        <v>2548</v>
      </c>
      <c r="E1233" s="48" t="s">
        <v>30</v>
      </c>
      <c r="F1233" s="48" t="s">
        <v>1734</v>
      </c>
      <c r="G1233" s="48" t="s">
        <v>1723</v>
      </c>
      <c r="H1233" s="48">
        <v>9</v>
      </c>
      <c r="I1233" s="48" t="s">
        <v>185</v>
      </c>
      <c r="J1233" s="49">
        <v>45682</v>
      </c>
      <c r="K1233" s="62">
        <v>45689</v>
      </c>
      <c r="L1233" s="40" t="s">
        <v>1757</v>
      </c>
      <c r="M1233" s="127">
        <v>1</v>
      </c>
      <c r="N1233" s="137">
        <f>VLOOKUP(L1233,단가표!$B$2:$C$75,2,0)</f>
        <v>150000</v>
      </c>
      <c r="O1233" s="42">
        <f>SUM(M1233*N1233)</f>
        <v>150000</v>
      </c>
      <c r="P1233" s="138">
        <v>150000</v>
      </c>
      <c r="Q1233" s="167" t="s">
        <v>26</v>
      </c>
      <c r="R1233" s="41"/>
      <c r="S1233" s="43">
        <v>0</v>
      </c>
      <c r="T1233" s="166"/>
      <c r="U1233" s="193" t="s">
        <v>59</v>
      </c>
      <c r="V1233" s="50" t="s">
        <v>85</v>
      </c>
      <c r="W1233" s="194" t="s">
        <v>2549</v>
      </c>
      <c r="X1233" s="186"/>
      <c r="Y1233" s="55"/>
      <c r="Z1233" s="48"/>
      <c r="AA1233" s="48"/>
      <c r="AB1233" s="48"/>
      <c r="AC1233" s="40"/>
    </row>
    <row r="1234" spans="1:29" ht="20.100000000000001" customHeight="1">
      <c r="A1234" s="36" t="s">
        <v>2700</v>
      </c>
      <c r="B1234" s="36" t="s">
        <v>30</v>
      </c>
      <c r="C1234" s="56" t="s">
        <v>50</v>
      </c>
      <c r="D1234" s="48" t="s">
        <v>2548</v>
      </c>
      <c r="E1234" s="48" t="s">
        <v>30</v>
      </c>
      <c r="F1234" s="48" t="s">
        <v>1734</v>
      </c>
      <c r="G1234" s="48" t="s">
        <v>1723</v>
      </c>
      <c r="H1234" s="48">
        <v>9</v>
      </c>
      <c r="I1234" s="48" t="s">
        <v>185</v>
      </c>
      <c r="J1234" s="49">
        <v>45682</v>
      </c>
      <c r="K1234" s="62">
        <v>45689</v>
      </c>
      <c r="L1234" s="40" t="s">
        <v>1757</v>
      </c>
      <c r="M1234" s="127">
        <v>1</v>
      </c>
      <c r="N1234" s="137">
        <f>VLOOKUP(L1234,단가표!$B$2:$C$75,2,0)</f>
        <v>150000</v>
      </c>
      <c r="O1234" s="42">
        <f>SUM(M1234*N1234)</f>
        <v>150000</v>
      </c>
      <c r="P1234" s="138">
        <v>45000</v>
      </c>
      <c r="Q1234" s="167" t="s">
        <v>26</v>
      </c>
      <c r="R1234" s="41"/>
      <c r="S1234" s="43">
        <v>0</v>
      </c>
      <c r="T1234" s="166"/>
      <c r="U1234" s="193" t="s">
        <v>59</v>
      </c>
      <c r="V1234" s="50" t="s">
        <v>85</v>
      </c>
      <c r="W1234" s="194" t="s">
        <v>2098</v>
      </c>
      <c r="X1234" s="186"/>
      <c r="Y1234" s="55"/>
      <c r="Z1234" s="48"/>
      <c r="AA1234" s="48"/>
      <c r="AB1234" s="48"/>
      <c r="AC1234" s="40"/>
    </row>
    <row r="1235" spans="1:29" ht="20.100000000000001" customHeight="1">
      <c r="A1235" s="36" t="s">
        <v>2700</v>
      </c>
      <c r="B1235" s="36" t="s">
        <v>30</v>
      </c>
      <c r="C1235" s="56" t="s">
        <v>50</v>
      </c>
      <c r="D1235" s="48" t="s">
        <v>2550</v>
      </c>
      <c r="E1235" s="48" t="s">
        <v>30</v>
      </c>
      <c r="F1235" s="48" t="s">
        <v>1796</v>
      </c>
      <c r="G1235" s="48" t="s">
        <v>1723</v>
      </c>
      <c r="H1235" s="48">
        <v>7</v>
      </c>
      <c r="I1235" s="48" t="s">
        <v>185</v>
      </c>
      <c r="J1235" s="49">
        <v>45682</v>
      </c>
      <c r="K1235" s="62">
        <v>45689</v>
      </c>
      <c r="L1235" s="40" t="s">
        <v>1757</v>
      </c>
      <c r="M1235" s="127">
        <v>1</v>
      </c>
      <c r="N1235" s="137">
        <f>VLOOKUP(L1235,단가표!$B$2:$C$75,2,0)</f>
        <v>150000</v>
      </c>
      <c r="O1235" s="42">
        <f>SUM(M1235*N1235)</f>
        <v>150000</v>
      </c>
      <c r="P1235" s="138">
        <v>150000</v>
      </c>
      <c r="Q1235" s="167" t="s">
        <v>1724</v>
      </c>
      <c r="R1235" s="41">
        <v>1</v>
      </c>
      <c r="S1235" s="43">
        <v>0</v>
      </c>
      <c r="T1235" s="166">
        <v>60000</v>
      </c>
      <c r="U1235" s="193" t="s">
        <v>59</v>
      </c>
      <c r="V1235" s="50" t="s">
        <v>753</v>
      </c>
      <c r="W1235" s="194" t="s">
        <v>2000</v>
      </c>
      <c r="X1235" s="186"/>
      <c r="Y1235" s="55"/>
      <c r="Z1235" s="48"/>
      <c r="AA1235" s="48"/>
      <c r="AB1235" s="48"/>
      <c r="AC1235" s="40"/>
    </row>
    <row r="1236" spans="1:29" ht="20.100000000000001" customHeight="1">
      <c r="A1236" s="36" t="s">
        <v>2700</v>
      </c>
      <c r="B1236" s="36" t="s">
        <v>30</v>
      </c>
      <c r="C1236" s="56" t="s">
        <v>51</v>
      </c>
      <c r="D1236" s="48" t="s">
        <v>1782</v>
      </c>
      <c r="E1236" s="48" t="s">
        <v>30</v>
      </c>
      <c r="F1236" s="48" t="s">
        <v>715</v>
      </c>
      <c r="G1236" s="48" t="s">
        <v>86</v>
      </c>
      <c r="H1236" s="48">
        <v>7</v>
      </c>
      <c r="I1236" s="48" t="s">
        <v>187</v>
      </c>
      <c r="J1236" s="49">
        <v>45682</v>
      </c>
      <c r="K1236" s="62">
        <v>45689</v>
      </c>
      <c r="L1236" s="40" t="s">
        <v>1757</v>
      </c>
      <c r="M1236" s="127"/>
      <c r="N1236" s="137">
        <f>VLOOKUP(L1236,단가표!$B$2:$C$75,2,0)</f>
        <v>150000</v>
      </c>
      <c r="O1236" s="42">
        <f>SUM(M1236*N1236)</f>
        <v>0</v>
      </c>
      <c r="P1236" s="138"/>
      <c r="Q1236" s="167" t="s">
        <v>1724</v>
      </c>
      <c r="R1236" s="41">
        <v>1</v>
      </c>
      <c r="S1236" s="43">
        <v>0</v>
      </c>
      <c r="T1236" s="166">
        <v>60000</v>
      </c>
      <c r="U1236" s="193" t="s">
        <v>59</v>
      </c>
      <c r="V1236" s="50" t="s">
        <v>753</v>
      </c>
      <c r="W1236" s="194" t="s">
        <v>2551</v>
      </c>
      <c r="X1236" s="186"/>
      <c r="Y1236" s="55"/>
      <c r="Z1236" s="48"/>
      <c r="AA1236" s="48"/>
      <c r="AB1236" s="48"/>
      <c r="AC1236" s="40"/>
    </row>
    <row r="1237" spans="1:29" ht="20.100000000000001" customHeight="1">
      <c r="A1237" s="36" t="s">
        <v>2700</v>
      </c>
      <c r="B1237" s="36" t="s">
        <v>30</v>
      </c>
      <c r="C1237" s="56" t="s">
        <v>51</v>
      </c>
      <c r="D1237" s="48" t="s">
        <v>2555</v>
      </c>
      <c r="E1237" s="48" t="s">
        <v>30</v>
      </c>
      <c r="F1237" s="48" t="s">
        <v>1874</v>
      </c>
      <c r="G1237" s="48" t="s">
        <v>1723</v>
      </c>
      <c r="H1237" s="48">
        <v>13</v>
      </c>
      <c r="I1237" s="48" t="s">
        <v>2554</v>
      </c>
      <c r="J1237" s="49">
        <v>45682</v>
      </c>
      <c r="K1237" s="62">
        <v>45689</v>
      </c>
      <c r="L1237" s="40" t="s">
        <v>1757</v>
      </c>
      <c r="M1237" s="127">
        <v>1</v>
      </c>
      <c r="N1237" s="137">
        <f>VLOOKUP(L1237,단가표!$B$2:$C$75,2,0)</f>
        <v>150000</v>
      </c>
      <c r="O1237" s="42">
        <f>SUM(M1237*N1237)</f>
        <v>150000</v>
      </c>
      <c r="P1237" s="138">
        <v>150000</v>
      </c>
      <c r="Q1237" s="167" t="s">
        <v>1724</v>
      </c>
      <c r="R1237" s="41">
        <v>1</v>
      </c>
      <c r="S1237" s="43">
        <v>0</v>
      </c>
      <c r="T1237" s="166">
        <v>60000</v>
      </c>
      <c r="U1237" s="193" t="s">
        <v>59</v>
      </c>
      <c r="V1237" s="50" t="s">
        <v>765</v>
      </c>
      <c r="W1237" s="194" t="s">
        <v>2553</v>
      </c>
      <c r="X1237" s="186"/>
      <c r="Y1237" s="55"/>
      <c r="Z1237" s="48"/>
      <c r="AA1237" s="48"/>
      <c r="AB1237" s="48"/>
      <c r="AC1237" s="40"/>
    </row>
    <row r="1238" spans="1:29" ht="20.100000000000001" customHeight="1">
      <c r="A1238" s="36" t="s">
        <v>2700</v>
      </c>
      <c r="B1238" s="36" t="s">
        <v>30</v>
      </c>
      <c r="C1238" s="56" t="s">
        <v>51</v>
      </c>
      <c r="D1238" s="48" t="s">
        <v>2556</v>
      </c>
      <c r="E1238" s="48" t="s">
        <v>30</v>
      </c>
      <c r="F1238" s="48" t="s">
        <v>1874</v>
      </c>
      <c r="G1238" s="48" t="s">
        <v>1667</v>
      </c>
      <c r="H1238" s="48">
        <v>9</v>
      </c>
      <c r="I1238" s="48" t="s">
        <v>2554</v>
      </c>
      <c r="J1238" s="49">
        <v>45682</v>
      </c>
      <c r="K1238" s="62">
        <v>45689</v>
      </c>
      <c r="L1238" s="40" t="s">
        <v>1757</v>
      </c>
      <c r="M1238" s="127">
        <v>1</v>
      </c>
      <c r="N1238" s="137">
        <f>VLOOKUP(L1238,단가표!$B$2:$C$75,2,0)</f>
        <v>150000</v>
      </c>
      <c r="O1238" s="42">
        <f>SUM(M1238*N1238)</f>
        <v>150000</v>
      </c>
      <c r="P1238" s="138">
        <v>150000</v>
      </c>
      <c r="Q1238" s="167" t="s">
        <v>1724</v>
      </c>
      <c r="R1238" s="41">
        <v>1</v>
      </c>
      <c r="S1238" s="43">
        <v>0</v>
      </c>
      <c r="T1238" s="166">
        <v>60000</v>
      </c>
      <c r="U1238" s="193" t="s">
        <v>59</v>
      </c>
      <c r="V1238" s="50" t="s">
        <v>765</v>
      </c>
      <c r="W1238" s="194" t="s">
        <v>2553</v>
      </c>
      <c r="X1238" s="186"/>
      <c r="Y1238" s="55"/>
      <c r="Z1238" s="48"/>
      <c r="AA1238" s="48"/>
      <c r="AB1238" s="48"/>
      <c r="AC1238" s="40"/>
    </row>
    <row r="1239" spans="1:29" ht="20.100000000000001" customHeight="1">
      <c r="A1239" s="36" t="s">
        <v>2700</v>
      </c>
      <c r="B1239" s="36" t="s">
        <v>30</v>
      </c>
      <c r="C1239" s="56" t="s">
        <v>2150</v>
      </c>
      <c r="D1239" s="48" t="s">
        <v>636</v>
      </c>
      <c r="E1239" s="48" t="s">
        <v>30</v>
      </c>
      <c r="F1239" s="48"/>
      <c r="G1239" s="48"/>
      <c r="H1239" s="48"/>
      <c r="I1239" s="48"/>
      <c r="J1239" s="49">
        <v>45682</v>
      </c>
      <c r="K1239" s="62">
        <v>45689</v>
      </c>
      <c r="L1239" s="40" t="s">
        <v>1757</v>
      </c>
      <c r="M1239" s="127">
        <v>1</v>
      </c>
      <c r="N1239" s="137">
        <f>VLOOKUP(L1239,단가표!$B$2:$C$75,2,0)</f>
        <v>150000</v>
      </c>
      <c r="O1239" s="42">
        <f>SUM(M1239*N1239)</f>
        <v>150000</v>
      </c>
      <c r="P1239" s="138">
        <v>150000</v>
      </c>
      <c r="Q1239" s="167" t="s">
        <v>1724</v>
      </c>
      <c r="R1239" s="41">
        <v>1</v>
      </c>
      <c r="S1239" s="43">
        <v>0</v>
      </c>
      <c r="T1239" s="166">
        <v>60000</v>
      </c>
      <c r="U1239" s="193" t="s">
        <v>59</v>
      </c>
      <c r="V1239" s="50" t="s">
        <v>753</v>
      </c>
      <c r="W1239" s="194" t="s">
        <v>2150</v>
      </c>
      <c r="X1239" s="186"/>
      <c r="Y1239" s="55"/>
      <c r="Z1239" s="48"/>
      <c r="AA1239" s="48"/>
      <c r="AB1239" s="48"/>
      <c r="AC1239" s="40"/>
    </row>
    <row r="1240" spans="1:29" ht="20.100000000000001" customHeight="1">
      <c r="A1240" s="36" t="s">
        <v>2705</v>
      </c>
      <c r="B1240" s="95" t="s">
        <v>50</v>
      </c>
      <c r="C1240" s="37" t="s">
        <v>28</v>
      </c>
      <c r="D1240" s="48" t="s">
        <v>2575</v>
      </c>
      <c r="E1240" s="48" t="s">
        <v>731</v>
      </c>
      <c r="F1240" s="48" t="s">
        <v>2576</v>
      </c>
      <c r="G1240" s="48" t="s">
        <v>89</v>
      </c>
      <c r="H1240" s="48">
        <v>8</v>
      </c>
      <c r="I1240" s="48" t="s">
        <v>144</v>
      </c>
      <c r="J1240" s="49">
        <v>45683</v>
      </c>
      <c r="K1240" s="44">
        <v>45658</v>
      </c>
      <c r="L1240" s="40" t="s">
        <v>28</v>
      </c>
      <c r="M1240" s="127">
        <v>1</v>
      </c>
      <c r="N1240" s="137">
        <f>VLOOKUP(L1240,단가표!$B$2:$C$75,2,0)</f>
        <v>70000</v>
      </c>
      <c r="O1240" s="42">
        <f>SUM(M1240*N1240)</f>
        <v>70000</v>
      </c>
      <c r="P1240" s="138">
        <v>70000</v>
      </c>
      <c r="Q1240" s="165" t="s">
        <v>26</v>
      </c>
      <c r="R1240" s="41"/>
      <c r="S1240" s="43">
        <f>VLOOKUP(Q1240,단가표!$B$2:$C$75,2,0)</f>
        <v>0</v>
      </c>
      <c r="T1240" s="166"/>
      <c r="U1240" s="193" t="s">
        <v>57</v>
      </c>
      <c r="V1240" s="50" t="s">
        <v>2577</v>
      </c>
      <c r="W1240" s="196" t="s">
        <v>2578</v>
      </c>
      <c r="X1240" s="186"/>
      <c r="Y1240" s="55"/>
      <c r="Z1240" s="48"/>
      <c r="AA1240" s="48"/>
      <c r="AB1240" s="48"/>
      <c r="AC1240" s="48"/>
    </row>
    <row r="1241" spans="1:29" ht="20.100000000000001" customHeight="1">
      <c r="A1241" s="36" t="s">
        <v>2704</v>
      </c>
      <c r="B1241" s="36" t="s">
        <v>536</v>
      </c>
      <c r="C1241" s="37"/>
      <c r="D1241" s="48" t="s">
        <v>357</v>
      </c>
      <c r="E1241" s="48" t="s">
        <v>536</v>
      </c>
      <c r="F1241" s="48"/>
      <c r="G1241" s="48"/>
      <c r="H1241" s="48"/>
      <c r="I1241" s="48" t="s">
        <v>536</v>
      </c>
      <c r="J1241" s="49">
        <v>45683</v>
      </c>
      <c r="K1241" s="44">
        <v>45658</v>
      </c>
      <c r="L1241" s="40" t="s">
        <v>31</v>
      </c>
      <c r="M1241" s="127">
        <v>1</v>
      </c>
      <c r="N1241" s="137">
        <f>VLOOKUP(L1241,단가표!$B$2:$C$75,2,0)</f>
        <v>0</v>
      </c>
      <c r="O1241" s="42">
        <f>SUM(M1241*N1241)</f>
        <v>0</v>
      </c>
      <c r="P1241" s="138">
        <v>5000</v>
      </c>
      <c r="Q1241" s="165" t="s">
        <v>26</v>
      </c>
      <c r="R1241" s="41"/>
      <c r="S1241" s="43">
        <f>VLOOKUP(Q1241,단가표!$B$2:$C$75,2,0)</f>
        <v>0</v>
      </c>
      <c r="T1241" s="166"/>
      <c r="U1241" s="193" t="s">
        <v>57</v>
      </c>
      <c r="V1241" s="50" t="s">
        <v>2559</v>
      </c>
      <c r="W1241" s="196" t="s">
        <v>2560</v>
      </c>
      <c r="X1241" s="186"/>
      <c r="Y1241" s="55"/>
      <c r="Z1241" s="48"/>
      <c r="AA1241" s="48"/>
      <c r="AB1241" s="48"/>
      <c r="AC1241" s="48"/>
    </row>
    <row r="1242" spans="1:29" ht="20.100000000000001" customHeight="1">
      <c r="A1242" s="36" t="s">
        <v>2704</v>
      </c>
      <c r="B1242" s="36" t="s">
        <v>536</v>
      </c>
      <c r="C1242" s="37"/>
      <c r="D1242" s="48" t="s">
        <v>2561</v>
      </c>
      <c r="E1242" s="48" t="s">
        <v>600</v>
      </c>
      <c r="F1242" s="48"/>
      <c r="G1242" s="48"/>
      <c r="H1242" s="48"/>
      <c r="I1242" s="48" t="s">
        <v>2138</v>
      </c>
      <c r="J1242" s="49">
        <v>45683</v>
      </c>
      <c r="K1242" s="44">
        <v>45658</v>
      </c>
      <c r="L1242" s="40" t="s">
        <v>31</v>
      </c>
      <c r="M1242" s="127">
        <v>1</v>
      </c>
      <c r="N1242" s="137">
        <f>VLOOKUP(L1242,단가표!$B$2:$C$75,2,0)</f>
        <v>0</v>
      </c>
      <c r="O1242" s="42">
        <f>SUM(M1242*N1242)</f>
        <v>0</v>
      </c>
      <c r="P1242" s="138">
        <v>80000</v>
      </c>
      <c r="Q1242" s="165" t="s">
        <v>26</v>
      </c>
      <c r="R1242" s="41"/>
      <c r="S1242" s="43">
        <f>VLOOKUP(Q1242,단가표!$B$2:$C$75,2,0)</f>
        <v>0</v>
      </c>
      <c r="T1242" s="166"/>
      <c r="U1242" s="193" t="s">
        <v>58</v>
      </c>
      <c r="V1242" s="50" t="s">
        <v>765</v>
      </c>
      <c r="W1242" s="196" t="s">
        <v>2543</v>
      </c>
      <c r="X1242" s="186"/>
      <c r="Y1242" s="55"/>
      <c r="Z1242" s="48"/>
      <c r="AA1242" s="48"/>
      <c r="AB1242" s="48"/>
      <c r="AC1242" s="48"/>
    </row>
    <row r="1243" spans="1:29" ht="20.100000000000001" customHeight="1">
      <c r="A1243" s="36" t="s">
        <v>2704</v>
      </c>
      <c r="B1243" s="36" t="s">
        <v>536</v>
      </c>
      <c r="C1243" s="37"/>
      <c r="D1243" s="48" t="s">
        <v>2562</v>
      </c>
      <c r="E1243" s="48" t="s">
        <v>600</v>
      </c>
      <c r="F1243" s="48"/>
      <c r="G1243" s="48"/>
      <c r="H1243" s="48"/>
      <c r="I1243" s="48" t="s">
        <v>2563</v>
      </c>
      <c r="J1243" s="49">
        <v>45683</v>
      </c>
      <c r="K1243" s="44">
        <v>45658</v>
      </c>
      <c r="L1243" s="40" t="s">
        <v>31</v>
      </c>
      <c r="M1243" s="127">
        <v>1</v>
      </c>
      <c r="N1243" s="137">
        <f>VLOOKUP(L1243,단가표!$B$2:$C$75,2,0)</f>
        <v>0</v>
      </c>
      <c r="O1243" s="42">
        <f>SUM(M1243*N1243)</f>
        <v>0</v>
      </c>
      <c r="P1243" s="138">
        <v>50000</v>
      </c>
      <c r="Q1243" s="165" t="s">
        <v>26</v>
      </c>
      <c r="R1243" s="41"/>
      <c r="S1243" s="43">
        <f>VLOOKUP(Q1243,단가표!$B$2:$C$75,2,0)</f>
        <v>0</v>
      </c>
      <c r="T1243" s="166"/>
      <c r="U1243" s="193" t="s">
        <v>57</v>
      </c>
      <c r="V1243" s="50" t="s">
        <v>2564</v>
      </c>
      <c r="W1243" s="196" t="s">
        <v>2565</v>
      </c>
      <c r="X1243" s="186"/>
      <c r="Y1243" s="55"/>
      <c r="Z1243" s="48"/>
      <c r="AA1243" s="48"/>
      <c r="AB1243" s="48"/>
      <c r="AC1243" s="48"/>
    </row>
    <row r="1244" spans="1:29" ht="20.100000000000001" customHeight="1">
      <c r="A1244" s="36" t="s">
        <v>2704</v>
      </c>
      <c r="B1244" s="36" t="s">
        <v>536</v>
      </c>
      <c r="C1244" s="37"/>
      <c r="D1244" s="48" t="s">
        <v>705</v>
      </c>
      <c r="E1244" s="48" t="s">
        <v>536</v>
      </c>
      <c r="F1244" s="48"/>
      <c r="G1244" s="48"/>
      <c r="H1244" s="48"/>
      <c r="I1244" s="48" t="s">
        <v>536</v>
      </c>
      <c r="J1244" s="49">
        <v>45683</v>
      </c>
      <c r="K1244" s="44">
        <v>45658</v>
      </c>
      <c r="L1244" s="40" t="s">
        <v>31</v>
      </c>
      <c r="M1244" s="127">
        <v>1</v>
      </c>
      <c r="N1244" s="137">
        <f>VLOOKUP(L1244,단가표!$B$2:$C$75,2,0)</f>
        <v>0</v>
      </c>
      <c r="O1244" s="42">
        <f>SUM(M1244*N1244)</f>
        <v>0</v>
      </c>
      <c r="P1244" s="138">
        <v>5000</v>
      </c>
      <c r="Q1244" s="165" t="s">
        <v>26</v>
      </c>
      <c r="R1244" s="41"/>
      <c r="S1244" s="43">
        <f>VLOOKUP(Q1244,단가표!$B$2:$C$75,2,0)</f>
        <v>0</v>
      </c>
      <c r="T1244" s="166"/>
      <c r="U1244" s="193" t="s">
        <v>57</v>
      </c>
      <c r="V1244" s="50" t="s">
        <v>2566</v>
      </c>
      <c r="W1244" s="196" t="s">
        <v>2567</v>
      </c>
      <c r="X1244" s="186"/>
      <c r="Y1244" s="55"/>
      <c r="Z1244" s="48"/>
      <c r="AA1244" s="48"/>
      <c r="AB1244" s="48"/>
      <c r="AC1244" s="48"/>
    </row>
    <row r="1245" spans="1:29" ht="20.100000000000001" customHeight="1">
      <c r="A1245" s="36" t="s">
        <v>2704</v>
      </c>
      <c r="B1245" s="36" t="s">
        <v>536</v>
      </c>
      <c r="C1245" s="37"/>
      <c r="D1245" s="48" t="s">
        <v>2568</v>
      </c>
      <c r="E1245" s="48" t="s">
        <v>536</v>
      </c>
      <c r="F1245" s="48"/>
      <c r="G1245" s="48"/>
      <c r="H1245" s="48"/>
      <c r="I1245" s="48" t="s">
        <v>536</v>
      </c>
      <c r="J1245" s="49">
        <v>45683</v>
      </c>
      <c r="K1245" s="44">
        <v>45658</v>
      </c>
      <c r="L1245" s="40" t="s">
        <v>31</v>
      </c>
      <c r="M1245" s="127">
        <v>2</v>
      </c>
      <c r="N1245" s="137">
        <f>VLOOKUP(L1245,단가표!$B$2:$C$75,2,0)</f>
        <v>0</v>
      </c>
      <c r="O1245" s="42">
        <f>SUM(M1245*N1245)</f>
        <v>0</v>
      </c>
      <c r="P1245" s="138">
        <v>20000</v>
      </c>
      <c r="Q1245" s="165" t="s">
        <v>26</v>
      </c>
      <c r="R1245" s="41"/>
      <c r="S1245" s="43">
        <f>VLOOKUP(Q1245,단가표!$B$2:$C$75,2,0)</f>
        <v>0</v>
      </c>
      <c r="T1245" s="166"/>
      <c r="U1245" s="193" t="s">
        <v>57</v>
      </c>
      <c r="V1245" s="50" t="s">
        <v>2569</v>
      </c>
      <c r="W1245" s="196" t="s">
        <v>2567</v>
      </c>
      <c r="X1245" s="186"/>
      <c r="Y1245" s="55"/>
      <c r="Z1245" s="48"/>
      <c r="AA1245" s="48"/>
      <c r="AB1245" s="48"/>
      <c r="AC1245" s="48"/>
    </row>
    <row r="1246" spans="1:29" ht="20.100000000000001" customHeight="1">
      <c r="A1246" s="36" t="s">
        <v>2704</v>
      </c>
      <c r="B1246" s="36" t="s">
        <v>536</v>
      </c>
      <c r="C1246" s="37"/>
      <c r="D1246" s="48" t="s">
        <v>2570</v>
      </c>
      <c r="E1246" s="48" t="s">
        <v>536</v>
      </c>
      <c r="F1246" s="48"/>
      <c r="G1246" s="48"/>
      <c r="H1246" s="48"/>
      <c r="I1246" s="48" t="s">
        <v>536</v>
      </c>
      <c r="J1246" s="49">
        <v>45683</v>
      </c>
      <c r="K1246" s="44">
        <v>45658</v>
      </c>
      <c r="L1246" s="40" t="s">
        <v>31</v>
      </c>
      <c r="M1246" s="127">
        <v>1</v>
      </c>
      <c r="N1246" s="137">
        <f>VLOOKUP(L1246,단가표!$B$2:$C$75,2,0)</f>
        <v>0</v>
      </c>
      <c r="O1246" s="42">
        <f>SUM(M1246*N1246)</f>
        <v>0</v>
      </c>
      <c r="P1246" s="138">
        <v>5000</v>
      </c>
      <c r="Q1246" s="165" t="s">
        <v>26</v>
      </c>
      <c r="R1246" s="41"/>
      <c r="S1246" s="43">
        <f>VLOOKUP(Q1246,단가표!$B$2:$C$75,2,0)</f>
        <v>0</v>
      </c>
      <c r="T1246" s="166"/>
      <c r="U1246" s="193" t="s">
        <v>57</v>
      </c>
      <c r="V1246" s="50" t="s">
        <v>2571</v>
      </c>
      <c r="W1246" s="196" t="s">
        <v>2567</v>
      </c>
      <c r="X1246" s="186"/>
      <c r="Y1246" s="55"/>
      <c r="Z1246" s="48"/>
      <c r="AA1246" s="48"/>
      <c r="AB1246" s="48"/>
      <c r="AC1246" s="48"/>
    </row>
    <row r="1247" spans="1:29" ht="20.100000000000001" customHeight="1">
      <c r="A1247" s="36" t="s">
        <v>2704</v>
      </c>
      <c r="B1247" s="36" t="s">
        <v>536</v>
      </c>
      <c r="C1247" s="37"/>
      <c r="D1247" s="48" t="s">
        <v>721</v>
      </c>
      <c r="E1247" s="48" t="s">
        <v>600</v>
      </c>
      <c r="F1247" s="48"/>
      <c r="G1247" s="48"/>
      <c r="H1247" s="48"/>
      <c r="I1247" s="48" t="s">
        <v>2563</v>
      </c>
      <c r="J1247" s="49">
        <v>45683</v>
      </c>
      <c r="K1247" s="44">
        <v>45658</v>
      </c>
      <c r="L1247" s="40" t="s">
        <v>31</v>
      </c>
      <c r="M1247" s="127">
        <v>1</v>
      </c>
      <c r="N1247" s="137">
        <f>VLOOKUP(L1247,단가표!$B$2:$C$75,2,0)</f>
        <v>0</v>
      </c>
      <c r="O1247" s="42">
        <f>SUM(M1247*N1247)</f>
        <v>0</v>
      </c>
      <c r="P1247" s="138">
        <v>50000</v>
      </c>
      <c r="Q1247" s="165" t="s">
        <v>26</v>
      </c>
      <c r="R1247" s="41"/>
      <c r="S1247" s="43">
        <f>VLOOKUP(Q1247,단가표!$B$2:$C$75,2,0)</f>
        <v>0</v>
      </c>
      <c r="T1247" s="166"/>
      <c r="U1247" s="193" t="s">
        <v>57</v>
      </c>
      <c r="V1247" s="50" t="s">
        <v>2564</v>
      </c>
      <c r="W1247" s="196" t="s">
        <v>2565</v>
      </c>
      <c r="X1247" s="186"/>
      <c r="Y1247" s="55"/>
      <c r="Z1247" s="48"/>
      <c r="AA1247" s="48"/>
      <c r="AB1247" s="48"/>
      <c r="AC1247" s="48"/>
    </row>
    <row r="1248" spans="1:29" ht="20.100000000000001" customHeight="1">
      <c r="A1248" s="36" t="s">
        <v>2704</v>
      </c>
      <c r="B1248" s="36" t="s">
        <v>536</v>
      </c>
      <c r="C1248" s="37"/>
      <c r="D1248" s="48" t="s">
        <v>721</v>
      </c>
      <c r="E1248" s="48" t="s">
        <v>600</v>
      </c>
      <c r="F1248" s="48"/>
      <c r="G1248" s="48"/>
      <c r="H1248" s="48"/>
      <c r="I1248" s="48" t="s">
        <v>2563</v>
      </c>
      <c r="J1248" s="49">
        <v>45683</v>
      </c>
      <c r="K1248" s="44">
        <v>45658</v>
      </c>
      <c r="L1248" s="40" t="s">
        <v>31</v>
      </c>
      <c r="M1248" s="127">
        <v>1</v>
      </c>
      <c r="N1248" s="137">
        <f>VLOOKUP(L1248,단가표!$B$2:$C$75,2,0)</f>
        <v>0</v>
      </c>
      <c r="O1248" s="42">
        <f>SUM(M1248*N1248)</f>
        <v>0</v>
      </c>
      <c r="P1248" s="138">
        <v>55000</v>
      </c>
      <c r="Q1248" s="165" t="s">
        <v>26</v>
      </c>
      <c r="R1248" s="41"/>
      <c r="S1248" s="43">
        <f>VLOOKUP(Q1248,단가표!$B$2:$C$75,2,0)</f>
        <v>0</v>
      </c>
      <c r="T1248" s="166"/>
      <c r="U1248" s="193" t="s">
        <v>57</v>
      </c>
      <c r="V1248" s="50" t="s">
        <v>2573</v>
      </c>
      <c r="W1248" s="196" t="s">
        <v>2574</v>
      </c>
      <c r="X1248" s="186"/>
      <c r="Y1248" s="55"/>
      <c r="Z1248" s="48"/>
      <c r="AA1248" s="48"/>
      <c r="AB1248" s="48"/>
      <c r="AC1248" s="48"/>
    </row>
    <row r="1249" spans="1:29" ht="20.100000000000001" customHeight="1">
      <c r="A1249" s="36" t="s">
        <v>2700</v>
      </c>
      <c r="B1249" s="36" t="s">
        <v>30</v>
      </c>
      <c r="C1249" s="56" t="s">
        <v>50</v>
      </c>
      <c r="D1249" s="48" t="s">
        <v>2572</v>
      </c>
      <c r="E1249" s="48" t="s">
        <v>30</v>
      </c>
      <c r="F1249" s="48" t="s">
        <v>2206</v>
      </c>
      <c r="G1249" s="48" t="s">
        <v>1723</v>
      </c>
      <c r="H1249" s="48">
        <v>9</v>
      </c>
      <c r="I1249" s="48" t="s">
        <v>187</v>
      </c>
      <c r="J1249" s="49">
        <v>45683</v>
      </c>
      <c r="K1249" s="66">
        <v>45658</v>
      </c>
      <c r="L1249" s="40" t="s">
        <v>1757</v>
      </c>
      <c r="M1249" s="127">
        <v>1</v>
      </c>
      <c r="N1249" s="137">
        <f>VLOOKUP(L1249,단가표!$B$2:$C$75,2,0)</f>
        <v>150000</v>
      </c>
      <c r="O1249" s="42">
        <f>SUM(M1249*N1249)</f>
        <v>150000</v>
      </c>
      <c r="P1249" s="138">
        <v>150000</v>
      </c>
      <c r="Q1249" s="167" t="s">
        <v>1724</v>
      </c>
      <c r="R1249" s="41">
        <v>1</v>
      </c>
      <c r="S1249" s="43">
        <v>0</v>
      </c>
      <c r="T1249" s="166">
        <v>60000</v>
      </c>
      <c r="U1249" s="200" t="s">
        <v>58</v>
      </c>
      <c r="V1249" s="38" t="s">
        <v>765</v>
      </c>
      <c r="W1249" s="194" t="s">
        <v>1784</v>
      </c>
      <c r="X1249" s="186"/>
      <c r="Y1249" s="55"/>
      <c r="Z1249" s="48"/>
      <c r="AA1249" s="48"/>
      <c r="AB1249" s="48"/>
      <c r="AC1249" s="40"/>
    </row>
    <row r="1250" spans="1:29" ht="20.100000000000001" customHeight="1">
      <c r="A1250" s="36" t="s">
        <v>2705</v>
      </c>
      <c r="B1250" s="95" t="s">
        <v>51</v>
      </c>
      <c r="C1250" s="59" t="s">
        <v>406</v>
      </c>
      <c r="D1250" s="48" t="s">
        <v>285</v>
      </c>
      <c r="E1250" s="48" t="s">
        <v>193</v>
      </c>
      <c r="F1250" s="48" t="s">
        <v>286</v>
      </c>
      <c r="G1250" s="48" t="s">
        <v>86</v>
      </c>
      <c r="H1250" s="48">
        <v>7</v>
      </c>
      <c r="I1250" s="48" t="s">
        <v>406</v>
      </c>
      <c r="J1250" s="49">
        <v>45684</v>
      </c>
      <c r="K1250" s="62">
        <v>45689</v>
      </c>
      <c r="L1250" s="40" t="s">
        <v>1560</v>
      </c>
      <c r="M1250" s="127">
        <v>1</v>
      </c>
      <c r="N1250" s="137">
        <f>VLOOKUP(L1250,단가표!$B$2:$C$75,2,0)</f>
        <v>500000</v>
      </c>
      <c r="O1250" s="42">
        <f>SUM(M1250*N1250)</f>
        <v>500000</v>
      </c>
      <c r="P1250" s="138">
        <v>500000</v>
      </c>
      <c r="Q1250" s="167" t="s">
        <v>26</v>
      </c>
      <c r="R1250" s="41"/>
      <c r="S1250" s="43">
        <f>VLOOKUP(Q1250,단가표!$B$2:$C$75,2,0)</f>
        <v>0</v>
      </c>
      <c r="T1250" s="166"/>
      <c r="U1250" s="193" t="s">
        <v>57</v>
      </c>
      <c r="V1250" s="50" t="s">
        <v>2579</v>
      </c>
      <c r="W1250" s="194" t="s">
        <v>2580</v>
      </c>
      <c r="X1250" s="186">
        <v>44771</v>
      </c>
      <c r="Y1250" s="55" t="s">
        <v>4</v>
      </c>
      <c r="Z1250" s="48"/>
      <c r="AA1250" s="48"/>
      <c r="AB1250" s="48"/>
      <c r="AC1250" s="40"/>
    </row>
    <row r="1251" spans="1:29" ht="20.100000000000001" customHeight="1">
      <c r="A1251" s="36" t="s">
        <v>2705</v>
      </c>
      <c r="B1251" s="95" t="s">
        <v>51</v>
      </c>
      <c r="C1251" s="59" t="s">
        <v>41</v>
      </c>
      <c r="D1251" s="48" t="s">
        <v>285</v>
      </c>
      <c r="E1251" s="48" t="s">
        <v>193</v>
      </c>
      <c r="F1251" s="48" t="s">
        <v>286</v>
      </c>
      <c r="G1251" s="48" t="s">
        <v>86</v>
      </c>
      <c r="H1251" s="48">
        <v>7</v>
      </c>
      <c r="I1251" s="48" t="s">
        <v>93</v>
      </c>
      <c r="J1251" s="49">
        <v>45684</v>
      </c>
      <c r="K1251" s="62">
        <v>45689</v>
      </c>
      <c r="L1251" s="40" t="s">
        <v>4</v>
      </c>
      <c r="M1251" s="127">
        <v>4</v>
      </c>
      <c r="N1251" s="137">
        <f>VLOOKUP(L1251,단가표!$B$2:$C$75,2,0)</f>
        <v>60000</v>
      </c>
      <c r="O1251" s="42">
        <f>SUM(M1251*N1251)</f>
        <v>240000</v>
      </c>
      <c r="P1251" s="138">
        <v>240000</v>
      </c>
      <c r="Q1251" s="167" t="s">
        <v>26</v>
      </c>
      <c r="R1251" s="41"/>
      <c r="S1251" s="43">
        <f>VLOOKUP(Q1251,단가표!$B$2:$C$75,2,0)</f>
        <v>0</v>
      </c>
      <c r="T1251" s="166"/>
      <c r="U1251" s="193" t="s">
        <v>57</v>
      </c>
      <c r="V1251" s="50" t="s">
        <v>2579</v>
      </c>
      <c r="W1251" s="194" t="s">
        <v>2314</v>
      </c>
      <c r="X1251" s="186">
        <v>44771</v>
      </c>
      <c r="Y1251" s="55" t="s">
        <v>4</v>
      </c>
      <c r="Z1251" s="48"/>
      <c r="AA1251" s="48"/>
      <c r="AB1251" s="48"/>
      <c r="AC1251" s="40"/>
    </row>
    <row r="1252" spans="1:29" ht="20.100000000000001" customHeight="1">
      <c r="A1252" s="36" t="s">
        <v>2705</v>
      </c>
      <c r="B1252" s="95" t="s">
        <v>51</v>
      </c>
      <c r="C1252" s="61" t="s">
        <v>41</v>
      </c>
      <c r="D1252" s="48" t="s">
        <v>357</v>
      </c>
      <c r="E1252" s="48" t="s">
        <v>48</v>
      </c>
      <c r="F1252" s="48" t="s">
        <v>358</v>
      </c>
      <c r="G1252" s="48" t="s">
        <v>86</v>
      </c>
      <c r="H1252" s="48">
        <v>6</v>
      </c>
      <c r="I1252" s="48" t="s">
        <v>1087</v>
      </c>
      <c r="J1252" s="49">
        <v>45684</v>
      </c>
      <c r="K1252" s="62">
        <v>45689</v>
      </c>
      <c r="L1252" s="40" t="s">
        <v>4</v>
      </c>
      <c r="M1252" s="127">
        <v>4</v>
      </c>
      <c r="N1252" s="137">
        <f>VLOOKUP(L1252,단가표!$B$2:$C$75,2,0)</f>
        <v>60000</v>
      </c>
      <c r="O1252" s="42">
        <f>SUM(M1252*N1252)</f>
        <v>240000</v>
      </c>
      <c r="P1252" s="138">
        <v>240000</v>
      </c>
      <c r="Q1252" s="167" t="s">
        <v>26</v>
      </c>
      <c r="R1252" s="41"/>
      <c r="S1252" s="43">
        <v>0</v>
      </c>
      <c r="T1252" s="166"/>
      <c r="U1252" s="195" t="s">
        <v>57</v>
      </c>
      <c r="V1252" s="48" t="s">
        <v>2581</v>
      </c>
      <c r="W1252" s="194" t="s">
        <v>2314</v>
      </c>
      <c r="X1252" s="186">
        <v>44967</v>
      </c>
      <c r="Y1252" s="48" t="s">
        <v>4</v>
      </c>
      <c r="Z1252" s="48"/>
      <c r="AA1252" s="48" t="s">
        <v>359</v>
      </c>
      <c r="AB1252" s="48"/>
      <c r="AC1252" s="50"/>
    </row>
    <row r="1253" spans="1:29" ht="20.100000000000001" customHeight="1">
      <c r="A1253" s="106" t="s">
        <v>2702</v>
      </c>
      <c r="B1253" s="106"/>
      <c r="C1253" s="37" t="s">
        <v>84</v>
      </c>
      <c r="D1253" s="92" t="s">
        <v>2241</v>
      </c>
      <c r="E1253" s="48">
        <f>[5]!표1[[#This Row],[품목]]</f>
        <v>0</v>
      </c>
      <c r="F1253" s="48" t="s">
        <v>496</v>
      </c>
      <c r="G1253" s="48"/>
      <c r="H1253" s="48"/>
      <c r="I1253" s="48" t="s">
        <v>2242</v>
      </c>
      <c r="J1253" s="49">
        <v>45688</v>
      </c>
      <c r="K1253" s="44">
        <v>45658</v>
      </c>
      <c r="L1253" s="40" t="s">
        <v>647</v>
      </c>
      <c r="M1253" s="127">
        <v>2</v>
      </c>
      <c r="N1253" s="137">
        <f>VLOOKUP(L1253,단가표!$B$2:$C$75,2,0)</f>
        <v>130000</v>
      </c>
      <c r="O1253" s="42">
        <f>SUM(M1253*N1253)</f>
        <v>260000</v>
      </c>
      <c r="P1253" s="138">
        <v>220000</v>
      </c>
      <c r="Q1253" s="167" t="s">
        <v>26</v>
      </c>
      <c r="R1253" s="41"/>
      <c r="S1253" s="43">
        <v>0</v>
      </c>
      <c r="T1253" s="168"/>
      <c r="U1253" s="195" t="s">
        <v>57</v>
      </c>
      <c r="V1253" s="50" t="s">
        <v>2591</v>
      </c>
      <c r="W1253" s="197" t="s">
        <v>2244</v>
      </c>
      <c r="X1253" s="188"/>
      <c r="Y1253" s="55"/>
      <c r="Z1253" s="48"/>
      <c r="AA1253" s="48"/>
      <c r="AB1253" s="48"/>
      <c r="AC1253" s="40"/>
    </row>
    <row r="1254" spans="1:29" ht="20.100000000000001" customHeight="1">
      <c r="A1254" s="36" t="s">
        <v>2700</v>
      </c>
      <c r="B1254" s="36" t="s">
        <v>30</v>
      </c>
      <c r="C1254" s="56" t="s">
        <v>51</v>
      </c>
      <c r="D1254" s="48" t="s">
        <v>2588</v>
      </c>
      <c r="E1254" s="48" t="s">
        <v>30</v>
      </c>
      <c r="F1254" s="48" t="s">
        <v>2589</v>
      </c>
      <c r="G1254" s="48" t="s">
        <v>1667</v>
      </c>
      <c r="H1254" s="48">
        <v>9</v>
      </c>
      <c r="I1254" s="48" t="s">
        <v>187</v>
      </c>
      <c r="J1254" s="49">
        <v>45688</v>
      </c>
      <c r="K1254" s="62">
        <v>45689</v>
      </c>
      <c r="L1254" s="40" t="s">
        <v>1757</v>
      </c>
      <c r="M1254" s="127">
        <v>1</v>
      </c>
      <c r="N1254" s="137">
        <f>VLOOKUP(L1254,단가표!$B$2:$C$75,2,0)</f>
        <v>150000</v>
      </c>
      <c r="O1254" s="42">
        <f>SUM(M1254*N1254)</f>
        <v>150000</v>
      </c>
      <c r="P1254" s="138">
        <v>150000</v>
      </c>
      <c r="Q1254" s="167" t="s">
        <v>1724</v>
      </c>
      <c r="R1254" s="41">
        <v>1</v>
      </c>
      <c r="S1254" s="43">
        <v>0</v>
      </c>
      <c r="T1254" s="166">
        <v>60000</v>
      </c>
      <c r="U1254" s="193" t="s">
        <v>57</v>
      </c>
      <c r="V1254" s="50" t="s">
        <v>2590</v>
      </c>
      <c r="W1254" s="194" t="s">
        <v>2599</v>
      </c>
      <c r="X1254" s="186"/>
      <c r="Y1254" s="55"/>
      <c r="Z1254" s="48"/>
      <c r="AA1254" s="48"/>
      <c r="AB1254" s="48"/>
      <c r="AC1254" s="40"/>
    </row>
    <row r="1255" spans="1:29" ht="20.100000000000001" customHeight="1">
      <c r="A1255" s="36" t="s">
        <v>2700</v>
      </c>
      <c r="B1255" s="36" t="s">
        <v>30</v>
      </c>
      <c r="C1255" s="56" t="s">
        <v>1616</v>
      </c>
      <c r="D1255" s="48" t="s">
        <v>2592</v>
      </c>
      <c r="E1255" s="48" t="s">
        <v>30</v>
      </c>
      <c r="F1255" s="48" t="s">
        <v>1636</v>
      </c>
      <c r="G1255" s="48" t="s">
        <v>1629</v>
      </c>
      <c r="H1255" s="48">
        <v>8</v>
      </c>
      <c r="I1255" s="48" t="s">
        <v>2594</v>
      </c>
      <c r="J1255" s="49">
        <v>45688</v>
      </c>
      <c r="K1255" s="62">
        <v>45689</v>
      </c>
      <c r="L1255" s="40" t="s">
        <v>1757</v>
      </c>
      <c r="M1255" s="127">
        <v>1</v>
      </c>
      <c r="N1255" s="137">
        <f>VLOOKUP(L1255,단가표!$B$2:$C$75,2,0)</f>
        <v>150000</v>
      </c>
      <c r="O1255" s="42">
        <f>SUM(M1255*N1255)</f>
        <v>150000</v>
      </c>
      <c r="P1255" s="138">
        <v>150000</v>
      </c>
      <c r="Q1255" s="167" t="s">
        <v>1724</v>
      </c>
      <c r="R1255" s="41">
        <v>1</v>
      </c>
      <c r="S1255" s="43">
        <v>0</v>
      </c>
      <c r="T1255" s="166">
        <v>24000</v>
      </c>
      <c r="U1255" s="193" t="s">
        <v>59</v>
      </c>
      <c r="V1255" s="50" t="s">
        <v>85</v>
      </c>
      <c r="W1255" s="194" t="s">
        <v>1784</v>
      </c>
      <c r="X1255" s="186"/>
      <c r="Y1255" s="55"/>
      <c r="Z1255" s="48"/>
      <c r="AA1255" s="48"/>
      <c r="AB1255" s="48"/>
      <c r="AC1255" s="40"/>
    </row>
    <row r="1256" spans="1:29" ht="20.100000000000001" customHeight="1">
      <c r="A1256" s="36" t="s">
        <v>2700</v>
      </c>
      <c r="B1256" s="36" t="s">
        <v>30</v>
      </c>
      <c r="C1256" s="56" t="s">
        <v>50</v>
      </c>
      <c r="D1256" s="48" t="s">
        <v>2593</v>
      </c>
      <c r="E1256" s="48" t="s">
        <v>30</v>
      </c>
      <c r="F1256" s="48" t="s">
        <v>1722</v>
      </c>
      <c r="G1256" s="48" t="s">
        <v>1723</v>
      </c>
      <c r="H1256" s="48">
        <v>7</v>
      </c>
      <c r="I1256" s="48" t="s">
        <v>2594</v>
      </c>
      <c r="J1256" s="49">
        <v>45688</v>
      </c>
      <c r="K1256" s="62">
        <v>45689</v>
      </c>
      <c r="L1256" s="40" t="s">
        <v>1757</v>
      </c>
      <c r="M1256" s="127">
        <v>1</v>
      </c>
      <c r="N1256" s="137">
        <f>VLOOKUP(L1256,단가표!$B$2:$C$75,2,0)</f>
        <v>150000</v>
      </c>
      <c r="O1256" s="42">
        <f>SUM(M1256*N1256)</f>
        <v>150000</v>
      </c>
      <c r="P1256" s="138">
        <v>150000</v>
      </c>
      <c r="Q1256" s="167" t="s">
        <v>1724</v>
      </c>
      <c r="R1256" s="41">
        <v>1</v>
      </c>
      <c r="S1256" s="43">
        <v>0</v>
      </c>
      <c r="T1256" s="166">
        <v>60000</v>
      </c>
      <c r="U1256" s="193" t="s">
        <v>59</v>
      </c>
      <c r="V1256" s="50" t="s">
        <v>85</v>
      </c>
      <c r="W1256" s="194" t="s">
        <v>2595</v>
      </c>
      <c r="X1256" s="186"/>
      <c r="Y1256" s="55"/>
      <c r="Z1256" s="48"/>
      <c r="AA1256" s="48"/>
      <c r="AB1256" s="48"/>
      <c r="AC1256" s="40"/>
    </row>
    <row r="1257" spans="1:29" ht="20.100000000000001" customHeight="1">
      <c r="A1257" s="36" t="s">
        <v>2700</v>
      </c>
      <c r="B1257" s="36" t="s">
        <v>30</v>
      </c>
      <c r="C1257" s="56" t="s">
        <v>51</v>
      </c>
      <c r="D1257" s="48" t="s">
        <v>2596</v>
      </c>
      <c r="E1257" s="48" t="s">
        <v>30</v>
      </c>
      <c r="F1257" s="48" t="s">
        <v>739</v>
      </c>
      <c r="G1257" s="48" t="s">
        <v>1667</v>
      </c>
      <c r="H1257" s="48">
        <v>9</v>
      </c>
      <c r="I1257" s="48" t="s">
        <v>187</v>
      </c>
      <c r="J1257" s="49">
        <v>45688</v>
      </c>
      <c r="K1257" s="62">
        <v>45689</v>
      </c>
      <c r="L1257" s="40" t="s">
        <v>1757</v>
      </c>
      <c r="M1257" s="127">
        <v>1</v>
      </c>
      <c r="N1257" s="137">
        <f>VLOOKUP(L1257,단가표!$B$2:$C$75,2,0)</f>
        <v>150000</v>
      </c>
      <c r="O1257" s="42">
        <f>SUM(M1257*N1257)</f>
        <v>150000</v>
      </c>
      <c r="P1257" s="138">
        <v>150000</v>
      </c>
      <c r="Q1257" s="167" t="s">
        <v>1724</v>
      </c>
      <c r="R1257" s="41">
        <v>1</v>
      </c>
      <c r="S1257" s="43">
        <v>0</v>
      </c>
      <c r="T1257" s="166">
        <v>60000</v>
      </c>
      <c r="U1257" s="200" t="s">
        <v>59</v>
      </c>
      <c r="V1257" s="38" t="s">
        <v>765</v>
      </c>
      <c r="W1257" s="194" t="s">
        <v>2597</v>
      </c>
      <c r="X1257" s="186"/>
      <c r="Y1257" s="55"/>
      <c r="Z1257" s="48"/>
      <c r="AA1257" s="48"/>
      <c r="AB1257" s="48"/>
      <c r="AC1257" s="40"/>
    </row>
    <row r="1258" spans="1:29" ht="20.100000000000001" customHeight="1">
      <c r="A1258" s="36" t="s">
        <v>2700</v>
      </c>
      <c r="B1258" s="36" t="s">
        <v>30</v>
      </c>
      <c r="C1258" s="56" t="s">
        <v>50</v>
      </c>
      <c r="D1258" s="48" t="s">
        <v>2598</v>
      </c>
      <c r="E1258" s="48" t="s">
        <v>30</v>
      </c>
      <c r="F1258" s="48" t="s">
        <v>2329</v>
      </c>
      <c r="G1258" s="48" t="s">
        <v>1723</v>
      </c>
      <c r="H1258" s="48">
        <v>11</v>
      </c>
      <c r="I1258" s="48" t="s">
        <v>185</v>
      </c>
      <c r="J1258" s="49">
        <v>45688</v>
      </c>
      <c r="K1258" s="62">
        <v>45689</v>
      </c>
      <c r="L1258" s="40" t="s">
        <v>1757</v>
      </c>
      <c r="M1258" s="127">
        <v>1</v>
      </c>
      <c r="N1258" s="137">
        <f>VLOOKUP(L1258,단가표!$B$2:$C$75,2,0)</f>
        <v>150000</v>
      </c>
      <c r="O1258" s="42">
        <f>SUM(M1258*N1258)</f>
        <v>150000</v>
      </c>
      <c r="P1258" s="138">
        <v>150000</v>
      </c>
      <c r="Q1258" s="167" t="s">
        <v>1724</v>
      </c>
      <c r="R1258" s="41">
        <v>1</v>
      </c>
      <c r="S1258" s="43">
        <v>0</v>
      </c>
      <c r="T1258" s="166">
        <v>60000</v>
      </c>
      <c r="U1258" s="200" t="s">
        <v>59</v>
      </c>
      <c r="V1258" s="38" t="s">
        <v>765</v>
      </c>
      <c r="W1258" s="194" t="s">
        <v>2595</v>
      </c>
      <c r="X1258" s="186"/>
      <c r="Y1258" s="55"/>
      <c r="Z1258" s="48"/>
      <c r="AA1258" s="48"/>
      <c r="AB1258" s="48"/>
      <c r="AC1258" s="40"/>
    </row>
    <row r="1259" spans="1:29" ht="20.100000000000001" customHeight="1">
      <c r="A1259" s="36" t="s">
        <v>2705</v>
      </c>
      <c r="B1259" s="95" t="s">
        <v>51</v>
      </c>
      <c r="C1259" s="56" t="s">
        <v>41</v>
      </c>
      <c r="D1259" s="57" t="s">
        <v>546</v>
      </c>
      <c r="E1259" s="48" t="s">
        <v>193</v>
      </c>
      <c r="F1259" s="48" t="s">
        <v>548</v>
      </c>
      <c r="G1259" s="48" t="s">
        <v>86</v>
      </c>
      <c r="H1259" s="48">
        <v>8</v>
      </c>
      <c r="I1259" s="48" t="s">
        <v>102</v>
      </c>
      <c r="J1259" s="49">
        <v>45689</v>
      </c>
      <c r="K1259" s="44">
        <v>45689</v>
      </c>
      <c r="L1259" s="40" t="s">
        <v>5</v>
      </c>
      <c r="M1259" s="127">
        <v>4</v>
      </c>
      <c r="N1259" s="137">
        <f>VLOOKUP(L1259,단가표!$B$2:$C$75,2,0)</f>
        <v>57500</v>
      </c>
      <c r="O1259" s="42">
        <f>SUM(M1259*N1259)</f>
        <v>230000</v>
      </c>
      <c r="P1259" s="138">
        <v>230000</v>
      </c>
      <c r="Q1259" s="165" t="s">
        <v>26</v>
      </c>
      <c r="R1259" s="41"/>
      <c r="S1259" s="43">
        <f>VLOOKUP(Q1259,단가표!$B$2:$C$75,2,0)*R1259</f>
        <v>0</v>
      </c>
      <c r="T1259" s="166"/>
      <c r="U1259" s="195" t="s">
        <v>57</v>
      </c>
      <c r="V1259" s="50" t="s">
        <v>2601</v>
      </c>
      <c r="W1259" s="194" t="s">
        <v>2602</v>
      </c>
      <c r="X1259" s="186">
        <v>45318</v>
      </c>
      <c r="Y1259" s="55" t="s">
        <v>4</v>
      </c>
      <c r="Z1259" s="48"/>
      <c r="AA1259" s="48" t="s">
        <v>565</v>
      </c>
      <c r="AB1259" s="48"/>
      <c r="AC1259" s="40"/>
    </row>
    <row r="1260" spans="1:29" ht="20.100000000000001" customHeight="1">
      <c r="A1260" s="36" t="s">
        <v>2705</v>
      </c>
      <c r="B1260" s="95" t="s">
        <v>51</v>
      </c>
      <c r="C1260" s="56" t="s">
        <v>41</v>
      </c>
      <c r="D1260" s="57" t="s">
        <v>451</v>
      </c>
      <c r="E1260" s="48" t="s">
        <v>193</v>
      </c>
      <c r="F1260" s="48" t="s">
        <v>548</v>
      </c>
      <c r="G1260" s="48" t="s">
        <v>86</v>
      </c>
      <c r="H1260" s="48">
        <v>7</v>
      </c>
      <c r="I1260" s="48" t="s">
        <v>102</v>
      </c>
      <c r="J1260" s="49">
        <v>45689</v>
      </c>
      <c r="K1260" s="44">
        <v>45689</v>
      </c>
      <c r="L1260" s="40" t="s">
        <v>5</v>
      </c>
      <c r="M1260" s="127">
        <v>4</v>
      </c>
      <c r="N1260" s="137">
        <f>VLOOKUP(L1260,단가표!$B$2:$C$75,2,0)</f>
        <v>57500</v>
      </c>
      <c r="O1260" s="42">
        <f>SUM(M1260*N1260)</f>
        <v>230000</v>
      </c>
      <c r="P1260" s="138">
        <v>230000</v>
      </c>
      <c r="Q1260" s="165" t="s">
        <v>26</v>
      </c>
      <c r="R1260" s="41"/>
      <c r="S1260" s="43">
        <f>VLOOKUP(Q1260,단가표!$B$2:$C$75,2,0)*R1260</f>
        <v>0</v>
      </c>
      <c r="T1260" s="166"/>
      <c r="U1260" s="195" t="s">
        <v>57</v>
      </c>
      <c r="V1260" s="50" t="s">
        <v>2601</v>
      </c>
      <c r="W1260" s="194" t="s">
        <v>2602</v>
      </c>
      <c r="X1260" s="186">
        <v>45318</v>
      </c>
      <c r="Y1260" s="55" t="s">
        <v>4</v>
      </c>
      <c r="Z1260" s="48"/>
      <c r="AA1260" s="48" t="s">
        <v>565</v>
      </c>
      <c r="AB1260" s="48"/>
      <c r="AC1260" s="40"/>
    </row>
    <row r="1261" spans="1:29" ht="20.100000000000001" customHeight="1">
      <c r="A1261" s="58" t="s">
        <v>2705</v>
      </c>
      <c r="B1261" s="95" t="s">
        <v>50</v>
      </c>
      <c r="C1261" s="37" t="s">
        <v>41</v>
      </c>
      <c r="D1261" s="37" t="s">
        <v>1301</v>
      </c>
      <c r="E1261" s="48" t="s">
        <v>105</v>
      </c>
      <c r="F1261" s="48" t="s">
        <v>1302</v>
      </c>
      <c r="G1261" s="48" t="s">
        <v>86</v>
      </c>
      <c r="H1261" s="48">
        <v>8</v>
      </c>
      <c r="I1261" s="48" t="s">
        <v>102</v>
      </c>
      <c r="J1261" s="49">
        <v>45689</v>
      </c>
      <c r="K1261" s="44">
        <v>45689</v>
      </c>
      <c r="L1261" s="40" t="s">
        <v>4</v>
      </c>
      <c r="M1261" s="127">
        <v>4</v>
      </c>
      <c r="N1261" s="137">
        <f>VLOOKUP(L1261,단가표!$B$2:$C$75,2,0)</f>
        <v>60000</v>
      </c>
      <c r="O1261" s="42">
        <f>SUM(M1261*N1261)</f>
        <v>240000</v>
      </c>
      <c r="P1261" s="138">
        <v>240000</v>
      </c>
      <c r="Q1261" s="167" t="s">
        <v>26</v>
      </c>
      <c r="R1261" s="41"/>
      <c r="S1261" s="43">
        <f>VLOOKUP(Q1261,단가표!$B$2:$C$75,2,0)*R1261</f>
        <v>0</v>
      </c>
      <c r="T1261" s="166"/>
      <c r="U1261" s="195" t="s">
        <v>57</v>
      </c>
      <c r="V1261" s="48" t="s">
        <v>2603</v>
      </c>
      <c r="W1261" s="194" t="s">
        <v>2314</v>
      </c>
      <c r="X1261" s="186"/>
      <c r="Y1261" s="55"/>
      <c r="Z1261" s="48"/>
      <c r="AA1261" s="48"/>
      <c r="AB1261" s="48"/>
      <c r="AC1261" s="48"/>
    </row>
    <row r="1262" spans="1:29" ht="20.100000000000001" customHeight="1">
      <c r="A1262" s="36" t="s">
        <v>2705</v>
      </c>
      <c r="B1262" s="95" t="s">
        <v>50</v>
      </c>
      <c r="C1262" s="59" t="s">
        <v>41</v>
      </c>
      <c r="D1262" s="40" t="s">
        <v>287</v>
      </c>
      <c r="E1262" s="48" t="s">
        <v>731</v>
      </c>
      <c r="F1262" s="48" t="s">
        <v>288</v>
      </c>
      <c r="G1262" s="48" t="s">
        <v>89</v>
      </c>
      <c r="H1262" s="48">
        <v>9</v>
      </c>
      <c r="I1262" s="48" t="s">
        <v>91</v>
      </c>
      <c r="J1262" s="49">
        <v>45689</v>
      </c>
      <c r="K1262" s="44">
        <v>45689</v>
      </c>
      <c r="L1262" s="40" t="s">
        <v>4</v>
      </c>
      <c r="M1262" s="127">
        <v>4</v>
      </c>
      <c r="N1262" s="137">
        <f>VLOOKUP(L1262,단가표!$B$2:$C$75,2,0)</f>
        <v>60000</v>
      </c>
      <c r="O1262" s="42">
        <f>SUM(M1262*N1262)</f>
        <v>240000</v>
      </c>
      <c r="P1262" s="138">
        <v>240000</v>
      </c>
      <c r="Q1262" s="167" t="s">
        <v>26</v>
      </c>
      <c r="R1262" s="41"/>
      <c r="S1262" s="43">
        <f>VLOOKUP(Q1262,단가표!$B$2:$C$75,2,0)*R1262</f>
        <v>0</v>
      </c>
      <c r="T1262" s="166"/>
      <c r="U1262" s="209" t="s">
        <v>57</v>
      </c>
      <c r="V1262" s="41" t="s">
        <v>2607</v>
      </c>
      <c r="W1262" s="194" t="s">
        <v>2608</v>
      </c>
      <c r="X1262" s="188"/>
      <c r="Y1262" s="48"/>
      <c r="Z1262" s="48"/>
      <c r="AA1262" s="48"/>
      <c r="AB1262" s="48"/>
      <c r="AC1262" s="40" t="s">
        <v>52</v>
      </c>
    </row>
    <row r="1263" spans="1:29" ht="20.100000000000001" customHeight="1">
      <c r="A1263" s="36" t="s">
        <v>2705</v>
      </c>
      <c r="B1263" s="95" t="s">
        <v>51</v>
      </c>
      <c r="C1263" s="37" t="s">
        <v>41</v>
      </c>
      <c r="D1263" s="40" t="s">
        <v>380</v>
      </c>
      <c r="E1263" s="48" t="s">
        <v>46</v>
      </c>
      <c r="F1263" s="48" t="s">
        <v>381</v>
      </c>
      <c r="G1263" s="48" t="s">
        <v>86</v>
      </c>
      <c r="H1263" s="48">
        <v>7</v>
      </c>
      <c r="I1263" s="48" t="s">
        <v>1586</v>
      </c>
      <c r="J1263" s="49">
        <v>45689</v>
      </c>
      <c r="K1263" s="44">
        <v>45689</v>
      </c>
      <c r="L1263" s="40" t="s">
        <v>8</v>
      </c>
      <c r="M1263" s="127">
        <v>9</v>
      </c>
      <c r="N1263" s="137">
        <f>VLOOKUP(L1263,단가표!$B$2:$C$75,2,0)</f>
        <v>50000</v>
      </c>
      <c r="O1263" s="42">
        <f>SUM(M1263*N1263)</f>
        <v>450000</v>
      </c>
      <c r="P1263" s="138">
        <v>450000</v>
      </c>
      <c r="Q1263" s="167" t="s">
        <v>26</v>
      </c>
      <c r="R1263" s="41"/>
      <c r="S1263" s="43">
        <f>VLOOKUP(Q1263,단가표!$B$2:$C$75,2,0)*R1263</f>
        <v>0</v>
      </c>
      <c r="T1263" s="166"/>
      <c r="U1263" s="195" t="s">
        <v>57</v>
      </c>
      <c r="V1263" s="50" t="s">
        <v>2609</v>
      </c>
      <c r="W1263" s="194" t="s">
        <v>2610</v>
      </c>
      <c r="X1263" s="186">
        <v>45021</v>
      </c>
      <c r="Y1263" s="55" t="s">
        <v>4</v>
      </c>
      <c r="Z1263" s="48"/>
      <c r="AA1263" s="48" t="s">
        <v>382</v>
      </c>
      <c r="AB1263" s="48"/>
      <c r="AC1263" s="48" t="s">
        <v>61</v>
      </c>
    </row>
    <row r="1264" spans="1:29" ht="20.100000000000001" customHeight="1">
      <c r="A1264" s="36" t="s">
        <v>2705</v>
      </c>
      <c r="B1264" s="95" t="s">
        <v>51</v>
      </c>
      <c r="C1264" s="59" t="s">
        <v>41</v>
      </c>
      <c r="D1264" s="48" t="s">
        <v>642</v>
      </c>
      <c r="E1264" s="48" t="s">
        <v>577</v>
      </c>
      <c r="F1264" s="48" t="s">
        <v>644</v>
      </c>
      <c r="G1264" s="48" t="s">
        <v>86</v>
      </c>
      <c r="H1264" s="48">
        <v>8</v>
      </c>
      <c r="I1264" s="48" t="s">
        <v>91</v>
      </c>
      <c r="J1264" s="49">
        <v>45689</v>
      </c>
      <c r="K1264" s="44">
        <v>45689</v>
      </c>
      <c r="L1264" s="40" t="s">
        <v>4</v>
      </c>
      <c r="M1264" s="127">
        <v>4</v>
      </c>
      <c r="N1264" s="137">
        <f>VLOOKUP(L1264,단가표!$B$2:$C$75,2,0)</f>
        <v>60000</v>
      </c>
      <c r="O1264" s="42">
        <f>SUM(M1264*N1264)</f>
        <v>240000</v>
      </c>
      <c r="P1264" s="138">
        <v>240000</v>
      </c>
      <c r="Q1264" s="165" t="s">
        <v>26</v>
      </c>
      <c r="R1264" s="41"/>
      <c r="S1264" s="43">
        <f>VLOOKUP(Q1264,단가표!$B$2:$C$75,2,0)*R1264</f>
        <v>0</v>
      </c>
      <c r="T1264" s="166"/>
      <c r="U1264" s="193" t="s">
        <v>57</v>
      </c>
      <c r="V1264" s="50" t="s">
        <v>2611</v>
      </c>
      <c r="W1264" s="194" t="s">
        <v>2314</v>
      </c>
      <c r="X1264" s="186">
        <v>45402</v>
      </c>
      <c r="Y1264" s="55" t="s">
        <v>4</v>
      </c>
      <c r="Z1264" s="48"/>
      <c r="AA1264" s="48" t="s">
        <v>655</v>
      </c>
      <c r="AB1264" s="48"/>
      <c r="AC1264" s="40"/>
    </row>
    <row r="1265" spans="1:29" ht="20.100000000000001" customHeight="1">
      <c r="A1265" s="36" t="s">
        <v>2705</v>
      </c>
      <c r="B1265" s="95" t="s">
        <v>50</v>
      </c>
      <c r="C1265" s="56" t="s">
        <v>41</v>
      </c>
      <c r="D1265" s="48" t="s">
        <v>2250</v>
      </c>
      <c r="E1265" s="48" t="s">
        <v>105</v>
      </c>
      <c r="F1265" s="48" t="s">
        <v>2251</v>
      </c>
      <c r="G1265" s="48" t="s">
        <v>89</v>
      </c>
      <c r="H1265" s="48">
        <v>7</v>
      </c>
      <c r="I1265" s="48" t="s">
        <v>93</v>
      </c>
      <c r="J1265" s="49">
        <v>45689</v>
      </c>
      <c r="K1265" s="44">
        <v>45689</v>
      </c>
      <c r="L1265" s="40" t="s">
        <v>4</v>
      </c>
      <c r="M1265" s="127">
        <v>4</v>
      </c>
      <c r="N1265" s="137">
        <f>VLOOKUP(L1265,단가표!$B$2:$C$75,2,0)</f>
        <v>60000</v>
      </c>
      <c r="O1265" s="42">
        <f>SUM(M1265*N1265)</f>
        <v>240000</v>
      </c>
      <c r="P1265" s="138">
        <v>240000</v>
      </c>
      <c r="Q1265" s="167" t="s">
        <v>26</v>
      </c>
      <c r="R1265" s="41"/>
      <c r="S1265" s="43">
        <f>VLOOKUP(Q1265,단가표!$B$2:$C$75,2,0)*R1265</f>
        <v>0</v>
      </c>
      <c r="T1265" s="168"/>
      <c r="U1265" s="193" t="s">
        <v>58</v>
      </c>
      <c r="V1265" s="50" t="s">
        <v>2612</v>
      </c>
      <c r="W1265" s="194" t="s">
        <v>2314</v>
      </c>
      <c r="X1265" s="186">
        <v>45668</v>
      </c>
      <c r="Y1265" s="48" t="s">
        <v>4</v>
      </c>
      <c r="Z1265" s="48"/>
      <c r="AA1265" s="48" t="s">
        <v>2269</v>
      </c>
      <c r="AB1265" s="48"/>
      <c r="AC1265" s="40"/>
    </row>
    <row r="1266" spans="1:29" ht="20.100000000000001" customHeight="1">
      <c r="A1266" s="36" t="s">
        <v>2705</v>
      </c>
      <c r="B1266" s="95" t="s">
        <v>50</v>
      </c>
      <c r="C1266" s="61" t="s">
        <v>41</v>
      </c>
      <c r="D1266" s="37" t="s">
        <v>743</v>
      </c>
      <c r="E1266" s="48" t="s">
        <v>731</v>
      </c>
      <c r="F1266" s="48" t="s">
        <v>740</v>
      </c>
      <c r="G1266" s="48" t="s">
        <v>89</v>
      </c>
      <c r="H1266" s="48">
        <v>6</v>
      </c>
      <c r="I1266" s="48" t="s">
        <v>114</v>
      </c>
      <c r="J1266" s="49">
        <v>45689</v>
      </c>
      <c r="K1266" s="44">
        <v>45689</v>
      </c>
      <c r="L1266" s="40" t="s">
        <v>4</v>
      </c>
      <c r="M1266" s="127">
        <v>4</v>
      </c>
      <c r="N1266" s="137">
        <f>VLOOKUP(L1266,단가표!$B$2:$C$75,2,0)</f>
        <v>60000</v>
      </c>
      <c r="O1266" s="42">
        <f>SUM(M1266*N1266)</f>
        <v>240000</v>
      </c>
      <c r="P1266" s="138">
        <v>240000</v>
      </c>
      <c r="Q1266" s="167" t="s">
        <v>26</v>
      </c>
      <c r="R1266" s="41"/>
      <c r="S1266" s="43">
        <f>VLOOKUP(Q1266,단가표!$B$2:$C$75,2,0)*R1266</f>
        <v>0</v>
      </c>
      <c r="T1266" s="166"/>
      <c r="U1266" s="200" t="s">
        <v>57</v>
      </c>
      <c r="V1266" s="50" t="s">
        <v>2613</v>
      </c>
      <c r="W1266" s="194" t="s">
        <v>2314</v>
      </c>
      <c r="X1266" s="186">
        <v>45521</v>
      </c>
      <c r="Y1266" s="48" t="s">
        <v>4</v>
      </c>
      <c r="Z1266" s="48"/>
      <c r="AA1266" s="48"/>
      <c r="AB1266" s="48"/>
      <c r="AC1266" s="50"/>
    </row>
    <row r="1267" spans="1:29" ht="20.100000000000001" customHeight="1">
      <c r="A1267" s="58" t="s">
        <v>2705</v>
      </c>
      <c r="B1267" s="95" t="s">
        <v>51</v>
      </c>
      <c r="C1267" s="59" t="s">
        <v>41</v>
      </c>
      <c r="D1267" s="48" t="s">
        <v>224</v>
      </c>
      <c r="E1267" s="48" t="s">
        <v>193</v>
      </c>
      <c r="F1267" s="48" t="s">
        <v>322</v>
      </c>
      <c r="G1267" s="48" t="s">
        <v>86</v>
      </c>
      <c r="H1267" s="48">
        <v>6</v>
      </c>
      <c r="I1267" s="50" t="s">
        <v>17</v>
      </c>
      <c r="J1267" s="49">
        <v>45689</v>
      </c>
      <c r="K1267" s="44">
        <v>45689</v>
      </c>
      <c r="L1267" s="40" t="s">
        <v>2435</v>
      </c>
      <c r="M1267" s="127">
        <v>10</v>
      </c>
      <c r="N1267" s="137">
        <f>VLOOKUP(L1267,단가표!$B$2:$C$75,2,0)</f>
        <v>30000</v>
      </c>
      <c r="O1267" s="42">
        <f>SUM(M1267*N1267)</f>
        <v>300000</v>
      </c>
      <c r="P1267" s="138">
        <v>300000</v>
      </c>
      <c r="Q1267" s="165" t="s">
        <v>26</v>
      </c>
      <c r="R1267" s="41"/>
      <c r="S1267" s="42">
        <f>VLOOKUP(Q1267,단가표!$B$2:$C$75,2,0)*R1267</f>
        <v>0</v>
      </c>
      <c r="T1267" s="166"/>
      <c r="U1267" s="195" t="s">
        <v>57</v>
      </c>
      <c r="V1267" s="50" t="s">
        <v>2614</v>
      </c>
      <c r="W1267" s="196" t="s">
        <v>2615</v>
      </c>
      <c r="X1267" s="186">
        <v>44561</v>
      </c>
      <c r="Y1267" s="55" t="s">
        <v>4</v>
      </c>
      <c r="Z1267" s="48"/>
      <c r="AA1267" s="48" t="s">
        <v>229</v>
      </c>
      <c r="AB1267" s="48"/>
      <c r="AC1267" s="48"/>
    </row>
    <row r="1268" spans="1:29" ht="20.100000000000001" customHeight="1">
      <c r="A1268" s="58" t="s">
        <v>2705</v>
      </c>
      <c r="B1268" s="95" t="s">
        <v>51</v>
      </c>
      <c r="C1268" s="59" t="s">
        <v>41</v>
      </c>
      <c r="D1268" s="48" t="s">
        <v>224</v>
      </c>
      <c r="E1268" s="48" t="s">
        <v>193</v>
      </c>
      <c r="F1268" s="48" t="s">
        <v>322</v>
      </c>
      <c r="G1268" s="48" t="s">
        <v>86</v>
      </c>
      <c r="H1268" s="48">
        <v>6</v>
      </c>
      <c r="I1268" s="50" t="s">
        <v>91</v>
      </c>
      <c r="J1268" s="49">
        <v>45689</v>
      </c>
      <c r="K1268" s="44">
        <v>45689</v>
      </c>
      <c r="L1268" s="40" t="s">
        <v>6</v>
      </c>
      <c r="M1268" s="127">
        <v>8</v>
      </c>
      <c r="N1268" s="137">
        <f>VLOOKUP(L1268,단가표!$B$2:$C$75,2,0)</f>
        <v>55000</v>
      </c>
      <c r="O1268" s="42">
        <f>SUM(M1268*N1268)</f>
        <v>440000</v>
      </c>
      <c r="P1268" s="138">
        <v>440000</v>
      </c>
      <c r="Q1268" s="165" t="s">
        <v>26</v>
      </c>
      <c r="R1268" s="41"/>
      <c r="S1268" s="42">
        <f>VLOOKUP(Q1268,단가표!$B$2:$C$75,2,0)*R1268</f>
        <v>0</v>
      </c>
      <c r="T1268" s="166"/>
      <c r="U1268" s="195" t="s">
        <v>57</v>
      </c>
      <c r="V1268" s="50" t="s">
        <v>2614</v>
      </c>
      <c r="W1268" s="196" t="s">
        <v>2348</v>
      </c>
      <c r="X1268" s="186">
        <v>44561</v>
      </c>
      <c r="Y1268" s="55" t="s">
        <v>4</v>
      </c>
      <c r="Z1268" s="48"/>
      <c r="AA1268" s="48" t="s">
        <v>229</v>
      </c>
      <c r="AB1268" s="48"/>
      <c r="AC1268" s="48"/>
    </row>
    <row r="1269" spans="1:29" ht="20.100000000000001" customHeight="1">
      <c r="A1269" s="58" t="s">
        <v>2705</v>
      </c>
      <c r="B1269" s="95" t="s">
        <v>51</v>
      </c>
      <c r="C1269" s="37" t="s">
        <v>41</v>
      </c>
      <c r="D1269" s="48" t="s">
        <v>224</v>
      </c>
      <c r="E1269" s="48" t="s">
        <v>193</v>
      </c>
      <c r="F1269" s="48" t="s">
        <v>322</v>
      </c>
      <c r="G1269" s="48" t="s">
        <v>86</v>
      </c>
      <c r="H1269" s="48">
        <v>6</v>
      </c>
      <c r="I1269" s="50" t="s">
        <v>406</v>
      </c>
      <c r="J1269" s="49">
        <v>45689</v>
      </c>
      <c r="K1269" s="44">
        <v>45689</v>
      </c>
      <c r="L1269" s="40" t="s">
        <v>165</v>
      </c>
      <c r="M1269" s="127">
        <v>1</v>
      </c>
      <c r="N1269" s="137">
        <f>VLOOKUP(L1269,단가표!$B$2:$C$75,2,0)</f>
        <v>500000</v>
      </c>
      <c r="O1269" s="42">
        <f>SUM(M1269*N1269)</f>
        <v>500000</v>
      </c>
      <c r="P1269" s="138">
        <v>500000</v>
      </c>
      <c r="Q1269" s="165" t="s">
        <v>26</v>
      </c>
      <c r="R1269" s="41"/>
      <c r="S1269" s="42">
        <f>VLOOKUP(Q1269,단가표!$B$2:$C$75,2,0)*R1269</f>
        <v>0</v>
      </c>
      <c r="T1269" s="166"/>
      <c r="U1269" s="195" t="s">
        <v>57</v>
      </c>
      <c r="V1269" s="50" t="s">
        <v>2614</v>
      </c>
      <c r="W1269" s="196" t="s">
        <v>2616</v>
      </c>
      <c r="X1269" s="186">
        <v>44561</v>
      </c>
      <c r="Y1269" s="55" t="s">
        <v>4</v>
      </c>
      <c r="Z1269" s="48"/>
      <c r="AA1269" s="48" t="s">
        <v>229</v>
      </c>
      <c r="AB1269" s="48"/>
      <c r="AC1269" s="48"/>
    </row>
    <row r="1270" spans="1:29" ht="20.100000000000001" customHeight="1">
      <c r="A1270" s="36" t="s">
        <v>2705</v>
      </c>
      <c r="B1270" s="95" t="s">
        <v>51</v>
      </c>
      <c r="C1270" s="59" t="s">
        <v>41</v>
      </c>
      <c r="D1270" s="48" t="s">
        <v>581</v>
      </c>
      <c r="E1270" s="48" t="s">
        <v>46</v>
      </c>
      <c r="F1270" s="48" t="s">
        <v>582</v>
      </c>
      <c r="G1270" s="48" t="s">
        <v>86</v>
      </c>
      <c r="H1270" s="48">
        <v>11</v>
      </c>
      <c r="I1270" s="50" t="s">
        <v>857</v>
      </c>
      <c r="J1270" s="49">
        <v>45689</v>
      </c>
      <c r="K1270" s="44">
        <v>45689</v>
      </c>
      <c r="L1270" s="40" t="s">
        <v>3</v>
      </c>
      <c r="M1270" s="127">
        <v>2</v>
      </c>
      <c r="N1270" s="137">
        <f>VLOOKUP(L1270,단가표!$B$2:$C$75,2,0)</f>
        <v>70000</v>
      </c>
      <c r="O1270" s="42">
        <f>SUM(M1270*N1270)</f>
        <v>140000</v>
      </c>
      <c r="P1270" s="138">
        <v>140000</v>
      </c>
      <c r="Q1270" s="167" t="s">
        <v>26</v>
      </c>
      <c r="R1270" s="41"/>
      <c r="S1270" s="43">
        <f>VLOOKUP(Q1270,단가표!$B$2:$C$75,2,0)*R1270</f>
        <v>0</v>
      </c>
      <c r="T1270" s="166"/>
      <c r="U1270" s="195" t="s">
        <v>57</v>
      </c>
      <c r="V1270" s="48" t="s">
        <v>2617</v>
      </c>
      <c r="W1270" s="194" t="s">
        <v>2119</v>
      </c>
      <c r="X1270" s="186">
        <v>45336</v>
      </c>
      <c r="Y1270" s="55" t="s">
        <v>4</v>
      </c>
      <c r="Z1270" s="48"/>
      <c r="AA1270" s="48" t="s">
        <v>583</v>
      </c>
      <c r="AB1270" s="48"/>
      <c r="AC1270" s="48"/>
    </row>
    <row r="1271" spans="1:29" ht="20.100000000000001" customHeight="1">
      <c r="A1271" s="58" t="s">
        <v>2705</v>
      </c>
      <c r="B1271" s="95" t="s">
        <v>50</v>
      </c>
      <c r="C1271" s="59" t="s">
        <v>41</v>
      </c>
      <c r="D1271" s="48" t="s">
        <v>1992</v>
      </c>
      <c r="E1271" s="48" t="s">
        <v>45</v>
      </c>
      <c r="F1271" s="48" t="s">
        <v>616</v>
      </c>
      <c r="G1271" s="48" t="s">
        <v>89</v>
      </c>
      <c r="H1271" s="48">
        <v>7</v>
      </c>
      <c r="I1271" s="48" t="s">
        <v>119</v>
      </c>
      <c r="J1271" s="49">
        <v>45689</v>
      </c>
      <c r="K1271" s="44">
        <v>45689</v>
      </c>
      <c r="L1271" s="40" t="s">
        <v>5</v>
      </c>
      <c r="M1271" s="127">
        <v>4</v>
      </c>
      <c r="N1271" s="137">
        <f>VLOOKUP(L1271,단가표!$B$2:$C$75,2,0)</f>
        <v>57500</v>
      </c>
      <c r="O1271" s="42">
        <f>SUM(M1271*N1271)</f>
        <v>230000</v>
      </c>
      <c r="P1271" s="140">
        <v>230000</v>
      </c>
      <c r="Q1271" s="165" t="s">
        <v>15</v>
      </c>
      <c r="R1271" s="41">
        <v>4</v>
      </c>
      <c r="S1271" s="43">
        <f>VLOOKUP(Q1271,단가표!$B$2:$C$75,2,0)*R1271</f>
        <v>24000</v>
      </c>
      <c r="T1271" s="166">
        <v>24000</v>
      </c>
      <c r="U1271" s="195" t="s">
        <v>57</v>
      </c>
      <c r="V1271" s="50" t="s">
        <v>2618</v>
      </c>
      <c r="W1271" s="194" t="s">
        <v>2372</v>
      </c>
      <c r="X1271" s="186">
        <v>45357</v>
      </c>
      <c r="Y1271" s="55" t="s">
        <v>4</v>
      </c>
      <c r="Z1271" s="48" t="s">
        <v>618</v>
      </c>
      <c r="AA1271" s="48" t="s">
        <v>617</v>
      </c>
      <c r="AB1271" s="48" t="s">
        <v>1211</v>
      </c>
      <c r="AC1271" s="48" t="s">
        <v>1211</v>
      </c>
    </row>
    <row r="1272" spans="1:29" ht="20.100000000000001" customHeight="1">
      <c r="A1272" s="58" t="s">
        <v>2705</v>
      </c>
      <c r="B1272" s="95" t="s">
        <v>50</v>
      </c>
      <c r="C1272" s="59" t="s">
        <v>41</v>
      </c>
      <c r="D1272" s="48" t="s">
        <v>608</v>
      </c>
      <c r="E1272" s="48" t="s">
        <v>731</v>
      </c>
      <c r="F1272" s="48" t="s">
        <v>616</v>
      </c>
      <c r="G1272" s="48" t="s">
        <v>89</v>
      </c>
      <c r="H1272" s="48">
        <v>7</v>
      </c>
      <c r="I1272" s="48" t="s">
        <v>137</v>
      </c>
      <c r="J1272" s="49">
        <v>45689</v>
      </c>
      <c r="K1272" s="44">
        <v>45689</v>
      </c>
      <c r="L1272" s="40" t="s">
        <v>5</v>
      </c>
      <c r="M1272" s="127">
        <v>4</v>
      </c>
      <c r="N1272" s="137">
        <f>VLOOKUP(L1272,단가표!$B$2:$C$75,2,0)</f>
        <v>57500</v>
      </c>
      <c r="O1272" s="42">
        <f>SUM(M1272*N1272)</f>
        <v>230000</v>
      </c>
      <c r="P1272" s="140">
        <v>230000</v>
      </c>
      <c r="Q1272" s="165" t="s">
        <v>15</v>
      </c>
      <c r="R1272" s="41">
        <v>4</v>
      </c>
      <c r="S1272" s="43">
        <f>VLOOKUP(Q1272,단가표!$B$2:$C$75,2,0)*R1272</f>
        <v>24000</v>
      </c>
      <c r="T1272" s="166">
        <v>24000</v>
      </c>
      <c r="U1272" s="195" t="s">
        <v>57</v>
      </c>
      <c r="V1272" s="50" t="s">
        <v>2618</v>
      </c>
      <c r="W1272" s="194" t="s">
        <v>2372</v>
      </c>
      <c r="X1272" s="186">
        <v>45357</v>
      </c>
      <c r="Y1272" s="55" t="s">
        <v>4</v>
      </c>
      <c r="Z1272" s="48" t="s">
        <v>618</v>
      </c>
      <c r="AA1272" s="48" t="s">
        <v>617</v>
      </c>
      <c r="AB1272" s="48" t="s">
        <v>1211</v>
      </c>
      <c r="AC1272" s="48" t="s">
        <v>1211</v>
      </c>
    </row>
    <row r="1273" spans="1:29" ht="20.100000000000001" customHeight="1">
      <c r="A1273" s="36" t="s">
        <v>2705</v>
      </c>
      <c r="B1273" s="95" t="s">
        <v>50</v>
      </c>
      <c r="C1273" s="56" t="s">
        <v>28</v>
      </c>
      <c r="D1273" s="48" t="s">
        <v>2644</v>
      </c>
      <c r="E1273" s="48" t="s">
        <v>731</v>
      </c>
      <c r="F1273" s="48" t="s">
        <v>2645</v>
      </c>
      <c r="G1273" s="48" t="s">
        <v>89</v>
      </c>
      <c r="H1273" s="48">
        <v>13</v>
      </c>
      <c r="I1273" s="48" t="s">
        <v>474</v>
      </c>
      <c r="J1273" s="49">
        <v>45689</v>
      </c>
      <c r="K1273" s="44">
        <v>45689</v>
      </c>
      <c r="L1273" s="40" t="s">
        <v>28</v>
      </c>
      <c r="M1273" s="127">
        <v>1</v>
      </c>
      <c r="N1273" s="137">
        <f>VLOOKUP(L1273,단가표!$B$2:$C$75,2,0)</f>
        <v>70000</v>
      </c>
      <c r="O1273" s="42">
        <f>SUM(M1273*N1273)</f>
        <v>70000</v>
      </c>
      <c r="P1273" s="138">
        <v>70000</v>
      </c>
      <c r="Q1273" s="165" t="s">
        <v>26</v>
      </c>
      <c r="R1273" s="41"/>
      <c r="S1273" s="43">
        <f>VLOOKUP(Q1273,단가표!$B$2:$C$75,2,0)*R1273</f>
        <v>0</v>
      </c>
      <c r="T1273" s="166"/>
      <c r="U1273" s="193" t="s">
        <v>59</v>
      </c>
      <c r="V1273" s="50" t="s">
        <v>85</v>
      </c>
      <c r="W1273" s="194" t="s">
        <v>2637</v>
      </c>
      <c r="X1273" s="186"/>
      <c r="Y1273" s="55"/>
      <c r="Z1273" s="48"/>
      <c r="AA1273" s="48"/>
      <c r="AB1273" s="48"/>
      <c r="AC1273" s="40"/>
    </row>
    <row r="1274" spans="1:29" ht="20.100000000000001" customHeight="1">
      <c r="A1274" s="36" t="s">
        <v>2704</v>
      </c>
      <c r="B1274" s="36" t="s">
        <v>536</v>
      </c>
      <c r="C1274" s="37"/>
      <c r="D1274" s="48" t="s">
        <v>656</v>
      </c>
      <c r="E1274" s="48" t="s">
        <v>600</v>
      </c>
      <c r="F1274" s="48"/>
      <c r="G1274" s="48"/>
      <c r="H1274" s="48"/>
      <c r="I1274" s="48" t="s">
        <v>2138</v>
      </c>
      <c r="J1274" s="49">
        <v>45689</v>
      </c>
      <c r="K1274" s="44">
        <v>45689</v>
      </c>
      <c r="L1274" s="40" t="s">
        <v>31</v>
      </c>
      <c r="M1274" s="127">
        <v>2</v>
      </c>
      <c r="N1274" s="137">
        <f>VLOOKUP(L1274,단가표!$B$2:$C$75,2,0)</f>
        <v>0</v>
      </c>
      <c r="O1274" s="42">
        <f>SUM(M1274*N1274)</f>
        <v>0</v>
      </c>
      <c r="P1274" s="138">
        <v>80000</v>
      </c>
      <c r="Q1274" s="165" t="s">
        <v>26</v>
      </c>
      <c r="R1274" s="41"/>
      <c r="S1274" s="43">
        <f>VLOOKUP(Q1274,단가표!$B$2:$C$75,2,0)*R1274</f>
        <v>0</v>
      </c>
      <c r="T1274" s="166"/>
      <c r="U1274" s="193" t="s">
        <v>57</v>
      </c>
      <c r="V1274" s="50" t="s">
        <v>2604</v>
      </c>
      <c r="W1274" s="196" t="s">
        <v>2605</v>
      </c>
      <c r="X1274" s="186"/>
      <c r="Y1274" s="55"/>
      <c r="Z1274" s="48"/>
      <c r="AA1274" s="48"/>
      <c r="AB1274" s="48"/>
      <c r="AC1274" s="48"/>
    </row>
    <row r="1275" spans="1:29" ht="20.100000000000001" customHeight="1">
      <c r="A1275" s="36" t="s">
        <v>2700</v>
      </c>
      <c r="B1275" s="36" t="s">
        <v>30</v>
      </c>
      <c r="C1275" s="56" t="s">
        <v>50</v>
      </c>
      <c r="D1275" s="48" t="s">
        <v>2642</v>
      </c>
      <c r="E1275" s="48" t="s">
        <v>30</v>
      </c>
      <c r="F1275" s="48" t="s">
        <v>2108</v>
      </c>
      <c r="G1275" s="48" t="s">
        <v>86</v>
      </c>
      <c r="H1275" s="48">
        <v>9</v>
      </c>
      <c r="I1275" s="48" t="s">
        <v>2422</v>
      </c>
      <c r="J1275" s="49">
        <v>45689</v>
      </c>
      <c r="K1275" s="44">
        <v>45689</v>
      </c>
      <c r="L1275" s="40" t="s">
        <v>1757</v>
      </c>
      <c r="M1275" s="127">
        <v>1</v>
      </c>
      <c r="N1275" s="137">
        <f>VLOOKUP(L1275,단가표!$B$2:$C$75,2,0)</f>
        <v>150000</v>
      </c>
      <c r="O1275" s="42">
        <f>SUM(M1275*N1275)</f>
        <v>150000</v>
      </c>
      <c r="P1275" s="138">
        <v>150000</v>
      </c>
      <c r="Q1275" s="167" t="s">
        <v>1724</v>
      </c>
      <c r="R1275" s="41">
        <v>1</v>
      </c>
      <c r="S1275" s="43">
        <f>VLOOKUP(Q1275,단가표!$B$2:$C$75,2,0)*R1275</f>
        <v>30000</v>
      </c>
      <c r="T1275" s="166">
        <v>60000</v>
      </c>
      <c r="U1275" s="193" t="s">
        <v>59</v>
      </c>
      <c r="V1275" s="50" t="s">
        <v>85</v>
      </c>
      <c r="W1275" s="194" t="s">
        <v>2643</v>
      </c>
      <c r="X1275" s="186"/>
      <c r="Y1275" s="55"/>
      <c r="Z1275" s="48"/>
      <c r="AA1275" s="48"/>
      <c r="AB1275" s="48"/>
      <c r="AC1275" s="40"/>
    </row>
    <row r="1276" spans="1:29" ht="20.100000000000001" customHeight="1">
      <c r="A1276" s="36" t="s">
        <v>2705</v>
      </c>
      <c r="B1276" s="95" t="s">
        <v>50</v>
      </c>
      <c r="C1276" s="37" t="s">
        <v>28</v>
      </c>
      <c r="D1276" s="48" t="s">
        <v>2635</v>
      </c>
      <c r="E1276" s="48" t="s">
        <v>105</v>
      </c>
      <c r="F1276" s="48" t="s">
        <v>2636</v>
      </c>
      <c r="G1276" s="48" t="s">
        <v>86</v>
      </c>
      <c r="H1276" s="48">
        <v>8</v>
      </c>
      <c r="I1276" s="48" t="s">
        <v>118</v>
      </c>
      <c r="J1276" s="49">
        <v>45690</v>
      </c>
      <c r="K1276" s="44">
        <v>45689</v>
      </c>
      <c r="L1276" s="40" t="s">
        <v>28</v>
      </c>
      <c r="M1276" s="127">
        <v>1</v>
      </c>
      <c r="N1276" s="137">
        <f>VLOOKUP(L1276,단가표!$B$2:$C$75,2,0)</f>
        <v>70000</v>
      </c>
      <c r="O1276" s="42">
        <f>SUM(M1276*N1276)</f>
        <v>70000</v>
      </c>
      <c r="P1276" s="138">
        <v>70000</v>
      </c>
      <c r="Q1276" s="165" t="s">
        <v>26</v>
      </c>
      <c r="R1276" s="41"/>
      <c r="S1276" s="43">
        <f>VLOOKUP(Q1276,단가표!$B$2:$C$75,2,0)*R1276</f>
        <v>0</v>
      </c>
      <c r="T1276" s="166"/>
      <c r="U1276" s="193" t="s">
        <v>57</v>
      </c>
      <c r="V1276" s="50" t="s">
        <v>2641</v>
      </c>
      <c r="W1276" s="196" t="s">
        <v>2637</v>
      </c>
      <c r="X1276" s="186"/>
      <c r="Y1276" s="55"/>
      <c r="Z1276" s="48"/>
      <c r="AA1276" s="48"/>
      <c r="AB1276" s="48"/>
      <c r="AC1276" s="48"/>
    </row>
    <row r="1277" spans="1:29" ht="20.100000000000001" customHeight="1">
      <c r="A1277" s="36" t="s">
        <v>2704</v>
      </c>
      <c r="B1277" s="36" t="s">
        <v>536</v>
      </c>
      <c r="C1277" s="37"/>
      <c r="D1277" s="48" t="s">
        <v>708</v>
      </c>
      <c r="E1277" s="48" t="s">
        <v>536</v>
      </c>
      <c r="F1277" s="48"/>
      <c r="G1277" s="48"/>
      <c r="H1277" s="48"/>
      <c r="I1277" s="48" t="s">
        <v>536</v>
      </c>
      <c r="J1277" s="49">
        <v>45690</v>
      </c>
      <c r="K1277" s="44">
        <v>45689</v>
      </c>
      <c r="L1277" s="40" t="s">
        <v>31</v>
      </c>
      <c r="M1277" s="127">
        <v>2</v>
      </c>
      <c r="N1277" s="137">
        <f>VLOOKUP(L1277,단가표!$B$2:$C$75,2,0)</f>
        <v>0</v>
      </c>
      <c r="O1277" s="42">
        <f>SUM(M1277*N1277)</f>
        <v>0</v>
      </c>
      <c r="P1277" s="138">
        <v>15000</v>
      </c>
      <c r="Q1277" s="165" t="s">
        <v>26</v>
      </c>
      <c r="R1277" s="41"/>
      <c r="S1277" s="43">
        <f>VLOOKUP(Q1277,단가표!$B$2:$C$75,2,0)*R1277</f>
        <v>0</v>
      </c>
      <c r="T1277" s="166"/>
      <c r="U1277" s="193" t="s">
        <v>57</v>
      </c>
      <c r="V1277" s="50" t="s">
        <v>2619</v>
      </c>
      <c r="W1277" s="196" t="s">
        <v>2620</v>
      </c>
      <c r="X1277" s="186"/>
      <c r="Y1277" s="55"/>
      <c r="Z1277" s="48"/>
      <c r="AA1277" s="48"/>
      <c r="AB1277" s="48"/>
      <c r="AC1277" s="48"/>
    </row>
    <row r="1278" spans="1:29" ht="20.100000000000001" customHeight="1">
      <c r="A1278" s="36" t="s">
        <v>2704</v>
      </c>
      <c r="B1278" s="36" t="s">
        <v>536</v>
      </c>
      <c r="C1278" s="37"/>
      <c r="D1278" s="48" t="s">
        <v>2621</v>
      </c>
      <c r="E1278" s="48" t="s">
        <v>536</v>
      </c>
      <c r="F1278" s="48"/>
      <c r="G1278" s="48"/>
      <c r="H1278" s="48"/>
      <c r="I1278" s="48" t="s">
        <v>536</v>
      </c>
      <c r="J1278" s="49">
        <v>45690</v>
      </c>
      <c r="K1278" s="44">
        <v>45689</v>
      </c>
      <c r="L1278" s="40" t="s">
        <v>31</v>
      </c>
      <c r="M1278" s="127">
        <v>1</v>
      </c>
      <c r="N1278" s="137">
        <f>VLOOKUP(L1278,단가표!$B$2:$C$75,2,0)</f>
        <v>0</v>
      </c>
      <c r="O1278" s="42">
        <f>SUM(M1278*N1278)</f>
        <v>0</v>
      </c>
      <c r="P1278" s="138">
        <v>10000</v>
      </c>
      <c r="Q1278" s="165" t="s">
        <v>26</v>
      </c>
      <c r="R1278" s="41"/>
      <c r="S1278" s="43">
        <f>VLOOKUP(Q1278,단가표!$B$2:$C$75,2,0)*R1278</f>
        <v>0</v>
      </c>
      <c r="T1278" s="166"/>
      <c r="U1278" s="193" t="s">
        <v>57</v>
      </c>
      <c r="V1278" s="50" t="s">
        <v>2622</v>
      </c>
      <c r="W1278" s="196" t="s">
        <v>2620</v>
      </c>
      <c r="X1278" s="186"/>
      <c r="Y1278" s="55"/>
      <c r="Z1278" s="48"/>
      <c r="AA1278" s="48"/>
      <c r="AB1278" s="48"/>
      <c r="AC1278" s="48"/>
    </row>
    <row r="1279" spans="1:29" ht="20.100000000000001" customHeight="1">
      <c r="A1279" s="36" t="s">
        <v>2704</v>
      </c>
      <c r="B1279" s="36" t="s">
        <v>536</v>
      </c>
      <c r="C1279" s="37"/>
      <c r="D1279" s="48" t="s">
        <v>2623</v>
      </c>
      <c r="E1279" s="48" t="s">
        <v>536</v>
      </c>
      <c r="F1279" s="48"/>
      <c r="G1279" s="48"/>
      <c r="H1279" s="48"/>
      <c r="I1279" s="48" t="s">
        <v>536</v>
      </c>
      <c r="J1279" s="49">
        <v>45690</v>
      </c>
      <c r="K1279" s="44">
        <v>45689</v>
      </c>
      <c r="L1279" s="40" t="s">
        <v>31</v>
      </c>
      <c r="M1279" s="127">
        <v>2</v>
      </c>
      <c r="N1279" s="137">
        <f>VLOOKUP(L1279,단가표!$B$2:$C$75,2,0)</f>
        <v>0</v>
      </c>
      <c r="O1279" s="42">
        <f>SUM(M1279*N1279)</f>
        <v>0</v>
      </c>
      <c r="P1279" s="138">
        <v>20000</v>
      </c>
      <c r="Q1279" s="165" t="s">
        <v>26</v>
      </c>
      <c r="R1279" s="41"/>
      <c r="S1279" s="43">
        <f>VLOOKUP(Q1279,단가표!$B$2:$C$75,2,0)*R1279</f>
        <v>0</v>
      </c>
      <c r="T1279" s="166"/>
      <c r="U1279" s="193" t="s">
        <v>57</v>
      </c>
      <c r="V1279" s="50" t="s">
        <v>2624</v>
      </c>
      <c r="W1279" s="196" t="s">
        <v>2620</v>
      </c>
      <c r="X1279" s="186"/>
      <c r="Y1279" s="55"/>
      <c r="Z1279" s="48"/>
      <c r="AA1279" s="48"/>
      <c r="AB1279" s="48"/>
      <c r="AC1279" s="48"/>
    </row>
    <row r="1280" spans="1:29" ht="20.100000000000001" customHeight="1">
      <c r="A1280" s="36" t="s">
        <v>2704</v>
      </c>
      <c r="B1280" s="36" t="s">
        <v>536</v>
      </c>
      <c r="C1280" s="37"/>
      <c r="D1280" s="48" t="s">
        <v>656</v>
      </c>
      <c r="E1280" s="48" t="s">
        <v>536</v>
      </c>
      <c r="F1280" s="48"/>
      <c r="G1280" s="48"/>
      <c r="H1280" s="48"/>
      <c r="I1280" s="48" t="s">
        <v>536</v>
      </c>
      <c r="J1280" s="49">
        <v>45690</v>
      </c>
      <c r="K1280" s="44">
        <v>45689</v>
      </c>
      <c r="L1280" s="40" t="s">
        <v>31</v>
      </c>
      <c r="M1280" s="127">
        <v>2</v>
      </c>
      <c r="N1280" s="137">
        <f>VLOOKUP(L1280,단가표!$B$2:$C$75,2,0)</f>
        <v>0</v>
      </c>
      <c r="O1280" s="42">
        <f>SUM(M1280*N1280)</f>
        <v>0</v>
      </c>
      <c r="P1280" s="138">
        <v>10000</v>
      </c>
      <c r="Q1280" s="165" t="s">
        <v>26</v>
      </c>
      <c r="R1280" s="41"/>
      <c r="S1280" s="43">
        <f>VLOOKUP(Q1280,단가표!$B$2:$C$75,2,0)*R1280</f>
        <v>0</v>
      </c>
      <c r="T1280" s="166"/>
      <c r="U1280" s="193" t="s">
        <v>57</v>
      </c>
      <c r="V1280" s="50" t="s">
        <v>2625</v>
      </c>
      <c r="W1280" s="196" t="s">
        <v>2620</v>
      </c>
      <c r="X1280" s="186"/>
      <c r="Y1280" s="55"/>
      <c r="Z1280" s="48"/>
      <c r="AA1280" s="48"/>
      <c r="AB1280" s="48"/>
      <c r="AC1280" s="48"/>
    </row>
    <row r="1281" spans="1:29" ht="20.100000000000001" customHeight="1">
      <c r="A1281" s="36" t="s">
        <v>2704</v>
      </c>
      <c r="B1281" s="36" t="s">
        <v>536</v>
      </c>
      <c r="C1281" s="37"/>
      <c r="D1281" s="48" t="s">
        <v>2626</v>
      </c>
      <c r="E1281" s="48" t="s">
        <v>536</v>
      </c>
      <c r="F1281" s="48"/>
      <c r="G1281" s="48"/>
      <c r="H1281" s="48"/>
      <c r="I1281" s="48" t="s">
        <v>536</v>
      </c>
      <c r="J1281" s="49">
        <v>45690</v>
      </c>
      <c r="K1281" s="44">
        <v>45689</v>
      </c>
      <c r="L1281" s="40" t="s">
        <v>31</v>
      </c>
      <c r="M1281" s="127">
        <v>1</v>
      </c>
      <c r="N1281" s="137">
        <f>VLOOKUP(L1281,단가표!$B$2:$C$75,2,0)</f>
        <v>0</v>
      </c>
      <c r="O1281" s="42">
        <f>SUM(M1281*N1281)</f>
        <v>0</v>
      </c>
      <c r="P1281" s="138">
        <v>10000</v>
      </c>
      <c r="Q1281" s="165" t="s">
        <v>26</v>
      </c>
      <c r="R1281" s="41"/>
      <c r="S1281" s="43">
        <f>VLOOKUP(Q1281,단가표!$B$2:$C$75,2,0)*R1281</f>
        <v>0</v>
      </c>
      <c r="T1281" s="166"/>
      <c r="U1281" s="193" t="s">
        <v>57</v>
      </c>
      <c r="V1281" s="50" t="s">
        <v>2627</v>
      </c>
      <c r="W1281" s="196" t="s">
        <v>2620</v>
      </c>
      <c r="X1281" s="186"/>
      <c r="Y1281" s="55"/>
      <c r="Z1281" s="48"/>
      <c r="AA1281" s="48"/>
      <c r="AB1281" s="48"/>
      <c r="AC1281" s="48"/>
    </row>
    <row r="1282" spans="1:29" ht="20.100000000000001" customHeight="1">
      <c r="A1282" s="36" t="s">
        <v>2704</v>
      </c>
      <c r="B1282" s="36" t="s">
        <v>536</v>
      </c>
      <c r="C1282" s="37"/>
      <c r="D1282" s="48" t="s">
        <v>2629</v>
      </c>
      <c r="E1282" s="48" t="s">
        <v>536</v>
      </c>
      <c r="F1282" s="48"/>
      <c r="G1282" s="48"/>
      <c r="H1282" s="48"/>
      <c r="I1282" s="48" t="s">
        <v>536</v>
      </c>
      <c r="J1282" s="49">
        <v>45690</v>
      </c>
      <c r="K1282" s="44">
        <v>45689</v>
      </c>
      <c r="L1282" s="40" t="s">
        <v>31</v>
      </c>
      <c r="M1282" s="127">
        <v>2</v>
      </c>
      <c r="N1282" s="137">
        <f>VLOOKUP(L1282,단가표!$B$2:$C$75,2,0)</f>
        <v>0</v>
      </c>
      <c r="O1282" s="42">
        <f>SUM(M1282*N1282)</f>
        <v>0</v>
      </c>
      <c r="P1282" s="138">
        <v>10000</v>
      </c>
      <c r="Q1282" s="165" t="s">
        <v>26</v>
      </c>
      <c r="R1282" s="41"/>
      <c r="S1282" s="43">
        <f>VLOOKUP(Q1282,단가표!$B$2:$C$75,2,0)*R1282</f>
        <v>0</v>
      </c>
      <c r="T1282" s="166"/>
      <c r="U1282" s="193" t="s">
        <v>57</v>
      </c>
      <c r="V1282" s="50" t="s">
        <v>2630</v>
      </c>
      <c r="W1282" s="196" t="s">
        <v>2631</v>
      </c>
      <c r="X1282" s="186"/>
      <c r="Y1282" s="55"/>
      <c r="Z1282" s="48"/>
      <c r="AA1282" s="48"/>
      <c r="AB1282" s="48"/>
      <c r="AC1282" s="48"/>
    </row>
    <row r="1283" spans="1:29" ht="20.100000000000001" customHeight="1">
      <c r="A1283" s="36" t="s">
        <v>2704</v>
      </c>
      <c r="B1283" s="36" t="s">
        <v>536</v>
      </c>
      <c r="C1283" s="37"/>
      <c r="D1283" s="48" t="s">
        <v>2632</v>
      </c>
      <c r="E1283" s="48" t="s">
        <v>536</v>
      </c>
      <c r="F1283" s="48"/>
      <c r="G1283" s="48"/>
      <c r="H1283" s="48"/>
      <c r="I1283" s="48" t="s">
        <v>536</v>
      </c>
      <c r="J1283" s="49">
        <v>45690</v>
      </c>
      <c r="K1283" s="44">
        <v>45689</v>
      </c>
      <c r="L1283" s="40" t="s">
        <v>31</v>
      </c>
      <c r="M1283" s="127">
        <v>2</v>
      </c>
      <c r="N1283" s="137">
        <f>VLOOKUP(L1283,단가표!$B$2:$C$75,2,0)</f>
        <v>0</v>
      </c>
      <c r="O1283" s="42">
        <f>SUM(M1283*N1283)</f>
        <v>0</v>
      </c>
      <c r="P1283" s="138">
        <v>15000</v>
      </c>
      <c r="Q1283" s="165" t="s">
        <v>26</v>
      </c>
      <c r="R1283" s="41"/>
      <c r="S1283" s="43">
        <f>VLOOKUP(Q1283,단가표!$B$2:$C$75,2,0)*R1283</f>
        <v>0</v>
      </c>
      <c r="T1283" s="166"/>
      <c r="U1283" s="193" t="s">
        <v>57</v>
      </c>
      <c r="V1283" s="50" t="s">
        <v>2633</v>
      </c>
      <c r="W1283" s="196" t="s">
        <v>2631</v>
      </c>
      <c r="X1283" s="186"/>
      <c r="Y1283" s="55"/>
      <c r="Z1283" s="48"/>
      <c r="AA1283" s="48"/>
      <c r="AB1283" s="48"/>
      <c r="AC1283" s="48"/>
    </row>
    <row r="1284" spans="1:29" ht="20.100000000000001" customHeight="1">
      <c r="A1284" s="36" t="s">
        <v>2704</v>
      </c>
      <c r="B1284" s="36" t="s">
        <v>536</v>
      </c>
      <c r="C1284" s="37"/>
      <c r="D1284" s="48" t="s">
        <v>869</v>
      </c>
      <c r="E1284" s="48" t="s">
        <v>536</v>
      </c>
      <c r="F1284" s="48"/>
      <c r="G1284" s="48"/>
      <c r="H1284" s="48"/>
      <c r="I1284" s="48" t="s">
        <v>536</v>
      </c>
      <c r="J1284" s="49">
        <v>45690</v>
      </c>
      <c r="K1284" s="44">
        <v>45689</v>
      </c>
      <c r="L1284" s="40" t="s">
        <v>31</v>
      </c>
      <c r="M1284" s="127">
        <v>1</v>
      </c>
      <c r="N1284" s="137">
        <f>VLOOKUP(L1284,단가표!$B$2:$C$75,2,0)</f>
        <v>0</v>
      </c>
      <c r="O1284" s="42">
        <f>SUM(M1284*N1284)</f>
        <v>0</v>
      </c>
      <c r="P1284" s="138">
        <v>5000</v>
      </c>
      <c r="Q1284" s="165" t="s">
        <v>26</v>
      </c>
      <c r="R1284" s="41"/>
      <c r="S1284" s="43">
        <f>VLOOKUP(Q1284,단가표!$B$2:$C$75,2,0)*R1284</f>
        <v>0</v>
      </c>
      <c r="T1284" s="166"/>
      <c r="U1284" s="193" t="s">
        <v>57</v>
      </c>
      <c r="V1284" s="50" t="s">
        <v>2634</v>
      </c>
      <c r="W1284" s="196" t="s">
        <v>2631</v>
      </c>
      <c r="X1284" s="186"/>
      <c r="Y1284" s="55"/>
      <c r="Z1284" s="48"/>
      <c r="AA1284" s="48"/>
      <c r="AB1284" s="48"/>
      <c r="AC1284" s="48"/>
    </row>
    <row r="1285" spans="1:29" ht="20.100000000000001" customHeight="1">
      <c r="A1285" s="36" t="s">
        <v>2704</v>
      </c>
      <c r="B1285" s="36" t="s">
        <v>536</v>
      </c>
      <c r="C1285" s="37"/>
      <c r="D1285" s="48" t="s">
        <v>869</v>
      </c>
      <c r="E1285" s="48" t="s">
        <v>536</v>
      </c>
      <c r="F1285" s="48"/>
      <c r="G1285" s="48"/>
      <c r="H1285" s="48"/>
      <c r="I1285" s="48" t="s">
        <v>536</v>
      </c>
      <c r="J1285" s="49">
        <v>45690</v>
      </c>
      <c r="K1285" s="44">
        <v>45689</v>
      </c>
      <c r="L1285" s="40" t="s">
        <v>31</v>
      </c>
      <c r="M1285" s="127">
        <v>2</v>
      </c>
      <c r="N1285" s="137">
        <f>VLOOKUP(L1285,단가표!$B$2:$C$75,2,0)</f>
        <v>0</v>
      </c>
      <c r="O1285" s="42">
        <f>SUM(M1285*N1285)</f>
        <v>0</v>
      </c>
      <c r="P1285" s="138">
        <v>20000</v>
      </c>
      <c r="Q1285" s="165" t="s">
        <v>26</v>
      </c>
      <c r="R1285" s="41"/>
      <c r="S1285" s="43">
        <f>VLOOKUP(Q1285,단가표!$B$2:$C$75,2,0)*R1285</f>
        <v>0</v>
      </c>
      <c r="T1285" s="166"/>
      <c r="U1285" s="193" t="s">
        <v>57</v>
      </c>
      <c r="V1285" s="50" t="s">
        <v>2640</v>
      </c>
      <c r="W1285" s="196" t="s">
        <v>2631</v>
      </c>
      <c r="X1285" s="186"/>
      <c r="Y1285" s="55"/>
      <c r="Z1285" s="48"/>
      <c r="AA1285" s="48"/>
      <c r="AB1285" s="48"/>
      <c r="AC1285" s="48"/>
    </row>
    <row r="1286" spans="1:29" ht="20.100000000000001" customHeight="1">
      <c r="A1286" s="36" t="s">
        <v>2704</v>
      </c>
      <c r="B1286" s="36" t="s">
        <v>536</v>
      </c>
      <c r="C1286" s="37"/>
      <c r="D1286" s="48" t="s">
        <v>656</v>
      </c>
      <c r="E1286" s="48" t="s">
        <v>600</v>
      </c>
      <c r="F1286" s="48"/>
      <c r="G1286" s="48"/>
      <c r="H1286" s="48"/>
      <c r="I1286" s="48" t="s">
        <v>2138</v>
      </c>
      <c r="J1286" s="49">
        <v>45690</v>
      </c>
      <c r="K1286" s="44">
        <v>45689</v>
      </c>
      <c r="L1286" s="40" t="s">
        <v>31</v>
      </c>
      <c r="M1286" s="127">
        <v>2</v>
      </c>
      <c r="N1286" s="137">
        <f>VLOOKUP(L1286,단가표!$B$2:$C$75,2,0)</f>
        <v>0</v>
      </c>
      <c r="O1286" s="42">
        <f>SUM(M1286*N1286)</f>
        <v>0</v>
      </c>
      <c r="P1286" s="138">
        <v>80000</v>
      </c>
      <c r="Q1286" s="165" t="s">
        <v>26</v>
      </c>
      <c r="R1286" s="41"/>
      <c r="S1286" s="43">
        <f>VLOOKUP(Q1286,단가표!$B$2:$C$75,2,0)*R1286</f>
        <v>0</v>
      </c>
      <c r="T1286" s="166"/>
      <c r="U1286" s="193" t="s">
        <v>57</v>
      </c>
      <c r="V1286" s="50" t="s">
        <v>2639</v>
      </c>
      <c r="W1286" s="196" t="s">
        <v>2605</v>
      </c>
      <c r="X1286" s="186"/>
      <c r="Y1286" s="55"/>
      <c r="Z1286" s="48"/>
      <c r="AA1286" s="48"/>
      <c r="AB1286" s="48"/>
      <c r="AC1286" s="48"/>
    </row>
    <row r="1287" spans="1:29" ht="20.100000000000001" customHeight="1">
      <c r="A1287" s="36" t="s">
        <v>2704</v>
      </c>
      <c r="B1287" s="36" t="s">
        <v>536</v>
      </c>
      <c r="C1287" s="37"/>
      <c r="D1287" s="48" t="s">
        <v>2638</v>
      </c>
      <c r="E1287" s="48" t="s">
        <v>536</v>
      </c>
      <c r="F1287" s="48"/>
      <c r="G1287" s="48"/>
      <c r="H1287" s="48"/>
      <c r="I1287" s="48" t="s">
        <v>536</v>
      </c>
      <c r="J1287" s="49">
        <v>45690</v>
      </c>
      <c r="K1287" s="44">
        <v>45689</v>
      </c>
      <c r="L1287" s="40" t="s">
        <v>31</v>
      </c>
      <c r="M1287" s="127">
        <v>1</v>
      </c>
      <c r="N1287" s="137">
        <f>VLOOKUP(L1287,단가표!$B$2:$C$75,2,0)</f>
        <v>0</v>
      </c>
      <c r="O1287" s="42">
        <f>SUM(M1287*N1287)</f>
        <v>0</v>
      </c>
      <c r="P1287" s="138">
        <v>10000</v>
      </c>
      <c r="Q1287" s="165" t="s">
        <v>26</v>
      </c>
      <c r="R1287" s="41"/>
      <c r="S1287" s="43">
        <f>VLOOKUP(Q1287,단가표!$B$2:$C$75,2,0)*R1287</f>
        <v>0</v>
      </c>
      <c r="T1287" s="166"/>
      <c r="U1287" s="193" t="s">
        <v>57</v>
      </c>
      <c r="V1287" s="50" t="s">
        <v>2646</v>
      </c>
      <c r="W1287" s="196" t="s">
        <v>2631</v>
      </c>
      <c r="X1287" s="186"/>
      <c r="Y1287" s="55"/>
      <c r="Z1287" s="48"/>
      <c r="AA1287" s="48"/>
      <c r="AB1287" s="48"/>
      <c r="AC1287" s="48"/>
    </row>
    <row r="1288" spans="1:29" ht="20.100000000000001" customHeight="1">
      <c r="A1288" s="36" t="s">
        <v>2700</v>
      </c>
      <c r="B1288" s="36" t="s">
        <v>30</v>
      </c>
      <c r="C1288" s="56" t="s">
        <v>50</v>
      </c>
      <c r="D1288" s="48" t="s">
        <v>2628</v>
      </c>
      <c r="E1288" s="48" t="s">
        <v>30</v>
      </c>
      <c r="F1288" s="48" t="s">
        <v>1777</v>
      </c>
      <c r="G1288" s="48" t="s">
        <v>1723</v>
      </c>
      <c r="H1288" s="48">
        <v>7</v>
      </c>
      <c r="I1288" s="48" t="s">
        <v>185</v>
      </c>
      <c r="J1288" s="49">
        <v>45690</v>
      </c>
      <c r="K1288" s="44">
        <v>45689</v>
      </c>
      <c r="L1288" s="40" t="s">
        <v>1757</v>
      </c>
      <c r="M1288" s="127">
        <v>1</v>
      </c>
      <c r="N1288" s="137">
        <f>VLOOKUP(L1288,단가표!$B$2:$C$75,2,0)</f>
        <v>150000</v>
      </c>
      <c r="O1288" s="42">
        <f>SUM(M1288*N1288)</f>
        <v>150000</v>
      </c>
      <c r="P1288" s="138">
        <v>150000</v>
      </c>
      <c r="Q1288" s="167" t="s">
        <v>1724</v>
      </c>
      <c r="R1288" s="41">
        <v>1</v>
      </c>
      <c r="S1288" s="43">
        <f>VLOOKUP(Q1288,단가표!$B$2:$C$75,2,0)*R1288</f>
        <v>30000</v>
      </c>
      <c r="T1288" s="166">
        <v>60000</v>
      </c>
      <c r="U1288" s="193" t="s">
        <v>58</v>
      </c>
      <c r="V1288" s="50" t="s">
        <v>85</v>
      </c>
      <c r="W1288" s="194" t="s">
        <v>2549</v>
      </c>
      <c r="X1288" s="186"/>
      <c r="Y1288" s="55"/>
      <c r="Z1288" s="48"/>
      <c r="AA1288" s="48"/>
      <c r="AB1288" s="48"/>
      <c r="AC1288" s="40"/>
    </row>
    <row r="1289" spans="1:29" ht="20.100000000000001" customHeight="1">
      <c r="A1289" s="36" t="s">
        <v>2705</v>
      </c>
      <c r="B1289" s="95" t="s">
        <v>50</v>
      </c>
      <c r="C1289" s="37" t="s">
        <v>41</v>
      </c>
      <c r="D1289" s="38" t="s">
        <v>1598</v>
      </c>
      <c r="E1289" s="37" t="s">
        <v>45</v>
      </c>
      <c r="F1289" s="37" t="s">
        <v>1599</v>
      </c>
      <c r="G1289" s="37" t="s">
        <v>86</v>
      </c>
      <c r="H1289" s="37">
        <v>7</v>
      </c>
      <c r="I1289" s="37" t="s">
        <v>113</v>
      </c>
      <c r="J1289" s="39">
        <v>45691</v>
      </c>
      <c r="K1289" s="44">
        <v>45689</v>
      </c>
      <c r="L1289" s="40" t="s">
        <v>3</v>
      </c>
      <c r="M1289" s="127">
        <v>3</v>
      </c>
      <c r="N1289" s="137">
        <f>VLOOKUP(L1289,단가표!$B$2:$C$75,2,0)</f>
        <v>70000</v>
      </c>
      <c r="O1289" s="42">
        <f>SUM(M1289*N1289)</f>
        <v>210000</v>
      </c>
      <c r="P1289" s="138">
        <v>210000</v>
      </c>
      <c r="Q1289" s="167" t="s">
        <v>26</v>
      </c>
      <c r="R1289" s="41"/>
      <c r="S1289" s="43">
        <f>VLOOKUP(Q1289,단가표!$B$2:$C$75,2,0)*R1289</f>
        <v>0</v>
      </c>
      <c r="T1289" s="166"/>
      <c r="U1289" s="200" t="s">
        <v>57</v>
      </c>
      <c r="V1289" s="38" t="s">
        <v>2651</v>
      </c>
      <c r="W1289" s="199" t="s">
        <v>2459</v>
      </c>
      <c r="X1289" s="187"/>
      <c r="Y1289" s="46"/>
      <c r="Z1289" s="37"/>
      <c r="AA1289" s="47"/>
      <c r="AB1289" s="47"/>
      <c r="AC1289" s="37"/>
    </row>
    <row r="1290" spans="1:29" ht="20.100000000000001" customHeight="1">
      <c r="A1290" s="36" t="s">
        <v>2705</v>
      </c>
      <c r="B1290" s="95" t="s">
        <v>50</v>
      </c>
      <c r="C1290" s="37" t="s">
        <v>41</v>
      </c>
      <c r="D1290" s="38" t="s">
        <v>1601</v>
      </c>
      <c r="E1290" s="37" t="s">
        <v>45</v>
      </c>
      <c r="F1290" s="37" t="s">
        <v>1712</v>
      </c>
      <c r="G1290" s="37" t="s">
        <v>86</v>
      </c>
      <c r="H1290" s="37">
        <v>7</v>
      </c>
      <c r="I1290" s="37" t="s">
        <v>113</v>
      </c>
      <c r="J1290" s="39">
        <v>45691</v>
      </c>
      <c r="K1290" s="44">
        <v>45689</v>
      </c>
      <c r="L1290" s="40" t="s">
        <v>3</v>
      </c>
      <c r="M1290" s="127">
        <v>3</v>
      </c>
      <c r="N1290" s="137">
        <f>VLOOKUP(L1290,단가표!$B$2:$C$75,2,0)</f>
        <v>70000</v>
      </c>
      <c r="O1290" s="42">
        <f>SUM(M1290*N1290)</f>
        <v>210000</v>
      </c>
      <c r="P1290" s="138">
        <v>210000</v>
      </c>
      <c r="Q1290" s="167" t="s">
        <v>26</v>
      </c>
      <c r="R1290" s="41"/>
      <c r="S1290" s="43">
        <f>VLOOKUP(Q1290,단가표!$B$2:$C$75,2,0)*R1290</f>
        <v>0</v>
      </c>
      <c r="T1290" s="166"/>
      <c r="U1290" s="200" t="s">
        <v>57</v>
      </c>
      <c r="V1290" s="38" t="s">
        <v>2650</v>
      </c>
      <c r="W1290" s="199" t="s">
        <v>2459</v>
      </c>
      <c r="X1290" s="187">
        <v>45635</v>
      </c>
      <c r="Y1290" s="46" t="s">
        <v>4</v>
      </c>
      <c r="Z1290" s="37"/>
      <c r="AA1290" s="47" t="s">
        <v>1713</v>
      </c>
      <c r="AB1290" s="47"/>
      <c r="AC1290" s="37"/>
    </row>
    <row r="1291" spans="1:29" ht="20.100000000000001" customHeight="1">
      <c r="A1291" s="36" t="s">
        <v>2705</v>
      </c>
      <c r="B1291" s="95" t="s">
        <v>50</v>
      </c>
      <c r="C1291" s="48" t="s">
        <v>41</v>
      </c>
      <c r="D1291" s="48" t="s">
        <v>631</v>
      </c>
      <c r="E1291" s="48" t="s">
        <v>45</v>
      </c>
      <c r="F1291" s="48" t="s">
        <v>632</v>
      </c>
      <c r="G1291" s="48" t="s">
        <v>89</v>
      </c>
      <c r="H1291" s="48">
        <v>10</v>
      </c>
      <c r="I1291" s="48" t="s">
        <v>88</v>
      </c>
      <c r="J1291" s="49">
        <v>45691</v>
      </c>
      <c r="K1291" s="44">
        <v>45689</v>
      </c>
      <c r="L1291" s="40" t="s">
        <v>4</v>
      </c>
      <c r="M1291" s="127">
        <v>4</v>
      </c>
      <c r="N1291" s="137">
        <f>VLOOKUP(L1291,단가표!$B$2:$C$75,2,0)</f>
        <v>60000</v>
      </c>
      <c r="O1291" s="42">
        <f>SUM(M1291*N1291)</f>
        <v>240000</v>
      </c>
      <c r="P1291" s="138">
        <v>240000</v>
      </c>
      <c r="Q1291" s="167" t="s">
        <v>26</v>
      </c>
      <c r="R1291" s="41"/>
      <c r="S1291" s="43">
        <f>VLOOKUP(Q1291,단가표!$B$2:$C$75,2,0)*R1291</f>
        <v>0</v>
      </c>
      <c r="T1291" s="166"/>
      <c r="U1291" s="193" t="s">
        <v>58</v>
      </c>
      <c r="V1291" s="50" t="s">
        <v>85</v>
      </c>
      <c r="W1291" s="198" t="s">
        <v>2314</v>
      </c>
      <c r="X1291" s="186">
        <v>44268</v>
      </c>
      <c r="Y1291" s="48" t="s">
        <v>4</v>
      </c>
      <c r="Z1291" s="48"/>
      <c r="AA1291" s="48" t="s">
        <v>633</v>
      </c>
      <c r="AB1291" s="50" t="s">
        <v>55</v>
      </c>
      <c r="AC1291" s="40"/>
    </row>
    <row r="1292" spans="1:29" ht="20.100000000000001" customHeight="1">
      <c r="A1292" s="51" t="s">
        <v>2705</v>
      </c>
      <c r="B1292" s="95" t="s">
        <v>51</v>
      </c>
      <c r="C1292" s="37" t="s">
        <v>28</v>
      </c>
      <c r="D1292" s="37" t="s">
        <v>2655</v>
      </c>
      <c r="E1292" s="48" t="s">
        <v>2186</v>
      </c>
      <c r="F1292" s="48" t="s">
        <v>2657</v>
      </c>
      <c r="G1292" s="48" t="s">
        <v>86</v>
      </c>
      <c r="H1292" s="40">
        <v>7</v>
      </c>
      <c r="I1292" s="50" t="s">
        <v>112</v>
      </c>
      <c r="J1292" s="49">
        <v>45691</v>
      </c>
      <c r="K1292" s="44">
        <v>45689</v>
      </c>
      <c r="L1292" s="52" t="s">
        <v>28</v>
      </c>
      <c r="M1292" s="128">
        <v>1</v>
      </c>
      <c r="N1292" s="137">
        <f>VLOOKUP(L1292,단가표!$B$2:$C$75,2,0)</f>
        <v>70000</v>
      </c>
      <c r="O1292" s="42">
        <f>SUM(M1292*N1292)</f>
        <v>70000</v>
      </c>
      <c r="P1292" s="138">
        <v>70000</v>
      </c>
      <c r="Q1292" s="167" t="s">
        <v>26</v>
      </c>
      <c r="R1292" s="43"/>
      <c r="S1292" s="43">
        <f>VLOOKUP(Q1292,단가표!$B$2:$C$75,2,0)*R1292</f>
        <v>0</v>
      </c>
      <c r="T1292" s="166"/>
      <c r="U1292" s="195" t="s">
        <v>59</v>
      </c>
      <c r="V1292" s="48" t="s">
        <v>85</v>
      </c>
      <c r="W1292" s="194" t="s">
        <v>2659</v>
      </c>
      <c r="X1292" s="186"/>
      <c r="Y1292" s="48"/>
      <c r="Z1292" s="48"/>
      <c r="AA1292" s="48"/>
      <c r="AB1292" s="48"/>
      <c r="AC1292" s="48"/>
    </row>
    <row r="1293" spans="1:29" ht="20.100000000000001" customHeight="1">
      <c r="A1293" s="51" t="s">
        <v>2705</v>
      </c>
      <c r="B1293" s="95" t="s">
        <v>50</v>
      </c>
      <c r="C1293" s="37" t="s">
        <v>28</v>
      </c>
      <c r="D1293" s="37" t="s">
        <v>2654</v>
      </c>
      <c r="E1293" s="48" t="s">
        <v>731</v>
      </c>
      <c r="F1293" s="48" t="s">
        <v>2657</v>
      </c>
      <c r="G1293" s="48" t="s">
        <v>89</v>
      </c>
      <c r="H1293" s="40">
        <v>5</v>
      </c>
      <c r="I1293" s="50" t="s">
        <v>112</v>
      </c>
      <c r="J1293" s="49">
        <v>45691</v>
      </c>
      <c r="K1293" s="44">
        <v>45689</v>
      </c>
      <c r="L1293" s="52" t="s">
        <v>28</v>
      </c>
      <c r="M1293" s="128">
        <v>1</v>
      </c>
      <c r="N1293" s="137">
        <f>VLOOKUP(L1293,단가표!$B$2:$C$75,2,0)</f>
        <v>70000</v>
      </c>
      <c r="O1293" s="42">
        <f>SUM(M1293*N1293)</f>
        <v>70000</v>
      </c>
      <c r="P1293" s="138">
        <v>70000</v>
      </c>
      <c r="Q1293" s="167" t="s">
        <v>26</v>
      </c>
      <c r="R1293" s="43"/>
      <c r="S1293" s="43">
        <f>VLOOKUP(Q1293,단가표!$B$2:$C$75,2,0)*R1293</f>
        <v>0</v>
      </c>
      <c r="T1293" s="166"/>
      <c r="U1293" s="195" t="s">
        <v>59</v>
      </c>
      <c r="V1293" s="48" t="s">
        <v>85</v>
      </c>
      <c r="W1293" s="194" t="s">
        <v>2660</v>
      </c>
      <c r="X1293" s="186"/>
      <c r="Y1293" s="48"/>
      <c r="Z1293" s="48"/>
      <c r="AA1293" s="48"/>
      <c r="AB1293" s="48"/>
      <c r="AC1293" s="48"/>
    </row>
    <row r="1294" spans="1:29" ht="20.100000000000001" customHeight="1">
      <c r="A1294" s="51" t="s">
        <v>2705</v>
      </c>
      <c r="B1294" s="95" t="s">
        <v>50</v>
      </c>
      <c r="C1294" s="37" t="s">
        <v>28</v>
      </c>
      <c r="D1294" s="37" t="s">
        <v>2656</v>
      </c>
      <c r="E1294" s="48" t="s">
        <v>731</v>
      </c>
      <c r="F1294" s="48" t="s">
        <v>2658</v>
      </c>
      <c r="G1294" s="48" t="s">
        <v>89</v>
      </c>
      <c r="H1294" s="40">
        <v>13</v>
      </c>
      <c r="I1294" s="50" t="s">
        <v>474</v>
      </c>
      <c r="J1294" s="49">
        <v>45691</v>
      </c>
      <c r="K1294" s="44">
        <v>45689</v>
      </c>
      <c r="L1294" s="52" t="s">
        <v>28</v>
      </c>
      <c r="M1294" s="128">
        <v>1</v>
      </c>
      <c r="N1294" s="137">
        <f>VLOOKUP(L1294,단가표!$B$2:$C$75,2,0)</f>
        <v>70000</v>
      </c>
      <c r="O1294" s="42">
        <f>SUM(M1294*N1294)</f>
        <v>70000</v>
      </c>
      <c r="P1294" s="138">
        <v>70000</v>
      </c>
      <c r="Q1294" s="167" t="s">
        <v>26</v>
      </c>
      <c r="R1294" s="43"/>
      <c r="S1294" s="43">
        <f>VLOOKUP(Q1294,단가표!$B$2:$C$75,2,0)*R1294</f>
        <v>0</v>
      </c>
      <c r="T1294" s="166"/>
      <c r="U1294" s="195" t="s">
        <v>59</v>
      </c>
      <c r="V1294" s="48" t="s">
        <v>85</v>
      </c>
      <c r="W1294" s="205" t="s">
        <v>2637</v>
      </c>
      <c r="X1294" s="186"/>
      <c r="Y1294" s="48"/>
      <c r="Z1294" s="48"/>
      <c r="AA1294" s="48"/>
      <c r="AB1294" s="48"/>
      <c r="AC1294" s="48"/>
    </row>
    <row r="1295" spans="1:29" ht="20.100000000000001" customHeight="1">
      <c r="A1295" s="36" t="s">
        <v>2700</v>
      </c>
      <c r="B1295" s="36" t="s">
        <v>30</v>
      </c>
      <c r="C1295" s="56" t="s">
        <v>50</v>
      </c>
      <c r="D1295" s="48" t="s">
        <v>2648</v>
      </c>
      <c r="E1295" s="48" t="s">
        <v>30</v>
      </c>
      <c r="F1295" s="48" t="s">
        <v>2108</v>
      </c>
      <c r="G1295" s="48" t="s">
        <v>86</v>
      </c>
      <c r="H1295" s="48">
        <v>9</v>
      </c>
      <c r="I1295" s="48" t="s">
        <v>2647</v>
      </c>
      <c r="J1295" s="49">
        <v>45691</v>
      </c>
      <c r="K1295" s="44">
        <v>45689</v>
      </c>
      <c r="L1295" s="40" t="s">
        <v>1765</v>
      </c>
      <c r="M1295" s="127">
        <v>1</v>
      </c>
      <c r="N1295" s="137">
        <f>VLOOKUP(L1295,단가표!$B$2:$C$75,2,0)</f>
        <v>99000</v>
      </c>
      <c r="O1295" s="42">
        <f>SUM(M1295*N1295)</f>
        <v>99000</v>
      </c>
      <c r="P1295" s="138">
        <v>99000</v>
      </c>
      <c r="Q1295" s="167" t="s">
        <v>1724</v>
      </c>
      <c r="R1295" s="41">
        <v>1</v>
      </c>
      <c r="S1295" s="43">
        <f>VLOOKUP(Q1295,단가표!$B$2:$C$75,2,0)*R1295</f>
        <v>30000</v>
      </c>
      <c r="T1295" s="166">
        <v>30000</v>
      </c>
      <c r="U1295" s="193" t="s">
        <v>57</v>
      </c>
      <c r="V1295" s="50" t="s">
        <v>2649</v>
      </c>
      <c r="W1295" s="194" t="s">
        <v>2643</v>
      </c>
      <c r="X1295" s="186"/>
      <c r="Y1295" s="55"/>
      <c r="Z1295" s="48"/>
      <c r="AA1295" s="48"/>
      <c r="AB1295" s="48"/>
      <c r="AC1295" s="40"/>
    </row>
    <row r="1296" spans="1:29" ht="20.100000000000001" customHeight="1">
      <c r="A1296" s="106" t="s">
        <v>2702</v>
      </c>
      <c r="B1296" s="106"/>
      <c r="C1296" s="37" t="s">
        <v>84</v>
      </c>
      <c r="D1296" s="107" t="s">
        <v>646</v>
      </c>
      <c r="E1296" s="48">
        <f>[5]!표1[[#This Row],[품목]]</f>
        <v>0</v>
      </c>
      <c r="F1296" s="48"/>
      <c r="G1296" s="48"/>
      <c r="H1296" s="40"/>
      <c r="I1296" s="50" t="s">
        <v>2289</v>
      </c>
      <c r="J1296" s="49">
        <v>45691</v>
      </c>
      <c r="K1296" s="44">
        <v>45689</v>
      </c>
      <c r="L1296" s="52" t="s">
        <v>24</v>
      </c>
      <c r="M1296" s="128">
        <v>3</v>
      </c>
      <c r="N1296" s="137">
        <f>VLOOKUP(L1296,단가표!$B$2:$C$75,2,0)</f>
        <v>130000</v>
      </c>
      <c r="O1296" s="42">
        <f>SUM(M1296*N1296)</f>
        <v>390000</v>
      </c>
      <c r="P1296" s="138">
        <v>396000</v>
      </c>
      <c r="Q1296" s="167" t="s">
        <v>26</v>
      </c>
      <c r="R1296" s="43"/>
      <c r="S1296" s="43">
        <f>VLOOKUP(Q1296,단가표!$B$2:$C$75,2,0)*R1296</f>
        <v>0</v>
      </c>
      <c r="T1296" s="166"/>
      <c r="U1296" s="195" t="s">
        <v>57</v>
      </c>
      <c r="V1296" s="48" t="s">
        <v>2652</v>
      </c>
      <c r="W1296" s="194" t="s">
        <v>2653</v>
      </c>
      <c r="X1296" s="186"/>
      <c r="Y1296" s="48"/>
      <c r="Z1296" s="48"/>
      <c r="AA1296" s="48"/>
      <c r="AB1296" s="48"/>
      <c r="AC1296" s="48"/>
    </row>
    <row r="1297" spans="1:29" ht="20.100000000000001" customHeight="1">
      <c r="A1297" s="36" t="s">
        <v>2705</v>
      </c>
      <c r="B1297" s="95" t="s">
        <v>51</v>
      </c>
      <c r="C1297" s="59" t="s">
        <v>42</v>
      </c>
      <c r="D1297" s="57" t="s">
        <v>639</v>
      </c>
      <c r="E1297" s="48" t="s">
        <v>47</v>
      </c>
      <c r="F1297" s="48" t="s">
        <v>640</v>
      </c>
      <c r="G1297" s="48" t="s">
        <v>86</v>
      </c>
      <c r="H1297" s="48">
        <v>7</v>
      </c>
      <c r="I1297" s="50" t="s">
        <v>91</v>
      </c>
      <c r="J1297" s="49"/>
      <c r="K1297" s="62">
        <v>45658</v>
      </c>
      <c r="L1297" s="40"/>
      <c r="M1297" s="127"/>
      <c r="N1297" s="137"/>
      <c r="O1297" s="42"/>
      <c r="P1297" s="138"/>
      <c r="Q1297" s="167"/>
      <c r="R1297" s="41"/>
      <c r="S1297" s="42"/>
      <c r="T1297" s="166"/>
      <c r="U1297" s="193"/>
      <c r="V1297" s="50"/>
      <c r="W1297" s="194" t="s">
        <v>2668</v>
      </c>
      <c r="X1297" s="186">
        <v>45460</v>
      </c>
      <c r="Y1297" s="55" t="s">
        <v>4</v>
      </c>
      <c r="Z1297" s="48"/>
      <c r="AA1297" s="48"/>
      <c r="AB1297" s="48"/>
      <c r="AC1297" s="48"/>
    </row>
    <row r="1298" spans="1:29" ht="20.100000000000001" customHeight="1">
      <c r="A1298" s="36" t="s">
        <v>2705</v>
      </c>
      <c r="B1298" s="95" t="s">
        <v>51</v>
      </c>
      <c r="C1298" s="59" t="s">
        <v>42</v>
      </c>
      <c r="D1298" s="57" t="s">
        <v>638</v>
      </c>
      <c r="E1298" s="48" t="s">
        <v>47</v>
      </c>
      <c r="F1298" s="48" t="s">
        <v>640</v>
      </c>
      <c r="G1298" s="48" t="s">
        <v>86</v>
      </c>
      <c r="H1298" s="48">
        <v>10</v>
      </c>
      <c r="I1298" s="50" t="s">
        <v>91</v>
      </c>
      <c r="J1298" s="49"/>
      <c r="K1298" s="62">
        <v>45658</v>
      </c>
      <c r="L1298" s="40"/>
      <c r="M1298" s="127"/>
      <c r="N1298" s="137"/>
      <c r="O1298" s="42"/>
      <c r="P1298" s="138"/>
      <c r="Q1298" s="167"/>
      <c r="R1298" s="41"/>
      <c r="S1298" s="42"/>
      <c r="T1298" s="166"/>
      <c r="U1298" s="193"/>
      <c r="V1298" s="50"/>
      <c r="W1298" s="194" t="s">
        <v>2668</v>
      </c>
      <c r="X1298" s="186">
        <v>45460</v>
      </c>
      <c r="Y1298" s="55" t="s">
        <v>4</v>
      </c>
      <c r="Z1298" s="48"/>
      <c r="AA1298" s="48"/>
      <c r="AB1298" s="48"/>
      <c r="AC1298" s="48"/>
    </row>
    <row r="1299" spans="1:29" ht="20.100000000000001" customHeight="1">
      <c r="A1299" s="106" t="s">
        <v>2702</v>
      </c>
      <c r="B1299" s="106" t="s">
        <v>2812</v>
      </c>
      <c r="C1299" s="37" t="s">
        <v>84</v>
      </c>
      <c r="D1299" s="107" t="s">
        <v>646</v>
      </c>
      <c r="E1299" s="48">
        <f>[5]!표1[[#This Row],[품목]]</f>
        <v>0</v>
      </c>
      <c r="F1299" s="48"/>
      <c r="G1299" s="48"/>
      <c r="H1299" s="40"/>
      <c r="I1299" s="50" t="s">
        <v>2289</v>
      </c>
      <c r="J1299" s="49">
        <v>45692</v>
      </c>
      <c r="K1299" s="44">
        <v>45689</v>
      </c>
      <c r="L1299" s="52" t="s">
        <v>24</v>
      </c>
      <c r="M1299" s="128">
        <v>2</v>
      </c>
      <c r="N1299" s="137">
        <f>VLOOKUP(L1299,단가표!$B$2:$C$75,2,0)</f>
        <v>130000</v>
      </c>
      <c r="O1299" s="42">
        <f>SUM(M1299*N1299)</f>
        <v>260000</v>
      </c>
      <c r="P1299" s="138">
        <v>220000</v>
      </c>
      <c r="Q1299" s="167" t="s">
        <v>26</v>
      </c>
      <c r="R1299" s="43"/>
      <c r="S1299" s="43">
        <f>VLOOKUP(Q1299,단가표!$B$2:$C$75,2,0)*R1299</f>
        <v>0</v>
      </c>
      <c r="T1299" s="166"/>
      <c r="U1299" s="195" t="s">
        <v>57</v>
      </c>
      <c r="V1299" s="48" t="s">
        <v>2748</v>
      </c>
      <c r="W1299" s="194" t="s">
        <v>2653</v>
      </c>
      <c r="X1299" s="186"/>
      <c r="Y1299" s="48"/>
      <c r="Z1299" s="48"/>
      <c r="AA1299" s="48"/>
      <c r="AB1299" s="48"/>
      <c r="AC1299" s="48"/>
    </row>
    <row r="1300" spans="1:29" ht="20.100000000000001" customHeight="1">
      <c r="A1300" s="36" t="s">
        <v>2705</v>
      </c>
      <c r="B1300" s="95" t="s">
        <v>51</v>
      </c>
      <c r="C1300" s="37" t="s">
        <v>2749</v>
      </c>
      <c r="D1300" s="48" t="s">
        <v>123</v>
      </c>
      <c r="E1300" s="48" t="s">
        <v>48</v>
      </c>
      <c r="F1300" s="48" t="s">
        <v>124</v>
      </c>
      <c r="G1300" s="48" t="s">
        <v>86</v>
      </c>
      <c r="H1300" s="48">
        <v>8</v>
      </c>
      <c r="I1300" s="48" t="s">
        <v>87</v>
      </c>
      <c r="J1300" s="49">
        <v>45692</v>
      </c>
      <c r="K1300" s="44">
        <v>45689</v>
      </c>
      <c r="L1300" s="40" t="s">
        <v>2750</v>
      </c>
      <c r="M1300" s="127">
        <v>4</v>
      </c>
      <c r="N1300" s="137">
        <f>VLOOKUP(L1300,단가표!$B$2:$C$75,2,0)</f>
        <v>60000</v>
      </c>
      <c r="O1300" s="42">
        <f>SUM(M1300*N1300)</f>
        <v>240000</v>
      </c>
      <c r="P1300" s="138">
        <v>240000</v>
      </c>
      <c r="Q1300" s="167" t="s">
        <v>15</v>
      </c>
      <c r="R1300" s="41">
        <v>4</v>
      </c>
      <c r="S1300" s="43">
        <f>VLOOKUP(Q1300,단가표!$B$2:$C$75,2,0)</f>
        <v>6000</v>
      </c>
      <c r="T1300" s="166">
        <v>24000</v>
      </c>
      <c r="U1300" s="195" t="s">
        <v>2751</v>
      </c>
      <c r="V1300" s="50" t="s">
        <v>2752</v>
      </c>
      <c r="W1300" s="194" t="s">
        <v>2754</v>
      </c>
      <c r="X1300" s="186">
        <v>44147</v>
      </c>
      <c r="Y1300" s="55" t="s">
        <v>6</v>
      </c>
      <c r="Z1300" s="48"/>
      <c r="AA1300" s="48" t="s">
        <v>125</v>
      </c>
      <c r="AB1300" s="48"/>
      <c r="AC1300" s="48" t="s">
        <v>55</v>
      </c>
    </row>
    <row r="1301" spans="1:29" ht="20.100000000000001" customHeight="1">
      <c r="A1301" s="36" t="s">
        <v>2705</v>
      </c>
      <c r="B1301" s="95" t="s">
        <v>50</v>
      </c>
      <c r="C1301" s="59" t="s">
        <v>2749</v>
      </c>
      <c r="D1301" s="48" t="s">
        <v>246</v>
      </c>
      <c r="E1301" s="48" t="s">
        <v>44</v>
      </c>
      <c r="F1301" s="48" t="s">
        <v>247</v>
      </c>
      <c r="G1301" s="48" t="s">
        <v>89</v>
      </c>
      <c r="H1301" s="48">
        <v>6</v>
      </c>
      <c r="I1301" s="48" t="s">
        <v>114</v>
      </c>
      <c r="J1301" s="39">
        <v>45692</v>
      </c>
      <c r="K1301" s="44">
        <v>45689</v>
      </c>
      <c r="L1301" s="40" t="s">
        <v>4</v>
      </c>
      <c r="M1301" s="127">
        <v>3</v>
      </c>
      <c r="N1301" s="137">
        <f>VLOOKUP(L1301,단가표!$B$2:$C$75,2,0)</f>
        <v>60000</v>
      </c>
      <c r="O1301" s="42">
        <f>SUM(M1301*N1301)</f>
        <v>180000</v>
      </c>
      <c r="P1301" s="138">
        <v>180000</v>
      </c>
      <c r="Q1301" s="167" t="s">
        <v>26</v>
      </c>
      <c r="R1301" s="41"/>
      <c r="S1301" s="43">
        <f>VLOOKUP(Q1301,단가표!$B$2:$C$75,2,0)*R1301</f>
        <v>0</v>
      </c>
      <c r="T1301" s="166"/>
      <c r="U1301" s="195" t="s">
        <v>2751</v>
      </c>
      <c r="V1301" s="50" t="s">
        <v>2753</v>
      </c>
      <c r="W1301" s="194" t="s">
        <v>2459</v>
      </c>
      <c r="X1301" s="186">
        <v>44660</v>
      </c>
      <c r="Y1301" s="48"/>
      <c r="Z1301" s="48"/>
      <c r="AA1301" s="48" t="s">
        <v>248</v>
      </c>
      <c r="AB1301" s="48"/>
      <c r="AC1301" s="50"/>
    </row>
    <row r="1302" spans="1:29" ht="20.100000000000001" customHeight="1">
      <c r="A1302" s="36" t="s">
        <v>2705</v>
      </c>
      <c r="B1302" s="95" t="s">
        <v>50</v>
      </c>
      <c r="C1302" s="59" t="s">
        <v>2755</v>
      </c>
      <c r="D1302" s="48" t="s">
        <v>2756</v>
      </c>
      <c r="E1302" s="123" t="s">
        <v>2757</v>
      </c>
      <c r="F1302" s="123" t="s">
        <v>2758</v>
      </c>
      <c r="G1302" s="123" t="s">
        <v>2759</v>
      </c>
      <c r="H1302" s="48">
        <v>8</v>
      </c>
      <c r="I1302" s="48" t="s">
        <v>2760</v>
      </c>
      <c r="J1302" s="124">
        <v>45692</v>
      </c>
      <c r="K1302" s="44">
        <v>45689</v>
      </c>
      <c r="L1302" s="40" t="s">
        <v>2762</v>
      </c>
      <c r="M1302" s="127">
        <v>3</v>
      </c>
      <c r="N1302" s="137">
        <f>VLOOKUP(L1302,단가표!$B$2:$C$75,2,0)</f>
        <v>60000</v>
      </c>
      <c r="O1302" s="42">
        <f>SUM(M1302*N1302)</f>
        <v>180000</v>
      </c>
      <c r="P1302" s="138">
        <v>170000</v>
      </c>
      <c r="Q1302" s="167" t="s">
        <v>2765</v>
      </c>
      <c r="R1302" s="41">
        <v>1</v>
      </c>
      <c r="S1302" s="43">
        <f>VLOOKUP(Q1302,단가표!$B$2:$C$75,2,0)*R1302</f>
        <v>30000</v>
      </c>
      <c r="T1302" s="166">
        <v>30000</v>
      </c>
      <c r="U1302" s="210" t="s">
        <v>2751</v>
      </c>
      <c r="V1302" s="125" t="s">
        <v>2763</v>
      </c>
      <c r="W1302" s="211" t="s">
        <v>2764</v>
      </c>
      <c r="X1302" s="191"/>
      <c r="Y1302" s="123"/>
      <c r="Z1302" s="123"/>
      <c r="AA1302" s="48"/>
      <c r="AB1302" s="48"/>
      <c r="AC1302" s="123"/>
    </row>
    <row r="1303" spans="1:29" ht="20.100000000000001" customHeight="1">
      <c r="A1303" s="36" t="s">
        <v>2793</v>
      </c>
      <c r="B1303" s="94" t="s">
        <v>2790</v>
      </c>
      <c r="C1303" s="59" t="s">
        <v>2794</v>
      </c>
      <c r="D1303" s="48" t="s">
        <v>2795</v>
      </c>
      <c r="E1303" s="123" t="s">
        <v>2796</v>
      </c>
      <c r="F1303" s="123" t="s">
        <v>2797</v>
      </c>
      <c r="G1303" s="123" t="s">
        <v>2788</v>
      </c>
      <c r="H1303" s="48">
        <v>10</v>
      </c>
      <c r="I1303" s="48" t="s">
        <v>2798</v>
      </c>
      <c r="J1303" s="124">
        <v>45692</v>
      </c>
      <c r="K1303" s="66">
        <v>45689</v>
      </c>
      <c r="L1303" s="40" t="s">
        <v>2799</v>
      </c>
      <c r="M1303" s="127">
        <v>1</v>
      </c>
      <c r="N1303" s="137">
        <f>VLOOKUP(L1303,단가표!$B$2:$C$75,2,0)</f>
        <v>70000</v>
      </c>
      <c r="O1303" s="42">
        <f>SUM(M1303*N1303)</f>
        <v>70000</v>
      </c>
      <c r="P1303" s="138">
        <v>70000</v>
      </c>
      <c r="Q1303" s="167" t="s">
        <v>26</v>
      </c>
      <c r="R1303" s="41"/>
      <c r="S1303" s="43">
        <v>0</v>
      </c>
      <c r="T1303" s="168"/>
      <c r="U1303" s="210" t="s">
        <v>2800</v>
      </c>
      <c r="V1303" s="125" t="s">
        <v>2801</v>
      </c>
      <c r="W1303" s="211" t="s">
        <v>2802</v>
      </c>
      <c r="X1303" s="191"/>
      <c r="Y1303" s="123"/>
      <c r="Z1303" s="123"/>
      <c r="AA1303" s="48"/>
      <c r="AB1303" s="48"/>
      <c r="AC1303" s="123"/>
    </row>
    <row r="1304" spans="1:29" ht="20.100000000000001" customHeight="1">
      <c r="A1304" s="36" t="s">
        <v>2705</v>
      </c>
      <c r="B1304" s="95" t="s">
        <v>51</v>
      </c>
      <c r="C1304" s="59" t="s">
        <v>41</v>
      </c>
      <c r="D1304" s="48" t="s">
        <v>1966</v>
      </c>
      <c r="E1304" s="48" t="s">
        <v>193</v>
      </c>
      <c r="F1304" s="48" t="s">
        <v>1967</v>
      </c>
      <c r="G1304" s="48" t="s">
        <v>86</v>
      </c>
      <c r="H1304" s="48">
        <v>9</v>
      </c>
      <c r="I1304" s="48" t="s">
        <v>1087</v>
      </c>
      <c r="J1304" s="49">
        <v>45692</v>
      </c>
      <c r="K1304" s="44">
        <v>45689</v>
      </c>
      <c r="L1304" s="41" t="s">
        <v>6</v>
      </c>
      <c r="M1304" s="127">
        <v>8</v>
      </c>
      <c r="N1304" s="137">
        <f>VLOOKUP(L1304,단가표!$B$2:$C$75,2,0)</f>
        <v>55000</v>
      </c>
      <c r="O1304" s="42">
        <f>SUM(M1304*N1304)</f>
        <v>440000</v>
      </c>
      <c r="P1304" s="138">
        <v>440000</v>
      </c>
      <c r="Q1304" s="167" t="s">
        <v>26</v>
      </c>
      <c r="R1304" s="41"/>
      <c r="S1304" s="43">
        <f>VLOOKUP(Q1304,단가표!$B$2:$C$75,2,0)</f>
        <v>0</v>
      </c>
      <c r="T1304" s="166"/>
      <c r="U1304" s="210" t="s">
        <v>2800</v>
      </c>
      <c r="V1304" s="125" t="s">
        <v>2801</v>
      </c>
      <c r="W1304" s="194" t="s">
        <v>2804</v>
      </c>
      <c r="X1304" s="186"/>
      <c r="Y1304" s="55"/>
      <c r="Z1304" s="48"/>
      <c r="AA1304" s="48"/>
      <c r="AB1304" s="48"/>
      <c r="AC1304" s="40"/>
    </row>
    <row r="1305" spans="1:29" ht="20.100000000000001" customHeight="1">
      <c r="A1305" s="36" t="s">
        <v>2700</v>
      </c>
      <c r="B1305" s="36" t="s">
        <v>30</v>
      </c>
      <c r="C1305" s="56" t="s">
        <v>50</v>
      </c>
      <c r="D1305" s="48" t="s">
        <v>2805</v>
      </c>
      <c r="E1305" s="48" t="s">
        <v>30</v>
      </c>
      <c r="F1305" s="48" t="s">
        <v>2807</v>
      </c>
      <c r="G1305" s="48" t="s">
        <v>1723</v>
      </c>
      <c r="H1305" s="48">
        <v>10</v>
      </c>
      <c r="I1305" s="48" t="s">
        <v>2808</v>
      </c>
      <c r="J1305" s="49">
        <v>45692</v>
      </c>
      <c r="K1305" s="44">
        <v>45689</v>
      </c>
      <c r="L1305" s="40" t="s">
        <v>2810</v>
      </c>
      <c r="M1305" s="127">
        <v>1</v>
      </c>
      <c r="N1305" s="137">
        <f>VLOOKUP(L1305,단가표!$B$2:$C$75,2,0)</f>
        <v>99000</v>
      </c>
      <c r="O1305" s="42">
        <f>SUM(M1305*N1305)</f>
        <v>99000</v>
      </c>
      <c r="P1305" s="138">
        <v>99000</v>
      </c>
      <c r="Q1305" s="167" t="s">
        <v>26</v>
      </c>
      <c r="R1305" s="41"/>
      <c r="S1305" s="43">
        <v>0</v>
      </c>
      <c r="T1305" s="168"/>
      <c r="U1305" s="193" t="s">
        <v>2746</v>
      </c>
      <c r="V1305" s="50" t="s">
        <v>2803</v>
      </c>
      <c r="W1305" s="194" t="s">
        <v>2811</v>
      </c>
      <c r="X1305" s="186"/>
      <c r="Y1305" s="55"/>
      <c r="Z1305" s="48"/>
      <c r="AA1305" s="48"/>
      <c r="AB1305" s="48"/>
      <c r="AC1305" s="40"/>
    </row>
    <row r="1306" spans="1:29" ht="20.100000000000001" customHeight="1">
      <c r="A1306" s="36" t="s">
        <v>2700</v>
      </c>
      <c r="B1306" s="36" t="s">
        <v>30</v>
      </c>
      <c r="C1306" s="56" t="s">
        <v>2745</v>
      </c>
      <c r="D1306" s="48" t="s">
        <v>2806</v>
      </c>
      <c r="E1306" s="48" t="s">
        <v>30</v>
      </c>
      <c r="F1306" s="48" t="s">
        <v>2807</v>
      </c>
      <c r="G1306" s="48" t="s">
        <v>1667</v>
      </c>
      <c r="H1306" s="48">
        <v>10</v>
      </c>
      <c r="I1306" s="48" t="s">
        <v>2809</v>
      </c>
      <c r="J1306" s="49">
        <v>45692</v>
      </c>
      <c r="K1306" s="44">
        <v>45689</v>
      </c>
      <c r="L1306" s="40" t="s">
        <v>2810</v>
      </c>
      <c r="M1306" s="127">
        <v>1</v>
      </c>
      <c r="N1306" s="137">
        <f>VLOOKUP(L1306,단가표!$B$2:$C$75,2,0)</f>
        <v>99000</v>
      </c>
      <c r="O1306" s="42">
        <f>SUM(M1306*N1306)</f>
        <v>99000</v>
      </c>
      <c r="P1306" s="138">
        <v>99000</v>
      </c>
      <c r="Q1306" s="167" t="s">
        <v>26</v>
      </c>
      <c r="R1306" s="41"/>
      <c r="S1306" s="43">
        <f>VLOOKUP(Q1306,단가표!$B$2:$C$75,2,0)</f>
        <v>0</v>
      </c>
      <c r="T1306" s="166"/>
      <c r="U1306" s="193" t="s">
        <v>2746</v>
      </c>
      <c r="V1306" s="50" t="s">
        <v>2803</v>
      </c>
      <c r="W1306" s="194" t="s">
        <v>2811</v>
      </c>
      <c r="X1306" s="186"/>
      <c r="Y1306" s="55"/>
      <c r="Z1306" s="48"/>
      <c r="AA1306" s="48"/>
      <c r="AB1306" s="48"/>
      <c r="AC1306" s="40"/>
    </row>
    <row r="1307" spans="1:29" ht="20.100000000000001" customHeight="1">
      <c r="A1307" s="106" t="s">
        <v>2702</v>
      </c>
      <c r="B1307" s="106" t="s">
        <v>2815</v>
      </c>
      <c r="C1307" s="37" t="s">
        <v>84</v>
      </c>
      <c r="D1307" s="92" t="s">
        <v>402</v>
      </c>
      <c r="E1307" s="48">
        <f>[5]!표1[[#This Row],[품목]]</f>
        <v>0</v>
      </c>
      <c r="F1307" s="48" t="s">
        <v>496</v>
      </c>
      <c r="G1307" s="48"/>
      <c r="H1307" s="48"/>
      <c r="I1307" s="48" t="s">
        <v>232</v>
      </c>
      <c r="J1307" s="49">
        <v>45693</v>
      </c>
      <c r="K1307" s="62">
        <v>45627</v>
      </c>
      <c r="L1307" s="40" t="s">
        <v>647</v>
      </c>
      <c r="M1307" s="127">
        <v>1</v>
      </c>
      <c r="N1307" s="137">
        <f>VLOOKUP(L1307,단가표!$B$2:$C$75,2,0)</f>
        <v>130000</v>
      </c>
      <c r="O1307" s="42">
        <f>SUM(M1307*N1307)</f>
        <v>130000</v>
      </c>
      <c r="P1307" s="138">
        <v>77000</v>
      </c>
      <c r="Q1307" s="167" t="s">
        <v>26</v>
      </c>
      <c r="R1307" s="41"/>
      <c r="S1307" s="43">
        <v>0</v>
      </c>
      <c r="T1307" s="168"/>
      <c r="U1307" s="195" t="s">
        <v>2766</v>
      </c>
      <c r="V1307" s="50" t="s">
        <v>2767</v>
      </c>
      <c r="W1307" s="197" t="s">
        <v>2768</v>
      </c>
      <c r="X1307" s="188"/>
      <c r="Y1307" s="55"/>
      <c r="Z1307" s="48"/>
      <c r="AA1307" s="48"/>
      <c r="AB1307" s="48"/>
      <c r="AC1307" s="40"/>
    </row>
    <row r="1308" spans="1:29" ht="20.100000000000001" customHeight="1">
      <c r="A1308" s="106" t="s">
        <v>2702</v>
      </c>
      <c r="B1308" s="106" t="s">
        <v>2821</v>
      </c>
      <c r="C1308" s="37" t="s">
        <v>84</v>
      </c>
      <c r="D1308" s="92" t="s">
        <v>402</v>
      </c>
      <c r="E1308" s="48">
        <f>[5]!표1[[#This Row],[품목]]</f>
        <v>0</v>
      </c>
      <c r="F1308" s="48" t="s">
        <v>496</v>
      </c>
      <c r="G1308" s="48"/>
      <c r="H1308" s="48"/>
      <c r="I1308" s="48" t="s">
        <v>232</v>
      </c>
      <c r="J1308" s="49">
        <v>45693</v>
      </c>
      <c r="K1308" s="44">
        <v>45658</v>
      </c>
      <c r="L1308" s="40" t="s">
        <v>647</v>
      </c>
      <c r="M1308" s="127">
        <v>7</v>
      </c>
      <c r="N1308" s="137">
        <f>VLOOKUP(L1308,단가표!$B$2:$C$75,2,0)</f>
        <v>130000</v>
      </c>
      <c r="O1308" s="42">
        <f>SUM(M1308*N1308)</f>
        <v>910000</v>
      </c>
      <c r="P1308" s="138">
        <v>968000</v>
      </c>
      <c r="Q1308" s="167" t="s">
        <v>26</v>
      </c>
      <c r="R1308" s="41"/>
      <c r="S1308" s="43">
        <v>0</v>
      </c>
      <c r="T1308" s="168"/>
      <c r="U1308" s="195" t="s">
        <v>2766</v>
      </c>
      <c r="V1308" s="50" t="s">
        <v>2767</v>
      </c>
      <c r="W1308" s="197" t="s">
        <v>2769</v>
      </c>
      <c r="X1308" s="188"/>
      <c r="Y1308" s="55"/>
      <c r="Z1308" s="48"/>
      <c r="AA1308" s="48"/>
      <c r="AB1308" s="48"/>
      <c r="AC1308" s="40"/>
    </row>
    <row r="1309" spans="1:29" ht="20.100000000000001" customHeight="1">
      <c r="A1309" s="106" t="s">
        <v>2702</v>
      </c>
      <c r="B1309" s="106" t="s">
        <v>2822</v>
      </c>
      <c r="C1309" s="37" t="s">
        <v>84</v>
      </c>
      <c r="D1309" s="92" t="s">
        <v>2241</v>
      </c>
      <c r="E1309" s="48">
        <f>[5]!표1[[#This Row],[품목]]</f>
        <v>0</v>
      </c>
      <c r="F1309" s="48" t="s">
        <v>496</v>
      </c>
      <c r="G1309" s="48"/>
      <c r="H1309" s="48"/>
      <c r="I1309" s="48" t="s">
        <v>2770</v>
      </c>
      <c r="J1309" s="49">
        <v>45693</v>
      </c>
      <c r="K1309" s="44">
        <v>45689</v>
      </c>
      <c r="L1309" s="40" t="s">
        <v>647</v>
      </c>
      <c r="M1309" s="127">
        <v>5</v>
      </c>
      <c r="N1309" s="137">
        <f>VLOOKUP(L1309,단가표!$B$2:$C$75,2,0)</f>
        <v>130000</v>
      </c>
      <c r="O1309" s="42">
        <f>SUM(M1309*N1309)</f>
        <v>650000</v>
      </c>
      <c r="P1309" s="138">
        <v>660000</v>
      </c>
      <c r="Q1309" s="167" t="s">
        <v>26</v>
      </c>
      <c r="R1309" s="41"/>
      <c r="S1309" s="43">
        <f>VLOOKUP(Q1309,단가표!$B$2:$C$75,2,0)*R1309</f>
        <v>0</v>
      </c>
      <c r="T1309" s="168"/>
      <c r="U1309" s="195" t="s">
        <v>2771</v>
      </c>
      <c r="V1309" s="50" t="s">
        <v>2772</v>
      </c>
      <c r="W1309" s="197" t="s">
        <v>2773</v>
      </c>
      <c r="X1309" s="188"/>
      <c r="Y1309" s="55"/>
      <c r="Z1309" s="48"/>
      <c r="AA1309" s="48"/>
      <c r="AB1309" s="48"/>
      <c r="AC1309" s="40"/>
    </row>
    <row r="1310" spans="1:29" ht="20.100000000000001" customHeight="1">
      <c r="A1310" s="36" t="s">
        <v>2705</v>
      </c>
      <c r="B1310" s="95" t="s">
        <v>51</v>
      </c>
      <c r="C1310" s="59" t="s">
        <v>2749</v>
      </c>
      <c r="D1310" s="37" t="s">
        <v>2066</v>
      </c>
      <c r="E1310" s="48" t="s">
        <v>2186</v>
      </c>
      <c r="F1310" s="48" t="s">
        <v>2067</v>
      </c>
      <c r="G1310" s="48" t="s">
        <v>86</v>
      </c>
      <c r="H1310" s="48">
        <v>8</v>
      </c>
      <c r="I1310" s="48" t="s">
        <v>2774</v>
      </c>
      <c r="J1310" s="49">
        <v>45693</v>
      </c>
      <c r="K1310" s="44">
        <v>45689</v>
      </c>
      <c r="L1310" s="40" t="s">
        <v>6</v>
      </c>
      <c r="M1310" s="127">
        <v>8</v>
      </c>
      <c r="N1310" s="137">
        <f>VLOOKUP(L1310,단가표!$B$2:$C$75,2,0)</f>
        <v>55000</v>
      </c>
      <c r="O1310" s="42">
        <f>SUM(M1310*N1310)</f>
        <v>440000</v>
      </c>
      <c r="P1310" s="138">
        <v>440000</v>
      </c>
      <c r="Q1310" s="167" t="s">
        <v>26</v>
      </c>
      <c r="R1310" s="41"/>
      <c r="S1310" s="43">
        <f>VLOOKUP(Q1310,단가표!$B$2:$C$75,2,0)*R1310</f>
        <v>0</v>
      </c>
      <c r="T1310" s="166"/>
      <c r="U1310" s="195" t="s">
        <v>2776</v>
      </c>
      <c r="V1310" s="48" t="s">
        <v>2777</v>
      </c>
      <c r="W1310" s="194" t="s">
        <v>2348</v>
      </c>
      <c r="X1310" s="186">
        <v>45659</v>
      </c>
      <c r="Y1310" s="48" t="s">
        <v>6</v>
      </c>
      <c r="Z1310" s="48"/>
      <c r="AA1310" s="48"/>
      <c r="AB1310" s="48"/>
      <c r="AC1310" s="50"/>
    </row>
    <row r="1311" spans="1:29" ht="20.100000000000001" customHeight="1">
      <c r="A1311" s="58" t="s">
        <v>2705</v>
      </c>
      <c r="B1311" s="95" t="s">
        <v>50</v>
      </c>
      <c r="C1311" s="59" t="s">
        <v>2778</v>
      </c>
      <c r="D1311" s="57" t="s">
        <v>216</v>
      </c>
      <c r="E1311" s="48" t="s">
        <v>45</v>
      </c>
      <c r="F1311" s="48" t="s">
        <v>217</v>
      </c>
      <c r="G1311" s="48" t="s">
        <v>89</v>
      </c>
      <c r="H1311" s="48">
        <v>5</v>
      </c>
      <c r="I1311" s="48" t="s">
        <v>403</v>
      </c>
      <c r="J1311" s="49">
        <v>45693</v>
      </c>
      <c r="K1311" s="44">
        <v>45689</v>
      </c>
      <c r="L1311" s="40" t="s">
        <v>2435</v>
      </c>
      <c r="M1311" s="127">
        <v>1</v>
      </c>
      <c r="N1311" s="137">
        <f>VLOOKUP(L1311,단가표!$B$2:$C$75,2,0)</f>
        <v>30000</v>
      </c>
      <c r="O1311" s="42">
        <f>SUM(M1311*N1311)</f>
        <v>30000</v>
      </c>
      <c r="P1311" s="138">
        <v>30000</v>
      </c>
      <c r="Q1311" s="167" t="s">
        <v>26</v>
      </c>
      <c r="R1311" s="41"/>
      <c r="S1311" s="43">
        <v>0</v>
      </c>
      <c r="T1311" s="166"/>
      <c r="U1311" s="195" t="s">
        <v>2751</v>
      </c>
      <c r="V1311" s="50" t="s">
        <v>2780</v>
      </c>
      <c r="W1311" s="194" t="s">
        <v>2781</v>
      </c>
      <c r="X1311" s="186">
        <v>44538</v>
      </c>
      <c r="Y1311" s="48" t="s">
        <v>4</v>
      </c>
      <c r="Z1311" s="48"/>
      <c r="AA1311" s="48" t="s">
        <v>218</v>
      </c>
      <c r="AB1311" s="48"/>
      <c r="AC1311" s="48"/>
    </row>
    <row r="1312" spans="1:29" ht="20.100000000000001" customHeight="1">
      <c r="A1312" s="58" t="s">
        <v>2705</v>
      </c>
      <c r="B1312" s="95" t="s">
        <v>50</v>
      </c>
      <c r="C1312" s="59" t="s">
        <v>2779</v>
      </c>
      <c r="D1312" s="57" t="s">
        <v>219</v>
      </c>
      <c r="E1312" s="48" t="s">
        <v>45</v>
      </c>
      <c r="F1312" s="48" t="s">
        <v>217</v>
      </c>
      <c r="G1312" s="48" t="s">
        <v>89</v>
      </c>
      <c r="H1312" s="48">
        <v>7</v>
      </c>
      <c r="I1312" s="48" t="s">
        <v>403</v>
      </c>
      <c r="J1312" s="49">
        <v>45693</v>
      </c>
      <c r="K1312" s="44">
        <v>45689</v>
      </c>
      <c r="L1312" s="40" t="s">
        <v>2435</v>
      </c>
      <c r="M1312" s="127">
        <v>1</v>
      </c>
      <c r="N1312" s="137">
        <f>VLOOKUP(L1312,단가표!$B$2:$C$75,2,0)</f>
        <v>30000</v>
      </c>
      <c r="O1312" s="42">
        <f>SUM(M1312*N1312)</f>
        <v>30000</v>
      </c>
      <c r="P1312" s="138">
        <v>30000</v>
      </c>
      <c r="Q1312" s="167" t="s">
        <v>26</v>
      </c>
      <c r="R1312" s="41"/>
      <c r="S1312" s="43">
        <v>0</v>
      </c>
      <c r="T1312" s="166"/>
      <c r="U1312" s="195" t="s">
        <v>2751</v>
      </c>
      <c r="V1312" s="50" t="s">
        <v>2780</v>
      </c>
      <c r="W1312" s="194" t="s">
        <v>2781</v>
      </c>
      <c r="X1312" s="186">
        <v>44538</v>
      </c>
      <c r="Y1312" s="48" t="s">
        <v>4</v>
      </c>
      <c r="Z1312" s="48"/>
      <c r="AA1312" s="48" t="s">
        <v>218</v>
      </c>
      <c r="AB1312" s="48"/>
      <c r="AC1312" s="48"/>
    </row>
    <row r="1313" spans="1:29" ht="20.100000000000001" customHeight="1">
      <c r="A1313" s="58" t="s">
        <v>2793</v>
      </c>
      <c r="B1313" s="94" t="s">
        <v>2782</v>
      </c>
      <c r="C1313" s="59" t="s">
        <v>2755</v>
      </c>
      <c r="D1313" s="57" t="s">
        <v>2783</v>
      </c>
      <c r="E1313" s="123" t="s">
        <v>2784</v>
      </c>
      <c r="F1313" s="123" t="s">
        <v>2785</v>
      </c>
      <c r="G1313" s="123" t="s">
        <v>2786</v>
      </c>
      <c r="H1313" s="48">
        <v>12</v>
      </c>
      <c r="I1313" s="48" t="s">
        <v>2787</v>
      </c>
      <c r="J1313" s="124">
        <v>45693</v>
      </c>
      <c r="K1313" s="66">
        <v>45689</v>
      </c>
      <c r="L1313" s="40" t="s">
        <v>2789</v>
      </c>
      <c r="M1313" s="127">
        <v>3</v>
      </c>
      <c r="N1313" s="137">
        <f>VLOOKUP(L1313,단가표!$B$2:$C$75,2,0)</f>
        <v>60000</v>
      </c>
      <c r="O1313" s="42">
        <f>SUM(M1313*N1313)</f>
        <v>180000</v>
      </c>
      <c r="P1313" s="138">
        <v>170000</v>
      </c>
      <c r="Q1313" s="167" t="s">
        <v>2775</v>
      </c>
      <c r="R1313" s="41">
        <v>3</v>
      </c>
      <c r="S1313" s="43">
        <f>VLOOKUP(Q1313,단가표!$B$2:$C$75,2,0)*R1313</f>
        <v>18000</v>
      </c>
      <c r="T1313" s="166">
        <v>18000</v>
      </c>
      <c r="U1313" s="195" t="s">
        <v>2751</v>
      </c>
      <c r="V1313" s="125" t="s">
        <v>2791</v>
      </c>
      <c r="W1313" s="211" t="s">
        <v>2792</v>
      </c>
      <c r="X1313" s="191"/>
      <c r="Y1313" s="123"/>
      <c r="Z1313" s="123"/>
      <c r="AA1313" s="48"/>
      <c r="AB1313" s="48"/>
      <c r="AC1313" s="123"/>
    </row>
    <row r="1314" spans="1:29" ht="20.100000000000001" customHeight="1">
      <c r="A1314" s="58" t="s">
        <v>2793</v>
      </c>
      <c r="B1314" s="94" t="s">
        <v>2782</v>
      </c>
      <c r="C1314" s="59" t="s">
        <v>2755</v>
      </c>
      <c r="D1314" s="57" t="s">
        <v>2783</v>
      </c>
      <c r="E1314" s="123" t="s">
        <v>2784</v>
      </c>
      <c r="F1314" s="123" t="s">
        <v>2785</v>
      </c>
      <c r="G1314" s="123" t="s">
        <v>2786</v>
      </c>
      <c r="H1314" s="48">
        <v>12</v>
      </c>
      <c r="I1314" s="48" t="s">
        <v>2787</v>
      </c>
      <c r="J1314" s="124">
        <v>45693</v>
      </c>
      <c r="K1314" s="66">
        <v>45689</v>
      </c>
      <c r="L1314" s="40"/>
      <c r="M1314" s="127"/>
      <c r="N1314" s="137"/>
      <c r="O1314" s="42"/>
      <c r="P1314" s="138"/>
      <c r="Q1314" s="167" t="s">
        <v>2747</v>
      </c>
      <c r="R1314" s="41">
        <v>1</v>
      </c>
      <c r="S1314" s="43">
        <f>VLOOKUP(Q1314,단가표!$B$2:$C$75,2,0)*R1314</f>
        <v>30000</v>
      </c>
      <c r="T1314" s="166">
        <v>30000</v>
      </c>
      <c r="U1314" s="195" t="s">
        <v>2751</v>
      </c>
      <c r="V1314" s="125" t="s">
        <v>2791</v>
      </c>
      <c r="W1314" s="211" t="s">
        <v>2823</v>
      </c>
      <c r="X1314" s="191"/>
      <c r="Y1314" s="123"/>
      <c r="Z1314" s="123"/>
      <c r="AA1314" s="48"/>
      <c r="AB1314" s="48"/>
      <c r="AC1314" s="123"/>
    </row>
    <row r="1315" spans="1:29" ht="20.100000000000001" customHeight="1">
      <c r="A1315" s="36" t="s">
        <v>2705</v>
      </c>
      <c r="B1315" s="94" t="s">
        <v>2813</v>
      </c>
      <c r="C1315" s="59" t="s">
        <v>2794</v>
      </c>
      <c r="D1315" s="57" t="s">
        <v>2814</v>
      </c>
      <c r="E1315" s="123" t="s">
        <v>2816</v>
      </c>
      <c r="F1315" s="123" t="s">
        <v>2817</v>
      </c>
      <c r="G1315" s="123" t="s">
        <v>2761</v>
      </c>
      <c r="H1315" s="48">
        <v>6</v>
      </c>
      <c r="I1315" s="48" t="s">
        <v>2818</v>
      </c>
      <c r="J1315" s="124">
        <v>45693</v>
      </c>
      <c r="K1315" s="66">
        <v>45689</v>
      </c>
      <c r="L1315" s="40" t="s">
        <v>2819</v>
      </c>
      <c r="M1315" s="41">
        <v>1</v>
      </c>
      <c r="N1315" s="137">
        <f>VLOOKUP(L1315,단가표!$B$2:$C$75,2,0)</f>
        <v>70000</v>
      </c>
      <c r="O1315" s="42">
        <f>SUM(M1315*N1315)</f>
        <v>70000</v>
      </c>
      <c r="P1315" s="138">
        <v>70000</v>
      </c>
      <c r="Q1315" s="167" t="s">
        <v>26</v>
      </c>
      <c r="R1315" s="41"/>
      <c r="S1315" s="43">
        <f>VLOOKUP(Q1315,단가표!$B$2:$C$75,2,0)*R1315</f>
        <v>0</v>
      </c>
      <c r="T1315" s="166"/>
      <c r="U1315" s="193" t="s">
        <v>2746</v>
      </c>
      <c r="V1315" s="50" t="s">
        <v>2803</v>
      </c>
      <c r="W1315" s="220" t="s">
        <v>2820</v>
      </c>
      <c r="X1315" s="126"/>
      <c r="Y1315" s="123"/>
      <c r="Z1315" s="123"/>
      <c r="AA1315" s="48"/>
      <c r="AB1315" s="48"/>
      <c r="AC1315" s="123"/>
    </row>
    <row r="1316" spans="1:29" ht="20.100000000000001" customHeight="1">
      <c r="A1316" s="36" t="s">
        <v>2705</v>
      </c>
      <c r="B1316" s="95" t="s">
        <v>51</v>
      </c>
      <c r="C1316" s="56" t="s">
        <v>41</v>
      </c>
      <c r="D1316" s="57" t="s">
        <v>543</v>
      </c>
      <c r="E1316" s="48" t="s">
        <v>46</v>
      </c>
      <c r="F1316" s="48" t="s">
        <v>544</v>
      </c>
      <c r="G1316" s="48" t="s">
        <v>86</v>
      </c>
      <c r="H1316" s="48">
        <v>11</v>
      </c>
      <c r="I1316" s="48" t="s">
        <v>101</v>
      </c>
      <c r="J1316" s="49">
        <v>45693</v>
      </c>
      <c r="K1316" s="66">
        <v>45689</v>
      </c>
      <c r="L1316" s="40" t="s">
        <v>5</v>
      </c>
      <c r="M1316" s="127">
        <v>4</v>
      </c>
      <c r="N1316" s="137">
        <f>VLOOKUP(L1316,단가표!$B$2:$C$75,2,0)</f>
        <v>57500</v>
      </c>
      <c r="O1316" s="42">
        <f>SUM(M1316*N1316)</f>
        <v>230000</v>
      </c>
      <c r="P1316" s="138">
        <v>230000</v>
      </c>
      <c r="Q1316" s="165" t="s">
        <v>26</v>
      </c>
      <c r="R1316" s="41"/>
      <c r="S1316" s="43">
        <f>VLOOKUP(Q1316,단가표!$B$2:$C$75,2,0)</f>
        <v>0</v>
      </c>
      <c r="T1316" s="166"/>
      <c r="U1316" s="193" t="s">
        <v>2746</v>
      </c>
      <c r="V1316" s="50" t="s">
        <v>2803</v>
      </c>
      <c r="W1316" s="194" t="s">
        <v>2372</v>
      </c>
      <c r="X1316" s="186">
        <v>45315</v>
      </c>
      <c r="Y1316" s="55" t="s">
        <v>4</v>
      </c>
      <c r="Z1316" s="48"/>
      <c r="AA1316" s="48" t="s">
        <v>136</v>
      </c>
      <c r="AB1316" s="48"/>
      <c r="AC1316" s="40"/>
    </row>
    <row r="1317" spans="1:29" ht="20.100000000000001" customHeight="1">
      <c r="A1317" s="36" t="s">
        <v>2705</v>
      </c>
      <c r="B1317" s="95" t="s">
        <v>50</v>
      </c>
      <c r="C1317" s="56" t="s">
        <v>41</v>
      </c>
      <c r="D1317" s="57" t="s">
        <v>545</v>
      </c>
      <c r="E1317" s="48" t="s">
        <v>731</v>
      </c>
      <c r="F1317" s="48" t="s">
        <v>544</v>
      </c>
      <c r="G1317" s="48" t="s">
        <v>89</v>
      </c>
      <c r="H1317" s="48">
        <v>8</v>
      </c>
      <c r="I1317" s="48" t="s">
        <v>101</v>
      </c>
      <c r="J1317" s="49">
        <v>45693</v>
      </c>
      <c r="K1317" s="66">
        <v>45689</v>
      </c>
      <c r="L1317" s="40" t="s">
        <v>5</v>
      </c>
      <c r="M1317" s="127">
        <v>4</v>
      </c>
      <c r="N1317" s="137">
        <f>VLOOKUP(L1317,단가표!$B$2:$C$75,2,0)</f>
        <v>57500</v>
      </c>
      <c r="O1317" s="42">
        <f>SUM(M1317*N1317)</f>
        <v>230000</v>
      </c>
      <c r="P1317" s="138">
        <v>230000</v>
      </c>
      <c r="Q1317" s="165" t="s">
        <v>26</v>
      </c>
      <c r="R1317" s="41"/>
      <c r="S1317" s="43">
        <f>VLOOKUP(Q1317,단가표!$B$2:$C$75,2,0)</f>
        <v>0</v>
      </c>
      <c r="T1317" s="166"/>
      <c r="U1317" s="193" t="s">
        <v>2746</v>
      </c>
      <c r="V1317" s="50" t="s">
        <v>2803</v>
      </c>
      <c r="W1317" s="194" t="s">
        <v>2372</v>
      </c>
      <c r="X1317" s="186">
        <v>45315</v>
      </c>
      <c r="Y1317" s="55" t="s">
        <v>4</v>
      </c>
      <c r="Z1317" s="48"/>
      <c r="AA1317" s="48" t="s">
        <v>136</v>
      </c>
      <c r="AB1317" s="48"/>
      <c r="AC1317" s="40"/>
    </row>
    <row r="1318" spans="1:29" ht="20.100000000000001" customHeight="1">
      <c r="A1318" s="95" t="s">
        <v>2705</v>
      </c>
      <c r="B1318" s="95" t="s">
        <v>51</v>
      </c>
      <c r="C1318" s="37" t="s">
        <v>2112</v>
      </c>
      <c r="D1318" s="40" t="s">
        <v>371</v>
      </c>
      <c r="E1318" s="48" t="s">
        <v>193</v>
      </c>
      <c r="F1318" s="48" t="s">
        <v>372</v>
      </c>
      <c r="G1318" s="48" t="s">
        <v>86</v>
      </c>
      <c r="H1318" s="48">
        <v>5</v>
      </c>
      <c r="I1318" s="48" t="s">
        <v>107</v>
      </c>
      <c r="J1318" s="49"/>
      <c r="K1318" s="62">
        <v>45689</v>
      </c>
      <c r="L1318" s="41" t="s">
        <v>4</v>
      </c>
      <c r="M1318" s="127">
        <v>4</v>
      </c>
      <c r="N1318" s="137">
        <f>VLOOKUP(L1318,단가표!$B$2:$C$75,2,0)</f>
        <v>60000</v>
      </c>
      <c r="O1318" s="42">
        <f>SUM(M1318*N1318)</f>
        <v>240000</v>
      </c>
      <c r="P1318" s="140"/>
      <c r="Q1318" s="167" t="s">
        <v>26</v>
      </c>
      <c r="R1318" s="41"/>
      <c r="S1318" s="43">
        <f>VLOOKUP(Q1318,단가표!$B$2:$C$75,2,0)*R1318</f>
        <v>0</v>
      </c>
      <c r="T1318" s="166"/>
      <c r="U1318" s="204"/>
      <c r="V1318" s="50"/>
      <c r="W1318" s="194" t="s">
        <v>1825</v>
      </c>
      <c r="X1318" s="186">
        <v>44998</v>
      </c>
      <c r="Y1318" s="48" t="s">
        <v>4</v>
      </c>
      <c r="Z1318" s="48"/>
      <c r="AA1318" s="60" t="s">
        <v>373</v>
      </c>
      <c r="AB1318" s="60"/>
      <c r="AC1318" s="40"/>
    </row>
    <row r="1319" spans="1:29" ht="20.100000000000001" customHeight="1">
      <c r="A1319" s="95" t="s">
        <v>2705</v>
      </c>
      <c r="B1319" s="95" t="s">
        <v>51</v>
      </c>
      <c r="C1319" s="37" t="s">
        <v>2112</v>
      </c>
      <c r="D1319" s="48" t="s">
        <v>573</v>
      </c>
      <c r="E1319" s="48" t="s">
        <v>48</v>
      </c>
      <c r="F1319" s="48" t="s">
        <v>574</v>
      </c>
      <c r="G1319" s="48" t="s">
        <v>86</v>
      </c>
      <c r="H1319" s="48">
        <v>9</v>
      </c>
      <c r="I1319" s="50" t="s">
        <v>406</v>
      </c>
      <c r="J1319" s="49"/>
      <c r="K1319" s="44">
        <v>45689</v>
      </c>
      <c r="L1319" s="40" t="s">
        <v>165</v>
      </c>
      <c r="M1319" s="127">
        <v>1</v>
      </c>
      <c r="N1319" s="137">
        <f>VLOOKUP(L1319,단가표!$B$2:$C$75,2,0)</f>
        <v>500000</v>
      </c>
      <c r="O1319" s="42">
        <f>SUM(M1319*N1319)</f>
        <v>500000</v>
      </c>
      <c r="P1319" s="138"/>
      <c r="Q1319" s="167" t="s">
        <v>26</v>
      </c>
      <c r="R1319" s="41"/>
      <c r="S1319" s="43">
        <f>VLOOKUP(Q1319,단가표!$B$2:$C$75,2,0)*R1319</f>
        <v>0</v>
      </c>
      <c r="T1319" s="166"/>
      <c r="U1319" s="195"/>
      <c r="V1319" s="48"/>
      <c r="W1319" s="194" t="s">
        <v>2003</v>
      </c>
      <c r="X1319" s="186">
        <v>45328</v>
      </c>
      <c r="Y1319" s="55" t="s">
        <v>6</v>
      </c>
      <c r="Z1319" s="48"/>
      <c r="AA1319" s="48" t="s">
        <v>575</v>
      </c>
      <c r="AB1319" s="48"/>
      <c r="AC1319" s="48"/>
    </row>
    <row r="1320" spans="1:29" ht="20.100000000000001" customHeight="1">
      <c r="A1320" s="114" t="s">
        <v>2705</v>
      </c>
      <c r="B1320" s="95" t="s">
        <v>50</v>
      </c>
      <c r="C1320" s="37" t="s">
        <v>2112</v>
      </c>
      <c r="D1320" s="40" t="s">
        <v>314</v>
      </c>
      <c r="E1320" s="48" t="s">
        <v>45</v>
      </c>
      <c r="F1320" s="48" t="s">
        <v>315</v>
      </c>
      <c r="G1320" s="48" t="s">
        <v>89</v>
      </c>
      <c r="H1320" s="40">
        <v>6</v>
      </c>
      <c r="I1320" s="48" t="s">
        <v>596</v>
      </c>
      <c r="J1320" s="49"/>
      <c r="K1320" s="44">
        <v>45689</v>
      </c>
      <c r="L1320" s="40" t="s">
        <v>4</v>
      </c>
      <c r="M1320" s="127">
        <v>4</v>
      </c>
      <c r="N1320" s="137">
        <f>VLOOKUP(L1320,단가표!$B$2:$C$75,2,0)</f>
        <v>60000</v>
      </c>
      <c r="O1320" s="42">
        <f>SUM(M1320*N1320)</f>
        <v>240000</v>
      </c>
      <c r="P1320" s="140"/>
      <c r="Q1320" s="167" t="s">
        <v>26</v>
      </c>
      <c r="R1320" s="41"/>
      <c r="S1320" s="43">
        <f>VLOOKUP(Q1320,단가표!$B$2:$C$75,2,0)*R1320</f>
        <v>0</v>
      </c>
      <c r="T1320" s="166"/>
      <c r="U1320" s="195"/>
      <c r="V1320" s="41"/>
      <c r="W1320" s="194" t="s">
        <v>1825</v>
      </c>
      <c r="X1320" s="188">
        <v>44884</v>
      </c>
      <c r="Y1320" s="48" t="s">
        <v>4</v>
      </c>
      <c r="Z1320" s="48"/>
      <c r="AA1320" s="48" t="s">
        <v>319</v>
      </c>
      <c r="AB1320" s="48"/>
      <c r="AC1320" s="48" t="s">
        <v>61</v>
      </c>
    </row>
    <row r="1321" spans="1:29" ht="20.100000000000001" customHeight="1">
      <c r="A1321" s="94" t="s">
        <v>2705</v>
      </c>
      <c r="B1321" s="95" t="s">
        <v>50</v>
      </c>
      <c r="C1321" s="37" t="s">
        <v>2112</v>
      </c>
      <c r="D1321" s="37" t="s">
        <v>1695</v>
      </c>
      <c r="E1321" s="48" t="s">
        <v>731</v>
      </c>
      <c r="F1321" s="48" t="s">
        <v>1696</v>
      </c>
      <c r="G1321" s="48" t="s">
        <v>86</v>
      </c>
      <c r="H1321" s="48">
        <v>7</v>
      </c>
      <c r="I1321" s="48" t="s">
        <v>114</v>
      </c>
      <c r="J1321" s="49"/>
      <c r="K1321" s="44">
        <v>45689</v>
      </c>
      <c r="L1321" s="40" t="s">
        <v>5</v>
      </c>
      <c r="M1321" s="127">
        <v>4</v>
      </c>
      <c r="N1321" s="137">
        <f>VLOOKUP(L1321,단가표!$B$2:$C$75,2,0)</f>
        <v>57500</v>
      </c>
      <c r="O1321" s="42">
        <f>SUM(M1321*N1321)</f>
        <v>230000</v>
      </c>
      <c r="P1321" s="138"/>
      <c r="Q1321" s="167" t="s">
        <v>15</v>
      </c>
      <c r="R1321" s="41">
        <v>4</v>
      </c>
      <c r="S1321" s="43">
        <f>VLOOKUP(Q1321,단가표!$B$2:$C$75,2,0)*R1321</f>
        <v>24000</v>
      </c>
      <c r="T1321" s="166"/>
      <c r="U1321" s="195"/>
      <c r="V1321" s="48"/>
      <c r="W1321" s="194" t="s">
        <v>2103</v>
      </c>
      <c r="X1321" s="186"/>
      <c r="Y1321" s="48"/>
      <c r="Z1321" s="48"/>
      <c r="AA1321" s="48"/>
      <c r="AB1321" s="48"/>
      <c r="AC1321" s="50"/>
    </row>
    <row r="1322" spans="1:29" ht="20.100000000000001" customHeight="1">
      <c r="A1322" s="94" t="s">
        <v>2705</v>
      </c>
      <c r="B1322" s="95" t="s">
        <v>50</v>
      </c>
      <c r="C1322" s="37" t="s">
        <v>2112</v>
      </c>
      <c r="D1322" s="37" t="s">
        <v>1698</v>
      </c>
      <c r="E1322" s="48" t="s">
        <v>731</v>
      </c>
      <c r="F1322" s="48" t="s">
        <v>1696</v>
      </c>
      <c r="G1322" s="48" t="s">
        <v>86</v>
      </c>
      <c r="H1322" s="48">
        <v>7</v>
      </c>
      <c r="I1322" s="48" t="s">
        <v>114</v>
      </c>
      <c r="J1322" s="49"/>
      <c r="K1322" s="44">
        <v>45689</v>
      </c>
      <c r="L1322" s="40" t="s">
        <v>5</v>
      </c>
      <c r="M1322" s="127">
        <v>4</v>
      </c>
      <c r="N1322" s="137">
        <f>VLOOKUP(L1322,단가표!$B$2:$C$75,2,0)</f>
        <v>57500</v>
      </c>
      <c r="O1322" s="42">
        <f>SUM(M1322*N1322)</f>
        <v>230000</v>
      </c>
      <c r="P1322" s="138"/>
      <c r="Q1322" s="167" t="s">
        <v>15</v>
      </c>
      <c r="R1322" s="41">
        <v>4</v>
      </c>
      <c r="S1322" s="43">
        <f>VLOOKUP(Q1322,단가표!$B$2:$C$75,2,0)*R1322</f>
        <v>24000</v>
      </c>
      <c r="T1322" s="166"/>
      <c r="U1322" s="195"/>
      <c r="V1322" s="48"/>
      <c r="W1322" s="194" t="s">
        <v>2103</v>
      </c>
      <c r="X1322" s="186"/>
      <c r="Y1322" s="48"/>
      <c r="Z1322" s="48"/>
      <c r="AA1322" s="48"/>
      <c r="AB1322" s="48"/>
      <c r="AC1322" s="50"/>
    </row>
    <row r="1323" spans="1:29" ht="20.100000000000001" customHeight="1">
      <c r="A1323" s="95" t="s">
        <v>2705</v>
      </c>
      <c r="B1323" s="95" t="s">
        <v>51</v>
      </c>
      <c r="C1323" s="37" t="s">
        <v>2112</v>
      </c>
      <c r="D1323" s="48" t="s">
        <v>708</v>
      </c>
      <c r="E1323" s="48" t="s">
        <v>577</v>
      </c>
      <c r="F1323" s="48" t="s">
        <v>720</v>
      </c>
      <c r="G1323" s="48" t="s">
        <v>86</v>
      </c>
      <c r="H1323" s="48">
        <v>8</v>
      </c>
      <c r="I1323" s="48" t="s">
        <v>102</v>
      </c>
      <c r="J1323" s="49"/>
      <c r="K1323" s="44">
        <v>45689</v>
      </c>
      <c r="L1323" s="40" t="s">
        <v>4</v>
      </c>
      <c r="M1323" s="127">
        <v>4</v>
      </c>
      <c r="N1323" s="137">
        <f>VLOOKUP(L1323,단가표!$B$2:$C$75,2,0)</f>
        <v>60000</v>
      </c>
      <c r="O1323" s="42">
        <f>SUM(M1323*N1323)</f>
        <v>240000</v>
      </c>
      <c r="P1323" s="138"/>
      <c r="Q1323" s="167" t="s">
        <v>26</v>
      </c>
      <c r="R1323" s="41"/>
      <c r="S1323" s="43">
        <f>VLOOKUP(Q1323,단가표!$B$2:$C$75,2,0)*R1323</f>
        <v>0</v>
      </c>
      <c r="T1323" s="166"/>
      <c r="U1323" s="193"/>
      <c r="V1323" s="50"/>
      <c r="W1323" s="194" t="s">
        <v>1825</v>
      </c>
      <c r="X1323" s="186">
        <v>45499</v>
      </c>
      <c r="Y1323" s="55" t="s">
        <v>6</v>
      </c>
      <c r="Z1323" s="48"/>
      <c r="AA1323" s="48"/>
      <c r="AB1323" s="48"/>
      <c r="AC1323" s="40"/>
    </row>
    <row r="1324" spans="1:29" ht="20.100000000000001" customHeight="1">
      <c r="A1324" s="95" t="s">
        <v>2705</v>
      </c>
      <c r="B1324" s="95" t="s">
        <v>51</v>
      </c>
      <c r="C1324" s="56"/>
      <c r="D1324" s="48" t="s">
        <v>203</v>
      </c>
      <c r="E1324" s="48" t="s">
        <v>46</v>
      </c>
      <c r="F1324" s="40" t="s">
        <v>204</v>
      </c>
      <c r="G1324" s="48" t="s">
        <v>86</v>
      </c>
      <c r="H1324" s="48">
        <v>10</v>
      </c>
      <c r="I1324" s="48" t="s">
        <v>92</v>
      </c>
      <c r="J1324" s="68"/>
      <c r="K1324" s="44">
        <v>45689</v>
      </c>
      <c r="L1324" s="40" t="s">
        <v>4</v>
      </c>
      <c r="M1324" s="127">
        <v>4</v>
      </c>
      <c r="N1324" s="137">
        <f>VLOOKUP(L1324,단가표!$B$2:$C$75,2,0)</f>
        <v>60000</v>
      </c>
      <c r="O1324" s="42">
        <f>SUM(M1324*N1324)</f>
        <v>240000</v>
      </c>
      <c r="P1324" s="138"/>
      <c r="Q1324" s="167" t="s">
        <v>26</v>
      </c>
      <c r="R1324" s="75"/>
      <c r="S1324" s="43">
        <f>VLOOKUP(Q1324,단가표!$B$2:$C$75,2,0)*R1324</f>
        <v>0</v>
      </c>
      <c r="T1324" s="166"/>
      <c r="U1324" s="195"/>
      <c r="V1324" s="50"/>
      <c r="W1324" s="194" t="s">
        <v>1881</v>
      </c>
      <c r="X1324" s="186">
        <v>44569</v>
      </c>
      <c r="Y1324" s="55" t="s">
        <v>4</v>
      </c>
      <c r="Z1324" s="48"/>
      <c r="AA1324" s="48"/>
      <c r="AB1324" s="48"/>
      <c r="AC1324" s="48"/>
    </row>
    <row r="1325" spans="1:29" ht="20.100000000000001" customHeight="1">
      <c r="A1325" s="95" t="s">
        <v>2705</v>
      </c>
      <c r="B1325" s="95" t="s">
        <v>50</v>
      </c>
      <c r="C1325" s="59"/>
      <c r="D1325" s="38" t="s">
        <v>330</v>
      </c>
      <c r="E1325" s="48" t="s">
        <v>731</v>
      </c>
      <c r="F1325" s="48" t="s">
        <v>335</v>
      </c>
      <c r="G1325" s="48" t="s">
        <v>89</v>
      </c>
      <c r="H1325" s="40">
        <v>8</v>
      </c>
      <c r="I1325" s="48" t="s">
        <v>93</v>
      </c>
      <c r="J1325" s="49"/>
      <c r="K1325" s="44">
        <v>45689</v>
      </c>
      <c r="L1325" s="40" t="s">
        <v>4</v>
      </c>
      <c r="M1325" s="127">
        <v>4</v>
      </c>
      <c r="N1325" s="137">
        <f>VLOOKUP(L1325,단가표!$B$2:$C$75,2,0)</f>
        <v>60000</v>
      </c>
      <c r="O1325" s="42">
        <f>SUM(M1325*N1325)</f>
        <v>240000</v>
      </c>
      <c r="P1325" s="140"/>
      <c r="Q1325" s="167" t="s">
        <v>16</v>
      </c>
      <c r="R1325" s="41">
        <v>4</v>
      </c>
      <c r="S1325" s="43">
        <f>VLOOKUP(Q1325,단가표!$B$2:$C$75,2,0)*R1325</f>
        <v>12000</v>
      </c>
      <c r="T1325" s="168"/>
      <c r="U1325" s="195"/>
      <c r="V1325" s="41"/>
      <c r="W1325" s="194" t="s">
        <v>2132</v>
      </c>
      <c r="X1325" s="188">
        <v>44933</v>
      </c>
      <c r="Y1325" s="48" t="s">
        <v>4</v>
      </c>
      <c r="Z1325" s="48"/>
      <c r="AA1325" s="48" t="s">
        <v>240</v>
      </c>
      <c r="AB1325" s="48"/>
      <c r="AC1325" s="48" t="s">
        <v>61</v>
      </c>
    </row>
    <row r="1326" spans="1:29" ht="20.100000000000001" customHeight="1">
      <c r="A1326" s="95" t="s">
        <v>2705</v>
      </c>
      <c r="B1326" s="95" t="s">
        <v>51</v>
      </c>
      <c r="C1326" s="56"/>
      <c r="D1326" s="48" t="s">
        <v>619</v>
      </c>
      <c r="E1326" s="48" t="s">
        <v>46</v>
      </c>
      <c r="F1326" s="48" t="s">
        <v>620</v>
      </c>
      <c r="G1326" s="48" t="s">
        <v>86</v>
      </c>
      <c r="H1326" s="48">
        <v>9</v>
      </c>
      <c r="I1326" s="48" t="s">
        <v>141</v>
      </c>
      <c r="J1326" s="49"/>
      <c r="K1326" s="44">
        <v>45689</v>
      </c>
      <c r="L1326" s="40" t="s">
        <v>4</v>
      </c>
      <c r="M1326" s="127">
        <v>4</v>
      </c>
      <c r="N1326" s="137">
        <f>VLOOKUP(L1326,단가표!$B$2:$C$75,2,0)</f>
        <v>60000</v>
      </c>
      <c r="O1326" s="42">
        <f>SUM(M1326*N1326)</f>
        <v>240000</v>
      </c>
      <c r="P1326" s="138"/>
      <c r="Q1326" s="165" t="s">
        <v>26</v>
      </c>
      <c r="R1326" s="41"/>
      <c r="S1326" s="43">
        <f>VLOOKUP(Q1326,단가표!$B$2:$C$75,2,0)*R1326</f>
        <v>0</v>
      </c>
      <c r="T1326" s="166"/>
      <c r="U1326" s="195"/>
      <c r="V1326" s="50"/>
      <c r="W1326" s="197" t="s">
        <v>1825</v>
      </c>
      <c r="X1326" s="186">
        <v>45374</v>
      </c>
      <c r="Y1326" s="55" t="s">
        <v>6</v>
      </c>
      <c r="Z1326" s="48"/>
      <c r="AA1326" s="48" t="s">
        <v>634</v>
      </c>
      <c r="AB1326" s="48"/>
      <c r="AC1326" s="48" t="s">
        <v>55</v>
      </c>
    </row>
    <row r="1327" spans="1:29" ht="20.100000000000001" customHeight="1">
      <c r="A1327" s="95" t="s">
        <v>2705</v>
      </c>
      <c r="B1327" s="95" t="s">
        <v>51</v>
      </c>
      <c r="C1327" s="59"/>
      <c r="D1327" s="48" t="s">
        <v>652</v>
      </c>
      <c r="E1327" s="48" t="s">
        <v>577</v>
      </c>
      <c r="F1327" s="48" t="s">
        <v>653</v>
      </c>
      <c r="G1327" s="48" t="s">
        <v>86</v>
      </c>
      <c r="H1327" s="48">
        <v>8</v>
      </c>
      <c r="I1327" s="48" t="s">
        <v>91</v>
      </c>
      <c r="J1327" s="49"/>
      <c r="K1327" s="44">
        <v>45689</v>
      </c>
      <c r="L1327" s="40" t="s">
        <v>4</v>
      </c>
      <c r="M1327" s="127">
        <v>4</v>
      </c>
      <c r="N1327" s="137">
        <f>VLOOKUP(L1327,단가표!$B$2:$C$75,2,0)</f>
        <v>60000</v>
      </c>
      <c r="O1327" s="42">
        <f>SUM(M1327*N1327)</f>
        <v>240000</v>
      </c>
      <c r="P1327" s="138"/>
      <c r="Q1327" s="165" t="s">
        <v>26</v>
      </c>
      <c r="R1327" s="41"/>
      <c r="S1327" s="43">
        <f>VLOOKUP(Q1327,단가표!$B$2:$C$75,2,0)*R1327</f>
        <v>0</v>
      </c>
      <c r="T1327" s="166"/>
      <c r="U1327" s="193"/>
      <c r="V1327" s="50"/>
      <c r="W1327" s="194" t="s">
        <v>2127</v>
      </c>
      <c r="X1327" s="186">
        <v>45402</v>
      </c>
      <c r="Y1327" s="55" t="s">
        <v>4</v>
      </c>
      <c r="Z1327" s="48"/>
      <c r="AA1327" s="48" t="s">
        <v>655</v>
      </c>
      <c r="AB1327" s="48"/>
      <c r="AC1327" s="40"/>
    </row>
    <row r="1328" spans="1:29" ht="20.100000000000001" customHeight="1">
      <c r="A1328" s="95" t="s">
        <v>2705</v>
      </c>
      <c r="B1328" s="95" t="s">
        <v>51</v>
      </c>
      <c r="C1328" s="56"/>
      <c r="D1328" s="48" t="s">
        <v>327</v>
      </c>
      <c r="E1328" s="48" t="s">
        <v>46</v>
      </c>
      <c r="F1328" s="48" t="s">
        <v>245</v>
      </c>
      <c r="G1328" s="48" t="s">
        <v>86</v>
      </c>
      <c r="H1328" s="48">
        <v>6</v>
      </c>
      <c r="I1328" s="50" t="s">
        <v>2691</v>
      </c>
      <c r="J1328" s="49"/>
      <c r="K1328" s="44">
        <v>45689</v>
      </c>
      <c r="L1328" s="40" t="s">
        <v>8</v>
      </c>
      <c r="M1328" s="127">
        <v>12</v>
      </c>
      <c r="N1328" s="137">
        <f>VLOOKUP(L1328,단가표!$B$2:$C$75,2,0)</f>
        <v>50000</v>
      </c>
      <c r="O1328" s="42">
        <f>SUM(M1328*N1328)</f>
        <v>600000</v>
      </c>
      <c r="P1328" s="138"/>
      <c r="Q1328" s="167" t="s">
        <v>26</v>
      </c>
      <c r="R1328" s="41"/>
      <c r="S1328" s="43">
        <f>VLOOKUP(Q1328,단가표!$B$2:$C$75,2,0)*R1328</f>
        <v>0</v>
      </c>
      <c r="T1328" s="166"/>
      <c r="U1328" s="195"/>
      <c r="V1328" s="50"/>
      <c r="W1328" s="194" t="s">
        <v>2129</v>
      </c>
      <c r="X1328" s="186">
        <v>44915</v>
      </c>
      <c r="Y1328" s="55" t="s">
        <v>4</v>
      </c>
      <c r="Z1328" s="48"/>
      <c r="AA1328" s="48" t="s">
        <v>328</v>
      </c>
      <c r="AB1328" s="48"/>
      <c r="AC1328" s="48"/>
    </row>
    <row r="1329" spans="1:29" ht="20.100000000000001" customHeight="1">
      <c r="A1329" s="94" t="s">
        <v>2705</v>
      </c>
      <c r="B1329" s="95" t="s">
        <v>51</v>
      </c>
      <c r="C1329" s="56"/>
      <c r="D1329" s="48" t="s">
        <v>589</v>
      </c>
      <c r="E1329" s="48" t="s">
        <v>193</v>
      </c>
      <c r="F1329" s="48" t="s">
        <v>590</v>
      </c>
      <c r="G1329" s="48" t="s">
        <v>86</v>
      </c>
      <c r="H1329" s="48">
        <v>9</v>
      </c>
      <c r="I1329" s="48" t="s">
        <v>854</v>
      </c>
      <c r="J1329" s="49"/>
      <c r="K1329" s="44">
        <v>45689</v>
      </c>
      <c r="L1329" s="40" t="s">
        <v>4</v>
      </c>
      <c r="M1329" s="127">
        <v>4</v>
      </c>
      <c r="N1329" s="137">
        <f>VLOOKUP(L1329,단가표!$B$2:$C$75,2,0)</f>
        <v>60000</v>
      </c>
      <c r="O1329" s="42">
        <f>SUM(M1329*N1329)</f>
        <v>240000</v>
      </c>
      <c r="P1329" s="138"/>
      <c r="Q1329" s="167" t="s">
        <v>26</v>
      </c>
      <c r="R1329" s="41"/>
      <c r="S1329" s="43">
        <f>VLOOKUP(Q1329,단가표!$B$2:$C$75,2,0)*R1329</f>
        <v>0</v>
      </c>
      <c r="T1329" s="166"/>
      <c r="U1329" s="195"/>
      <c r="V1329" s="48"/>
      <c r="W1329" s="202" t="s">
        <v>2164</v>
      </c>
      <c r="X1329" s="186">
        <v>45356</v>
      </c>
      <c r="Y1329" s="48" t="s">
        <v>4</v>
      </c>
      <c r="Z1329" s="48" t="s">
        <v>612</v>
      </c>
      <c r="AA1329" s="48" t="s">
        <v>61</v>
      </c>
      <c r="AB1329" s="48"/>
      <c r="AC1329" s="50"/>
    </row>
    <row r="1330" spans="1:29" ht="20.100000000000001" customHeight="1">
      <c r="A1330" s="95" t="s">
        <v>2705</v>
      </c>
      <c r="B1330" s="95" t="s">
        <v>50</v>
      </c>
      <c r="C1330" s="59"/>
      <c r="D1330" s="48" t="s">
        <v>246</v>
      </c>
      <c r="E1330" s="48" t="s">
        <v>44</v>
      </c>
      <c r="F1330" s="48" t="s">
        <v>247</v>
      </c>
      <c r="G1330" s="48" t="s">
        <v>89</v>
      </c>
      <c r="H1330" s="48">
        <v>6</v>
      </c>
      <c r="I1330" s="48" t="s">
        <v>114</v>
      </c>
      <c r="J1330" s="39"/>
      <c r="K1330" s="44">
        <v>45689</v>
      </c>
      <c r="L1330" s="40" t="s">
        <v>4</v>
      </c>
      <c r="M1330" s="127">
        <v>4</v>
      </c>
      <c r="N1330" s="137">
        <f>VLOOKUP(L1330,단가표!$B$2:$C$75,2,0)</f>
        <v>60000</v>
      </c>
      <c r="O1330" s="42">
        <f>SUM(M1330*N1330)</f>
        <v>240000</v>
      </c>
      <c r="P1330" s="138"/>
      <c r="Q1330" s="167" t="s">
        <v>26</v>
      </c>
      <c r="R1330" s="41"/>
      <c r="S1330" s="43">
        <f>VLOOKUP(Q1330,단가표!$B$2:$C$75,2,0)*R1330</f>
        <v>0</v>
      </c>
      <c r="T1330" s="166"/>
      <c r="U1330" s="195"/>
      <c r="V1330" s="50"/>
      <c r="W1330" s="194" t="s">
        <v>1881</v>
      </c>
      <c r="X1330" s="186">
        <v>44660</v>
      </c>
      <c r="Y1330" s="48"/>
      <c r="Z1330" s="48"/>
      <c r="AA1330" s="48" t="s">
        <v>248</v>
      </c>
      <c r="AB1330" s="48"/>
      <c r="AC1330" s="50"/>
    </row>
    <row r="1331" spans="1:29" ht="20.100000000000001" customHeight="1">
      <c r="A1331" s="95" t="s">
        <v>2705</v>
      </c>
      <c r="B1331" s="95" t="s">
        <v>50</v>
      </c>
      <c r="C1331" s="56"/>
      <c r="D1331" s="48" t="s">
        <v>477</v>
      </c>
      <c r="E1331" s="48" t="s">
        <v>44</v>
      </c>
      <c r="F1331" s="48" t="s">
        <v>585</v>
      </c>
      <c r="G1331" s="48" t="s">
        <v>89</v>
      </c>
      <c r="H1331" s="48">
        <v>8</v>
      </c>
      <c r="I1331" s="50" t="s">
        <v>114</v>
      </c>
      <c r="J1331" s="68"/>
      <c r="K1331" s="44">
        <v>45689</v>
      </c>
      <c r="L1331" s="40" t="s">
        <v>4</v>
      </c>
      <c r="M1331" s="127">
        <v>4</v>
      </c>
      <c r="N1331" s="137">
        <f>VLOOKUP(L1331,단가표!$B$2:$C$75,2,0)</f>
        <v>60000</v>
      </c>
      <c r="O1331" s="42">
        <f>SUM(M1331*N1331)</f>
        <v>240000</v>
      </c>
      <c r="P1331" s="138"/>
      <c r="Q1331" s="167" t="s">
        <v>26</v>
      </c>
      <c r="R1331" s="41"/>
      <c r="S1331" s="43">
        <f>VLOOKUP(Q1331,단가표!$B$2:$C$75,2,0)*R1331</f>
        <v>0</v>
      </c>
      <c r="T1331" s="166"/>
      <c r="U1331" s="195"/>
      <c r="V1331" s="50"/>
      <c r="W1331" s="194" t="s">
        <v>1825</v>
      </c>
      <c r="X1331" s="186">
        <v>45269</v>
      </c>
      <c r="Y1331" s="48" t="s">
        <v>4</v>
      </c>
      <c r="Z1331" s="48"/>
      <c r="AA1331" s="48" t="s">
        <v>478</v>
      </c>
      <c r="AB1331" s="48"/>
      <c r="AC1331" s="48"/>
    </row>
    <row r="1332" spans="1:29" ht="20.100000000000001" customHeight="1">
      <c r="A1332" s="114" t="s">
        <v>2705</v>
      </c>
      <c r="B1332" s="95" t="s">
        <v>50</v>
      </c>
      <c r="C1332" s="38"/>
      <c r="D1332" s="48" t="s">
        <v>355</v>
      </c>
      <c r="E1332" s="48" t="s">
        <v>45</v>
      </c>
      <c r="F1332" s="48" t="s">
        <v>356</v>
      </c>
      <c r="G1332" s="48" t="s">
        <v>89</v>
      </c>
      <c r="H1332" s="48">
        <v>8</v>
      </c>
      <c r="I1332" s="48" t="s">
        <v>2199</v>
      </c>
      <c r="J1332" s="49"/>
      <c r="K1332" s="44">
        <v>45689</v>
      </c>
      <c r="L1332" s="40" t="s">
        <v>6</v>
      </c>
      <c r="M1332" s="127">
        <v>8</v>
      </c>
      <c r="N1332" s="137">
        <f>VLOOKUP(L1332,단가표!$B$2:$C$75,2,0)</f>
        <v>55000</v>
      </c>
      <c r="O1332" s="42">
        <f>SUM(M1332*N1332)</f>
        <v>440000</v>
      </c>
      <c r="P1332" s="138"/>
      <c r="Q1332" s="167" t="s">
        <v>26</v>
      </c>
      <c r="R1332" s="41"/>
      <c r="S1332" s="43">
        <f>VLOOKUP(Q1332,단가표!$B$2:$C$75,2,0)*R1332</f>
        <v>0</v>
      </c>
      <c r="T1332" s="166"/>
      <c r="U1332" s="195"/>
      <c r="V1332" s="50"/>
      <c r="W1332" s="194" t="s">
        <v>1841</v>
      </c>
      <c r="X1332" s="186">
        <v>44960</v>
      </c>
      <c r="Y1332" s="48" t="s">
        <v>4</v>
      </c>
      <c r="Z1332" s="48"/>
      <c r="AA1332" s="48" t="s">
        <v>325</v>
      </c>
      <c r="AB1332" s="48"/>
      <c r="AC1332" s="48"/>
    </row>
    <row r="1333" spans="1:29" ht="20.100000000000001" customHeight="1">
      <c r="A1333" s="96" t="s">
        <v>2705</v>
      </c>
      <c r="B1333" s="95" t="s">
        <v>50</v>
      </c>
      <c r="C1333" s="56"/>
      <c r="D1333" s="38" t="s">
        <v>736</v>
      </c>
      <c r="E1333" s="48" t="s">
        <v>731</v>
      </c>
      <c r="F1333" s="48" t="s">
        <v>737</v>
      </c>
      <c r="G1333" s="48" t="s">
        <v>89</v>
      </c>
      <c r="H1333" s="48">
        <v>8</v>
      </c>
      <c r="I1333" s="48" t="s">
        <v>112</v>
      </c>
      <c r="J1333" s="49"/>
      <c r="K1333" s="44">
        <v>45689</v>
      </c>
      <c r="L1333" s="40" t="s">
        <v>4</v>
      </c>
      <c r="M1333" s="128">
        <v>4</v>
      </c>
      <c r="N1333" s="137">
        <f>VLOOKUP(L1333,단가표!$B$2:$C$75,2,0)</f>
        <v>60000</v>
      </c>
      <c r="O1333" s="42">
        <f>SUM(M1333*N1333)</f>
        <v>240000</v>
      </c>
      <c r="P1333" s="138"/>
      <c r="Q1333" s="167" t="s">
        <v>15</v>
      </c>
      <c r="R1333" s="41">
        <v>4</v>
      </c>
      <c r="S1333" s="43">
        <f>VLOOKUP(Q1333,단가표!$B$2:$C$75,2,0)*R1333</f>
        <v>24000</v>
      </c>
      <c r="T1333" s="166"/>
      <c r="U1333" s="195"/>
      <c r="V1333" s="48"/>
      <c r="W1333" s="194" t="s">
        <v>1949</v>
      </c>
      <c r="X1333" s="186">
        <v>45540</v>
      </c>
      <c r="Y1333" s="55" t="s">
        <v>6</v>
      </c>
      <c r="Z1333" s="48" t="s">
        <v>613</v>
      </c>
      <c r="AA1333" s="48" t="s">
        <v>760</v>
      </c>
      <c r="AB1333" s="48" t="s">
        <v>761</v>
      </c>
      <c r="AC1333" s="48"/>
    </row>
    <row r="1334" spans="1:29" ht="20.100000000000001" customHeight="1">
      <c r="A1334" s="115" t="s">
        <v>2705</v>
      </c>
      <c r="B1334" s="95" t="s">
        <v>50</v>
      </c>
      <c r="C1334" s="59"/>
      <c r="D1334" s="57" t="s">
        <v>216</v>
      </c>
      <c r="E1334" s="48" t="s">
        <v>45</v>
      </c>
      <c r="F1334" s="48" t="s">
        <v>217</v>
      </c>
      <c r="G1334" s="48" t="s">
        <v>89</v>
      </c>
      <c r="H1334" s="48">
        <v>5</v>
      </c>
      <c r="I1334" s="48" t="s">
        <v>403</v>
      </c>
      <c r="J1334" s="49"/>
      <c r="K1334" s="44">
        <v>45689</v>
      </c>
      <c r="L1334" s="40" t="s">
        <v>2435</v>
      </c>
      <c r="M1334" s="127">
        <v>4</v>
      </c>
      <c r="N1334" s="137">
        <f>VLOOKUP(L1334,단가표!$B$2:$C$75,2,0)</f>
        <v>30000</v>
      </c>
      <c r="O1334" s="42">
        <f>SUM(M1334*N1334)</f>
        <v>120000</v>
      </c>
      <c r="P1334" s="138"/>
      <c r="Q1334" s="167" t="s">
        <v>26</v>
      </c>
      <c r="R1334" s="41"/>
      <c r="S1334" s="43">
        <v>0</v>
      </c>
      <c r="T1334" s="166"/>
      <c r="U1334" s="195"/>
      <c r="V1334" s="50"/>
      <c r="W1334" s="194" t="s">
        <v>2463</v>
      </c>
      <c r="X1334" s="186">
        <v>44538</v>
      </c>
      <c r="Y1334" s="48" t="s">
        <v>4</v>
      </c>
      <c r="Z1334" s="48"/>
      <c r="AA1334" s="48" t="s">
        <v>218</v>
      </c>
      <c r="AB1334" s="48"/>
      <c r="AC1334" s="48"/>
    </row>
    <row r="1335" spans="1:29" ht="20.100000000000001" customHeight="1">
      <c r="A1335" s="115" t="s">
        <v>2705</v>
      </c>
      <c r="B1335" s="95" t="s">
        <v>50</v>
      </c>
      <c r="C1335" s="59"/>
      <c r="D1335" s="57" t="s">
        <v>219</v>
      </c>
      <c r="E1335" s="48" t="s">
        <v>45</v>
      </c>
      <c r="F1335" s="48" t="s">
        <v>217</v>
      </c>
      <c r="G1335" s="48" t="s">
        <v>89</v>
      </c>
      <c r="H1335" s="48">
        <v>7</v>
      </c>
      <c r="I1335" s="48" t="s">
        <v>403</v>
      </c>
      <c r="J1335" s="49"/>
      <c r="K1335" s="44">
        <v>45689</v>
      </c>
      <c r="L1335" s="40" t="s">
        <v>2435</v>
      </c>
      <c r="M1335" s="127">
        <v>4</v>
      </c>
      <c r="N1335" s="137">
        <f>VLOOKUP(L1335,단가표!$B$2:$C$75,2,0)</f>
        <v>30000</v>
      </c>
      <c r="O1335" s="42">
        <f>SUM(M1335*N1335)</f>
        <v>120000</v>
      </c>
      <c r="P1335" s="138"/>
      <c r="Q1335" s="167" t="s">
        <v>26</v>
      </c>
      <c r="R1335" s="41"/>
      <c r="S1335" s="43">
        <v>0</v>
      </c>
      <c r="T1335" s="166"/>
      <c r="U1335" s="195"/>
      <c r="V1335" s="50"/>
      <c r="W1335" s="194" t="s">
        <v>2463</v>
      </c>
      <c r="X1335" s="186">
        <v>44538</v>
      </c>
      <c r="Y1335" s="48" t="s">
        <v>4</v>
      </c>
      <c r="Z1335" s="48"/>
      <c r="AA1335" s="48" t="s">
        <v>218</v>
      </c>
      <c r="AB1335" s="48"/>
      <c r="AC1335" s="48"/>
    </row>
    <row r="1336" spans="1:29" ht="20.100000000000001" customHeight="1">
      <c r="A1336" s="94" t="s">
        <v>2705</v>
      </c>
      <c r="B1336" s="95" t="s">
        <v>51</v>
      </c>
      <c r="C1336" s="61"/>
      <c r="D1336" s="48" t="s">
        <v>648</v>
      </c>
      <c r="E1336" s="48" t="s">
        <v>48</v>
      </c>
      <c r="F1336" s="48" t="s">
        <v>649</v>
      </c>
      <c r="G1336" s="48" t="s">
        <v>86</v>
      </c>
      <c r="H1336" s="48">
        <v>10</v>
      </c>
      <c r="I1336" s="48" t="s">
        <v>87</v>
      </c>
      <c r="J1336" s="49"/>
      <c r="K1336" s="44">
        <v>45689</v>
      </c>
      <c r="L1336" s="40" t="s">
        <v>4</v>
      </c>
      <c r="M1336" s="127">
        <v>4</v>
      </c>
      <c r="N1336" s="137">
        <f>VLOOKUP(L1336,단가표!$B$2:$C$75,2,0)</f>
        <v>60000</v>
      </c>
      <c r="O1336" s="42">
        <f>SUM(M1336*N1336)</f>
        <v>240000</v>
      </c>
      <c r="P1336" s="138"/>
      <c r="Q1336" s="167" t="s">
        <v>26</v>
      </c>
      <c r="R1336" s="41"/>
      <c r="S1336" s="43">
        <f>VLOOKUP(Q1336,단가표!$B$2:$C$75,2,0)*R1336</f>
        <v>0</v>
      </c>
      <c r="T1336" s="138"/>
      <c r="U1336" s="195"/>
      <c r="V1336" s="50"/>
      <c r="W1336" s="194" t="s">
        <v>1825</v>
      </c>
      <c r="X1336" s="186">
        <v>45134</v>
      </c>
      <c r="Y1336" s="48" t="s">
        <v>4</v>
      </c>
      <c r="Z1336" s="48"/>
      <c r="AA1336" s="48" t="s">
        <v>419</v>
      </c>
      <c r="AB1336" s="48"/>
      <c r="AC1336" s="40"/>
    </row>
    <row r="1337" spans="1:29" ht="20.100000000000001" customHeight="1">
      <c r="A1337" s="94" t="s">
        <v>2705</v>
      </c>
      <c r="B1337" s="95" t="s">
        <v>51</v>
      </c>
      <c r="C1337" s="61"/>
      <c r="D1337" s="48" t="s">
        <v>648</v>
      </c>
      <c r="E1337" s="48" t="s">
        <v>48</v>
      </c>
      <c r="F1337" s="48" t="s">
        <v>649</v>
      </c>
      <c r="G1337" s="48" t="s">
        <v>86</v>
      </c>
      <c r="H1337" s="48">
        <v>10</v>
      </c>
      <c r="I1337" s="48" t="s">
        <v>87</v>
      </c>
      <c r="J1337" s="49"/>
      <c r="K1337" s="44">
        <v>45689</v>
      </c>
      <c r="L1337" s="40" t="s">
        <v>2435</v>
      </c>
      <c r="M1337" s="127">
        <v>4</v>
      </c>
      <c r="N1337" s="137">
        <f>VLOOKUP(L1337,단가표!$B$2:$C$75,2,0)</f>
        <v>30000</v>
      </c>
      <c r="O1337" s="42">
        <f>SUM(M1337*N1337)</f>
        <v>120000</v>
      </c>
      <c r="P1337" s="138"/>
      <c r="Q1337" s="167" t="s">
        <v>26</v>
      </c>
      <c r="R1337" s="41"/>
      <c r="S1337" s="43">
        <f>VLOOKUP(Q1337,단가표!$B$2:$C$75,2,0)*R1337</f>
        <v>0</v>
      </c>
      <c r="T1337" s="138"/>
      <c r="U1337" s="195"/>
      <c r="V1337" s="50"/>
      <c r="W1337" s="194" t="s">
        <v>2238</v>
      </c>
      <c r="X1337" s="186">
        <v>45134</v>
      </c>
      <c r="Y1337" s="48" t="s">
        <v>4</v>
      </c>
      <c r="Z1337" s="48"/>
      <c r="AA1337" s="48" t="s">
        <v>419</v>
      </c>
      <c r="AB1337" s="48"/>
      <c r="AC1337" s="40"/>
    </row>
    <row r="1338" spans="1:29" ht="20.100000000000001" customHeight="1">
      <c r="A1338" s="95" t="s">
        <v>2705</v>
      </c>
      <c r="B1338" s="95" t="s">
        <v>50</v>
      </c>
      <c r="C1338" s="56"/>
      <c r="D1338" s="48" t="s">
        <v>2254</v>
      </c>
      <c r="E1338" s="48" t="s">
        <v>105</v>
      </c>
      <c r="F1338" s="48" t="s">
        <v>2255</v>
      </c>
      <c r="G1338" s="48" t="s">
        <v>89</v>
      </c>
      <c r="H1338" s="48">
        <v>7</v>
      </c>
      <c r="I1338" s="48" t="s">
        <v>93</v>
      </c>
      <c r="J1338" s="49"/>
      <c r="K1338" s="44">
        <v>45689</v>
      </c>
      <c r="L1338" s="40" t="s">
        <v>4</v>
      </c>
      <c r="M1338" s="127">
        <v>4</v>
      </c>
      <c r="N1338" s="137">
        <f>VLOOKUP(L1338,단가표!$B$2:$C$75,2,0)</f>
        <v>60000</v>
      </c>
      <c r="O1338" s="42">
        <f>SUM(M1338*N1338)</f>
        <v>240000</v>
      </c>
      <c r="P1338" s="138"/>
      <c r="Q1338" s="167" t="s">
        <v>26</v>
      </c>
      <c r="R1338" s="41"/>
      <c r="S1338" s="43">
        <f>VLOOKUP(Q1338,단가표!$B$2:$C$75,2,0)*R1338</f>
        <v>0</v>
      </c>
      <c r="T1338" s="168"/>
      <c r="U1338" s="193"/>
      <c r="V1338" s="50"/>
      <c r="W1338" s="194" t="s">
        <v>2213</v>
      </c>
      <c r="X1338" s="186"/>
      <c r="Y1338" s="55"/>
      <c r="Z1338" s="48"/>
      <c r="AA1338" s="48"/>
      <c r="AB1338" s="48"/>
      <c r="AC1338" s="40"/>
    </row>
    <row r="1339" spans="1:29" ht="20.100000000000001" customHeight="1">
      <c r="A1339" s="95" t="s">
        <v>2705</v>
      </c>
      <c r="B1339" s="95" t="s">
        <v>51</v>
      </c>
      <c r="C1339" s="56"/>
      <c r="D1339" s="48" t="s">
        <v>741</v>
      </c>
      <c r="E1339" s="48" t="s">
        <v>193</v>
      </c>
      <c r="F1339" s="48" t="s">
        <v>742</v>
      </c>
      <c r="G1339" s="48" t="s">
        <v>86</v>
      </c>
      <c r="H1339" s="48">
        <v>8</v>
      </c>
      <c r="I1339" s="48" t="s">
        <v>98</v>
      </c>
      <c r="J1339" s="49"/>
      <c r="K1339" s="44">
        <v>45689</v>
      </c>
      <c r="L1339" s="40" t="s">
        <v>4</v>
      </c>
      <c r="M1339" s="127">
        <v>4</v>
      </c>
      <c r="N1339" s="137">
        <f>VLOOKUP(L1339,단가표!$B$2:$C$75,2,0)</f>
        <v>60000</v>
      </c>
      <c r="O1339" s="42">
        <f>SUM(M1339*N1339)</f>
        <v>240000</v>
      </c>
      <c r="P1339" s="138"/>
      <c r="Q1339" s="167" t="s">
        <v>26</v>
      </c>
      <c r="R1339" s="41"/>
      <c r="S1339" s="43">
        <f>VLOOKUP(Q1339,단가표!$B$2:$C$75,2,0)*R1339</f>
        <v>0</v>
      </c>
      <c r="T1339" s="166"/>
      <c r="U1339" s="193"/>
      <c r="V1339" s="50"/>
      <c r="W1339" s="194" t="s">
        <v>1825</v>
      </c>
      <c r="X1339" s="186">
        <v>45528</v>
      </c>
      <c r="Y1339" s="55" t="s">
        <v>4</v>
      </c>
      <c r="Z1339" s="48"/>
      <c r="AA1339" s="48"/>
      <c r="AB1339" s="48"/>
      <c r="AC1339" s="40"/>
    </row>
    <row r="1340" spans="1:29" ht="20.100000000000001" customHeight="1">
      <c r="A1340" s="95" t="s">
        <v>2705</v>
      </c>
      <c r="B1340" s="95" t="s">
        <v>51</v>
      </c>
      <c r="C1340" s="59"/>
      <c r="D1340" s="48" t="s">
        <v>580</v>
      </c>
      <c r="E1340" s="48" t="s">
        <v>193</v>
      </c>
      <c r="F1340" s="50" t="s">
        <v>748</v>
      </c>
      <c r="G1340" s="48" t="s">
        <v>86</v>
      </c>
      <c r="H1340" s="48">
        <v>13</v>
      </c>
      <c r="I1340" s="50" t="s">
        <v>98</v>
      </c>
      <c r="J1340" s="49"/>
      <c r="K1340" s="44">
        <v>45689</v>
      </c>
      <c r="L1340" s="40" t="s">
        <v>4</v>
      </c>
      <c r="M1340" s="127">
        <v>4</v>
      </c>
      <c r="N1340" s="137">
        <f>VLOOKUP(L1340,단가표!$B$2:$C$75,2,0)</f>
        <v>60000</v>
      </c>
      <c r="O1340" s="42">
        <f>SUM(M1340*N1340)</f>
        <v>240000</v>
      </c>
      <c r="P1340" s="138"/>
      <c r="Q1340" s="167" t="s">
        <v>26</v>
      </c>
      <c r="R1340" s="41"/>
      <c r="S1340" s="43">
        <f>VLOOKUP(Q1340,단가표!$B$2:$C$75,2,0)*R1340</f>
        <v>0</v>
      </c>
      <c r="T1340" s="166"/>
      <c r="U1340" s="195"/>
      <c r="V1340" s="48"/>
      <c r="W1340" s="205" t="s">
        <v>2111</v>
      </c>
      <c r="X1340" s="186">
        <v>45346</v>
      </c>
      <c r="Y1340" s="55" t="s">
        <v>4</v>
      </c>
      <c r="Z1340" s="48"/>
      <c r="AA1340" s="48" t="s">
        <v>599</v>
      </c>
      <c r="AB1340" s="48"/>
      <c r="AC1340" s="48"/>
    </row>
    <row r="1341" spans="1:29" ht="20.100000000000001" customHeight="1">
      <c r="A1341" s="95" t="s">
        <v>2705</v>
      </c>
      <c r="B1341" s="95" t="s">
        <v>51</v>
      </c>
      <c r="C1341" s="61"/>
      <c r="D1341" s="57" t="s">
        <v>360</v>
      </c>
      <c r="E1341" s="48" t="s">
        <v>46</v>
      </c>
      <c r="F1341" s="48" t="s">
        <v>501</v>
      </c>
      <c r="G1341" s="48" t="s">
        <v>86</v>
      </c>
      <c r="H1341" s="78">
        <v>8</v>
      </c>
      <c r="I1341" s="48" t="s">
        <v>1136</v>
      </c>
      <c r="J1341" s="49"/>
      <c r="K1341" s="44">
        <v>45689</v>
      </c>
      <c r="L1341" s="38" t="s">
        <v>6</v>
      </c>
      <c r="M1341" s="128">
        <v>8</v>
      </c>
      <c r="N1341" s="137">
        <f>VLOOKUP(L1341,단가표!$B$2:$C$75,2,0)</f>
        <v>55000</v>
      </c>
      <c r="O1341" s="42">
        <f>SUM(M1341*N1341)</f>
        <v>440000</v>
      </c>
      <c r="P1341" s="141"/>
      <c r="Q1341" s="165" t="s">
        <v>16</v>
      </c>
      <c r="R1341" s="41">
        <v>4</v>
      </c>
      <c r="S1341" s="43">
        <f>VLOOKUP(Q1341,단가표!$B$2:$C$75,2,0)*R1341</f>
        <v>12000</v>
      </c>
      <c r="T1341" s="166"/>
      <c r="U1341" s="195"/>
      <c r="V1341" s="54"/>
      <c r="W1341" s="198" t="s">
        <v>2266</v>
      </c>
      <c r="X1341" s="186">
        <v>45311</v>
      </c>
      <c r="Y1341" s="48" t="s">
        <v>4</v>
      </c>
      <c r="Z1341" s="48"/>
      <c r="AA1341" s="48" t="s">
        <v>334</v>
      </c>
      <c r="AB1341" s="48"/>
      <c r="AC1341" s="48"/>
    </row>
    <row r="1342" spans="1:29" ht="20.100000000000001" customHeight="1">
      <c r="A1342" s="114" t="s">
        <v>2705</v>
      </c>
      <c r="B1342" s="95" t="s">
        <v>50</v>
      </c>
      <c r="C1342" s="59"/>
      <c r="D1342" s="48" t="s">
        <v>142</v>
      </c>
      <c r="E1342" s="48" t="s">
        <v>45</v>
      </c>
      <c r="F1342" s="48" t="s">
        <v>143</v>
      </c>
      <c r="G1342" s="48" t="s">
        <v>89</v>
      </c>
      <c r="H1342" s="48">
        <v>9</v>
      </c>
      <c r="I1342" s="48" t="s">
        <v>94</v>
      </c>
      <c r="J1342" s="49"/>
      <c r="K1342" s="44">
        <v>45689</v>
      </c>
      <c r="L1342" s="40" t="s">
        <v>238</v>
      </c>
      <c r="M1342" s="127">
        <v>3</v>
      </c>
      <c r="N1342" s="137">
        <f>VLOOKUP(L1342,단가표!$B$2:$C$75,2,0)</f>
        <v>60000</v>
      </c>
      <c r="O1342" s="42">
        <f>SUM(M1342*N1342)</f>
        <v>180000</v>
      </c>
      <c r="P1342" s="138"/>
      <c r="Q1342" s="167" t="s">
        <v>26</v>
      </c>
      <c r="R1342" s="41"/>
      <c r="S1342" s="43">
        <f>VLOOKUP(Q1342,단가표!$B$2:$C$75,2,0)*R1342</f>
        <v>0</v>
      </c>
      <c r="T1342" s="166"/>
      <c r="U1342" s="193"/>
      <c r="V1342" s="50"/>
      <c r="W1342" s="212" t="s">
        <v>2693</v>
      </c>
      <c r="X1342" s="186"/>
      <c r="Y1342" s="55"/>
      <c r="Z1342" s="48"/>
      <c r="AA1342" s="48"/>
      <c r="AB1342" s="48"/>
      <c r="AC1342" s="40"/>
    </row>
    <row r="1343" spans="1:29" ht="20.100000000000001" customHeight="1">
      <c r="A1343" s="94" t="s">
        <v>2705</v>
      </c>
      <c r="B1343" s="95" t="s">
        <v>51</v>
      </c>
      <c r="C1343" s="77"/>
      <c r="D1343" s="37" t="s">
        <v>282</v>
      </c>
      <c r="E1343" s="48" t="s">
        <v>48</v>
      </c>
      <c r="F1343" s="48" t="s">
        <v>243</v>
      </c>
      <c r="G1343" s="48" t="s">
        <v>86</v>
      </c>
      <c r="H1343" s="48">
        <v>8</v>
      </c>
      <c r="I1343" s="48" t="s">
        <v>1350</v>
      </c>
      <c r="J1343" s="49"/>
      <c r="K1343" s="44">
        <v>45689</v>
      </c>
      <c r="L1343" s="40" t="s">
        <v>8</v>
      </c>
      <c r="M1343" s="127">
        <v>12</v>
      </c>
      <c r="N1343" s="137">
        <f>VLOOKUP(L1343,단가표!$B$2:$C$75,2,0)</f>
        <v>50000</v>
      </c>
      <c r="O1343" s="42">
        <f>SUM(M1343*N1343)</f>
        <v>600000</v>
      </c>
      <c r="P1343" s="138"/>
      <c r="Q1343" s="167" t="s">
        <v>26</v>
      </c>
      <c r="R1343" s="41"/>
      <c r="S1343" s="43">
        <f>VLOOKUP(Q1343,단가표!$B$2:$C$75,2,0)*R1343</f>
        <v>0</v>
      </c>
      <c r="T1343" s="166"/>
      <c r="U1343" s="195"/>
      <c r="V1343" s="48"/>
      <c r="W1343" s="198" t="s">
        <v>2320</v>
      </c>
      <c r="X1343" s="186"/>
      <c r="Y1343" s="55"/>
      <c r="Z1343" s="48"/>
      <c r="AA1343" s="60"/>
      <c r="AB1343" s="60"/>
      <c r="AC1343" s="48"/>
    </row>
    <row r="1344" spans="1:29" ht="20.100000000000001" customHeight="1">
      <c r="A1344" s="95" t="s">
        <v>2705</v>
      </c>
      <c r="B1344" s="95" t="s">
        <v>51</v>
      </c>
      <c r="C1344" s="59"/>
      <c r="D1344" s="48" t="s">
        <v>374</v>
      </c>
      <c r="E1344" s="48" t="s">
        <v>48</v>
      </c>
      <c r="F1344" s="48" t="s">
        <v>375</v>
      </c>
      <c r="G1344" s="48" t="s">
        <v>86</v>
      </c>
      <c r="H1344" s="48">
        <v>10</v>
      </c>
      <c r="I1344" s="48" t="s">
        <v>104</v>
      </c>
      <c r="J1344" s="49"/>
      <c r="K1344" s="44">
        <v>45689</v>
      </c>
      <c r="L1344" s="40" t="s">
        <v>4</v>
      </c>
      <c r="M1344" s="127">
        <v>4</v>
      </c>
      <c r="N1344" s="137">
        <f>VLOOKUP(L1344,단가표!$B$2:$C$75,2,0)</f>
        <v>60000</v>
      </c>
      <c r="O1344" s="42">
        <f>SUM(M1344*N1344)</f>
        <v>240000</v>
      </c>
      <c r="P1344" s="138"/>
      <c r="Q1344" s="165" t="s">
        <v>26</v>
      </c>
      <c r="R1344" s="41"/>
      <c r="S1344" s="42">
        <f>VLOOKUP(Q1344,단가표!$B$2:$C$75,2,0)*R1344</f>
        <v>0</v>
      </c>
      <c r="T1344" s="166"/>
      <c r="U1344" s="195"/>
      <c r="V1344" s="50"/>
      <c r="W1344" s="197" t="s">
        <v>2694</v>
      </c>
      <c r="X1344" s="186">
        <v>44974</v>
      </c>
      <c r="Y1344" s="48" t="s">
        <v>4</v>
      </c>
      <c r="Z1344" s="48"/>
      <c r="AA1344" s="48" t="s">
        <v>363</v>
      </c>
      <c r="AB1344" s="48"/>
      <c r="AC1344" s="40"/>
    </row>
    <row r="1345" spans="1:29" ht="20.100000000000001" customHeight="1">
      <c r="A1345" s="95" t="s">
        <v>2705</v>
      </c>
      <c r="B1345" s="95" t="s">
        <v>51</v>
      </c>
      <c r="C1345" s="48"/>
      <c r="D1345" s="40" t="s">
        <v>1341</v>
      </c>
      <c r="E1345" s="48" t="s">
        <v>193</v>
      </c>
      <c r="F1345" s="48" t="s">
        <v>1342</v>
      </c>
      <c r="G1345" s="48" t="s">
        <v>86</v>
      </c>
      <c r="H1345" s="48">
        <v>6</v>
      </c>
      <c r="I1345" s="48" t="s">
        <v>100</v>
      </c>
      <c r="J1345" s="49"/>
      <c r="K1345" s="44">
        <v>45689</v>
      </c>
      <c r="L1345" s="40" t="s">
        <v>4</v>
      </c>
      <c r="M1345" s="127">
        <v>4</v>
      </c>
      <c r="N1345" s="137">
        <f>VLOOKUP(L1345,단가표!$B$2:$C$75,2,0)</f>
        <v>60000</v>
      </c>
      <c r="O1345" s="42">
        <f>SUM(M1345*N1345)</f>
        <v>240000</v>
      </c>
      <c r="P1345" s="138"/>
      <c r="Q1345" s="165" t="s">
        <v>26</v>
      </c>
      <c r="R1345" s="41"/>
      <c r="S1345" s="42">
        <f>VLOOKUP(Q1345,단가표!$B$2:$C$75,2,0)*R1345</f>
        <v>0</v>
      </c>
      <c r="T1345" s="166"/>
      <c r="U1345" s="195"/>
      <c r="V1345" s="50"/>
      <c r="W1345" s="194" t="s">
        <v>2164</v>
      </c>
      <c r="X1345" s="186">
        <v>45611</v>
      </c>
      <c r="Y1345" s="55" t="s">
        <v>4</v>
      </c>
      <c r="Z1345" s="48" t="s">
        <v>1385</v>
      </c>
      <c r="AA1345" s="48" t="s">
        <v>1384</v>
      </c>
      <c r="AB1345" s="48"/>
      <c r="AC1345" s="50"/>
    </row>
    <row r="1346" spans="1:29" ht="20.100000000000001" customHeight="1">
      <c r="A1346" s="95" t="s">
        <v>2705</v>
      </c>
      <c r="B1346" s="95" t="s">
        <v>51</v>
      </c>
      <c r="C1346" s="59"/>
      <c r="D1346" s="37" t="s">
        <v>1897</v>
      </c>
      <c r="E1346" s="37" t="s">
        <v>48</v>
      </c>
      <c r="F1346" s="37" t="s">
        <v>1898</v>
      </c>
      <c r="G1346" s="37" t="s">
        <v>86</v>
      </c>
      <c r="H1346" s="37">
        <v>8</v>
      </c>
      <c r="I1346" s="45" t="s">
        <v>103</v>
      </c>
      <c r="J1346" s="64"/>
      <c r="K1346" s="44">
        <v>45689</v>
      </c>
      <c r="L1346" s="40" t="s">
        <v>4</v>
      </c>
      <c r="M1346" s="128">
        <v>4</v>
      </c>
      <c r="N1346" s="149">
        <f>VLOOKUP(L1346,[1]단가표!$B$2:$C$75,2,0)</f>
        <v>60000</v>
      </c>
      <c r="O1346" s="43">
        <f>SUM(M1346*N1346)</f>
        <v>240000</v>
      </c>
      <c r="P1346" s="141"/>
      <c r="Q1346" s="167" t="s">
        <v>26</v>
      </c>
      <c r="R1346" s="53"/>
      <c r="S1346" s="43">
        <f>VLOOKUP(Q1346,단가표!$B$2:$C$75,2,0)*R1346</f>
        <v>0</v>
      </c>
      <c r="T1346" s="168"/>
      <c r="U1346" s="195"/>
      <c r="V1346" s="50"/>
      <c r="W1346" s="197" t="s">
        <v>2164</v>
      </c>
      <c r="X1346" s="190">
        <v>44365</v>
      </c>
      <c r="Y1346" s="46"/>
      <c r="Z1346" s="37"/>
      <c r="AA1346" s="37"/>
      <c r="AB1346" s="37"/>
      <c r="AC1346" s="59"/>
    </row>
    <row r="1347" spans="1:29" ht="20.100000000000001" customHeight="1">
      <c r="A1347" s="95" t="s">
        <v>2705</v>
      </c>
      <c r="B1347" s="95" t="s">
        <v>51</v>
      </c>
      <c r="C1347" s="56"/>
      <c r="D1347" s="37" t="s">
        <v>502</v>
      </c>
      <c r="E1347" s="48" t="s">
        <v>193</v>
      </c>
      <c r="F1347" s="48" t="s">
        <v>503</v>
      </c>
      <c r="G1347" s="48" t="s">
        <v>86</v>
      </c>
      <c r="H1347" s="48">
        <v>7</v>
      </c>
      <c r="I1347" s="48" t="s">
        <v>91</v>
      </c>
      <c r="J1347" s="49"/>
      <c r="K1347" s="44">
        <v>45689</v>
      </c>
      <c r="L1347" s="40" t="s">
        <v>4</v>
      </c>
      <c r="M1347" s="127">
        <v>4</v>
      </c>
      <c r="N1347" s="137">
        <f>VLOOKUP(L1347,단가표!$B$2:$C$75,2,0)</f>
        <v>60000</v>
      </c>
      <c r="O1347" s="42">
        <f>SUM(M1347*N1347)</f>
        <v>240000</v>
      </c>
      <c r="P1347" s="138"/>
      <c r="Q1347" s="165" t="s">
        <v>26</v>
      </c>
      <c r="R1347" s="41"/>
      <c r="S1347" s="43">
        <f>VLOOKUP(Q1347,단가표!$B$2:$C$75,2,0)*R1347</f>
        <v>0</v>
      </c>
      <c r="T1347" s="166"/>
      <c r="U1347" s="193"/>
      <c r="V1347" s="50"/>
      <c r="W1347" s="194" t="s">
        <v>1825</v>
      </c>
      <c r="X1347" s="186">
        <v>45299</v>
      </c>
      <c r="Y1347" s="55" t="s">
        <v>4</v>
      </c>
      <c r="Z1347" s="48"/>
      <c r="AA1347" s="48" t="s">
        <v>516</v>
      </c>
      <c r="AB1347" s="48"/>
      <c r="AC1347" s="40"/>
    </row>
    <row r="1348" spans="1:29" ht="20.100000000000001" customHeight="1">
      <c r="A1348" s="95" t="s">
        <v>2705</v>
      </c>
      <c r="B1348" s="95" t="s">
        <v>51</v>
      </c>
      <c r="C1348" s="59" t="s">
        <v>42</v>
      </c>
      <c r="D1348" s="48" t="s">
        <v>404</v>
      </c>
      <c r="E1348" s="48" t="s">
        <v>193</v>
      </c>
      <c r="F1348" s="48" t="s">
        <v>405</v>
      </c>
      <c r="G1348" s="48" t="s">
        <v>86</v>
      </c>
      <c r="H1348" s="48">
        <v>8</v>
      </c>
      <c r="I1348" s="50" t="s">
        <v>1563</v>
      </c>
      <c r="J1348" s="49"/>
      <c r="K1348" s="62">
        <v>45689</v>
      </c>
      <c r="L1348" s="40" t="s">
        <v>6</v>
      </c>
      <c r="M1348" s="127">
        <v>8</v>
      </c>
      <c r="N1348" s="137">
        <f>VLOOKUP(L1348,단가표!$B$2:$C$75,2,0)</f>
        <v>55000</v>
      </c>
      <c r="O1348" s="42">
        <f>SUM(M1348*N1348)</f>
        <v>440000</v>
      </c>
      <c r="P1348" s="138"/>
      <c r="Q1348" s="167" t="s">
        <v>26</v>
      </c>
      <c r="R1348" s="41"/>
      <c r="S1348" s="42">
        <f>VLOOKUP(Q1348,단가표!$B$2:$C$75,2,0)</f>
        <v>0</v>
      </c>
      <c r="T1348" s="166"/>
      <c r="U1348" s="193"/>
      <c r="V1348" s="48"/>
      <c r="W1348" s="194"/>
      <c r="X1348" s="186">
        <v>45091</v>
      </c>
      <c r="Y1348" s="55" t="s">
        <v>4</v>
      </c>
      <c r="Z1348" s="48"/>
      <c r="AA1348" s="48" t="s">
        <v>345</v>
      </c>
      <c r="AB1348" s="48"/>
      <c r="AC1348" s="48"/>
    </row>
    <row r="1349" spans="1:29" ht="20.100000000000001" customHeight="1">
      <c r="A1349" s="95" t="s">
        <v>2705</v>
      </c>
      <c r="B1349" s="95" t="s">
        <v>50</v>
      </c>
      <c r="C1349" s="37"/>
      <c r="D1349" s="40" t="s">
        <v>299</v>
      </c>
      <c r="E1349" s="48" t="s">
        <v>45</v>
      </c>
      <c r="F1349" s="48" t="s">
        <v>300</v>
      </c>
      <c r="G1349" s="48" t="s">
        <v>89</v>
      </c>
      <c r="H1349" s="48">
        <v>8</v>
      </c>
      <c r="I1349" s="48" t="s">
        <v>113</v>
      </c>
      <c r="J1349" s="49"/>
      <c r="K1349" s="62">
        <v>45689</v>
      </c>
      <c r="L1349" s="40" t="s">
        <v>4</v>
      </c>
      <c r="M1349" s="127">
        <v>4</v>
      </c>
      <c r="N1349" s="137">
        <f>VLOOKUP(L1349,단가표!$B$2:$C$75,2,0)</f>
        <v>60000</v>
      </c>
      <c r="O1349" s="42">
        <f>SUM(M1349*N1349)</f>
        <v>240000</v>
      </c>
      <c r="P1349" s="140"/>
      <c r="Q1349" s="167" t="s">
        <v>26</v>
      </c>
      <c r="R1349" s="53"/>
      <c r="S1349" s="43">
        <f>VLOOKUP(Q1349,단가표!$B$2:$C$75,2,0)</f>
        <v>0</v>
      </c>
      <c r="T1349" s="168"/>
      <c r="U1349" s="195"/>
      <c r="V1349" s="67"/>
      <c r="W1349" s="194" t="s">
        <v>321</v>
      </c>
      <c r="X1349" s="186">
        <v>44831</v>
      </c>
      <c r="Y1349" s="48" t="s">
        <v>4</v>
      </c>
      <c r="Z1349" s="48"/>
      <c r="AA1349" s="67" t="s">
        <v>301</v>
      </c>
      <c r="AB1349" s="67"/>
      <c r="AC1349" s="48"/>
    </row>
    <row r="1350" spans="1:29" ht="20.100000000000001" customHeight="1">
      <c r="A1350" s="114" t="s">
        <v>2705</v>
      </c>
      <c r="B1350" s="95" t="s">
        <v>50</v>
      </c>
      <c r="C1350" s="37"/>
      <c r="D1350" s="38" t="s">
        <v>1598</v>
      </c>
      <c r="E1350" s="37" t="s">
        <v>45</v>
      </c>
      <c r="F1350" s="37" t="s">
        <v>1599</v>
      </c>
      <c r="G1350" s="37" t="s">
        <v>86</v>
      </c>
      <c r="H1350" s="37">
        <v>7</v>
      </c>
      <c r="I1350" s="37" t="s">
        <v>113</v>
      </c>
      <c r="J1350" s="39"/>
      <c r="K1350" s="44">
        <v>45717</v>
      </c>
      <c r="L1350" s="40" t="s">
        <v>4</v>
      </c>
      <c r="M1350" s="127">
        <v>4</v>
      </c>
      <c r="N1350" s="137">
        <f>VLOOKUP(L1350,단가표!$B$2:$C$75,2,0)</f>
        <v>60000</v>
      </c>
      <c r="O1350" s="42">
        <f>SUM(M1350*N1350)</f>
        <v>240000</v>
      </c>
      <c r="P1350" s="138"/>
      <c r="Q1350" s="167" t="s">
        <v>26</v>
      </c>
      <c r="R1350" s="41"/>
      <c r="S1350" s="43">
        <f>VLOOKUP(Q1350,단가표!$B$2:$C$75,2,0)*R1350</f>
        <v>0</v>
      </c>
      <c r="T1350" s="166"/>
      <c r="U1350" s="200"/>
      <c r="V1350" s="38"/>
      <c r="W1350" s="199" t="s">
        <v>2666</v>
      </c>
      <c r="X1350" s="187"/>
      <c r="Y1350" s="46"/>
      <c r="Z1350" s="37"/>
      <c r="AA1350" s="47"/>
      <c r="AB1350" s="47"/>
      <c r="AC1350" s="37"/>
    </row>
    <row r="1351" spans="1:29" ht="20.100000000000001" customHeight="1">
      <c r="A1351" s="95" t="s">
        <v>2705</v>
      </c>
      <c r="B1351" s="95" t="s">
        <v>51</v>
      </c>
      <c r="C1351" s="59"/>
      <c r="D1351" s="37" t="s">
        <v>2066</v>
      </c>
      <c r="E1351" s="48" t="s">
        <v>2186</v>
      </c>
      <c r="F1351" s="48" t="s">
        <v>2067</v>
      </c>
      <c r="G1351" s="48" t="s">
        <v>86</v>
      </c>
      <c r="H1351" s="48">
        <v>8</v>
      </c>
      <c r="I1351" s="48" t="s">
        <v>112</v>
      </c>
      <c r="J1351" s="49"/>
      <c r="K1351" s="44">
        <v>45717</v>
      </c>
      <c r="L1351" s="40" t="s">
        <v>6</v>
      </c>
      <c r="M1351" s="127">
        <v>8</v>
      </c>
      <c r="N1351" s="137">
        <f>VLOOKUP(L1351,단가표!$B$2:$C$75,2,0)</f>
        <v>55000</v>
      </c>
      <c r="O1351" s="42">
        <f>SUM(M1351*N1351)</f>
        <v>440000</v>
      </c>
      <c r="P1351" s="138"/>
      <c r="Q1351" s="167" t="s">
        <v>26</v>
      </c>
      <c r="R1351" s="41"/>
      <c r="S1351" s="43">
        <f>VLOOKUP(Q1351,단가표!$B$2:$C$75,2,0)*R1351</f>
        <v>0</v>
      </c>
      <c r="T1351" s="166"/>
      <c r="U1351" s="195"/>
      <c r="V1351" s="48"/>
      <c r="W1351" s="194" t="s">
        <v>2069</v>
      </c>
      <c r="X1351" s="186">
        <v>45659</v>
      </c>
      <c r="Y1351" s="48" t="s">
        <v>6</v>
      </c>
      <c r="Z1351" s="48"/>
      <c r="AA1351" s="48"/>
      <c r="AB1351" s="48"/>
      <c r="AC1351" s="50"/>
    </row>
    <row r="1352" spans="1:29" ht="20.100000000000001" customHeight="1">
      <c r="A1352" s="94" t="s">
        <v>2705</v>
      </c>
      <c r="B1352" s="95" t="s">
        <v>51</v>
      </c>
      <c r="C1352" s="56"/>
      <c r="D1352" s="48" t="s">
        <v>457</v>
      </c>
      <c r="E1352" s="48" t="s">
        <v>46</v>
      </c>
      <c r="F1352" s="48" t="s">
        <v>458</v>
      </c>
      <c r="G1352" s="48" t="s">
        <v>86</v>
      </c>
      <c r="H1352" s="48">
        <v>7</v>
      </c>
      <c r="I1352" s="48" t="s">
        <v>107</v>
      </c>
      <c r="J1352" s="68"/>
      <c r="K1352" s="44">
        <v>45717</v>
      </c>
      <c r="L1352" s="40" t="s">
        <v>4</v>
      </c>
      <c r="M1352" s="127">
        <v>4</v>
      </c>
      <c r="N1352" s="137">
        <f>VLOOKUP(L1352,단가표!$B$2:$C$75,2,0)</f>
        <v>60000</v>
      </c>
      <c r="O1352" s="42">
        <f>SUM(M1352*N1352)</f>
        <v>240000</v>
      </c>
      <c r="P1352" s="138"/>
      <c r="Q1352" s="167" t="s">
        <v>26</v>
      </c>
      <c r="R1352" s="41"/>
      <c r="S1352" s="43">
        <f>VLOOKUP(Q1352,단가표!$B$2:$C$75,2,0)*R1352</f>
        <v>0</v>
      </c>
      <c r="T1352" s="166"/>
      <c r="U1352" s="195"/>
      <c r="V1352" s="48"/>
      <c r="W1352" s="194" t="s">
        <v>1825</v>
      </c>
      <c r="X1352" s="186">
        <v>45265</v>
      </c>
      <c r="Y1352" s="48" t="s">
        <v>4</v>
      </c>
      <c r="Z1352" s="48"/>
      <c r="AA1352" s="48" t="s">
        <v>473</v>
      </c>
      <c r="AB1352" s="48"/>
      <c r="AC1352" s="50"/>
    </row>
    <row r="1353" spans="1:29" ht="20.100000000000001" customHeight="1">
      <c r="A1353" s="95" t="s">
        <v>2705</v>
      </c>
      <c r="B1353" s="95" t="s">
        <v>51</v>
      </c>
      <c r="C1353" s="37"/>
      <c r="D1353" s="40" t="s">
        <v>371</v>
      </c>
      <c r="E1353" s="48" t="s">
        <v>193</v>
      </c>
      <c r="F1353" s="48" t="s">
        <v>372</v>
      </c>
      <c r="G1353" s="48" t="s">
        <v>86</v>
      </c>
      <c r="H1353" s="48">
        <v>5</v>
      </c>
      <c r="I1353" s="48" t="s">
        <v>107</v>
      </c>
      <c r="J1353" s="49"/>
      <c r="K1353" s="44">
        <v>45717</v>
      </c>
      <c r="L1353" s="41" t="s">
        <v>4</v>
      </c>
      <c r="M1353" s="127">
        <v>4</v>
      </c>
      <c r="N1353" s="137">
        <f>VLOOKUP(L1353,단가표!$B$2:$C$75,2,0)</f>
        <v>60000</v>
      </c>
      <c r="O1353" s="42">
        <f>SUM(M1353*N1353)</f>
        <v>240000</v>
      </c>
      <c r="P1353" s="140"/>
      <c r="Q1353" s="167" t="s">
        <v>26</v>
      </c>
      <c r="R1353" s="41"/>
      <c r="S1353" s="43">
        <f>VLOOKUP(Q1353,단가표!$B$2:$C$75,2,0)*R1353</f>
        <v>0</v>
      </c>
      <c r="T1353" s="166"/>
      <c r="U1353" s="204"/>
      <c r="V1353" s="50"/>
      <c r="W1353" s="194" t="s">
        <v>1825</v>
      </c>
      <c r="X1353" s="186">
        <v>44998</v>
      </c>
      <c r="Y1353" s="48" t="s">
        <v>4</v>
      </c>
      <c r="Z1353" s="48"/>
      <c r="AA1353" s="60" t="s">
        <v>373</v>
      </c>
      <c r="AB1353" s="60"/>
      <c r="AC1353" s="40"/>
    </row>
    <row r="1354" spans="1:29" ht="20.100000000000001" customHeight="1">
      <c r="A1354" s="95" t="s">
        <v>2705</v>
      </c>
      <c r="B1354" s="95" t="s">
        <v>51</v>
      </c>
      <c r="C1354" s="59"/>
      <c r="D1354" s="48" t="s">
        <v>573</v>
      </c>
      <c r="E1354" s="48" t="s">
        <v>48</v>
      </c>
      <c r="F1354" s="48" t="s">
        <v>574</v>
      </c>
      <c r="G1354" s="48" t="s">
        <v>86</v>
      </c>
      <c r="H1354" s="48">
        <v>9</v>
      </c>
      <c r="I1354" s="50" t="s">
        <v>406</v>
      </c>
      <c r="J1354" s="49"/>
      <c r="K1354" s="44">
        <v>45717</v>
      </c>
      <c r="L1354" s="40" t="s">
        <v>165</v>
      </c>
      <c r="M1354" s="127">
        <v>1</v>
      </c>
      <c r="N1354" s="137">
        <f>VLOOKUP(L1354,단가표!$B$2:$C$75,2,0)</f>
        <v>500000</v>
      </c>
      <c r="O1354" s="42">
        <f>SUM(M1354*N1354)</f>
        <v>500000</v>
      </c>
      <c r="P1354" s="138"/>
      <c r="Q1354" s="167" t="s">
        <v>26</v>
      </c>
      <c r="R1354" s="41"/>
      <c r="S1354" s="43">
        <f>VLOOKUP(Q1354,단가표!$B$2:$C$75,2,0)*R1354</f>
        <v>0</v>
      </c>
      <c r="T1354" s="166"/>
      <c r="U1354" s="195"/>
      <c r="V1354" s="48"/>
      <c r="W1354" s="194" t="s">
        <v>2003</v>
      </c>
      <c r="X1354" s="186">
        <v>45328</v>
      </c>
      <c r="Y1354" s="55" t="s">
        <v>6</v>
      </c>
      <c r="Z1354" s="48"/>
      <c r="AA1354" s="48" t="s">
        <v>575</v>
      </c>
      <c r="AB1354" s="48"/>
      <c r="AC1354" s="48"/>
    </row>
    <row r="1355" spans="1:29" ht="20.100000000000001" customHeight="1">
      <c r="A1355" s="95" t="s">
        <v>2705</v>
      </c>
      <c r="B1355" s="95" t="s">
        <v>51</v>
      </c>
      <c r="C1355" s="37"/>
      <c r="D1355" s="48" t="s">
        <v>573</v>
      </c>
      <c r="E1355" s="48" t="s">
        <v>48</v>
      </c>
      <c r="F1355" s="48" t="s">
        <v>574</v>
      </c>
      <c r="G1355" s="48" t="s">
        <v>86</v>
      </c>
      <c r="H1355" s="48">
        <v>9</v>
      </c>
      <c r="I1355" s="50" t="s">
        <v>657</v>
      </c>
      <c r="J1355" s="49"/>
      <c r="K1355" s="44">
        <v>45717</v>
      </c>
      <c r="L1355" s="40" t="s">
        <v>2435</v>
      </c>
      <c r="M1355" s="127">
        <v>8</v>
      </c>
      <c r="N1355" s="137">
        <f>VLOOKUP(L1355,단가표!$B$2:$C$75,2,0)</f>
        <v>30000</v>
      </c>
      <c r="O1355" s="42">
        <f>SUM(M1355*N1355)</f>
        <v>240000</v>
      </c>
      <c r="P1355" s="138"/>
      <c r="Q1355" s="167" t="s">
        <v>26</v>
      </c>
      <c r="R1355" s="41"/>
      <c r="S1355" s="43">
        <f>VLOOKUP(Q1355,단가표!$B$2:$C$75,2,0)*R1355</f>
        <v>0</v>
      </c>
      <c r="T1355" s="166"/>
      <c r="U1355" s="195"/>
      <c r="V1355" s="48"/>
      <c r="W1355" s="194" t="s">
        <v>2078</v>
      </c>
      <c r="X1355" s="186">
        <v>45328</v>
      </c>
      <c r="Y1355" s="55" t="s">
        <v>6</v>
      </c>
      <c r="Z1355" s="48"/>
      <c r="AA1355" s="48" t="s">
        <v>575</v>
      </c>
      <c r="AB1355" s="48"/>
      <c r="AC1355" s="48"/>
    </row>
    <row r="1356" spans="1:29" ht="20.100000000000001" customHeight="1">
      <c r="A1356" s="95" t="s">
        <v>2705</v>
      </c>
      <c r="B1356" s="95" t="s">
        <v>50</v>
      </c>
      <c r="C1356" s="56"/>
      <c r="D1356" s="48" t="s">
        <v>1814</v>
      </c>
      <c r="E1356" s="48" t="s">
        <v>731</v>
      </c>
      <c r="F1356" s="48" t="s">
        <v>1815</v>
      </c>
      <c r="G1356" s="48" t="s">
        <v>86</v>
      </c>
      <c r="H1356" s="48">
        <v>6</v>
      </c>
      <c r="I1356" s="48" t="s">
        <v>2080</v>
      </c>
      <c r="J1356" s="49"/>
      <c r="K1356" s="44">
        <v>45717</v>
      </c>
      <c r="L1356" s="40" t="s">
        <v>6</v>
      </c>
      <c r="M1356" s="127">
        <v>8</v>
      </c>
      <c r="N1356" s="137">
        <f>VLOOKUP(L1356,단가표!$B$2:$C$75,2,0)</f>
        <v>55000</v>
      </c>
      <c r="O1356" s="42">
        <f>SUM(M1356*N1356)</f>
        <v>440000</v>
      </c>
      <c r="P1356" s="138"/>
      <c r="Q1356" s="167" t="s">
        <v>26</v>
      </c>
      <c r="R1356" s="41"/>
      <c r="S1356" s="43">
        <f>VLOOKUP(Q1356,단가표!$B$2:$C$75,2,0)*R1356</f>
        <v>0</v>
      </c>
      <c r="T1356" s="166"/>
      <c r="U1356" s="200"/>
      <c r="V1356" s="38"/>
      <c r="W1356" s="194" t="s">
        <v>2083</v>
      </c>
      <c r="X1356" s="186"/>
      <c r="Y1356" s="55"/>
      <c r="Z1356" s="48"/>
      <c r="AA1356" s="48"/>
      <c r="AB1356" s="48"/>
      <c r="AC1356" s="40"/>
    </row>
    <row r="1357" spans="1:29" ht="20.100000000000001" customHeight="1">
      <c r="A1357" s="94" t="s">
        <v>2705</v>
      </c>
      <c r="B1357" s="95" t="s">
        <v>51</v>
      </c>
      <c r="C1357" s="59"/>
      <c r="D1357" s="48" t="s">
        <v>481</v>
      </c>
      <c r="E1357" s="48" t="s">
        <v>48</v>
      </c>
      <c r="F1357" s="48" t="s">
        <v>482</v>
      </c>
      <c r="G1357" s="48" t="s">
        <v>86</v>
      </c>
      <c r="H1357" s="48">
        <v>8</v>
      </c>
      <c r="I1357" s="50" t="s">
        <v>90</v>
      </c>
      <c r="J1357" s="49"/>
      <c r="K1357" s="44">
        <v>45717</v>
      </c>
      <c r="L1357" s="40" t="s">
        <v>4</v>
      </c>
      <c r="M1357" s="127">
        <v>4</v>
      </c>
      <c r="N1357" s="137">
        <f>VLOOKUP(L1357,단가표!$B$2:$C$75,2,0)</f>
        <v>60000</v>
      </c>
      <c r="O1357" s="42">
        <f>SUM(M1357*N1357)</f>
        <v>240000</v>
      </c>
      <c r="P1357" s="138"/>
      <c r="Q1357" s="165" t="s">
        <v>26</v>
      </c>
      <c r="R1357" s="41"/>
      <c r="S1357" s="42">
        <f>VLOOKUP(Q1357,단가표!$B$2:$C$75,2,0)*R1357</f>
        <v>0</v>
      </c>
      <c r="T1357" s="166"/>
      <c r="U1357" s="195"/>
      <c r="V1357" s="50"/>
      <c r="W1357" s="196" t="s">
        <v>1881</v>
      </c>
      <c r="X1357" s="186">
        <v>45296</v>
      </c>
      <c r="Y1357" s="55" t="s">
        <v>4</v>
      </c>
      <c r="Z1357" s="48"/>
      <c r="AA1357" s="48" t="s">
        <v>504</v>
      </c>
      <c r="AB1357" s="48"/>
      <c r="AC1357" s="48"/>
    </row>
    <row r="1358" spans="1:29" ht="20.100000000000001" customHeight="1">
      <c r="A1358" s="114" t="s">
        <v>2705</v>
      </c>
      <c r="B1358" s="95" t="s">
        <v>50</v>
      </c>
      <c r="C1358" s="59"/>
      <c r="D1358" s="40" t="s">
        <v>314</v>
      </c>
      <c r="E1358" s="48" t="s">
        <v>45</v>
      </c>
      <c r="F1358" s="48" t="s">
        <v>315</v>
      </c>
      <c r="G1358" s="48" t="s">
        <v>89</v>
      </c>
      <c r="H1358" s="40">
        <v>6</v>
      </c>
      <c r="I1358" s="48" t="s">
        <v>596</v>
      </c>
      <c r="J1358" s="49"/>
      <c r="K1358" s="44">
        <v>45717</v>
      </c>
      <c r="L1358" s="40" t="s">
        <v>4</v>
      </c>
      <c r="M1358" s="127">
        <v>4</v>
      </c>
      <c r="N1358" s="137">
        <f>VLOOKUP(L1358,단가표!$B$2:$C$75,2,0)</f>
        <v>60000</v>
      </c>
      <c r="O1358" s="42">
        <f>SUM(M1358*N1358)</f>
        <v>240000</v>
      </c>
      <c r="P1358" s="140"/>
      <c r="Q1358" s="167" t="s">
        <v>26</v>
      </c>
      <c r="R1358" s="41"/>
      <c r="S1358" s="43">
        <f>VLOOKUP(Q1358,단가표!$B$2:$C$75,2,0)*R1358</f>
        <v>0</v>
      </c>
      <c r="T1358" s="166"/>
      <c r="U1358" s="195"/>
      <c r="V1358" s="41"/>
      <c r="W1358" s="194" t="s">
        <v>1825</v>
      </c>
      <c r="X1358" s="188">
        <v>44884</v>
      </c>
      <c r="Y1358" s="48" t="s">
        <v>4</v>
      </c>
      <c r="Z1358" s="48"/>
      <c r="AA1358" s="48" t="s">
        <v>319</v>
      </c>
      <c r="AB1358" s="48"/>
      <c r="AC1358" s="48" t="s">
        <v>61</v>
      </c>
    </row>
    <row r="1359" spans="1:29" ht="20.100000000000001" customHeight="1">
      <c r="A1359" s="95" t="s">
        <v>2705</v>
      </c>
      <c r="B1359" s="95" t="s">
        <v>51</v>
      </c>
      <c r="C1359" s="48"/>
      <c r="D1359" s="40" t="s">
        <v>1366</v>
      </c>
      <c r="E1359" s="48" t="s">
        <v>193</v>
      </c>
      <c r="F1359" s="48" t="s">
        <v>1367</v>
      </c>
      <c r="G1359" s="48" t="s">
        <v>86</v>
      </c>
      <c r="H1359" s="48">
        <v>6</v>
      </c>
      <c r="I1359" s="48" t="s">
        <v>100</v>
      </c>
      <c r="J1359" s="49"/>
      <c r="K1359" s="44">
        <v>45717</v>
      </c>
      <c r="L1359" s="40" t="s">
        <v>5</v>
      </c>
      <c r="M1359" s="127">
        <v>4</v>
      </c>
      <c r="N1359" s="137">
        <f>VLOOKUP(L1359,단가표!$B$2:$C$75,2,0)</f>
        <v>57500</v>
      </c>
      <c r="O1359" s="42">
        <f>SUM(M1359*N1359)</f>
        <v>230000</v>
      </c>
      <c r="P1359" s="138"/>
      <c r="Q1359" s="165" t="s">
        <v>26</v>
      </c>
      <c r="R1359" s="41"/>
      <c r="S1359" s="42">
        <f>VLOOKUP(Q1359,단가표!$B$2:$C$75,2,0)*R1359</f>
        <v>0</v>
      </c>
      <c r="T1359" s="166"/>
      <c r="U1359" s="195"/>
      <c r="V1359" s="50"/>
      <c r="W1359" s="194" t="s">
        <v>1825</v>
      </c>
      <c r="X1359" s="186"/>
      <c r="Y1359" s="55"/>
      <c r="Z1359" s="48"/>
      <c r="AA1359" s="48"/>
      <c r="AB1359" s="48"/>
      <c r="AC1359" s="50"/>
    </row>
    <row r="1360" spans="1:29" ht="20.100000000000001" customHeight="1">
      <c r="A1360" s="95" t="s">
        <v>2705</v>
      </c>
      <c r="B1360" s="95" t="s">
        <v>51</v>
      </c>
      <c r="C1360" s="37"/>
      <c r="D1360" s="37" t="s">
        <v>411</v>
      </c>
      <c r="E1360" s="48" t="s">
        <v>193</v>
      </c>
      <c r="F1360" s="48" t="s">
        <v>412</v>
      </c>
      <c r="G1360" s="48" t="s">
        <v>86</v>
      </c>
      <c r="H1360" s="48">
        <v>8</v>
      </c>
      <c r="I1360" s="48" t="s">
        <v>2447</v>
      </c>
      <c r="J1360" s="49"/>
      <c r="K1360" s="44">
        <v>45717</v>
      </c>
      <c r="L1360" s="40" t="s">
        <v>8</v>
      </c>
      <c r="M1360" s="127">
        <v>12</v>
      </c>
      <c r="N1360" s="137">
        <f>VLOOKUP(L1360,단가표!$B$2:$C$75,2,0)</f>
        <v>50000</v>
      </c>
      <c r="O1360" s="42">
        <f>SUM(M1360*N1360)</f>
        <v>600000</v>
      </c>
      <c r="P1360" s="138"/>
      <c r="Q1360" s="167" t="s">
        <v>26</v>
      </c>
      <c r="R1360" s="41"/>
      <c r="S1360" s="43">
        <f>VLOOKUP(Q1360,단가표!$B$2:$C$75,2,0)*R1360</f>
        <v>0</v>
      </c>
      <c r="T1360" s="166"/>
      <c r="U1360" s="195"/>
      <c r="V1360" s="48"/>
      <c r="W1360" s="194" t="s">
        <v>2379</v>
      </c>
      <c r="X1360" s="186">
        <v>45122</v>
      </c>
      <c r="Y1360" s="55" t="s">
        <v>4</v>
      </c>
      <c r="Z1360" s="48"/>
      <c r="AA1360" s="48" t="s">
        <v>413</v>
      </c>
      <c r="AB1360" s="48"/>
      <c r="AC1360" s="48"/>
    </row>
    <row r="1361" spans="1:29" ht="20.100000000000001" customHeight="1">
      <c r="A1361" s="94" t="s">
        <v>2705</v>
      </c>
      <c r="B1361" s="95" t="s">
        <v>50</v>
      </c>
      <c r="C1361" s="61"/>
      <c r="D1361" s="37" t="s">
        <v>1695</v>
      </c>
      <c r="E1361" s="48" t="s">
        <v>731</v>
      </c>
      <c r="F1361" s="48" t="s">
        <v>1696</v>
      </c>
      <c r="G1361" s="48" t="s">
        <v>86</v>
      </c>
      <c r="H1361" s="48">
        <v>7</v>
      </c>
      <c r="I1361" s="48" t="s">
        <v>114</v>
      </c>
      <c r="J1361" s="49"/>
      <c r="K1361" s="44">
        <v>45717</v>
      </c>
      <c r="L1361" s="40" t="s">
        <v>5</v>
      </c>
      <c r="M1361" s="127">
        <v>4</v>
      </c>
      <c r="N1361" s="137">
        <f>VLOOKUP(L1361,단가표!$B$2:$C$75,2,0)</f>
        <v>57500</v>
      </c>
      <c r="O1361" s="42">
        <f>SUM(M1361*N1361)</f>
        <v>230000</v>
      </c>
      <c r="P1361" s="138"/>
      <c r="Q1361" s="167" t="s">
        <v>15</v>
      </c>
      <c r="R1361" s="41">
        <v>4</v>
      </c>
      <c r="S1361" s="43">
        <f>VLOOKUP(Q1361,단가표!$B$2:$C$75,2,0)*R1361</f>
        <v>24000</v>
      </c>
      <c r="T1361" s="166"/>
      <c r="U1361" s="195"/>
      <c r="V1361" s="48"/>
      <c r="W1361" s="194" t="s">
        <v>2103</v>
      </c>
      <c r="X1361" s="186"/>
      <c r="Y1361" s="48"/>
      <c r="Z1361" s="48"/>
      <c r="AA1361" s="48"/>
      <c r="AB1361" s="48"/>
      <c r="AC1361" s="50"/>
    </row>
    <row r="1362" spans="1:29" ht="20.100000000000001" customHeight="1">
      <c r="A1362" s="94" t="s">
        <v>2705</v>
      </c>
      <c r="B1362" s="95" t="s">
        <v>50</v>
      </c>
      <c r="C1362" s="61"/>
      <c r="D1362" s="37" t="s">
        <v>1698</v>
      </c>
      <c r="E1362" s="48" t="s">
        <v>731</v>
      </c>
      <c r="F1362" s="48" t="s">
        <v>1696</v>
      </c>
      <c r="G1362" s="48" t="s">
        <v>86</v>
      </c>
      <c r="H1362" s="48">
        <v>7</v>
      </c>
      <c r="I1362" s="48" t="s">
        <v>114</v>
      </c>
      <c r="J1362" s="49"/>
      <c r="K1362" s="44">
        <v>45717</v>
      </c>
      <c r="L1362" s="40" t="s">
        <v>5</v>
      </c>
      <c r="M1362" s="127">
        <v>4</v>
      </c>
      <c r="N1362" s="137">
        <f>VLOOKUP(L1362,단가표!$B$2:$C$75,2,0)</f>
        <v>57500</v>
      </c>
      <c r="O1362" s="42">
        <f>SUM(M1362*N1362)</f>
        <v>230000</v>
      </c>
      <c r="P1362" s="138"/>
      <c r="Q1362" s="167" t="s">
        <v>15</v>
      </c>
      <c r="R1362" s="41">
        <v>4</v>
      </c>
      <c r="S1362" s="43">
        <f>VLOOKUP(Q1362,단가표!$B$2:$C$75,2,0)*R1362</f>
        <v>24000</v>
      </c>
      <c r="T1362" s="166"/>
      <c r="U1362" s="195"/>
      <c r="V1362" s="48"/>
      <c r="W1362" s="194" t="s">
        <v>2103</v>
      </c>
      <c r="X1362" s="186"/>
      <c r="Y1362" s="48"/>
      <c r="Z1362" s="48"/>
      <c r="AA1362" s="48"/>
      <c r="AB1362" s="48"/>
      <c r="AC1362" s="50"/>
    </row>
    <row r="1363" spans="1:29" ht="20.100000000000001" customHeight="1">
      <c r="A1363" s="95" t="s">
        <v>2705</v>
      </c>
      <c r="B1363" s="95" t="s">
        <v>51</v>
      </c>
      <c r="C1363" s="56"/>
      <c r="D1363" s="48" t="s">
        <v>708</v>
      </c>
      <c r="E1363" s="48" t="s">
        <v>577</v>
      </c>
      <c r="F1363" s="48" t="s">
        <v>720</v>
      </c>
      <c r="G1363" s="48" t="s">
        <v>86</v>
      </c>
      <c r="H1363" s="48">
        <v>8</v>
      </c>
      <c r="I1363" s="48" t="s">
        <v>102</v>
      </c>
      <c r="J1363" s="49"/>
      <c r="K1363" s="44">
        <v>45717</v>
      </c>
      <c r="L1363" s="40" t="s">
        <v>4</v>
      </c>
      <c r="M1363" s="127">
        <v>4</v>
      </c>
      <c r="N1363" s="137">
        <f>VLOOKUP(L1363,단가표!$B$2:$C$75,2,0)</f>
        <v>60000</v>
      </c>
      <c r="O1363" s="42">
        <f>SUM(M1363*N1363)</f>
        <v>240000</v>
      </c>
      <c r="P1363" s="138"/>
      <c r="Q1363" s="167" t="s">
        <v>26</v>
      </c>
      <c r="R1363" s="41"/>
      <c r="S1363" s="43">
        <f>VLOOKUP(Q1363,단가표!$B$2:$C$75,2,0)*R1363</f>
        <v>0</v>
      </c>
      <c r="T1363" s="166"/>
      <c r="U1363" s="193"/>
      <c r="V1363" s="50"/>
      <c r="W1363" s="194" t="s">
        <v>1825</v>
      </c>
      <c r="X1363" s="186">
        <v>45499</v>
      </c>
      <c r="Y1363" s="55" t="s">
        <v>6</v>
      </c>
      <c r="Z1363" s="48"/>
      <c r="AA1363" s="48"/>
      <c r="AB1363" s="48"/>
      <c r="AC1363" s="40"/>
    </row>
    <row r="1364" spans="1:29" ht="20.100000000000001" customHeight="1">
      <c r="A1364" s="95" t="s">
        <v>2705</v>
      </c>
      <c r="B1364" s="95" t="s">
        <v>51</v>
      </c>
      <c r="C1364" s="71"/>
      <c r="D1364" s="48" t="s">
        <v>666</v>
      </c>
      <c r="E1364" s="48" t="s">
        <v>46</v>
      </c>
      <c r="F1364" s="48" t="s">
        <v>667</v>
      </c>
      <c r="G1364" s="48" t="s">
        <v>86</v>
      </c>
      <c r="H1364" s="48">
        <v>8</v>
      </c>
      <c r="I1364" s="48" t="s">
        <v>561</v>
      </c>
      <c r="J1364" s="49"/>
      <c r="K1364" s="44">
        <v>45717</v>
      </c>
      <c r="L1364" s="40" t="s">
        <v>6</v>
      </c>
      <c r="M1364" s="127">
        <v>8</v>
      </c>
      <c r="N1364" s="137">
        <f>VLOOKUP(L1364,단가표!$B$2:$C$75,2,0)</f>
        <v>55000</v>
      </c>
      <c r="O1364" s="42">
        <f>SUM(M1364*N1364)</f>
        <v>440000</v>
      </c>
      <c r="P1364" s="139"/>
      <c r="Q1364" s="167" t="s">
        <v>26</v>
      </c>
      <c r="R1364" s="41"/>
      <c r="S1364" s="43">
        <f>VLOOKUP(Q1364,단가표!$B$2:$C$75,2,0)*R1364</f>
        <v>0</v>
      </c>
      <c r="T1364" s="166"/>
      <c r="U1364" s="195"/>
      <c r="V1364" s="50"/>
      <c r="W1364" s="208" t="s">
        <v>2028</v>
      </c>
      <c r="X1364" s="186">
        <v>45429</v>
      </c>
      <c r="Y1364" s="48" t="s">
        <v>4</v>
      </c>
      <c r="Z1364" s="48"/>
      <c r="AA1364" s="48" t="s">
        <v>517</v>
      </c>
      <c r="AB1364" s="48"/>
      <c r="AC1364" s="40"/>
    </row>
    <row r="1365" spans="1:29" ht="20.100000000000001" customHeight="1">
      <c r="A1365" s="95" t="s">
        <v>2705</v>
      </c>
      <c r="B1365" s="95" t="s">
        <v>51</v>
      </c>
      <c r="C1365" s="56"/>
      <c r="D1365" s="48" t="s">
        <v>718</v>
      </c>
      <c r="E1365" s="48" t="s">
        <v>577</v>
      </c>
      <c r="F1365" s="48" t="s">
        <v>719</v>
      </c>
      <c r="G1365" s="48" t="s">
        <v>86</v>
      </c>
      <c r="H1365" s="48">
        <v>8</v>
      </c>
      <c r="I1365" s="48" t="s">
        <v>91</v>
      </c>
      <c r="J1365" s="49"/>
      <c r="K1365" s="44">
        <v>45717</v>
      </c>
      <c r="L1365" s="40" t="s">
        <v>4</v>
      </c>
      <c r="M1365" s="127">
        <v>4</v>
      </c>
      <c r="N1365" s="137">
        <f>VLOOKUP(L1365,단가표!$B$2:$C$75,2,0)</f>
        <v>60000</v>
      </c>
      <c r="O1365" s="42">
        <f>SUM(M1365*N1365)</f>
        <v>240000</v>
      </c>
      <c r="P1365" s="138"/>
      <c r="Q1365" s="167" t="s">
        <v>26</v>
      </c>
      <c r="R1365" s="41"/>
      <c r="S1365" s="43">
        <f>VLOOKUP(Q1365,단가표!$B$2:$C$75,2,0)*R1365</f>
        <v>0</v>
      </c>
      <c r="T1365" s="166"/>
      <c r="U1365" s="193"/>
      <c r="V1365" s="50"/>
      <c r="W1365" s="194" t="s">
        <v>1825</v>
      </c>
      <c r="X1365" s="186">
        <v>45528</v>
      </c>
      <c r="Y1365" s="55" t="s">
        <v>4</v>
      </c>
      <c r="Z1365" s="48"/>
      <c r="AA1365" s="48"/>
      <c r="AB1365" s="48"/>
      <c r="AC1365" s="40"/>
    </row>
    <row r="1366" spans="1:29" ht="20.100000000000001" customHeight="1">
      <c r="A1366" s="95" t="s">
        <v>2705</v>
      </c>
      <c r="B1366" s="95" t="s">
        <v>51</v>
      </c>
      <c r="C1366" s="56"/>
      <c r="D1366" s="48" t="s">
        <v>203</v>
      </c>
      <c r="E1366" s="48" t="s">
        <v>46</v>
      </c>
      <c r="F1366" s="40" t="s">
        <v>204</v>
      </c>
      <c r="G1366" s="48" t="s">
        <v>86</v>
      </c>
      <c r="H1366" s="48">
        <v>10</v>
      </c>
      <c r="I1366" s="48" t="s">
        <v>92</v>
      </c>
      <c r="J1366" s="68"/>
      <c r="K1366" s="44">
        <v>45717</v>
      </c>
      <c r="L1366" s="40" t="s">
        <v>4</v>
      </c>
      <c r="M1366" s="127">
        <v>4</v>
      </c>
      <c r="N1366" s="137">
        <f>VLOOKUP(L1366,단가표!$B$2:$C$75,2,0)</f>
        <v>60000</v>
      </c>
      <c r="O1366" s="42">
        <f>SUM(M1366*N1366)</f>
        <v>240000</v>
      </c>
      <c r="P1366" s="138"/>
      <c r="Q1366" s="167" t="s">
        <v>26</v>
      </c>
      <c r="R1366" s="75"/>
      <c r="S1366" s="43">
        <f>VLOOKUP(Q1366,단가표!$B$2:$C$75,2,0)*R1366</f>
        <v>0</v>
      </c>
      <c r="T1366" s="166"/>
      <c r="U1366" s="195"/>
      <c r="V1366" s="50"/>
      <c r="W1366" s="194" t="s">
        <v>1881</v>
      </c>
      <c r="X1366" s="186">
        <v>44569</v>
      </c>
      <c r="Y1366" s="55" t="s">
        <v>4</v>
      </c>
      <c r="Z1366" s="48"/>
      <c r="AA1366" s="48"/>
      <c r="AB1366" s="48"/>
      <c r="AC1366" s="48"/>
    </row>
    <row r="1367" spans="1:29" ht="20.100000000000001" customHeight="1">
      <c r="A1367" s="94" t="s">
        <v>2705</v>
      </c>
      <c r="B1367" s="95" t="s">
        <v>51</v>
      </c>
      <c r="C1367" s="59"/>
      <c r="D1367" s="48" t="s">
        <v>555</v>
      </c>
      <c r="E1367" s="48" t="s">
        <v>193</v>
      </c>
      <c r="F1367" s="48" t="s">
        <v>556</v>
      </c>
      <c r="G1367" s="48" t="s">
        <v>86</v>
      </c>
      <c r="H1367" s="48">
        <v>6</v>
      </c>
      <c r="I1367" s="50" t="s">
        <v>91</v>
      </c>
      <c r="J1367" s="49"/>
      <c r="K1367" s="44">
        <v>45717</v>
      </c>
      <c r="L1367" s="40" t="s">
        <v>4</v>
      </c>
      <c r="M1367" s="127">
        <v>2</v>
      </c>
      <c r="N1367" s="137">
        <f>VLOOKUP(L1367,단가표!$B$2:$C$75,2,0)</f>
        <v>60000</v>
      </c>
      <c r="O1367" s="42">
        <f>SUM(M1367*N1367)</f>
        <v>120000</v>
      </c>
      <c r="P1367" s="138"/>
      <c r="Q1367" s="165" t="s">
        <v>26</v>
      </c>
      <c r="R1367" s="41"/>
      <c r="S1367" s="42">
        <f>VLOOKUP(Q1367,단가표!$B$2:$C$75,2,0)*R1367</f>
        <v>0</v>
      </c>
      <c r="T1367" s="166"/>
      <c r="U1367" s="195"/>
      <c r="V1367" s="50"/>
      <c r="W1367" s="196" t="s">
        <v>2119</v>
      </c>
      <c r="X1367" s="186"/>
      <c r="Y1367" s="55"/>
      <c r="Z1367" s="48"/>
      <c r="AA1367" s="48"/>
      <c r="AB1367" s="48"/>
      <c r="AC1367" s="48"/>
    </row>
    <row r="1368" spans="1:29" ht="20.100000000000001" customHeight="1">
      <c r="A1368" s="95" t="s">
        <v>2705</v>
      </c>
      <c r="B1368" s="95" t="s">
        <v>50</v>
      </c>
      <c r="C1368" s="59"/>
      <c r="D1368" s="38" t="s">
        <v>330</v>
      </c>
      <c r="E1368" s="48" t="s">
        <v>731</v>
      </c>
      <c r="F1368" s="48" t="s">
        <v>335</v>
      </c>
      <c r="G1368" s="48" t="s">
        <v>89</v>
      </c>
      <c r="H1368" s="40">
        <v>8</v>
      </c>
      <c r="I1368" s="48" t="s">
        <v>93</v>
      </c>
      <c r="J1368" s="49"/>
      <c r="K1368" s="44">
        <v>45717</v>
      </c>
      <c r="L1368" s="40" t="s">
        <v>4</v>
      </c>
      <c r="M1368" s="127">
        <v>4</v>
      </c>
      <c r="N1368" s="137">
        <f>VLOOKUP(L1368,단가표!$B$2:$C$75,2,0)</f>
        <v>60000</v>
      </c>
      <c r="O1368" s="42">
        <f>SUM(M1368*N1368)</f>
        <v>240000</v>
      </c>
      <c r="P1368" s="140"/>
      <c r="Q1368" s="167" t="s">
        <v>16</v>
      </c>
      <c r="R1368" s="41">
        <v>4</v>
      </c>
      <c r="S1368" s="43">
        <f>VLOOKUP(Q1368,단가표!$B$2:$C$75,2,0)*R1368</f>
        <v>12000</v>
      </c>
      <c r="T1368" s="168"/>
      <c r="U1368" s="195"/>
      <c r="V1368" s="41"/>
      <c r="W1368" s="194" t="s">
        <v>2132</v>
      </c>
      <c r="X1368" s="188">
        <v>44933</v>
      </c>
      <c r="Y1368" s="48" t="s">
        <v>4</v>
      </c>
      <c r="Z1368" s="48"/>
      <c r="AA1368" s="48" t="s">
        <v>240</v>
      </c>
      <c r="AB1368" s="48"/>
      <c r="AC1368" s="48" t="s">
        <v>61</v>
      </c>
    </row>
    <row r="1369" spans="1:29" ht="20.100000000000001" customHeight="1">
      <c r="A1369" s="95" t="s">
        <v>2705</v>
      </c>
      <c r="B1369" s="95" t="s">
        <v>51</v>
      </c>
      <c r="C1369" s="56"/>
      <c r="D1369" s="48" t="s">
        <v>619</v>
      </c>
      <c r="E1369" s="48" t="s">
        <v>46</v>
      </c>
      <c r="F1369" s="48" t="s">
        <v>620</v>
      </c>
      <c r="G1369" s="48" t="s">
        <v>86</v>
      </c>
      <c r="H1369" s="48">
        <v>9</v>
      </c>
      <c r="I1369" s="48" t="s">
        <v>141</v>
      </c>
      <c r="J1369" s="49"/>
      <c r="K1369" s="44">
        <v>45717</v>
      </c>
      <c r="L1369" s="40" t="s">
        <v>4</v>
      </c>
      <c r="M1369" s="127">
        <v>4</v>
      </c>
      <c r="N1369" s="137">
        <f>VLOOKUP(L1369,단가표!$B$2:$C$75,2,0)</f>
        <v>60000</v>
      </c>
      <c r="O1369" s="42">
        <f>SUM(M1369*N1369)</f>
        <v>240000</v>
      </c>
      <c r="P1369" s="138"/>
      <c r="Q1369" s="165" t="s">
        <v>26</v>
      </c>
      <c r="R1369" s="41"/>
      <c r="S1369" s="43">
        <f>VLOOKUP(Q1369,단가표!$B$2:$C$75,2,0)*R1369</f>
        <v>0</v>
      </c>
      <c r="T1369" s="166"/>
      <c r="U1369" s="195"/>
      <c r="V1369" s="50"/>
      <c r="W1369" s="197" t="s">
        <v>1825</v>
      </c>
      <c r="X1369" s="186">
        <v>45374</v>
      </c>
      <c r="Y1369" s="55" t="s">
        <v>6</v>
      </c>
      <c r="Z1369" s="48"/>
      <c r="AA1369" s="48" t="s">
        <v>634</v>
      </c>
      <c r="AB1369" s="48"/>
      <c r="AC1369" s="48" t="s">
        <v>55</v>
      </c>
    </row>
    <row r="1370" spans="1:29" ht="20.100000000000001" customHeight="1">
      <c r="A1370" s="95" t="s">
        <v>2705</v>
      </c>
      <c r="B1370" s="95" t="s">
        <v>51</v>
      </c>
      <c r="C1370" s="59"/>
      <c r="D1370" s="48" t="s">
        <v>652</v>
      </c>
      <c r="E1370" s="48" t="s">
        <v>577</v>
      </c>
      <c r="F1370" s="48" t="s">
        <v>653</v>
      </c>
      <c r="G1370" s="48" t="s">
        <v>86</v>
      </c>
      <c r="H1370" s="48">
        <v>8</v>
      </c>
      <c r="I1370" s="48" t="s">
        <v>91</v>
      </c>
      <c r="J1370" s="49"/>
      <c r="K1370" s="44">
        <v>45717</v>
      </c>
      <c r="L1370" s="40" t="s">
        <v>4</v>
      </c>
      <c r="M1370" s="127">
        <v>4</v>
      </c>
      <c r="N1370" s="137">
        <f>VLOOKUP(L1370,단가표!$B$2:$C$75,2,0)</f>
        <v>60000</v>
      </c>
      <c r="O1370" s="42">
        <f>SUM(M1370*N1370)</f>
        <v>240000</v>
      </c>
      <c r="P1370" s="138"/>
      <c r="Q1370" s="165" t="s">
        <v>26</v>
      </c>
      <c r="R1370" s="41"/>
      <c r="S1370" s="43">
        <f>VLOOKUP(Q1370,단가표!$B$2:$C$75,2,0)*R1370</f>
        <v>0</v>
      </c>
      <c r="T1370" s="166"/>
      <c r="U1370" s="193"/>
      <c r="V1370" s="50"/>
      <c r="W1370" s="194" t="s">
        <v>2127</v>
      </c>
      <c r="X1370" s="186">
        <v>45402</v>
      </c>
      <c r="Y1370" s="55" t="s">
        <v>4</v>
      </c>
      <c r="Z1370" s="48"/>
      <c r="AA1370" s="48" t="s">
        <v>655</v>
      </c>
      <c r="AB1370" s="48"/>
      <c r="AC1370" s="40"/>
    </row>
    <row r="1371" spans="1:29" ht="20.100000000000001" customHeight="1">
      <c r="A1371" s="95" t="s">
        <v>2705</v>
      </c>
      <c r="B1371" s="95" t="s">
        <v>51</v>
      </c>
      <c r="C1371" s="56"/>
      <c r="D1371" s="48" t="s">
        <v>327</v>
      </c>
      <c r="E1371" s="48" t="s">
        <v>46</v>
      </c>
      <c r="F1371" s="48" t="s">
        <v>245</v>
      </c>
      <c r="G1371" s="48" t="s">
        <v>86</v>
      </c>
      <c r="H1371" s="48">
        <v>6</v>
      </c>
      <c r="I1371" s="50" t="s">
        <v>2691</v>
      </c>
      <c r="J1371" s="49"/>
      <c r="K1371" s="44">
        <v>45717</v>
      </c>
      <c r="L1371" s="40" t="s">
        <v>8</v>
      </c>
      <c r="M1371" s="127">
        <v>12</v>
      </c>
      <c r="N1371" s="137">
        <f>VLOOKUP(L1371,단가표!$B$2:$C$75,2,0)</f>
        <v>50000</v>
      </c>
      <c r="O1371" s="42">
        <f>SUM(M1371*N1371)</f>
        <v>600000</v>
      </c>
      <c r="P1371" s="138"/>
      <c r="Q1371" s="167" t="s">
        <v>26</v>
      </c>
      <c r="R1371" s="41"/>
      <c r="S1371" s="43">
        <f>VLOOKUP(Q1371,단가표!$B$2:$C$75,2,0)*R1371</f>
        <v>0</v>
      </c>
      <c r="T1371" s="166"/>
      <c r="U1371" s="195"/>
      <c r="V1371" s="50"/>
      <c r="W1371" s="194" t="s">
        <v>2129</v>
      </c>
      <c r="X1371" s="186">
        <v>44915</v>
      </c>
      <c r="Y1371" s="55" t="s">
        <v>4</v>
      </c>
      <c r="Z1371" s="48"/>
      <c r="AA1371" s="48" t="s">
        <v>328</v>
      </c>
      <c r="AB1371" s="48"/>
      <c r="AC1371" s="48"/>
    </row>
    <row r="1372" spans="1:29" ht="20.100000000000001" customHeight="1">
      <c r="A1372" s="95" t="s">
        <v>2705</v>
      </c>
      <c r="B1372" s="95" t="s">
        <v>50</v>
      </c>
      <c r="C1372" s="59"/>
      <c r="D1372" s="40" t="s">
        <v>323</v>
      </c>
      <c r="E1372" s="48" t="s">
        <v>731</v>
      </c>
      <c r="F1372" s="48" t="s">
        <v>324</v>
      </c>
      <c r="G1372" s="48" t="s">
        <v>89</v>
      </c>
      <c r="H1372" s="40">
        <v>7</v>
      </c>
      <c r="I1372" s="48" t="s">
        <v>93</v>
      </c>
      <c r="J1372" s="49"/>
      <c r="K1372" s="44">
        <v>45717</v>
      </c>
      <c r="L1372" s="40" t="s">
        <v>4</v>
      </c>
      <c r="M1372" s="127">
        <v>4</v>
      </c>
      <c r="N1372" s="137">
        <f>VLOOKUP(L1372,단가표!$B$2:$C$75,2,0)</f>
        <v>60000</v>
      </c>
      <c r="O1372" s="42">
        <f>SUM(M1372*N1372)</f>
        <v>240000</v>
      </c>
      <c r="P1372" s="140"/>
      <c r="Q1372" s="167" t="s">
        <v>26</v>
      </c>
      <c r="R1372" s="41"/>
      <c r="S1372" s="43">
        <f>VLOOKUP(Q1372,단가표!$B$2:$C$75,2,0)*R1372</f>
        <v>0</v>
      </c>
      <c r="T1372" s="166"/>
      <c r="U1372" s="195"/>
      <c r="V1372" s="41"/>
      <c r="W1372" s="194" t="s">
        <v>2459</v>
      </c>
      <c r="X1372" s="188">
        <v>44933</v>
      </c>
      <c r="Y1372" s="48" t="s">
        <v>4</v>
      </c>
      <c r="Z1372" s="48"/>
      <c r="AA1372" s="48" t="s">
        <v>336</v>
      </c>
      <c r="AB1372" s="48"/>
      <c r="AC1372" s="48" t="s">
        <v>61</v>
      </c>
    </row>
    <row r="1373" spans="1:29" ht="20.100000000000001" customHeight="1">
      <c r="A1373" s="95" t="s">
        <v>2705</v>
      </c>
      <c r="B1373" s="95" t="s">
        <v>51</v>
      </c>
      <c r="C1373" s="59"/>
      <c r="D1373" s="48" t="s">
        <v>304</v>
      </c>
      <c r="E1373" s="48" t="s">
        <v>47</v>
      </c>
      <c r="F1373" s="48" t="s">
        <v>305</v>
      </c>
      <c r="G1373" s="48" t="s">
        <v>86</v>
      </c>
      <c r="H1373" s="48">
        <v>8</v>
      </c>
      <c r="I1373" s="48" t="s">
        <v>92</v>
      </c>
      <c r="J1373" s="49"/>
      <c r="K1373" s="44">
        <v>45717</v>
      </c>
      <c r="L1373" s="41" t="s">
        <v>238</v>
      </c>
      <c r="M1373" s="127">
        <v>4</v>
      </c>
      <c r="N1373" s="137">
        <f>VLOOKUP(L1373,단가표!$B$2:$C$75,2,0)</f>
        <v>60000</v>
      </c>
      <c r="O1373" s="42">
        <f>SUM(M1373*N1373)</f>
        <v>240000</v>
      </c>
      <c r="P1373" s="138"/>
      <c r="Q1373" s="167" t="s">
        <v>15</v>
      </c>
      <c r="R1373" s="41">
        <v>4</v>
      </c>
      <c r="S1373" s="43">
        <f>VLOOKUP(Q1373,단가표!$B$2:$C$75,2,0)*R1373</f>
        <v>24000</v>
      </c>
      <c r="T1373" s="166"/>
      <c r="U1373" s="193"/>
      <c r="V1373" s="50"/>
      <c r="W1373" s="194" t="s">
        <v>2021</v>
      </c>
      <c r="X1373" s="186">
        <v>44856</v>
      </c>
      <c r="Y1373" s="55" t="s">
        <v>4</v>
      </c>
      <c r="Z1373" s="48"/>
      <c r="AA1373" s="48" t="s">
        <v>306</v>
      </c>
      <c r="AB1373" s="48"/>
      <c r="AC1373" s="40"/>
    </row>
    <row r="1374" spans="1:29" ht="20.100000000000001" customHeight="1">
      <c r="A1374" s="94" t="s">
        <v>2705</v>
      </c>
      <c r="B1374" s="95" t="s">
        <v>51</v>
      </c>
      <c r="C1374" s="56"/>
      <c r="D1374" s="48" t="s">
        <v>589</v>
      </c>
      <c r="E1374" s="48" t="s">
        <v>193</v>
      </c>
      <c r="F1374" s="48" t="s">
        <v>590</v>
      </c>
      <c r="G1374" s="48" t="s">
        <v>86</v>
      </c>
      <c r="H1374" s="48">
        <v>9</v>
      </c>
      <c r="I1374" s="48" t="s">
        <v>854</v>
      </c>
      <c r="J1374" s="49"/>
      <c r="K1374" s="44">
        <v>45717</v>
      </c>
      <c r="L1374" s="40" t="s">
        <v>4</v>
      </c>
      <c r="M1374" s="127">
        <v>4</v>
      </c>
      <c r="N1374" s="137">
        <f>VLOOKUP(L1374,단가표!$B$2:$C$75,2,0)</f>
        <v>60000</v>
      </c>
      <c r="O1374" s="42">
        <f>SUM(M1374*N1374)</f>
        <v>240000</v>
      </c>
      <c r="P1374" s="138"/>
      <c r="Q1374" s="167" t="s">
        <v>26</v>
      </c>
      <c r="R1374" s="41"/>
      <c r="S1374" s="43">
        <f>VLOOKUP(Q1374,단가표!$B$2:$C$75,2,0)*R1374</f>
        <v>0</v>
      </c>
      <c r="T1374" s="166"/>
      <c r="U1374" s="195"/>
      <c r="V1374" s="48"/>
      <c r="W1374" s="202" t="s">
        <v>2164</v>
      </c>
      <c r="X1374" s="186">
        <v>45356</v>
      </c>
      <c r="Y1374" s="48" t="s">
        <v>4</v>
      </c>
      <c r="Z1374" s="48" t="s">
        <v>612</v>
      </c>
      <c r="AA1374" s="48" t="s">
        <v>61</v>
      </c>
      <c r="AB1374" s="48"/>
      <c r="AC1374" s="50"/>
    </row>
    <row r="1375" spans="1:29" ht="20.100000000000001" customHeight="1">
      <c r="A1375" s="95" t="s">
        <v>2705</v>
      </c>
      <c r="B1375" s="95" t="s">
        <v>50</v>
      </c>
      <c r="C1375" s="59"/>
      <c r="D1375" s="48" t="s">
        <v>246</v>
      </c>
      <c r="E1375" s="48" t="s">
        <v>44</v>
      </c>
      <c r="F1375" s="48" t="s">
        <v>247</v>
      </c>
      <c r="G1375" s="48" t="s">
        <v>89</v>
      </c>
      <c r="H1375" s="48">
        <v>6</v>
      </c>
      <c r="I1375" s="48" t="s">
        <v>114</v>
      </c>
      <c r="J1375" s="39"/>
      <c r="K1375" s="44">
        <v>45717</v>
      </c>
      <c r="L1375" s="40" t="s">
        <v>4</v>
      </c>
      <c r="M1375" s="127">
        <v>4</v>
      </c>
      <c r="N1375" s="137">
        <f>VLOOKUP(L1375,단가표!$B$2:$C$75,2,0)</f>
        <v>60000</v>
      </c>
      <c r="O1375" s="42">
        <f>SUM(M1375*N1375)</f>
        <v>240000</v>
      </c>
      <c r="P1375" s="138"/>
      <c r="Q1375" s="167" t="s">
        <v>26</v>
      </c>
      <c r="R1375" s="41"/>
      <c r="S1375" s="43">
        <f>VLOOKUP(Q1375,단가표!$B$2:$C$75,2,0)*R1375</f>
        <v>0</v>
      </c>
      <c r="T1375" s="166"/>
      <c r="U1375" s="195"/>
      <c r="V1375" s="50"/>
      <c r="W1375" s="194" t="s">
        <v>1881</v>
      </c>
      <c r="X1375" s="186">
        <v>44660</v>
      </c>
      <c r="Y1375" s="48"/>
      <c r="Z1375" s="48"/>
      <c r="AA1375" s="48" t="s">
        <v>248</v>
      </c>
      <c r="AB1375" s="48"/>
      <c r="AC1375" s="50"/>
    </row>
    <row r="1376" spans="1:29" ht="20.100000000000001" customHeight="1">
      <c r="A1376" s="95" t="s">
        <v>2705</v>
      </c>
      <c r="B1376" s="95" t="s">
        <v>50</v>
      </c>
      <c r="C1376" s="56"/>
      <c r="D1376" s="48" t="s">
        <v>477</v>
      </c>
      <c r="E1376" s="48" t="s">
        <v>44</v>
      </c>
      <c r="F1376" s="48" t="s">
        <v>585</v>
      </c>
      <c r="G1376" s="48" t="s">
        <v>89</v>
      </c>
      <c r="H1376" s="48">
        <v>8</v>
      </c>
      <c r="I1376" s="50" t="s">
        <v>114</v>
      </c>
      <c r="J1376" s="68"/>
      <c r="K1376" s="44">
        <v>45717</v>
      </c>
      <c r="L1376" s="40" t="s">
        <v>4</v>
      </c>
      <c r="M1376" s="127">
        <v>4</v>
      </c>
      <c r="N1376" s="137">
        <f>VLOOKUP(L1376,단가표!$B$2:$C$75,2,0)</f>
        <v>60000</v>
      </c>
      <c r="O1376" s="42">
        <f>SUM(M1376*N1376)</f>
        <v>240000</v>
      </c>
      <c r="P1376" s="138"/>
      <c r="Q1376" s="167" t="s">
        <v>26</v>
      </c>
      <c r="R1376" s="41"/>
      <c r="S1376" s="43">
        <f>VLOOKUP(Q1376,단가표!$B$2:$C$75,2,0)*R1376</f>
        <v>0</v>
      </c>
      <c r="T1376" s="166"/>
      <c r="U1376" s="195"/>
      <c r="V1376" s="50"/>
      <c r="W1376" s="194" t="s">
        <v>1825</v>
      </c>
      <c r="X1376" s="186">
        <v>45269</v>
      </c>
      <c r="Y1376" s="48" t="s">
        <v>4</v>
      </c>
      <c r="Z1376" s="48"/>
      <c r="AA1376" s="48" t="s">
        <v>478</v>
      </c>
      <c r="AB1376" s="48"/>
      <c r="AC1376" s="48"/>
    </row>
    <row r="1377" spans="1:29" ht="20.100000000000001" customHeight="1">
      <c r="A1377" s="95" t="s">
        <v>2705</v>
      </c>
      <c r="B1377" s="95" t="s">
        <v>50</v>
      </c>
      <c r="C1377" s="56"/>
      <c r="D1377" s="57" t="s">
        <v>513</v>
      </c>
      <c r="E1377" s="48" t="s">
        <v>44</v>
      </c>
      <c r="F1377" s="48" t="s">
        <v>514</v>
      </c>
      <c r="G1377" s="48" t="s">
        <v>86</v>
      </c>
      <c r="H1377" s="48">
        <v>9</v>
      </c>
      <c r="I1377" s="48" t="s">
        <v>113</v>
      </c>
      <c r="J1377" s="49"/>
      <c r="K1377" s="44">
        <v>45717</v>
      </c>
      <c r="L1377" s="40" t="s">
        <v>7</v>
      </c>
      <c r="M1377" s="127">
        <v>8</v>
      </c>
      <c r="N1377" s="137">
        <f>VLOOKUP(L1377,단가표!$B$2:$C$75,2,0)</f>
        <v>53750</v>
      </c>
      <c r="O1377" s="42">
        <f>SUM(M1377*N1377)</f>
        <v>430000</v>
      </c>
      <c r="P1377" s="138"/>
      <c r="Q1377" s="167" t="s">
        <v>26</v>
      </c>
      <c r="R1377" s="41"/>
      <c r="S1377" s="43">
        <f>VLOOKUP(Q1377,단가표!$B$2:$C$75,2,0)*R1377</f>
        <v>0</v>
      </c>
      <c r="T1377" s="166"/>
      <c r="U1377" s="195"/>
      <c r="V1377" s="48"/>
      <c r="W1377" s="194" t="s">
        <v>2454</v>
      </c>
      <c r="X1377" s="186">
        <v>45114</v>
      </c>
      <c r="Y1377" s="48" t="s">
        <v>4</v>
      </c>
      <c r="Z1377" s="48"/>
      <c r="AA1377" s="48" t="s">
        <v>281</v>
      </c>
      <c r="AB1377" s="48"/>
      <c r="AC1377" s="50"/>
    </row>
    <row r="1378" spans="1:29" ht="20.100000000000001" customHeight="1">
      <c r="A1378" s="95" t="s">
        <v>2705</v>
      </c>
      <c r="B1378" s="95" t="s">
        <v>50</v>
      </c>
      <c r="C1378" s="59"/>
      <c r="D1378" s="57" t="s">
        <v>515</v>
      </c>
      <c r="E1378" s="48" t="s">
        <v>44</v>
      </c>
      <c r="F1378" s="48" t="s">
        <v>514</v>
      </c>
      <c r="G1378" s="48" t="s">
        <v>89</v>
      </c>
      <c r="H1378" s="48">
        <v>6</v>
      </c>
      <c r="I1378" s="48" t="s">
        <v>113</v>
      </c>
      <c r="J1378" s="49"/>
      <c r="K1378" s="44">
        <v>45717</v>
      </c>
      <c r="L1378" s="40" t="s">
        <v>5</v>
      </c>
      <c r="M1378" s="127">
        <v>4</v>
      </c>
      <c r="N1378" s="137">
        <f>VLOOKUP(L1378,단가표!$B$2:$C$75,2,0)</f>
        <v>57500</v>
      </c>
      <c r="O1378" s="42">
        <f>SUM(M1378*N1378)</f>
        <v>230000</v>
      </c>
      <c r="P1378" s="138"/>
      <c r="Q1378" s="167" t="s">
        <v>26</v>
      </c>
      <c r="R1378" s="72"/>
      <c r="S1378" s="43">
        <f>VLOOKUP(Q1378,단가표!$B$2:$C$75,2,0)*R1378</f>
        <v>0</v>
      </c>
      <c r="T1378" s="169"/>
      <c r="U1378" s="195"/>
      <c r="V1378" s="48"/>
      <c r="W1378" s="194" t="s">
        <v>2372</v>
      </c>
      <c r="X1378" s="186">
        <v>45131</v>
      </c>
      <c r="Y1378" s="48" t="s">
        <v>4</v>
      </c>
      <c r="Z1378" s="48"/>
      <c r="AA1378" s="48"/>
      <c r="AB1378" s="48"/>
      <c r="AC1378" s="48"/>
    </row>
    <row r="1379" spans="1:29" ht="20.100000000000001" customHeight="1">
      <c r="A1379" s="94" t="s">
        <v>2705</v>
      </c>
      <c r="B1379" s="95" t="s">
        <v>51</v>
      </c>
      <c r="C1379" s="59"/>
      <c r="D1379" s="57" t="s">
        <v>2185</v>
      </c>
      <c r="E1379" s="48" t="s">
        <v>2186</v>
      </c>
      <c r="F1379" s="48" t="s">
        <v>2187</v>
      </c>
      <c r="G1379" s="48" t="s">
        <v>86</v>
      </c>
      <c r="H1379" s="48">
        <v>7</v>
      </c>
      <c r="I1379" s="48" t="s">
        <v>474</v>
      </c>
      <c r="J1379" s="49"/>
      <c r="K1379" s="44">
        <v>45717</v>
      </c>
      <c r="L1379" s="40" t="s">
        <v>4</v>
      </c>
      <c r="M1379" s="127">
        <v>4</v>
      </c>
      <c r="N1379" s="137">
        <f>VLOOKUP(L1379,단가표!$B$2:$C$75,2,0)</f>
        <v>60000</v>
      </c>
      <c r="O1379" s="42">
        <f>SUM(M1379*N1379)</f>
        <v>240000</v>
      </c>
      <c r="P1379" s="138"/>
      <c r="Q1379" s="167" t="s">
        <v>26</v>
      </c>
      <c r="R1379" s="41"/>
      <c r="S1379" s="43">
        <f>VLOOKUP(Q1379,단가표!$B$2:$C$75,2,0)*R1379</f>
        <v>0</v>
      </c>
      <c r="T1379" s="166"/>
      <c r="U1379" s="195"/>
      <c r="V1379" s="50"/>
      <c r="W1379" s="194" t="s">
        <v>2314</v>
      </c>
      <c r="X1379" s="186">
        <v>45665</v>
      </c>
      <c r="Y1379" s="48" t="s">
        <v>4</v>
      </c>
      <c r="Z1379" s="48" t="s">
        <v>2215</v>
      </c>
      <c r="AA1379" s="48" t="s">
        <v>2214</v>
      </c>
      <c r="AB1379" s="48"/>
      <c r="AC1379" s="48"/>
    </row>
    <row r="1380" spans="1:29" ht="20.100000000000001" customHeight="1">
      <c r="A1380" s="114" t="s">
        <v>2705</v>
      </c>
      <c r="B1380" s="95" t="s">
        <v>50</v>
      </c>
      <c r="C1380" s="38"/>
      <c r="D1380" s="48" t="s">
        <v>355</v>
      </c>
      <c r="E1380" s="48" t="s">
        <v>45</v>
      </c>
      <c r="F1380" s="48" t="s">
        <v>356</v>
      </c>
      <c r="G1380" s="48" t="s">
        <v>89</v>
      </c>
      <c r="H1380" s="48">
        <v>8</v>
      </c>
      <c r="I1380" s="48" t="s">
        <v>2199</v>
      </c>
      <c r="J1380" s="49"/>
      <c r="K1380" s="44">
        <v>45717</v>
      </c>
      <c r="L1380" s="40" t="s">
        <v>6</v>
      </c>
      <c r="M1380" s="127">
        <v>8</v>
      </c>
      <c r="N1380" s="137">
        <f>VLOOKUP(L1380,단가표!$B$2:$C$75,2,0)</f>
        <v>55000</v>
      </c>
      <c r="O1380" s="42">
        <f>SUM(M1380*N1380)</f>
        <v>440000</v>
      </c>
      <c r="P1380" s="138"/>
      <c r="Q1380" s="167" t="s">
        <v>26</v>
      </c>
      <c r="R1380" s="41"/>
      <c r="S1380" s="43">
        <f>VLOOKUP(Q1380,단가표!$B$2:$C$75,2,0)*R1380</f>
        <v>0</v>
      </c>
      <c r="T1380" s="166"/>
      <c r="U1380" s="195"/>
      <c r="V1380" s="50"/>
      <c r="W1380" s="194" t="s">
        <v>1841</v>
      </c>
      <c r="X1380" s="186">
        <v>44960</v>
      </c>
      <c r="Y1380" s="48" t="s">
        <v>4</v>
      </c>
      <c r="Z1380" s="48"/>
      <c r="AA1380" s="48" t="s">
        <v>325</v>
      </c>
      <c r="AB1380" s="48"/>
      <c r="AC1380" s="48"/>
    </row>
    <row r="1381" spans="1:29" ht="20.100000000000001" customHeight="1">
      <c r="A1381" s="96" t="s">
        <v>2705</v>
      </c>
      <c r="B1381" s="95" t="s">
        <v>50</v>
      </c>
      <c r="C1381" s="56"/>
      <c r="D1381" s="38" t="s">
        <v>736</v>
      </c>
      <c r="E1381" s="48" t="s">
        <v>731</v>
      </c>
      <c r="F1381" s="48" t="s">
        <v>737</v>
      </c>
      <c r="G1381" s="48" t="s">
        <v>89</v>
      </c>
      <c r="H1381" s="48">
        <v>8</v>
      </c>
      <c r="I1381" s="48" t="s">
        <v>112</v>
      </c>
      <c r="J1381" s="49"/>
      <c r="K1381" s="44">
        <v>45717</v>
      </c>
      <c r="L1381" s="40" t="s">
        <v>4</v>
      </c>
      <c r="M1381" s="128">
        <v>4</v>
      </c>
      <c r="N1381" s="137">
        <f>VLOOKUP(L1381,단가표!$B$2:$C$75,2,0)</f>
        <v>60000</v>
      </c>
      <c r="O1381" s="42">
        <f>SUM(M1381*N1381)</f>
        <v>240000</v>
      </c>
      <c r="P1381" s="138"/>
      <c r="Q1381" s="167" t="s">
        <v>15</v>
      </c>
      <c r="R1381" s="41">
        <v>4</v>
      </c>
      <c r="S1381" s="43">
        <f>VLOOKUP(Q1381,단가표!$B$2:$C$75,2,0)*R1381</f>
        <v>24000</v>
      </c>
      <c r="T1381" s="166"/>
      <c r="U1381" s="195"/>
      <c r="V1381" s="48"/>
      <c r="W1381" s="194" t="s">
        <v>1949</v>
      </c>
      <c r="X1381" s="186">
        <v>45540</v>
      </c>
      <c r="Y1381" s="55" t="s">
        <v>6</v>
      </c>
      <c r="Z1381" s="48" t="s">
        <v>613</v>
      </c>
      <c r="AA1381" s="48" t="s">
        <v>760</v>
      </c>
      <c r="AB1381" s="48" t="s">
        <v>761</v>
      </c>
      <c r="AC1381" s="48"/>
    </row>
    <row r="1382" spans="1:29" ht="20.100000000000001" customHeight="1">
      <c r="A1382" s="94" t="s">
        <v>2705</v>
      </c>
      <c r="B1382" s="95" t="s">
        <v>50</v>
      </c>
      <c r="C1382" s="59"/>
      <c r="D1382" s="48" t="s">
        <v>1992</v>
      </c>
      <c r="E1382" s="48" t="s">
        <v>731</v>
      </c>
      <c r="F1382" s="48" t="s">
        <v>616</v>
      </c>
      <c r="G1382" s="48" t="s">
        <v>89</v>
      </c>
      <c r="H1382" s="48">
        <v>7</v>
      </c>
      <c r="I1382" s="48" t="s">
        <v>137</v>
      </c>
      <c r="J1382" s="49"/>
      <c r="K1382" s="44">
        <v>45717</v>
      </c>
      <c r="L1382" s="40" t="s">
        <v>5</v>
      </c>
      <c r="M1382" s="127">
        <v>4</v>
      </c>
      <c r="N1382" s="137">
        <f>VLOOKUP(L1382,단가표!$B$2:$C$75,2,0)</f>
        <v>57500</v>
      </c>
      <c r="O1382" s="42">
        <f>SUM(M1382*N1382)</f>
        <v>230000</v>
      </c>
      <c r="P1382" s="140"/>
      <c r="Q1382" s="165" t="s">
        <v>15</v>
      </c>
      <c r="R1382" s="41">
        <v>4</v>
      </c>
      <c r="S1382" s="43">
        <f>VLOOKUP(Q1382,단가표!$B$2:$C$75,2,0)*R1382</f>
        <v>24000</v>
      </c>
      <c r="T1382" s="166"/>
      <c r="U1382" s="195"/>
      <c r="V1382" s="50"/>
      <c r="W1382" s="194" t="s">
        <v>209</v>
      </c>
      <c r="X1382" s="186">
        <v>45357</v>
      </c>
      <c r="Y1382" s="55" t="s">
        <v>4</v>
      </c>
      <c r="Z1382" s="48" t="s">
        <v>618</v>
      </c>
      <c r="AA1382" s="48" t="s">
        <v>617</v>
      </c>
      <c r="AB1382" s="48" t="s">
        <v>1211</v>
      </c>
      <c r="AC1382" s="48" t="s">
        <v>1211</v>
      </c>
    </row>
    <row r="1383" spans="1:29" ht="20.100000000000001" customHeight="1">
      <c r="A1383" s="115" t="s">
        <v>2705</v>
      </c>
      <c r="B1383" s="95" t="s">
        <v>50</v>
      </c>
      <c r="C1383" s="59"/>
      <c r="D1383" s="57" t="s">
        <v>216</v>
      </c>
      <c r="E1383" s="48" t="s">
        <v>45</v>
      </c>
      <c r="F1383" s="48" t="s">
        <v>217</v>
      </c>
      <c r="G1383" s="48" t="s">
        <v>89</v>
      </c>
      <c r="H1383" s="48">
        <v>5</v>
      </c>
      <c r="I1383" s="48" t="s">
        <v>403</v>
      </c>
      <c r="J1383" s="49"/>
      <c r="K1383" s="44">
        <v>45717</v>
      </c>
      <c r="L1383" s="40" t="s">
        <v>2435</v>
      </c>
      <c r="M1383" s="127">
        <v>4</v>
      </c>
      <c r="N1383" s="137">
        <f>VLOOKUP(L1383,단가표!$B$2:$C$75,2,0)</f>
        <v>30000</v>
      </c>
      <c r="O1383" s="42">
        <f>SUM(M1383*N1383)</f>
        <v>120000</v>
      </c>
      <c r="P1383" s="138"/>
      <c r="Q1383" s="167" t="s">
        <v>26</v>
      </c>
      <c r="R1383" s="41"/>
      <c r="S1383" s="43">
        <v>0</v>
      </c>
      <c r="T1383" s="166"/>
      <c r="U1383" s="195"/>
      <c r="V1383" s="50"/>
      <c r="W1383" s="194" t="s">
        <v>2463</v>
      </c>
      <c r="X1383" s="186">
        <v>44538</v>
      </c>
      <c r="Y1383" s="48" t="s">
        <v>4</v>
      </c>
      <c r="Z1383" s="48"/>
      <c r="AA1383" s="48" t="s">
        <v>218</v>
      </c>
      <c r="AB1383" s="48"/>
      <c r="AC1383" s="48"/>
    </row>
    <row r="1384" spans="1:29" ht="20.100000000000001" customHeight="1">
      <c r="A1384" s="115" t="s">
        <v>2705</v>
      </c>
      <c r="B1384" s="95" t="s">
        <v>50</v>
      </c>
      <c r="C1384" s="59"/>
      <c r="D1384" s="57" t="s">
        <v>219</v>
      </c>
      <c r="E1384" s="48" t="s">
        <v>45</v>
      </c>
      <c r="F1384" s="48" t="s">
        <v>217</v>
      </c>
      <c r="G1384" s="48" t="s">
        <v>89</v>
      </c>
      <c r="H1384" s="48">
        <v>7</v>
      </c>
      <c r="I1384" s="48" t="s">
        <v>403</v>
      </c>
      <c r="J1384" s="49"/>
      <c r="K1384" s="44">
        <v>45717</v>
      </c>
      <c r="L1384" s="40" t="s">
        <v>2435</v>
      </c>
      <c r="M1384" s="127">
        <v>4</v>
      </c>
      <c r="N1384" s="137">
        <f>VLOOKUP(L1384,단가표!$B$2:$C$75,2,0)</f>
        <v>30000</v>
      </c>
      <c r="O1384" s="42">
        <f>SUM(M1384*N1384)</f>
        <v>120000</v>
      </c>
      <c r="P1384" s="138"/>
      <c r="Q1384" s="167" t="s">
        <v>26</v>
      </c>
      <c r="R1384" s="41"/>
      <c r="S1384" s="43">
        <v>0</v>
      </c>
      <c r="T1384" s="166"/>
      <c r="U1384" s="195"/>
      <c r="V1384" s="50"/>
      <c r="W1384" s="194" t="s">
        <v>2463</v>
      </c>
      <c r="X1384" s="186">
        <v>44538</v>
      </c>
      <c r="Y1384" s="48" t="s">
        <v>4</v>
      </c>
      <c r="Z1384" s="48"/>
      <c r="AA1384" s="48" t="s">
        <v>218</v>
      </c>
      <c r="AB1384" s="48"/>
      <c r="AC1384" s="48"/>
    </row>
    <row r="1385" spans="1:29" ht="20.100000000000001" customHeight="1">
      <c r="A1385" s="94" t="s">
        <v>2705</v>
      </c>
      <c r="B1385" s="95" t="s">
        <v>51</v>
      </c>
      <c r="C1385" s="61"/>
      <c r="D1385" s="48" t="s">
        <v>648</v>
      </c>
      <c r="E1385" s="48" t="s">
        <v>48</v>
      </c>
      <c r="F1385" s="48" t="s">
        <v>649</v>
      </c>
      <c r="G1385" s="48" t="s">
        <v>86</v>
      </c>
      <c r="H1385" s="48">
        <v>10</v>
      </c>
      <c r="I1385" s="48" t="s">
        <v>87</v>
      </c>
      <c r="J1385" s="49"/>
      <c r="K1385" s="44">
        <v>45717</v>
      </c>
      <c r="L1385" s="40" t="s">
        <v>4</v>
      </c>
      <c r="M1385" s="127">
        <v>4</v>
      </c>
      <c r="N1385" s="137">
        <f>VLOOKUP(L1385,단가표!$B$2:$C$75,2,0)</f>
        <v>60000</v>
      </c>
      <c r="O1385" s="42">
        <f>SUM(M1385*N1385)</f>
        <v>240000</v>
      </c>
      <c r="P1385" s="138"/>
      <c r="Q1385" s="167" t="s">
        <v>26</v>
      </c>
      <c r="R1385" s="41"/>
      <c r="S1385" s="43">
        <f>VLOOKUP(Q1385,단가표!$B$2:$C$75,2,0)*R1385</f>
        <v>0</v>
      </c>
      <c r="T1385" s="138"/>
      <c r="U1385" s="195"/>
      <c r="V1385" s="50"/>
      <c r="W1385" s="194" t="s">
        <v>1825</v>
      </c>
      <c r="X1385" s="186">
        <v>45134</v>
      </c>
      <c r="Y1385" s="48" t="s">
        <v>4</v>
      </c>
      <c r="Z1385" s="48"/>
      <c r="AA1385" s="48" t="s">
        <v>419</v>
      </c>
      <c r="AB1385" s="48"/>
      <c r="AC1385" s="40"/>
    </row>
    <row r="1386" spans="1:29" ht="20.100000000000001" customHeight="1">
      <c r="A1386" s="94" t="s">
        <v>2705</v>
      </c>
      <c r="B1386" s="95" t="s">
        <v>51</v>
      </c>
      <c r="C1386" s="61"/>
      <c r="D1386" s="48" t="s">
        <v>648</v>
      </c>
      <c r="E1386" s="48" t="s">
        <v>48</v>
      </c>
      <c r="F1386" s="48" t="s">
        <v>649</v>
      </c>
      <c r="G1386" s="48" t="s">
        <v>86</v>
      </c>
      <c r="H1386" s="48">
        <v>10</v>
      </c>
      <c r="I1386" s="48" t="s">
        <v>87</v>
      </c>
      <c r="J1386" s="49"/>
      <c r="K1386" s="44">
        <v>45717</v>
      </c>
      <c r="L1386" s="40" t="s">
        <v>2435</v>
      </c>
      <c r="M1386" s="127">
        <v>4</v>
      </c>
      <c r="N1386" s="137">
        <f>VLOOKUP(L1386,단가표!$B$2:$C$75,2,0)</f>
        <v>30000</v>
      </c>
      <c r="O1386" s="42">
        <f>SUM(M1386*N1386)</f>
        <v>120000</v>
      </c>
      <c r="P1386" s="138"/>
      <c r="Q1386" s="167" t="s">
        <v>26</v>
      </c>
      <c r="R1386" s="41"/>
      <c r="S1386" s="43">
        <f>VLOOKUP(Q1386,단가표!$B$2:$C$75,2,0)*R1386</f>
        <v>0</v>
      </c>
      <c r="T1386" s="138"/>
      <c r="U1386" s="195"/>
      <c r="V1386" s="50"/>
      <c r="W1386" s="194" t="s">
        <v>2238</v>
      </c>
      <c r="X1386" s="186">
        <v>45134</v>
      </c>
      <c r="Y1386" s="48" t="s">
        <v>4</v>
      </c>
      <c r="Z1386" s="48"/>
      <c r="AA1386" s="48" t="s">
        <v>419</v>
      </c>
      <c r="AB1386" s="48"/>
      <c r="AC1386" s="40"/>
    </row>
    <row r="1387" spans="1:29" ht="20.100000000000001" customHeight="1">
      <c r="A1387" s="95" t="s">
        <v>2705</v>
      </c>
      <c r="B1387" s="95" t="s">
        <v>51</v>
      </c>
      <c r="C1387" s="59"/>
      <c r="D1387" s="48" t="s">
        <v>628</v>
      </c>
      <c r="E1387" s="48" t="s">
        <v>46</v>
      </c>
      <c r="F1387" s="48" t="s">
        <v>629</v>
      </c>
      <c r="G1387" s="48" t="s">
        <v>86</v>
      </c>
      <c r="H1387" s="48">
        <v>9</v>
      </c>
      <c r="I1387" s="48" t="s">
        <v>112</v>
      </c>
      <c r="J1387" s="49"/>
      <c r="K1387" s="44">
        <v>45717</v>
      </c>
      <c r="L1387" s="40" t="s">
        <v>4</v>
      </c>
      <c r="M1387" s="127">
        <v>4</v>
      </c>
      <c r="N1387" s="137">
        <f>VLOOKUP(L1387,단가표!$B$2:$C$75,2,0)</f>
        <v>60000</v>
      </c>
      <c r="O1387" s="42">
        <f>SUM(M1387*N1387)</f>
        <v>240000</v>
      </c>
      <c r="P1387" s="138"/>
      <c r="Q1387" s="167" t="s">
        <v>26</v>
      </c>
      <c r="R1387" s="41"/>
      <c r="S1387" s="43">
        <f>VLOOKUP(Q1387,단가표!$B$2:$C$75,2,0)*R1387</f>
        <v>0</v>
      </c>
      <c r="T1387" s="166"/>
      <c r="U1387" s="193"/>
      <c r="V1387" s="50"/>
      <c r="W1387" s="194" t="s">
        <v>2240</v>
      </c>
      <c r="X1387" s="186">
        <v>44630</v>
      </c>
      <c r="Y1387" s="55" t="s">
        <v>4</v>
      </c>
      <c r="Z1387" s="48"/>
      <c r="AA1387" s="48" t="s">
        <v>630</v>
      </c>
      <c r="AB1387" s="48"/>
      <c r="AC1387" s="40"/>
    </row>
    <row r="1388" spans="1:29" ht="20.100000000000001" customHeight="1">
      <c r="A1388" s="95" t="s">
        <v>2705</v>
      </c>
      <c r="B1388" s="95" t="s">
        <v>50</v>
      </c>
      <c r="C1388" s="56"/>
      <c r="D1388" s="48" t="s">
        <v>2250</v>
      </c>
      <c r="E1388" s="48" t="s">
        <v>105</v>
      </c>
      <c r="F1388" s="48" t="s">
        <v>2251</v>
      </c>
      <c r="G1388" s="48" t="s">
        <v>89</v>
      </c>
      <c r="H1388" s="48">
        <v>7</v>
      </c>
      <c r="I1388" s="48" t="s">
        <v>93</v>
      </c>
      <c r="J1388" s="49"/>
      <c r="K1388" s="44">
        <v>45717</v>
      </c>
      <c r="L1388" s="40" t="s">
        <v>4</v>
      </c>
      <c r="M1388" s="127">
        <v>4</v>
      </c>
      <c r="N1388" s="137">
        <f>VLOOKUP(L1388,단가표!$B$2:$C$75,2,0)</f>
        <v>60000</v>
      </c>
      <c r="O1388" s="42">
        <f>SUM(M1388*N1388)</f>
        <v>240000</v>
      </c>
      <c r="P1388" s="138"/>
      <c r="Q1388" s="167" t="s">
        <v>26</v>
      </c>
      <c r="R1388" s="41"/>
      <c r="S1388" s="43">
        <f>VLOOKUP(Q1388,단가표!$B$2:$C$75,2,0)*R1388</f>
        <v>0</v>
      </c>
      <c r="T1388" s="168"/>
      <c r="U1388" s="193"/>
      <c r="V1388" s="50"/>
      <c r="W1388" s="194" t="s">
        <v>2314</v>
      </c>
      <c r="X1388" s="186"/>
      <c r="Y1388" s="55"/>
      <c r="Z1388" s="48"/>
      <c r="AA1388" s="48"/>
      <c r="AB1388" s="48"/>
      <c r="AC1388" s="40"/>
    </row>
    <row r="1389" spans="1:29" ht="20.100000000000001" customHeight="1">
      <c r="A1389" s="95" t="s">
        <v>2705</v>
      </c>
      <c r="B1389" s="95" t="s">
        <v>50</v>
      </c>
      <c r="C1389" s="56"/>
      <c r="D1389" s="48" t="s">
        <v>2254</v>
      </c>
      <c r="E1389" s="48" t="s">
        <v>105</v>
      </c>
      <c r="F1389" s="48" t="s">
        <v>2255</v>
      </c>
      <c r="G1389" s="48" t="s">
        <v>89</v>
      </c>
      <c r="H1389" s="48">
        <v>7</v>
      </c>
      <c r="I1389" s="48" t="s">
        <v>93</v>
      </c>
      <c r="J1389" s="49"/>
      <c r="K1389" s="44">
        <v>45717</v>
      </c>
      <c r="L1389" s="40" t="s">
        <v>4</v>
      </c>
      <c r="M1389" s="127">
        <v>4</v>
      </c>
      <c r="N1389" s="137">
        <f>VLOOKUP(L1389,단가표!$B$2:$C$75,2,0)</f>
        <v>60000</v>
      </c>
      <c r="O1389" s="42">
        <f>SUM(M1389*N1389)</f>
        <v>240000</v>
      </c>
      <c r="P1389" s="138"/>
      <c r="Q1389" s="167" t="s">
        <v>14</v>
      </c>
      <c r="R1389" s="41">
        <v>1</v>
      </c>
      <c r="S1389" s="43">
        <f>VLOOKUP(Q1389,단가표!$B$2:$C$75,2,0)*R1389</f>
        <v>30000</v>
      </c>
      <c r="T1389" s="168"/>
      <c r="U1389" s="193"/>
      <c r="V1389" s="50"/>
      <c r="W1389" s="194" t="s">
        <v>2213</v>
      </c>
      <c r="X1389" s="186">
        <v>45668</v>
      </c>
      <c r="Y1389" s="48" t="s">
        <v>4</v>
      </c>
      <c r="Z1389" s="48"/>
      <c r="AA1389" s="48" t="s">
        <v>2271</v>
      </c>
      <c r="AB1389" s="48"/>
      <c r="AC1389" s="40"/>
    </row>
    <row r="1390" spans="1:29" ht="20.100000000000001" customHeight="1">
      <c r="A1390" s="114" t="s">
        <v>2705</v>
      </c>
      <c r="B1390" s="95" t="s">
        <v>50</v>
      </c>
      <c r="C1390" s="37"/>
      <c r="D1390" s="97" t="s">
        <v>307</v>
      </c>
      <c r="E1390" s="97" t="s">
        <v>45</v>
      </c>
      <c r="F1390" s="98" t="s">
        <v>308</v>
      </c>
      <c r="G1390" s="97" t="s">
        <v>89</v>
      </c>
      <c r="H1390" s="97">
        <v>7</v>
      </c>
      <c r="I1390" s="97" t="s">
        <v>474</v>
      </c>
      <c r="J1390" s="99"/>
      <c r="K1390" s="102">
        <v>45717</v>
      </c>
      <c r="L1390" s="98" t="s">
        <v>2692</v>
      </c>
      <c r="M1390" s="131">
        <v>4</v>
      </c>
      <c r="N1390" s="150">
        <v>42000</v>
      </c>
      <c r="O1390" s="101">
        <f>SUM(M1390*N1390)</f>
        <v>168000</v>
      </c>
      <c r="P1390" s="151"/>
      <c r="Q1390" s="173" t="s">
        <v>26</v>
      </c>
      <c r="R1390" s="100"/>
      <c r="S1390" s="101">
        <f>VLOOKUP(Q1390,단가표!$B$2:$C$75,2,0)*R1390</f>
        <v>0</v>
      </c>
      <c r="T1390" s="174"/>
      <c r="U1390" s="213"/>
      <c r="V1390" s="103"/>
      <c r="W1390" s="214" t="s">
        <v>2308</v>
      </c>
      <c r="X1390" s="186">
        <v>44860</v>
      </c>
      <c r="Y1390" s="55" t="s">
        <v>6</v>
      </c>
      <c r="Z1390" s="48"/>
      <c r="AA1390" s="48" t="s">
        <v>309</v>
      </c>
      <c r="AB1390" s="48"/>
      <c r="AC1390" s="48"/>
    </row>
    <row r="1391" spans="1:29" ht="20.100000000000001" customHeight="1">
      <c r="A1391" s="114" t="s">
        <v>2705</v>
      </c>
      <c r="B1391" s="95" t="s">
        <v>50</v>
      </c>
      <c r="C1391" s="56"/>
      <c r="D1391" s="97" t="s">
        <v>2309</v>
      </c>
      <c r="E1391" s="97" t="s">
        <v>45</v>
      </c>
      <c r="F1391" s="98" t="s">
        <v>308</v>
      </c>
      <c r="G1391" s="97" t="s">
        <v>89</v>
      </c>
      <c r="H1391" s="97">
        <v>6</v>
      </c>
      <c r="I1391" s="97" t="s">
        <v>474</v>
      </c>
      <c r="J1391" s="99"/>
      <c r="K1391" s="102">
        <v>45717</v>
      </c>
      <c r="L1391" s="98" t="s">
        <v>2692</v>
      </c>
      <c r="M1391" s="131">
        <v>4</v>
      </c>
      <c r="N1391" s="150">
        <v>42000</v>
      </c>
      <c r="O1391" s="101">
        <f>SUM(M1391*N1391)</f>
        <v>168000</v>
      </c>
      <c r="P1391" s="151"/>
      <c r="Q1391" s="173" t="s">
        <v>26</v>
      </c>
      <c r="R1391" s="100"/>
      <c r="S1391" s="101">
        <f>VLOOKUP(Q1391,단가표!$B$2:$C$75,2,0)*R1391</f>
        <v>0</v>
      </c>
      <c r="T1391" s="174"/>
      <c r="U1391" s="215"/>
      <c r="V1391" s="103"/>
      <c r="W1391" s="214" t="s">
        <v>2308</v>
      </c>
      <c r="X1391" s="186">
        <v>45667</v>
      </c>
      <c r="Y1391" s="55" t="s">
        <v>4</v>
      </c>
      <c r="Z1391" s="48"/>
      <c r="AA1391" s="48" t="s">
        <v>309</v>
      </c>
      <c r="AB1391" s="48"/>
      <c r="AC1391" s="40"/>
    </row>
    <row r="1392" spans="1:29" ht="20.100000000000001" customHeight="1">
      <c r="A1392" s="95" t="s">
        <v>2705</v>
      </c>
      <c r="B1392" s="95" t="s">
        <v>51</v>
      </c>
      <c r="C1392" s="56"/>
      <c r="D1392" s="48" t="s">
        <v>2311</v>
      </c>
      <c r="E1392" s="48" t="s">
        <v>193</v>
      </c>
      <c r="F1392" s="40" t="s">
        <v>2312</v>
      </c>
      <c r="G1392" s="48" t="s">
        <v>86</v>
      </c>
      <c r="H1392" s="48">
        <v>13</v>
      </c>
      <c r="I1392" s="48" t="s">
        <v>118</v>
      </c>
      <c r="J1392" s="49"/>
      <c r="K1392" s="44">
        <v>45717</v>
      </c>
      <c r="L1392" s="40" t="s">
        <v>4</v>
      </c>
      <c r="M1392" s="127">
        <v>4</v>
      </c>
      <c r="N1392" s="137">
        <f>VLOOKUP(L1392,단가표!$B$2:$C$75,2,0)</f>
        <v>60000</v>
      </c>
      <c r="O1392" s="42">
        <f>SUM(M1392*N1392)</f>
        <v>240000</v>
      </c>
      <c r="P1392" s="138"/>
      <c r="Q1392" s="167" t="s">
        <v>15</v>
      </c>
      <c r="R1392" s="41">
        <v>4</v>
      </c>
      <c r="S1392" s="43">
        <f>VLOOKUP(Q1392,단가표!$B$2:$C$75,2,0)*R1392</f>
        <v>24000</v>
      </c>
      <c r="T1392" s="166"/>
      <c r="U1392" s="193"/>
      <c r="V1392" s="50"/>
      <c r="W1392" s="196" t="s">
        <v>2314</v>
      </c>
      <c r="X1392" s="186">
        <v>45667</v>
      </c>
      <c r="Y1392" s="55" t="s">
        <v>4</v>
      </c>
      <c r="Z1392" s="48"/>
      <c r="AA1392" s="48" t="s">
        <v>334</v>
      </c>
      <c r="AB1392" s="48"/>
      <c r="AC1392" s="40"/>
    </row>
    <row r="1393" spans="1:29" ht="20.100000000000001" customHeight="1">
      <c r="A1393" s="95" t="s">
        <v>2705</v>
      </c>
      <c r="B1393" s="95" t="s">
        <v>51</v>
      </c>
      <c r="C1393" s="56"/>
      <c r="D1393" s="48" t="s">
        <v>741</v>
      </c>
      <c r="E1393" s="48" t="s">
        <v>193</v>
      </c>
      <c r="F1393" s="48" t="s">
        <v>742</v>
      </c>
      <c r="G1393" s="48" t="s">
        <v>86</v>
      </c>
      <c r="H1393" s="48">
        <v>8</v>
      </c>
      <c r="I1393" s="48" t="s">
        <v>98</v>
      </c>
      <c r="J1393" s="49"/>
      <c r="K1393" s="44">
        <v>45717</v>
      </c>
      <c r="L1393" s="40" t="s">
        <v>4</v>
      </c>
      <c r="M1393" s="127">
        <v>4</v>
      </c>
      <c r="N1393" s="137">
        <f>VLOOKUP(L1393,단가표!$B$2:$C$75,2,0)</f>
        <v>60000</v>
      </c>
      <c r="O1393" s="42">
        <f>SUM(M1393*N1393)</f>
        <v>240000</v>
      </c>
      <c r="P1393" s="138"/>
      <c r="Q1393" s="167" t="s">
        <v>26</v>
      </c>
      <c r="R1393" s="41"/>
      <c r="S1393" s="43">
        <f>VLOOKUP(Q1393,단가표!$B$2:$C$75,2,0)*R1393</f>
        <v>0</v>
      </c>
      <c r="T1393" s="166"/>
      <c r="U1393" s="193"/>
      <c r="V1393" s="50"/>
      <c r="W1393" s="194" t="s">
        <v>1825</v>
      </c>
      <c r="X1393" s="186">
        <v>45528</v>
      </c>
      <c r="Y1393" s="55" t="s">
        <v>4</v>
      </c>
      <c r="Z1393" s="48"/>
      <c r="AA1393" s="48"/>
      <c r="AB1393" s="48"/>
      <c r="AC1393" s="40"/>
    </row>
    <row r="1394" spans="1:29" ht="20.100000000000001" customHeight="1">
      <c r="A1394" s="95" t="s">
        <v>2705</v>
      </c>
      <c r="B1394" s="95" t="s">
        <v>51</v>
      </c>
      <c r="C1394" s="37"/>
      <c r="D1394" s="40" t="s">
        <v>559</v>
      </c>
      <c r="E1394" s="48" t="s">
        <v>46</v>
      </c>
      <c r="F1394" s="48" t="s">
        <v>560</v>
      </c>
      <c r="G1394" s="48" t="s">
        <v>86</v>
      </c>
      <c r="H1394" s="48">
        <v>11</v>
      </c>
      <c r="I1394" s="48" t="s">
        <v>561</v>
      </c>
      <c r="J1394" s="49"/>
      <c r="K1394" s="44">
        <v>45717</v>
      </c>
      <c r="L1394" s="40" t="s">
        <v>310</v>
      </c>
      <c r="M1394" s="127">
        <v>8</v>
      </c>
      <c r="N1394" s="137">
        <f>VLOOKUP(L1394,단가표!$B$2:$C$75,2,0)</f>
        <v>55000</v>
      </c>
      <c r="O1394" s="42">
        <f>SUM(M1394*N1394)</f>
        <v>440000</v>
      </c>
      <c r="P1394" s="138"/>
      <c r="Q1394" s="167" t="s">
        <v>15</v>
      </c>
      <c r="R1394" s="41">
        <v>4</v>
      </c>
      <c r="S1394" s="43">
        <f>VLOOKUP(Q1394,단가표!$B$2:$C$75,2,0)*R1394</f>
        <v>24000</v>
      </c>
      <c r="T1394" s="166"/>
      <c r="U1394" s="195"/>
      <c r="V1394" s="50"/>
      <c r="W1394" s="216" t="s">
        <v>209</v>
      </c>
      <c r="X1394" s="186">
        <v>45317</v>
      </c>
      <c r="Y1394" s="55" t="s">
        <v>4</v>
      </c>
      <c r="Z1394" s="48"/>
      <c r="AA1394" s="48" t="s">
        <v>562</v>
      </c>
      <c r="AB1394" s="48"/>
      <c r="AC1394" s="48" t="s">
        <v>61</v>
      </c>
    </row>
    <row r="1395" spans="1:29" ht="20.100000000000001" customHeight="1">
      <c r="A1395" s="95" t="s">
        <v>2705</v>
      </c>
      <c r="B1395" s="95" t="s">
        <v>51</v>
      </c>
      <c r="C1395" s="59"/>
      <c r="D1395" s="48" t="s">
        <v>580</v>
      </c>
      <c r="E1395" s="48" t="s">
        <v>193</v>
      </c>
      <c r="F1395" s="50" t="s">
        <v>748</v>
      </c>
      <c r="G1395" s="48" t="s">
        <v>86</v>
      </c>
      <c r="H1395" s="48">
        <v>13</v>
      </c>
      <c r="I1395" s="50" t="s">
        <v>98</v>
      </c>
      <c r="J1395" s="49"/>
      <c r="K1395" s="44">
        <v>45717</v>
      </c>
      <c r="L1395" s="40" t="s">
        <v>4</v>
      </c>
      <c r="M1395" s="127">
        <v>4</v>
      </c>
      <c r="N1395" s="137">
        <f>VLOOKUP(L1395,단가표!$B$2:$C$75,2,0)</f>
        <v>60000</v>
      </c>
      <c r="O1395" s="42">
        <f>SUM(M1395*N1395)</f>
        <v>240000</v>
      </c>
      <c r="P1395" s="138"/>
      <c r="Q1395" s="167" t="s">
        <v>26</v>
      </c>
      <c r="R1395" s="41"/>
      <c r="S1395" s="43">
        <f>VLOOKUP(Q1395,단가표!$B$2:$C$75,2,0)*R1395</f>
        <v>0</v>
      </c>
      <c r="T1395" s="166"/>
      <c r="U1395" s="195"/>
      <c r="V1395" s="48"/>
      <c r="W1395" s="205" t="s">
        <v>1825</v>
      </c>
      <c r="X1395" s="186">
        <v>45346</v>
      </c>
      <c r="Y1395" s="55" t="s">
        <v>4</v>
      </c>
      <c r="Z1395" s="48"/>
      <c r="AA1395" s="48" t="s">
        <v>599</v>
      </c>
      <c r="AB1395" s="48"/>
      <c r="AC1395" s="48"/>
    </row>
    <row r="1396" spans="1:29" ht="20.100000000000001" customHeight="1">
      <c r="A1396" s="95" t="s">
        <v>2705</v>
      </c>
      <c r="B1396" s="95" t="s">
        <v>51</v>
      </c>
      <c r="C1396" s="59"/>
      <c r="D1396" s="48" t="s">
        <v>2261</v>
      </c>
      <c r="E1396" s="48" t="s">
        <v>46</v>
      </c>
      <c r="F1396" s="40" t="s">
        <v>2262</v>
      </c>
      <c r="G1396" s="48" t="s">
        <v>86</v>
      </c>
      <c r="H1396" s="48">
        <v>7</v>
      </c>
      <c r="I1396" s="48" t="s">
        <v>91</v>
      </c>
      <c r="J1396" s="49"/>
      <c r="K1396" s="44">
        <v>45717</v>
      </c>
      <c r="L1396" s="40" t="s">
        <v>4</v>
      </c>
      <c r="M1396" s="127">
        <v>4</v>
      </c>
      <c r="N1396" s="137">
        <f>VLOOKUP(L1396,[1]단가표!$B$2:$C$75,2,0)</f>
        <v>60000</v>
      </c>
      <c r="O1396" s="42">
        <f>SUM(M1396*N1396)</f>
        <v>240000</v>
      </c>
      <c r="P1396" s="138"/>
      <c r="Q1396" s="167" t="s">
        <v>26</v>
      </c>
      <c r="R1396" s="75"/>
      <c r="S1396" s="43">
        <f>VLOOKUP(Q1396,단가표!$B$2:$C$75,2,0)*R1396</f>
        <v>0</v>
      </c>
      <c r="T1396" s="166"/>
      <c r="U1396" s="195"/>
      <c r="V1396" s="50"/>
      <c r="W1396" s="196" t="s">
        <v>1825</v>
      </c>
      <c r="X1396" s="186">
        <v>44569</v>
      </c>
      <c r="Y1396" s="55" t="s">
        <v>4</v>
      </c>
      <c r="Z1396" s="48"/>
      <c r="AA1396" s="48"/>
      <c r="AB1396" s="48"/>
      <c r="AC1396" s="48"/>
    </row>
    <row r="1397" spans="1:29" ht="20.100000000000001" customHeight="1">
      <c r="A1397" s="95" t="s">
        <v>2705</v>
      </c>
      <c r="B1397" s="95" t="s">
        <v>51</v>
      </c>
      <c r="C1397" s="61"/>
      <c r="D1397" s="57" t="s">
        <v>360</v>
      </c>
      <c r="E1397" s="48" t="s">
        <v>46</v>
      </c>
      <c r="F1397" s="48" t="s">
        <v>501</v>
      </c>
      <c r="G1397" s="48" t="s">
        <v>86</v>
      </c>
      <c r="H1397" s="78">
        <v>8</v>
      </c>
      <c r="I1397" s="48" t="s">
        <v>205</v>
      </c>
      <c r="J1397" s="49"/>
      <c r="K1397" s="44">
        <v>45717</v>
      </c>
      <c r="L1397" s="38" t="s">
        <v>6</v>
      </c>
      <c r="M1397" s="128">
        <v>8</v>
      </c>
      <c r="N1397" s="137">
        <f>VLOOKUP(L1397,단가표!$B$2:$C$75,2,0)</f>
        <v>55000</v>
      </c>
      <c r="O1397" s="42">
        <f>SUM(M1397*N1397)</f>
        <v>440000</v>
      </c>
      <c r="P1397" s="141"/>
      <c r="Q1397" s="165" t="s">
        <v>16</v>
      </c>
      <c r="R1397" s="41">
        <v>4</v>
      </c>
      <c r="S1397" s="43">
        <f>VLOOKUP(Q1397,단가표!$B$2:$C$75,2,0)*R1397</f>
        <v>12000</v>
      </c>
      <c r="T1397" s="166"/>
      <c r="U1397" s="195"/>
      <c r="V1397" s="54"/>
      <c r="W1397" s="198" t="s">
        <v>2266</v>
      </c>
      <c r="X1397" s="186">
        <v>45311</v>
      </c>
      <c r="Y1397" s="48" t="s">
        <v>4</v>
      </c>
      <c r="Z1397" s="48"/>
      <c r="AA1397" s="48" t="s">
        <v>334</v>
      </c>
      <c r="AB1397" s="48"/>
      <c r="AC1397" s="48"/>
    </row>
    <row r="1398" spans="1:29" ht="20.100000000000001" customHeight="1">
      <c r="A1398" s="95" t="s">
        <v>2705</v>
      </c>
      <c r="B1398" s="95" t="s">
        <v>51</v>
      </c>
      <c r="C1398" s="56"/>
      <c r="D1398" s="48" t="s">
        <v>2272</v>
      </c>
      <c r="E1398" s="48" t="s">
        <v>2186</v>
      </c>
      <c r="F1398" s="48" t="s">
        <v>2273</v>
      </c>
      <c r="G1398" s="48" t="s">
        <v>86</v>
      </c>
      <c r="H1398" s="48">
        <v>8</v>
      </c>
      <c r="I1398" s="48" t="s">
        <v>114</v>
      </c>
      <c r="J1398" s="49"/>
      <c r="K1398" s="44">
        <v>45717</v>
      </c>
      <c r="L1398" s="40" t="s">
        <v>4</v>
      </c>
      <c r="M1398" s="127">
        <v>4</v>
      </c>
      <c r="N1398" s="137">
        <f>VLOOKUP(L1398,단가표!$B$2:$C$75,2,0)</f>
        <v>60000</v>
      </c>
      <c r="O1398" s="42">
        <f>SUM(M1398*N1398)</f>
        <v>240000</v>
      </c>
      <c r="P1398" s="138"/>
      <c r="Q1398" s="167" t="s">
        <v>26</v>
      </c>
      <c r="R1398" s="41"/>
      <c r="S1398" s="43">
        <f>VLOOKUP(Q1398,단가표!$B$2:$C$75,2,0)*R1398</f>
        <v>0</v>
      </c>
      <c r="T1398" s="168"/>
      <c r="U1398" s="193"/>
      <c r="V1398" s="50"/>
      <c r="W1398" s="194" t="s">
        <v>2275</v>
      </c>
      <c r="X1398" s="186">
        <v>45668</v>
      </c>
      <c r="Y1398" s="48" t="s">
        <v>4</v>
      </c>
      <c r="Z1398" s="48"/>
      <c r="AA1398" s="48" t="s">
        <v>2276</v>
      </c>
      <c r="AB1398" s="48"/>
      <c r="AC1398" s="40"/>
    </row>
    <row r="1399" spans="1:29" ht="20.100000000000001" customHeight="1">
      <c r="A1399" s="95" t="s">
        <v>2705</v>
      </c>
      <c r="B1399" s="95" t="s">
        <v>51</v>
      </c>
      <c r="C1399" s="56"/>
      <c r="D1399" s="40" t="s">
        <v>392</v>
      </c>
      <c r="E1399" s="48" t="s">
        <v>48</v>
      </c>
      <c r="F1399" s="48" t="s">
        <v>393</v>
      </c>
      <c r="G1399" s="48" t="s">
        <v>86</v>
      </c>
      <c r="H1399" s="48">
        <v>6</v>
      </c>
      <c r="I1399" s="48" t="s">
        <v>144</v>
      </c>
      <c r="J1399" s="49"/>
      <c r="K1399" s="44">
        <v>45717</v>
      </c>
      <c r="L1399" s="40" t="s">
        <v>6</v>
      </c>
      <c r="M1399" s="127">
        <v>8</v>
      </c>
      <c r="N1399" s="137">
        <f>VLOOKUP(L1399,단가표!$B$2:$C$75,2,0)</f>
        <v>55000</v>
      </c>
      <c r="O1399" s="42">
        <f>SUM(M1399*N1399)</f>
        <v>440000</v>
      </c>
      <c r="P1399" s="138"/>
      <c r="Q1399" s="165" t="s">
        <v>26</v>
      </c>
      <c r="R1399" s="41"/>
      <c r="S1399" s="42">
        <f>VLOOKUP(Q1399,단가표!$B$2:$C$75,2,0)*R1399</f>
        <v>0</v>
      </c>
      <c r="T1399" s="166"/>
      <c r="U1399" s="195"/>
      <c r="V1399" s="50"/>
      <c r="W1399" s="194" t="s">
        <v>2433</v>
      </c>
      <c r="X1399" s="186">
        <v>45055</v>
      </c>
      <c r="Y1399" s="48" t="s">
        <v>4</v>
      </c>
      <c r="Z1399" s="48"/>
      <c r="AA1399" s="67" t="s">
        <v>394</v>
      </c>
      <c r="AB1399" s="67"/>
      <c r="AC1399" s="48" t="s">
        <v>136</v>
      </c>
    </row>
    <row r="1400" spans="1:29" ht="20.100000000000001" customHeight="1">
      <c r="A1400" s="114" t="s">
        <v>2705</v>
      </c>
      <c r="B1400" s="95" t="s">
        <v>50</v>
      </c>
      <c r="C1400" s="59"/>
      <c r="D1400" s="48" t="s">
        <v>142</v>
      </c>
      <c r="E1400" s="48" t="s">
        <v>45</v>
      </c>
      <c r="F1400" s="48" t="s">
        <v>143</v>
      </c>
      <c r="G1400" s="48" t="s">
        <v>89</v>
      </c>
      <c r="H1400" s="48">
        <v>9</v>
      </c>
      <c r="I1400" s="48" t="s">
        <v>94</v>
      </c>
      <c r="J1400" s="49"/>
      <c r="K1400" s="44">
        <v>45717</v>
      </c>
      <c r="L1400" s="40" t="s">
        <v>5</v>
      </c>
      <c r="M1400" s="127">
        <v>4</v>
      </c>
      <c r="N1400" s="137">
        <f>VLOOKUP(L1400,단가표!$B$2:$C$75,2,0)</f>
        <v>57500</v>
      </c>
      <c r="O1400" s="42">
        <f>SUM(M1400*N1400)</f>
        <v>230000</v>
      </c>
      <c r="P1400" s="138"/>
      <c r="Q1400" s="167" t="s">
        <v>26</v>
      </c>
      <c r="R1400" s="41"/>
      <c r="S1400" s="43">
        <f>VLOOKUP(Q1400,단가표!$B$2:$C$75,2,0)*R1400</f>
        <v>0</v>
      </c>
      <c r="T1400" s="166"/>
      <c r="U1400" s="193"/>
      <c r="V1400" s="50"/>
      <c r="W1400" s="194" t="s">
        <v>2298</v>
      </c>
      <c r="X1400" s="186"/>
      <c r="Y1400" s="55"/>
      <c r="Z1400" s="48"/>
      <c r="AA1400" s="48"/>
      <c r="AB1400" s="48"/>
      <c r="AC1400" s="40"/>
    </row>
    <row r="1401" spans="1:29" ht="20.100000000000001" customHeight="1">
      <c r="A1401" s="95" t="s">
        <v>2705</v>
      </c>
      <c r="B1401" s="95" t="s">
        <v>51</v>
      </c>
      <c r="C1401" s="59"/>
      <c r="D1401" s="48" t="s">
        <v>2299</v>
      </c>
      <c r="E1401" s="48" t="s">
        <v>193</v>
      </c>
      <c r="F1401" s="48" t="s">
        <v>2301</v>
      </c>
      <c r="G1401" s="48" t="s">
        <v>86</v>
      </c>
      <c r="H1401" s="48">
        <v>10</v>
      </c>
      <c r="I1401" s="48" t="s">
        <v>94</v>
      </c>
      <c r="J1401" s="49"/>
      <c r="K1401" s="44">
        <v>45717</v>
      </c>
      <c r="L1401" s="40" t="s">
        <v>5</v>
      </c>
      <c r="M1401" s="127">
        <v>4</v>
      </c>
      <c r="N1401" s="137">
        <f>VLOOKUP(L1401,단가표!$B$2:$C$75,2,0)</f>
        <v>57500</v>
      </c>
      <c r="O1401" s="42">
        <f>SUM(M1401*N1401)</f>
        <v>230000</v>
      </c>
      <c r="P1401" s="138"/>
      <c r="Q1401" s="167" t="s">
        <v>26</v>
      </c>
      <c r="R1401" s="41"/>
      <c r="S1401" s="43">
        <f>VLOOKUP(Q1401,단가표!$B$2:$C$75,2,0)*R1401</f>
        <v>0</v>
      </c>
      <c r="T1401" s="166"/>
      <c r="U1401" s="193"/>
      <c r="V1401" s="50"/>
      <c r="W1401" s="194" t="s">
        <v>321</v>
      </c>
      <c r="X1401" s="186">
        <v>45670</v>
      </c>
      <c r="Y1401" s="55" t="s">
        <v>4</v>
      </c>
      <c r="Z1401" s="48" t="s">
        <v>2304</v>
      </c>
      <c r="AA1401" s="48" t="s">
        <v>2305</v>
      </c>
      <c r="AB1401" s="48"/>
      <c r="AC1401" s="40"/>
    </row>
    <row r="1402" spans="1:29" ht="20.100000000000001" customHeight="1">
      <c r="A1402" s="95" t="s">
        <v>2705</v>
      </c>
      <c r="B1402" s="95" t="s">
        <v>51</v>
      </c>
      <c r="C1402" s="59"/>
      <c r="D1402" s="48" t="s">
        <v>2300</v>
      </c>
      <c r="E1402" s="48" t="s">
        <v>193</v>
      </c>
      <c r="F1402" s="48" t="s">
        <v>2301</v>
      </c>
      <c r="G1402" s="48" t="s">
        <v>86</v>
      </c>
      <c r="H1402" s="48">
        <v>8</v>
      </c>
      <c r="I1402" s="48" t="s">
        <v>94</v>
      </c>
      <c r="J1402" s="49"/>
      <c r="K1402" s="44">
        <v>45717</v>
      </c>
      <c r="L1402" s="40" t="s">
        <v>5</v>
      </c>
      <c r="M1402" s="127">
        <v>4</v>
      </c>
      <c r="N1402" s="137">
        <f>VLOOKUP(L1402,단가표!$B$2:$C$75,2,0)</f>
        <v>57500</v>
      </c>
      <c r="O1402" s="42">
        <f>SUM(M1402*N1402)</f>
        <v>230000</v>
      </c>
      <c r="P1402" s="138"/>
      <c r="Q1402" s="167" t="s">
        <v>26</v>
      </c>
      <c r="R1402" s="41"/>
      <c r="S1402" s="43">
        <f>VLOOKUP(Q1402,단가표!$B$2:$C$75,2,0)*R1402</f>
        <v>0</v>
      </c>
      <c r="T1402" s="166"/>
      <c r="U1402" s="193"/>
      <c r="V1402" s="50"/>
      <c r="W1402" s="194" t="s">
        <v>321</v>
      </c>
      <c r="X1402" s="186">
        <v>45670</v>
      </c>
      <c r="Y1402" s="55" t="s">
        <v>4</v>
      </c>
      <c r="Z1402" s="48" t="s">
        <v>2304</v>
      </c>
      <c r="AA1402" s="48" t="s">
        <v>2305</v>
      </c>
      <c r="AB1402" s="48"/>
      <c r="AC1402" s="40"/>
    </row>
    <row r="1403" spans="1:29" ht="20.100000000000001" customHeight="1">
      <c r="A1403" s="95" t="s">
        <v>2705</v>
      </c>
      <c r="B1403" s="95" t="s">
        <v>50</v>
      </c>
      <c r="C1403" s="56"/>
      <c r="D1403" s="37" t="s">
        <v>377</v>
      </c>
      <c r="E1403" s="48" t="s">
        <v>731</v>
      </c>
      <c r="F1403" s="48" t="s">
        <v>627</v>
      </c>
      <c r="G1403" s="48" t="s">
        <v>89</v>
      </c>
      <c r="H1403" s="48">
        <v>7</v>
      </c>
      <c r="I1403" s="48" t="s">
        <v>119</v>
      </c>
      <c r="J1403" s="68"/>
      <c r="K1403" s="44">
        <v>45717</v>
      </c>
      <c r="L1403" s="40" t="s">
        <v>4</v>
      </c>
      <c r="M1403" s="127">
        <v>4</v>
      </c>
      <c r="N1403" s="137">
        <f>VLOOKUP(L1403,단가표!$B$2:$C$75,2,0)</f>
        <v>60000</v>
      </c>
      <c r="O1403" s="42">
        <f>SUM(M1403*N1403)</f>
        <v>240000</v>
      </c>
      <c r="P1403" s="138"/>
      <c r="Q1403" s="167" t="s">
        <v>15</v>
      </c>
      <c r="R1403" s="41">
        <v>4</v>
      </c>
      <c r="S1403" s="43">
        <f>VLOOKUP(Q1403,단가표!$B$2:$C$75,2,0)*R1403</f>
        <v>24000</v>
      </c>
      <c r="T1403" s="166"/>
      <c r="U1403" s="195"/>
      <c r="V1403" s="48"/>
      <c r="W1403" s="194" t="s">
        <v>2450</v>
      </c>
      <c r="X1403" s="186" t="s">
        <v>378</v>
      </c>
      <c r="Y1403" s="48" t="s">
        <v>4</v>
      </c>
      <c r="Z1403" s="48"/>
      <c r="AA1403" s="48" t="s">
        <v>379</v>
      </c>
      <c r="AB1403" s="48"/>
      <c r="AC1403" s="50"/>
    </row>
    <row r="1404" spans="1:29" ht="20.100000000000001" customHeight="1">
      <c r="A1404" s="94" t="s">
        <v>2705</v>
      </c>
      <c r="B1404" s="95" t="s">
        <v>51</v>
      </c>
      <c r="C1404" s="56"/>
      <c r="D1404" s="76" t="s">
        <v>349</v>
      </c>
      <c r="E1404" s="48" t="s">
        <v>193</v>
      </c>
      <c r="F1404" s="48" t="s">
        <v>347</v>
      </c>
      <c r="G1404" s="48" t="s">
        <v>86</v>
      </c>
      <c r="H1404" s="48">
        <v>13</v>
      </c>
      <c r="I1404" s="48" t="s">
        <v>91</v>
      </c>
      <c r="J1404" s="49"/>
      <c r="K1404" s="44">
        <v>45717</v>
      </c>
      <c r="L1404" s="40" t="s">
        <v>5</v>
      </c>
      <c r="M1404" s="127">
        <v>4</v>
      </c>
      <c r="N1404" s="137">
        <f>VLOOKUP(L1404,단가표!$B$2:$C$75,2,0)</f>
        <v>57500</v>
      </c>
      <c r="O1404" s="42">
        <f>SUM(M1404*N1404)</f>
        <v>230000</v>
      </c>
      <c r="P1404" s="138"/>
      <c r="Q1404" s="165" t="s">
        <v>15</v>
      </c>
      <c r="R1404" s="41">
        <v>4</v>
      </c>
      <c r="S1404" s="43">
        <f>VLOOKUP(Q1404,단가표!$B$2:$C$75,2,0)*R1404</f>
        <v>24000</v>
      </c>
      <c r="T1404" s="166"/>
      <c r="U1404" s="195"/>
      <c r="V1404" s="50"/>
      <c r="W1404" s="194" t="s">
        <v>2315</v>
      </c>
      <c r="X1404" s="186">
        <v>44954</v>
      </c>
      <c r="Y1404" s="48" t="s">
        <v>4</v>
      </c>
      <c r="Z1404" s="48"/>
      <c r="AA1404" s="67" t="s">
        <v>348</v>
      </c>
      <c r="AB1404" s="67"/>
      <c r="AC1404" s="48"/>
    </row>
    <row r="1405" spans="1:29" ht="20.100000000000001" customHeight="1">
      <c r="A1405" s="95" t="s">
        <v>2705</v>
      </c>
      <c r="B1405" s="95" t="s">
        <v>51</v>
      </c>
      <c r="C1405" s="56"/>
      <c r="D1405" s="76" t="s">
        <v>527</v>
      </c>
      <c r="E1405" s="48" t="s">
        <v>193</v>
      </c>
      <c r="F1405" s="48" t="s">
        <v>347</v>
      </c>
      <c r="G1405" s="48" t="s">
        <v>86</v>
      </c>
      <c r="H1405" s="48">
        <v>10</v>
      </c>
      <c r="I1405" s="48" t="s">
        <v>91</v>
      </c>
      <c r="J1405" s="49"/>
      <c r="K1405" s="44">
        <v>45717</v>
      </c>
      <c r="L1405" s="40" t="s">
        <v>5</v>
      </c>
      <c r="M1405" s="127">
        <v>4</v>
      </c>
      <c r="N1405" s="137">
        <f>VLOOKUP(L1405,단가표!$B$2:$C$75,2,0)</f>
        <v>57500</v>
      </c>
      <c r="O1405" s="42">
        <f>SUM(M1405*N1405)</f>
        <v>230000</v>
      </c>
      <c r="P1405" s="138"/>
      <c r="Q1405" s="167" t="s">
        <v>15</v>
      </c>
      <c r="R1405" s="41">
        <v>4</v>
      </c>
      <c r="S1405" s="43">
        <f>VLOOKUP(Q1405,단가표!$B$2:$C$75,2,0)*R1405</f>
        <v>24000</v>
      </c>
      <c r="T1405" s="166"/>
      <c r="U1405" s="195"/>
      <c r="V1405" s="50"/>
      <c r="W1405" s="194" t="s">
        <v>2315</v>
      </c>
      <c r="X1405" s="186">
        <v>44954</v>
      </c>
      <c r="Y1405" s="48" t="s">
        <v>4</v>
      </c>
      <c r="Z1405" s="48"/>
      <c r="AA1405" s="67" t="s">
        <v>348</v>
      </c>
      <c r="AB1405" s="67"/>
      <c r="AC1405" s="48"/>
    </row>
    <row r="1406" spans="1:29" ht="20.100000000000001" customHeight="1">
      <c r="A1406" s="94" t="s">
        <v>2705</v>
      </c>
      <c r="B1406" s="95" t="s">
        <v>51</v>
      </c>
      <c r="C1406" s="77"/>
      <c r="D1406" s="37" t="s">
        <v>282</v>
      </c>
      <c r="E1406" s="48" t="s">
        <v>48</v>
      </c>
      <c r="F1406" s="48" t="s">
        <v>243</v>
      </c>
      <c r="G1406" s="48" t="s">
        <v>86</v>
      </c>
      <c r="H1406" s="48">
        <v>8</v>
      </c>
      <c r="I1406" s="48" t="s">
        <v>1350</v>
      </c>
      <c r="J1406" s="49"/>
      <c r="K1406" s="44">
        <v>45717</v>
      </c>
      <c r="L1406" s="40" t="s">
        <v>8</v>
      </c>
      <c r="M1406" s="127">
        <v>12</v>
      </c>
      <c r="N1406" s="137">
        <f>VLOOKUP(L1406,단가표!$B$2:$C$75,2,0)</f>
        <v>50000</v>
      </c>
      <c r="O1406" s="42">
        <f>SUM(M1406*N1406)</f>
        <v>600000</v>
      </c>
      <c r="P1406" s="138"/>
      <c r="Q1406" s="167" t="s">
        <v>26</v>
      </c>
      <c r="R1406" s="41"/>
      <c r="S1406" s="43">
        <f>VLOOKUP(Q1406,단가표!$B$2:$C$75,2,0)*R1406</f>
        <v>0</v>
      </c>
      <c r="T1406" s="166"/>
      <c r="U1406" s="195"/>
      <c r="V1406" s="48"/>
      <c r="W1406" s="198" t="s">
        <v>1825</v>
      </c>
      <c r="X1406" s="186"/>
      <c r="Y1406" s="55"/>
      <c r="Z1406" s="48"/>
      <c r="AA1406" s="60"/>
      <c r="AB1406" s="60"/>
      <c r="AC1406" s="48"/>
    </row>
    <row r="1407" spans="1:29" ht="20.100000000000001" customHeight="1">
      <c r="A1407" s="114" t="s">
        <v>2705</v>
      </c>
      <c r="B1407" s="95" t="s">
        <v>50</v>
      </c>
      <c r="C1407" s="56"/>
      <c r="D1407" s="76" t="s">
        <v>1371</v>
      </c>
      <c r="E1407" s="48" t="s">
        <v>45</v>
      </c>
      <c r="F1407" s="48" t="s">
        <v>1372</v>
      </c>
      <c r="G1407" s="48" t="s">
        <v>86</v>
      </c>
      <c r="H1407" s="48">
        <v>12</v>
      </c>
      <c r="I1407" s="48" t="s">
        <v>104</v>
      </c>
      <c r="J1407" s="49"/>
      <c r="K1407" s="44">
        <v>45717</v>
      </c>
      <c r="L1407" s="40" t="s">
        <v>4</v>
      </c>
      <c r="M1407" s="127">
        <v>4</v>
      </c>
      <c r="N1407" s="137">
        <f>VLOOKUP(L1407,단가표!$B$2:$C$75,2,0)</f>
        <v>60000</v>
      </c>
      <c r="O1407" s="42">
        <f>SUM(M1407*N1407)</f>
        <v>240000</v>
      </c>
      <c r="P1407" s="138"/>
      <c r="Q1407" s="167" t="s">
        <v>15</v>
      </c>
      <c r="R1407" s="41">
        <v>4</v>
      </c>
      <c r="S1407" s="43">
        <f>VLOOKUP(Q1407,단가표!$B$2:$C$75,2,0)*R1407</f>
        <v>24000</v>
      </c>
      <c r="T1407" s="166"/>
      <c r="U1407" s="195"/>
      <c r="V1407" s="50"/>
      <c r="W1407" s="194" t="s">
        <v>2326</v>
      </c>
      <c r="X1407" s="186"/>
      <c r="Y1407" s="48"/>
      <c r="Z1407" s="48"/>
      <c r="AA1407" s="67"/>
      <c r="AB1407" s="67"/>
      <c r="AC1407" s="48"/>
    </row>
    <row r="1408" spans="1:29" ht="20.100000000000001" customHeight="1">
      <c r="A1408" s="95" t="s">
        <v>2705</v>
      </c>
      <c r="B1408" s="95" t="s">
        <v>51</v>
      </c>
      <c r="C1408" s="56"/>
      <c r="D1408" s="37" t="s">
        <v>2043</v>
      </c>
      <c r="E1408" s="48" t="s">
        <v>577</v>
      </c>
      <c r="F1408" s="40" t="s">
        <v>326</v>
      </c>
      <c r="G1408" s="48" t="s">
        <v>86</v>
      </c>
      <c r="H1408" s="48">
        <v>10</v>
      </c>
      <c r="I1408" s="48" t="s">
        <v>2044</v>
      </c>
      <c r="J1408" s="49"/>
      <c r="K1408" s="44">
        <v>45717</v>
      </c>
      <c r="L1408" s="40" t="s">
        <v>4</v>
      </c>
      <c r="M1408" s="127">
        <v>4</v>
      </c>
      <c r="N1408" s="137">
        <f>VLOOKUP(L1408,단가표!$B$2:$C$75,2,0)</f>
        <v>60000</v>
      </c>
      <c r="O1408" s="42">
        <f>SUM(M1408*N1408)</f>
        <v>240000</v>
      </c>
      <c r="P1408" s="138"/>
      <c r="Q1408" s="167" t="s">
        <v>26</v>
      </c>
      <c r="R1408" s="41"/>
      <c r="S1408" s="43">
        <f>VLOOKUP(Q1408,단가표!$B$2:$C$75,2,0)*R1408</f>
        <v>0</v>
      </c>
      <c r="T1408" s="166"/>
      <c r="U1408" s="195"/>
      <c r="V1408" s="50"/>
      <c r="W1408" s="196" t="s">
        <v>2314</v>
      </c>
      <c r="X1408" s="186"/>
      <c r="Y1408" s="55"/>
      <c r="Z1408" s="48"/>
      <c r="AA1408" s="48"/>
      <c r="AB1408" s="48"/>
      <c r="AC1408" s="48"/>
    </row>
    <row r="1409" spans="1:29" ht="20.100000000000001" customHeight="1">
      <c r="A1409" s="95" t="s">
        <v>2705</v>
      </c>
      <c r="B1409" s="95" t="s">
        <v>51</v>
      </c>
      <c r="C1409" s="59"/>
      <c r="D1409" s="48" t="s">
        <v>1706</v>
      </c>
      <c r="E1409" s="48" t="s">
        <v>577</v>
      </c>
      <c r="F1409" s="48" t="s">
        <v>1707</v>
      </c>
      <c r="G1409" s="48" t="s">
        <v>86</v>
      </c>
      <c r="H1409" s="48">
        <v>6</v>
      </c>
      <c r="I1409" s="48" t="s">
        <v>101</v>
      </c>
      <c r="J1409" s="49"/>
      <c r="K1409" s="44">
        <v>45717</v>
      </c>
      <c r="L1409" s="41" t="s">
        <v>4</v>
      </c>
      <c r="M1409" s="127">
        <v>4</v>
      </c>
      <c r="N1409" s="137">
        <f>VLOOKUP(L1409,단가표!$B$2:$C$75,2,0)</f>
        <v>60000</v>
      </c>
      <c r="O1409" s="42">
        <f>SUM(M1409*N1409)</f>
        <v>240000</v>
      </c>
      <c r="P1409" s="138"/>
      <c r="Q1409" s="167" t="s">
        <v>26</v>
      </c>
      <c r="R1409" s="41"/>
      <c r="S1409" s="43">
        <f>VLOOKUP(Q1409,단가표!$B$2:$C$75,2,0)*R1409</f>
        <v>0</v>
      </c>
      <c r="T1409" s="166"/>
      <c r="U1409" s="193"/>
      <c r="V1409" s="50"/>
      <c r="W1409" s="194" t="s">
        <v>2355</v>
      </c>
      <c r="X1409" s="186"/>
      <c r="Y1409" s="55"/>
      <c r="Z1409" s="48"/>
      <c r="AA1409" s="48"/>
      <c r="AB1409" s="48"/>
      <c r="AC1409" s="40"/>
    </row>
    <row r="1410" spans="1:29" ht="20.100000000000001" customHeight="1">
      <c r="A1410" s="95" t="s">
        <v>2705</v>
      </c>
      <c r="B1410" s="95" t="s">
        <v>51</v>
      </c>
      <c r="C1410" s="37"/>
      <c r="D1410" s="40" t="s">
        <v>662</v>
      </c>
      <c r="E1410" s="48" t="s">
        <v>193</v>
      </c>
      <c r="F1410" s="48" t="s">
        <v>663</v>
      </c>
      <c r="G1410" s="48" t="s">
        <v>89</v>
      </c>
      <c r="H1410" s="48">
        <v>6</v>
      </c>
      <c r="I1410" s="48" t="s">
        <v>100</v>
      </c>
      <c r="J1410" s="68"/>
      <c r="K1410" s="44">
        <v>45717</v>
      </c>
      <c r="L1410" s="41" t="s">
        <v>5</v>
      </c>
      <c r="M1410" s="127">
        <v>4</v>
      </c>
      <c r="N1410" s="137">
        <f>VLOOKUP(L1410,단가표!$B$2:$C$75,2,0)</f>
        <v>57500</v>
      </c>
      <c r="O1410" s="42">
        <f>SUM(M1410*N1410)</f>
        <v>230000</v>
      </c>
      <c r="P1410" s="140"/>
      <c r="Q1410" s="167" t="s">
        <v>26</v>
      </c>
      <c r="R1410" s="41"/>
      <c r="S1410" s="43">
        <f>VLOOKUP(Q1410,단가표!$B$2:$C$75,2,0)*R1410</f>
        <v>0</v>
      </c>
      <c r="T1410" s="166"/>
      <c r="U1410" s="204"/>
      <c r="V1410" s="38"/>
      <c r="W1410" s="205" t="s">
        <v>2346</v>
      </c>
      <c r="X1410" s="186">
        <v>45457</v>
      </c>
      <c r="Y1410" s="48"/>
      <c r="Z1410" s="48"/>
      <c r="AA1410" s="60"/>
      <c r="AB1410" s="60"/>
      <c r="AC1410" s="40"/>
    </row>
    <row r="1411" spans="1:29" ht="20.100000000000001" customHeight="1">
      <c r="A1411" s="95" t="s">
        <v>2705</v>
      </c>
      <c r="B1411" s="95" t="s">
        <v>51</v>
      </c>
      <c r="C1411" s="59"/>
      <c r="D1411" s="48" t="s">
        <v>350</v>
      </c>
      <c r="E1411" s="48" t="s">
        <v>48</v>
      </c>
      <c r="F1411" s="48" t="s">
        <v>351</v>
      </c>
      <c r="G1411" s="48" t="s">
        <v>86</v>
      </c>
      <c r="H1411" s="48">
        <v>8</v>
      </c>
      <c r="I1411" s="48" t="s">
        <v>779</v>
      </c>
      <c r="J1411" s="49"/>
      <c r="K1411" s="44">
        <v>45717</v>
      </c>
      <c r="L1411" s="41" t="s">
        <v>6</v>
      </c>
      <c r="M1411" s="127">
        <v>8</v>
      </c>
      <c r="N1411" s="137">
        <f>VLOOKUP(L1411,단가표!$B$2:$C$75,2,0)</f>
        <v>55000</v>
      </c>
      <c r="O1411" s="42">
        <f>SUM(M1411*N1411)</f>
        <v>440000</v>
      </c>
      <c r="P1411" s="138"/>
      <c r="Q1411" s="167" t="s">
        <v>26</v>
      </c>
      <c r="R1411" s="41"/>
      <c r="S1411" s="43">
        <f>VLOOKUP(Q1411,단가표!$B$2:$C$75,2,0)*R1411</f>
        <v>0</v>
      </c>
      <c r="T1411" s="166"/>
      <c r="U1411" s="193"/>
      <c r="V1411" s="50"/>
      <c r="W1411" s="194" t="s">
        <v>2348</v>
      </c>
      <c r="X1411" s="186">
        <v>44956</v>
      </c>
      <c r="Y1411" s="55" t="s">
        <v>4</v>
      </c>
      <c r="Z1411" s="48"/>
      <c r="AA1411" s="48" t="s">
        <v>352</v>
      </c>
      <c r="AB1411" s="48"/>
      <c r="AC1411" s="40"/>
    </row>
    <row r="1412" spans="1:29" ht="20.100000000000001" customHeight="1">
      <c r="A1412" s="115" t="s">
        <v>2705</v>
      </c>
      <c r="B1412" s="95" t="s">
        <v>50</v>
      </c>
      <c r="C1412" s="59"/>
      <c r="D1412" s="48" t="s">
        <v>566</v>
      </c>
      <c r="E1412" s="48" t="s">
        <v>45</v>
      </c>
      <c r="F1412" s="48" t="s">
        <v>567</v>
      </c>
      <c r="G1412" s="48" t="s">
        <v>89</v>
      </c>
      <c r="H1412" s="48">
        <v>8</v>
      </c>
      <c r="I1412" s="50" t="s">
        <v>90</v>
      </c>
      <c r="J1412" s="49"/>
      <c r="K1412" s="44">
        <v>45717</v>
      </c>
      <c r="L1412" s="40" t="s">
        <v>4</v>
      </c>
      <c r="M1412" s="127">
        <v>4</v>
      </c>
      <c r="N1412" s="137">
        <f>VLOOKUP(L1412,단가표!$B$2:$C$75,2,0)</f>
        <v>60000</v>
      </c>
      <c r="O1412" s="42">
        <f>SUM(M1412*N1412)</f>
        <v>240000</v>
      </c>
      <c r="P1412" s="138"/>
      <c r="Q1412" s="167" t="s">
        <v>26</v>
      </c>
      <c r="R1412" s="41"/>
      <c r="S1412" s="43">
        <f>VLOOKUP(Q1412,단가표!$B$2:$C$75,2,0)*R1412</f>
        <v>0</v>
      </c>
      <c r="T1412" s="166"/>
      <c r="U1412" s="195"/>
      <c r="V1412" s="50"/>
      <c r="W1412" s="194" t="s">
        <v>2314</v>
      </c>
      <c r="X1412" s="186">
        <v>45339</v>
      </c>
      <c r="Y1412" s="48" t="s">
        <v>4</v>
      </c>
      <c r="Z1412" s="48"/>
      <c r="AA1412" s="48" t="s">
        <v>587</v>
      </c>
      <c r="AB1412" s="48"/>
      <c r="AC1412" s="48"/>
    </row>
    <row r="1413" spans="1:29" ht="20.100000000000001" customHeight="1">
      <c r="A1413" s="95" t="s">
        <v>2705</v>
      </c>
      <c r="B1413" s="95" t="s">
        <v>51</v>
      </c>
      <c r="C1413" s="48"/>
      <c r="D1413" s="40" t="s">
        <v>1341</v>
      </c>
      <c r="E1413" s="48" t="s">
        <v>193</v>
      </c>
      <c r="F1413" s="48" t="s">
        <v>1342</v>
      </c>
      <c r="G1413" s="48" t="s">
        <v>86</v>
      </c>
      <c r="H1413" s="48">
        <v>6</v>
      </c>
      <c r="I1413" s="48" t="s">
        <v>100</v>
      </c>
      <c r="J1413" s="49"/>
      <c r="K1413" s="44">
        <v>45717</v>
      </c>
      <c r="L1413" s="40" t="s">
        <v>4</v>
      </c>
      <c r="M1413" s="127">
        <v>4</v>
      </c>
      <c r="N1413" s="137">
        <f>VLOOKUP(L1413,단가표!$B$2:$C$75,2,0)</f>
        <v>60000</v>
      </c>
      <c r="O1413" s="42">
        <f>SUM(M1413*N1413)</f>
        <v>240000</v>
      </c>
      <c r="P1413" s="138"/>
      <c r="Q1413" s="165" t="s">
        <v>26</v>
      </c>
      <c r="R1413" s="41"/>
      <c r="S1413" s="42">
        <f>VLOOKUP(Q1413,단가표!$B$2:$C$75,2,0)*R1413</f>
        <v>0</v>
      </c>
      <c r="T1413" s="166"/>
      <c r="U1413" s="195"/>
      <c r="V1413" s="50"/>
      <c r="W1413" s="194" t="s">
        <v>2164</v>
      </c>
      <c r="X1413" s="186">
        <v>45611</v>
      </c>
      <c r="Y1413" s="55" t="s">
        <v>4</v>
      </c>
      <c r="Z1413" s="48" t="s">
        <v>1385</v>
      </c>
      <c r="AA1413" s="48" t="s">
        <v>1384</v>
      </c>
      <c r="AB1413" s="48"/>
      <c r="AC1413" s="50"/>
    </row>
    <row r="1414" spans="1:29" ht="20.100000000000001" customHeight="1">
      <c r="A1414" s="95" t="s">
        <v>2705</v>
      </c>
      <c r="B1414" s="95" t="s">
        <v>51</v>
      </c>
      <c r="C1414" s="48"/>
      <c r="D1414" s="40" t="s">
        <v>2356</v>
      </c>
      <c r="E1414" s="48" t="s">
        <v>193</v>
      </c>
      <c r="F1414" s="48" t="s">
        <v>2357</v>
      </c>
      <c r="G1414" s="48" t="s">
        <v>86</v>
      </c>
      <c r="H1414" s="48">
        <v>8</v>
      </c>
      <c r="I1414" s="48" t="s">
        <v>93</v>
      </c>
      <c r="J1414" s="49"/>
      <c r="K1414" s="44">
        <v>45717</v>
      </c>
      <c r="L1414" s="40" t="s">
        <v>4</v>
      </c>
      <c r="M1414" s="127">
        <v>4</v>
      </c>
      <c r="N1414" s="137">
        <f>VLOOKUP(L1414,단가표!$B$2:$C$75,2,0)</f>
        <v>60000</v>
      </c>
      <c r="O1414" s="42">
        <f>SUM(M1414*N1414)</f>
        <v>240000</v>
      </c>
      <c r="P1414" s="138"/>
      <c r="Q1414" s="165" t="s">
        <v>26</v>
      </c>
      <c r="R1414" s="41"/>
      <c r="S1414" s="42">
        <f>VLOOKUP(Q1414,단가표!$B$2:$C$75,2,0)*R1414</f>
        <v>0</v>
      </c>
      <c r="T1414" s="166"/>
      <c r="U1414" s="195"/>
      <c r="V1414" s="50"/>
      <c r="W1414" s="194" t="s">
        <v>2358</v>
      </c>
      <c r="X1414" s="186"/>
      <c r="Y1414" s="55"/>
      <c r="Z1414" s="48"/>
      <c r="AA1414" s="48"/>
      <c r="AB1414" s="48"/>
      <c r="AC1414" s="50"/>
    </row>
    <row r="1415" spans="1:29" ht="20.100000000000001" customHeight="1">
      <c r="A1415" s="95" t="s">
        <v>2705</v>
      </c>
      <c r="B1415" s="95" t="s">
        <v>51</v>
      </c>
      <c r="C1415" s="59"/>
      <c r="D1415" s="37" t="s">
        <v>1897</v>
      </c>
      <c r="E1415" s="37" t="s">
        <v>48</v>
      </c>
      <c r="F1415" s="37" t="s">
        <v>1898</v>
      </c>
      <c r="G1415" s="37" t="s">
        <v>86</v>
      </c>
      <c r="H1415" s="37">
        <v>8</v>
      </c>
      <c r="I1415" s="45" t="s">
        <v>103</v>
      </c>
      <c r="J1415" s="64"/>
      <c r="K1415" s="44">
        <v>45717</v>
      </c>
      <c r="L1415" s="40" t="s">
        <v>4</v>
      </c>
      <c r="M1415" s="128">
        <v>4</v>
      </c>
      <c r="N1415" s="149">
        <f>VLOOKUP(L1415,[1]단가표!$B$2:$C$75,2,0)</f>
        <v>60000</v>
      </c>
      <c r="O1415" s="43">
        <f>SUM(M1415*N1415)</f>
        <v>240000</v>
      </c>
      <c r="P1415" s="141"/>
      <c r="Q1415" s="167" t="s">
        <v>26</v>
      </c>
      <c r="R1415" s="53"/>
      <c r="S1415" s="43">
        <f>VLOOKUP(Q1415,단가표!$B$2:$C$75,2,0)*R1415</f>
        <v>0</v>
      </c>
      <c r="T1415" s="168"/>
      <c r="U1415" s="195"/>
      <c r="V1415" s="50"/>
      <c r="W1415" s="197" t="s">
        <v>2164</v>
      </c>
      <c r="X1415" s="190">
        <v>44365</v>
      </c>
      <c r="Y1415" s="46"/>
      <c r="Z1415" s="37"/>
      <c r="AA1415" s="37"/>
      <c r="AB1415" s="37"/>
      <c r="AC1415" s="59"/>
    </row>
    <row r="1416" spans="1:29" ht="20.100000000000001" customHeight="1">
      <c r="A1416" s="95" t="s">
        <v>2705</v>
      </c>
      <c r="B1416" s="95" t="s">
        <v>51</v>
      </c>
      <c r="C1416" s="56"/>
      <c r="D1416" s="38" t="s">
        <v>1911</v>
      </c>
      <c r="E1416" s="37" t="s">
        <v>193</v>
      </c>
      <c r="F1416" s="37" t="s">
        <v>1910</v>
      </c>
      <c r="G1416" s="37" t="s">
        <v>86</v>
      </c>
      <c r="H1416" s="37">
        <v>7</v>
      </c>
      <c r="I1416" s="37" t="s">
        <v>102</v>
      </c>
      <c r="J1416" s="49"/>
      <c r="K1416" s="44">
        <v>45717</v>
      </c>
      <c r="L1416" s="40" t="s">
        <v>4</v>
      </c>
      <c r="M1416" s="127">
        <v>4</v>
      </c>
      <c r="N1416" s="137">
        <f>VLOOKUP(L1416,단가표!$B$2:$C$75,2,0)</f>
        <v>60000</v>
      </c>
      <c r="O1416" s="42">
        <f>SUM(M1416*N1416)</f>
        <v>240000</v>
      </c>
      <c r="P1416" s="138"/>
      <c r="Q1416" s="167" t="s">
        <v>26</v>
      </c>
      <c r="R1416" s="53"/>
      <c r="S1416" s="43">
        <f>VLOOKUP(Q1416,단가표!$B$2:$C$75,2,0)*R1416</f>
        <v>0</v>
      </c>
      <c r="T1416" s="168"/>
      <c r="U1416" s="200"/>
      <c r="V1416" s="45"/>
      <c r="W1416" s="199" t="s">
        <v>2314</v>
      </c>
      <c r="X1416" s="187">
        <v>45654</v>
      </c>
      <c r="Y1416" s="46"/>
      <c r="Z1416" s="37" t="s">
        <v>763</v>
      </c>
      <c r="AA1416" s="37" t="s">
        <v>2041</v>
      </c>
      <c r="AB1416" s="37"/>
      <c r="AC1416" s="37"/>
    </row>
    <row r="1417" spans="1:29" ht="20.100000000000001" customHeight="1">
      <c r="A1417" s="95" t="s">
        <v>2705</v>
      </c>
      <c r="B1417" s="95" t="s">
        <v>51</v>
      </c>
      <c r="C1417" s="37"/>
      <c r="D1417" s="38" t="s">
        <v>913</v>
      </c>
      <c r="E1417" s="48" t="s">
        <v>577</v>
      </c>
      <c r="F1417" s="48" t="s">
        <v>914</v>
      </c>
      <c r="G1417" s="48" t="s">
        <v>86</v>
      </c>
      <c r="H1417" s="48">
        <v>11</v>
      </c>
      <c r="I1417" s="48" t="s">
        <v>102</v>
      </c>
      <c r="J1417" s="49"/>
      <c r="K1417" s="44">
        <v>45717</v>
      </c>
      <c r="L1417" s="40" t="s">
        <v>5</v>
      </c>
      <c r="M1417" s="127">
        <v>4</v>
      </c>
      <c r="N1417" s="137">
        <f>VLOOKUP(L1417,단가표!$B$2:$C$75,2,0)</f>
        <v>57500</v>
      </c>
      <c r="O1417" s="42">
        <f>SUM(M1417*N1417)</f>
        <v>230000</v>
      </c>
      <c r="P1417" s="138"/>
      <c r="Q1417" s="167" t="s">
        <v>26</v>
      </c>
      <c r="R1417" s="41"/>
      <c r="S1417" s="43">
        <f>VLOOKUP(Q1417,단가표!$B$2:$C$75,2,0)*R1417</f>
        <v>0</v>
      </c>
      <c r="T1417" s="166"/>
      <c r="U1417" s="195"/>
      <c r="V1417" s="50"/>
      <c r="W1417" s="194" t="s">
        <v>2372</v>
      </c>
      <c r="X1417" s="188">
        <v>45577</v>
      </c>
      <c r="Y1417" s="55" t="s">
        <v>4</v>
      </c>
      <c r="Z1417" s="48" t="s">
        <v>926</v>
      </c>
      <c r="AA1417" s="48" t="s">
        <v>925</v>
      </c>
      <c r="AB1417" s="48"/>
      <c r="AC1417" s="40"/>
    </row>
    <row r="1418" spans="1:29" ht="20.100000000000001" customHeight="1">
      <c r="A1418" s="95" t="s">
        <v>2705</v>
      </c>
      <c r="B1418" s="95" t="s">
        <v>51</v>
      </c>
      <c r="C1418" s="37"/>
      <c r="D1418" s="38" t="s">
        <v>1462</v>
      </c>
      <c r="E1418" s="48" t="s">
        <v>577</v>
      </c>
      <c r="F1418" s="48" t="s">
        <v>914</v>
      </c>
      <c r="G1418" s="48" t="s">
        <v>86</v>
      </c>
      <c r="H1418" s="48">
        <v>10</v>
      </c>
      <c r="I1418" s="48" t="s">
        <v>102</v>
      </c>
      <c r="J1418" s="49"/>
      <c r="K1418" s="44">
        <v>45717</v>
      </c>
      <c r="L1418" s="40" t="s">
        <v>5</v>
      </c>
      <c r="M1418" s="127">
        <v>4</v>
      </c>
      <c r="N1418" s="137">
        <f>VLOOKUP(L1418,단가표!$B$2:$C$75,2,0)</f>
        <v>57500</v>
      </c>
      <c r="O1418" s="42">
        <f>SUM(M1418*N1418)</f>
        <v>230000</v>
      </c>
      <c r="P1418" s="138"/>
      <c r="Q1418" s="167" t="s">
        <v>26</v>
      </c>
      <c r="R1418" s="41"/>
      <c r="S1418" s="43">
        <f>VLOOKUP(Q1418,단가표!$B$2:$C$75,2,0)*R1418</f>
        <v>0</v>
      </c>
      <c r="T1418" s="166"/>
      <c r="U1418" s="195"/>
      <c r="V1418" s="50"/>
      <c r="W1418" s="194" t="s">
        <v>2372</v>
      </c>
      <c r="X1418" s="188">
        <v>45619</v>
      </c>
      <c r="Y1418" s="55" t="s">
        <v>4</v>
      </c>
      <c r="Z1418" s="48" t="s">
        <v>926</v>
      </c>
      <c r="AA1418" s="48" t="s">
        <v>925</v>
      </c>
      <c r="AB1418" s="48"/>
      <c r="AC1418" s="40"/>
    </row>
    <row r="1419" spans="1:29" ht="20.100000000000001" customHeight="1">
      <c r="A1419" s="95" t="s">
        <v>2705</v>
      </c>
      <c r="B1419" s="95" t="s">
        <v>50</v>
      </c>
      <c r="C1419" s="37"/>
      <c r="D1419" s="40" t="s">
        <v>716</v>
      </c>
      <c r="E1419" s="48" t="s">
        <v>105</v>
      </c>
      <c r="F1419" s="48" t="s">
        <v>717</v>
      </c>
      <c r="G1419" s="48" t="s">
        <v>86</v>
      </c>
      <c r="H1419" s="48">
        <v>8</v>
      </c>
      <c r="I1419" s="48" t="s">
        <v>93</v>
      </c>
      <c r="J1419" s="49"/>
      <c r="K1419" s="44">
        <v>45717</v>
      </c>
      <c r="L1419" s="40" t="s">
        <v>4</v>
      </c>
      <c r="M1419" s="127">
        <v>4</v>
      </c>
      <c r="N1419" s="137">
        <f>VLOOKUP(L1419,단가표!$B$2:$C$75,2,0)</f>
        <v>60000</v>
      </c>
      <c r="O1419" s="42">
        <f>SUM(M1419*N1419)</f>
        <v>240000</v>
      </c>
      <c r="P1419" s="140"/>
      <c r="Q1419" s="167" t="s">
        <v>26</v>
      </c>
      <c r="R1419" s="53"/>
      <c r="S1419" s="43">
        <f>VLOOKUP(Q1419,단가표!$B$2:$C$75,2,0)*R1419</f>
        <v>0</v>
      </c>
      <c r="T1419" s="168"/>
      <c r="U1419" s="195"/>
      <c r="V1419" s="67"/>
      <c r="W1419" s="194" t="s">
        <v>2490</v>
      </c>
      <c r="X1419" s="186">
        <v>45518</v>
      </c>
      <c r="Y1419" s="48" t="s">
        <v>4</v>
      </c>
      <c r="Z1419" s="48"/>
      <c r="AA1419" s="67"/>
      <c r="AB1419" s="67"/>
      <c r="AC1419" s="48"/>
    </row>
    <row r="1420" spans="1:29" ht="20.100000000000001" customHeight="1">
      <c r="A1420" s="95" t="s">
        <v>2705</v>
      </c>
      <c r="B1420" s="95" t="s">
        <v>51</v>
      </c>
      <c r="C1420" s="56"/>
      <c r="D1420" s="37" t="s">
        <v>502</v>
      </c>
      <c r="E1420" s="48" t="s">
        <v>193</v>
      </c>
      <c r="F1420" s="48" t="s">
        <v>503</v>
      </c>
      <c r="G1420" s="48" t="s">
        <v>86</v>
      </c>
      <c r="H1420" s="48">
        <v>7</v>
      </c>
      <c r="I1420" s="48" t="s">
        <v>91</v>
      </c>
      <c r="J1420" s="49"/>
      <c r="K1420" s="44">
        <v>45717</v>
      </c>
      <c r="L1420" s="40" t="s">
        <v>4</v>
      </c>
      <c r="M1420" s="127">
        <v>4</v>
      </c>
      <c r="N1420" s="137">
        <f>VLOOKUP(L1420,단가표!$B$2:$C$75,2,0)</f>
        <v>60000</v>
      </c>
      <c r="O1420" s="42">
        <f>SUM(M1420*N1420)</f>
        <v>240000</v>
      </c>
      <c r="P1420" s="138"/>
      <c r="Q1420" s="165" t="s">
        <v>26</v>
      </c>
      <c r="R1420" s="41"/>
      <c r="S1420" s="43">
        <f>VLOOKUP(Q1420,단가표!$B$2:$C$75,2,0)*R1420</f>
        <v>0</v>
      </c>
      <c r="T1420" s="166"/>
      <c r="U1420" s="193"/>
      <c r="V1420" s="50"/>
      <c r="W1420" s="194" t="s">
        <v>1825</v>
      </c>
      <c r="X1420" s="186">
        <v>45299</v>
      </c>
      <c r="Y1420" s="55" t="s">
        <v>4</v>
      </c>
      <c r="Z1420" s="48"/>
      <c r="AA1420" s="48" t="s">
        <v>516</v>
      </c>
      <c r="AB1420" s="48"/>
      <c r="AC1420" s="40"/>
    </row>
    <row r="1421" spans="1:29" ht="20.100000000000001" customHeight="1">
      <c r="A1421" s="95" t="s">
        <v>2705</v>
      </c>
      <c r="B1421" s="95" t="s">
        <v>50</v>
      </c>
      <c r="C1421" s="61"/>
      <c r="D1421" s="37" t="s">
        <v>176</v>
      </c>
      <c r="E1421" s="48" t="s">
        <v>731</v>
      </c>
      <c r="F1421" s="48" t="s">
        <v>177</v>
      </c>
      <c r="G1421" s="48" t="s">
        <v>89</v>
      </c>
      <c r="H1421" s="48">
        <v>9</v>
      </c>
      <c r="I1421" s="48" t="s">
        <v>102</v>
      </c>
      <c r="J1421" s="49"/>
      <c r="K1421" s="44">
        <v>45717</v>
      </c>
      <c r="L1421" s="40" t="s">
        <v>4</v>
      </c>
      <c r="M1421" s="127">
        <v>4</v>
      </c>
      <c r="N1421" s="137">
        <f>VLOOKUP(L1421,단가표!$B$2:$C$75,2,0)</f>
        <v>60000</v>
      </c>
      <c r="O1421" s="42">
        <f>SUM(M1421*N1421)</f>
        <v>240000</v>
      </c>
      <c r="P1421" s="138"/>
      <c r="Q1421" s="167" t="s">
        <v>26</v>
      </c>
      <c r="R1421" s="41"/>
      <c r="S1421" s="43">
        <f>VLOOKUP(Q1421,단가표!$B$2:$C$75,2,0)*R1421</f>
        <v>0</v>
      </c>
      <c r="T1421" s="166"/>
      <c r="U1421" s="200"/>
      <c r="V1421" s="50"/>
      <c r="W1421" s="194" t="s">
        <v>2314</v>
      </c>
      <c r="X1421" s="186">
        <v>44303</v>
      </c>
      <c r="Y1421" s="48" t="s">
        <v>4</v>
      </c>
      <c r="Z1421" s="48"/>
      <c r="AA1421" s="48" t="s">
        <v>178</v>
      </c>
      <c r="AB1421" s="48"/>
      <c r="AC1421" s="50"/>
    </row>
    <row r="1422" spans="1:29" ht="20.100000000000001" customHeight="1">
      <c r="A1422" s="95" t="s">
        <v>2705</v>
      </c>
      <c r="B1422" s="95" t="s">
        <v>51</v>
      </c>
      <c r="C1422" s="37"/>
      <c r="D1422" s="48" t="s">
        <v>676</v>
      </c>
      <c r="E1422" s="48" t="s">
        <v>577</v>
      </c>
      <c r="F1422" s="40" t="s">
        <v>677</v>
      </c>
      <c r="G1422" s="48" t="s">
        <v>86</v>
      </c>
      <c r="H1422" s="48">
        <v>8</v>
      </c>
      <c r="I1422" s="48" t="s">
        <v>91</v>
      </c>
      <c r="J1422" s="49"/>
      <c r="K1422" s="44">
        <v>45717</v>
      </c>
      <c r="L1422" s="40" t="s">
        <v>4</v>
      </c>
      <c r="M1422" s="127">
        <v>4</v>
      </c>
      <c r="N1422" s="137">
        <f>VLOOKUP(L1422,단가표!$B$2:$C$75,2,0)</f>
        <v>60000</v>
      </c>
      <c r="O1422" s="42">
        <f>SUM(M1422*N1422)</f>
        <v>240000</v>
      </c>
      <c r="P1422" s="138"/>
      <c r="Q1422" s="167" t="s">
        <v>26</v>
      </c>
      <c r="R1422" s="41"/>
      <c r="S1422" s="43">
        <f>VLOOKUP(Q1422,단가표!$B$2:$C$75,2,0)*R1422</f>
        <v>0</v>
      </c>
      <c r="T1422" s="166"/>
      <c r="U1422" s="195"/>
      <c r="V1422" s="48"/>
      <c r="W1422" s="199" t="s">
        <v>2314</v>
      </c>
      <c r="X1422" s="186">
        <v>45444</v>
      </c>
      <c r="Y1422" s="55" t="s">
        <v>4</v>
      </c>
      <c r="Z1422" s="48"/>
      <c r="AA1422" s="48" t="s">
        <v>678</v>
      </c>
      <c r="AB1422" s="48"/>
      <c r="AC1422" s="48"/>
    </row>
    <row r="1423" spans="1:29" ht="20.100000000000001" customHeight="1">
      <c r="A1423" s="94" t="s">
        <v>2705</v>
      </c>
      <c r="B1423" s="95" t="s">
        <v>50</v>
      </c>
      <c r="C1423" s="56"/>
      <c r="D1423" s="48" t="s">
        <v>744</v>
      </c>
      <c r="E1423" s="48" t="s">
        <v>731</v>
      </c>
      <c r="F1423" s="48" t="s">
        <v>745</v>
      </c>
      <c r="G1423" s="48" t="s">
        <v>89</v>
      </c>
      <c r="H1423" s="48">
        <v>10</v>
      </c>
      <c r="I1423" s="48" t="s">
        <v>114</v>
      </c>
      <c r="J1423" s="49"/>
      <c r="K1423" s="44"/>
      <c r="L1423" s="40" t="s">
        <v>4</v>
      </c>
      <c r="M1423" s="127">
        <v>4</v>
      </c>
      <c r="N1423" s="137">
        <f>VLOOKUP(L1423,단가표!$B$2:$C$75,2,0)</f>
        <v>60000</v>
      </c>
      <c r="O1423" s="42">
        <f>SUM(M1423*N1423)</f>
        <v>240000</v>
      </c>
      <c r="P1423" s="138"/>
      <c r="Q1423" s="167" t="s">
        <v>14</v>
      </c>
      <c r="R1423" s="41"/>
      <c r="S1423" s="43">
        <f>VLOOKUP(Q1423,단가표!$B$2:$C$75,2,0)</f>
        <v>30000</v>
      </c>
      <c r="T1423" s="166"/>
      <c r="U1423" s="195"/>
      <c r="V1423" s="48"/>
      <c r="W1423" s="202"/>
      <c r="X1423" s="186"/>
      <c r="Y1423" s="48"/>
      <c r="Z1423" s="48"/>
      <c r="AA1423" s="48"/>
      <c r="AB1423" s="48"/>
      <c r="AC1423" s="50"/>
    </row>
    <row r="1424" spans="1:29" ht="20.100000000000001" customHeight="1">
      <c r="A1424" s="95" t="s">
        <v>2705</v>
      </c>
      <c r="B1424" s="95" t="s">
        <v>50</v>
      </c>
      <c r="C1424" s="56"/>
      <c r="D1424" s="37" t="s">
        <v>767</v>
      </c>
      <c r="E1424" s="48" t="s">
        <v>768</v>
      </c>
      <c r="F1424" s="48" t="s">
        <v>769</v>
      </c>
      <c r="G1424" s="48" t="s">
        <v>86</v>
      </c>
      <c r="H1424" s="48">
        <v>9</v>
      </c>
      <c r="I1424" s="48" t="s">
        <v>98</v>
      </c>
      <c r="J1424" s="49"/>
      <c r="K1424" s="62"/>
      <c r="L1424" s="40" t="s">
        <v>4</v>
      </c>
      <c r="M1424" s="127">
        <v>3</v>
      </c>
      <c r="N1424" s="137">
        <f>VLOOKUP(L1424,단가표!$B$2:$C$75,2,0)</f>
        <v>60000</v>
      </c>
      <c r="O1424" s="42">
        <f>SUM(M1424*N1424)</f>
        <v>180000</v>
      </c>
      <c r="P1424" s="138"/>
      <c r="Q1424" s="165" t="s">
        <v>14</v>
      </c>
      <c r="R1424" s="41"/>
      <c r="S1424" s="43">
        <f>VLOOKUP(Q1424,단가표!$B$2:$C$75,2,0)</f>
        <v>30000</v>
      </c>
      <c r="T1424" s="166"/>
      <c r="U1424" s="193"/>
      <c r="V1424" s="50"/>
      <c r="W1424" s="194" t="s">
        <v>321</v>
      </c>
      <c r="X1424" s="186">
        <v>45549</v>
      </c>
      <c r="Y1424" s="55" t="s">
        <v>4</v>
      </c>
      <c r="Z1424" s="48"/>
      <c r="AA1424" s="48" t="s">
        <v>771</v>
      </c>
      <c r="AB1424" s="48"/>
      <c r="AC1424" s="40"/>
    </row>
    <row r="1425" spans="1:29" ht="20.100000000000001" customHeight="1">
      <c r="A1425" s="95" t="s">
        <v>2705</v>
      </c>
      <c r="B1425" s="95" t="s">
        <v>50</v>
      </c>
      <c r="C1425" s="56"/>
      <c r="D1425" s="37" t="s">
        <v>770</v>
      </c>
      <c r="E1425" s="48" t="s">
        <v>768</v>
      </c>
      <c r="F1425" s="48" t="s">
        <v>769</v>
      </c>
      <c r="G1425" s="48" t="s">
        <v>86</v>
      </c>
      <c r="H1425" s="48">
        <v>9</v>
      </c>
      <c r="I1425" s="48" t="s">
        <v>98</v>
      </c>
      <c r="J1425" s="49"/>
      <c r="K1425" s="62"/>
      <c r="L1425" s="40" t="s">
        <v>4</v>
      </c>
      <c r="M1425" s="127">
        <v>3</v>
      </c>
      <c r="N1425" s="137">
        <f>VLOOKUP(L1425,단가표!$B$2:$C$75,2,0)</f>
        <v>60000</v>
      </c>
      <c r="O1425" s="42">
        <f>SUM(M1425*N1425)</f>
        <v>180000</v>
      </c>
      <c r="P1425" s="138"/>
      <c r="Q1425" s="165" t="s">
        <v>14</v>
      </c>
      <c r="R1425" s="41"/>
      <c r="S1425" s="43">
        <f>VLOOKUP(Q1425,단가표!$B$2:$C$75,2,0)</f>
        <v>30000</v>
      </c>
      <c r="T1425" s="166"/>
      <c r="U1425" s="193"/>
      <c r="V1425" s="50"/>
      <c r="W1425" s="194" t="s">
        <v>321</v>
      </c>
      <c r="X1425" s="186">
        <v>45549</v>
      </c>
      <c r="Y1425" s="55" t="s">
        <v>4</v>
      </c>
      <c r="Z1425" s="48"/>
      <c r="AA1425" s="48" t="s">
        <v>771</v>
      </c>
      <c r="AB1425" s="48"/>
      <c r="AC1425" s="40"/>
    </row>
    <row r="1426" spans="1:29" ht="20.100000000000001" customHeight="1">
      <c r="A1426" s="95" t="s">
        <v>2705</v>
      </c>
      <c r="B1426" s="95" t="s">
        <v>50</v>
      </c>
      <c r="C1426" s="59"/>
      <c r="D1426" s="48" t="s">
        <v>784</v>
      </c>
      <c r="E1426" s="48" t="s">
        <v>44</v>
      </c>
      <c r="F1426" s="48" t="s">
        <v>785</v>
      </c>
      <c r="G1426" s="48" t="s">
        <v>86</v>
      </c>
      <c r="H1426" s="48">
        <v>8</v>
      </c>
      <c r="I1426" s="48" t="s">
        <v>92</v>
      </c>
      <c r="J1426" s="49"/>
      <c r="K1426" s="62"/>
      <c r="L1426" s="40" t="s">
        <v>4</v>
      </c>
      <c r="M1426" s="127">
        <v>1</v>
      </c>
      <c r="N1426" s="137">
        <f>VLOOKUP(L1426,[2]단가표!$B$2:$C$75,2,0)</f>
        <v>60000</v>
      </c>
      <c r="O1426" s="42">
        <f>SUM(M1426*N1426)</f>
        <v>60000</v>
      </c>
      <c r="P1426" s="138"/>
      <c r="Q1426" s="167" t="s">
        <v>14</v>
      </c>
      <c r="R1426" s="42"/>
      <c r="S1426" s="43">
        <f>VLOOKUP(Q1426,[2]단가표!$B$2:$C$75,2,0)</f>
        <v>30000</v>
      </c>
      <c r="T1426" s="166"/>
      <c r="U1426" s="195"/>
      <c r="V1426" s="50"/>
      <c r="W1426" s="194"/>
      <c r="X1426" s="186">
        <v>45564</v>
      </c>
      <c r="Y1426" s="48" t="s">
        <v>4</v>
      </c>
      <c r="Z1426" s="48"/>
      <c r="AA1426" s="48"/>
      <c r="AB1426" s="48"/>
      <c r="AC1426" s="40"/>
    </row>
    <row r="1427" spans="1:29" ht="20.100000000000001" customHeight="1">
      <c r="A1427" s="95" t="s">
        <v>2705</v>
      </c>
      <c r="B1427" s="95" t="s">
        <v>50</v>
      </c>
      <c r="C1427" s="59"/>
      <c r="D1427" s="48" t="s">
        <v>784</v>
      </c>
      <c r="E1427" s="48" t="s">
        <v>44</v>
      </c>
      <c r="F1427" s="48" t="s">
        <v>785</v>
      </c>
      <c r="G1427" s="48" t="s">
        <v>86</v>
      </c>
      <c r="H1427" s="48">
        <v>8</v>
      </c>
      <c r="I1427" s="48" t="s">
        <v>92</v>
      </c>
      <c r="J1427" s="49"/>
      <c r="K1427" s="62"/>
      <c r="L1427" s="40" t="s">
        <v>4</v>
      </c>
      <c r="M1427" s="127">
        <v>4</v>
      </c>
      <c r="N1427" s="137">
        <f>VLOOKUP(L1427,[2]단가표!$B$2:$C$75,2,0)</f>
        <v>60000</v>
      </c>
      <c r="O1427" s="42">
        <f>SUM(M1427*N1427)</f>
        <v>240000</v>
      </c>
      <c r="P1427" s="138"/>
      <c r="Q1427" s="167" t="s">
        <v>26</v>
      </c>
      <c r="R1427" s="42"/>
      <c r="S1427" s="43">
        <f>VLOOKUP(Q1427,[2]단가표!$B$2:$C$75,2,0)</f>
        <v>0</v>
      </c>
      <c r="T1427" s="166"/>
      <c r="U1427" s="195"/>
      <c r="V1427" s="50"/>
      <c r="W1427" s="194"/>
      <c r="X1427" s="186">
        <v>45564</v>
      </c>
      <c r="Y1427" s="48" t="s">
        <v>4</v>
      </c>
      <c r="Z1427" s="48"/>
      <c r="AA1427" s="48"/>
      <c r="AB1427" s="48"/>
      <c r="AC1427" s="40"/>
    </row>
    <row r="1428" spans="1:29" ht="20.100000000000001" customHeight="1">
      <c r="A1428" s="96" t="s">
        <v>2705</v>
      </c>
      <c r="B1428" s="95" t="s">
        <v>51</v>
      </c>
      <c r="C1428" s="38"/>
      <c r="D1428" s="38" t="s">
        <v>757</v>
      </c>
      <c r="E1428" s="48" t="s">
        <v>47</v>
      </c>
      <c r="F1428" s="48" t="s">
        <v>758</v>
      </c>
      <c r="G1428" s="48" t="s">
        <v>86</v>
      </c>
      <c r="H1428" s="48">
        <v>8</v>
      </c>
      <c r="I1428" s="48" t="s">
        <v>87</v>
      </c>
      <c r="J1428" s="49"/>
      <c r="K1428" s="62"/>
      <c r="L1428" s="40" t="s">
        <v>4</v>
      </c>
      <c r="M1428" s="128">
        <v>4</v>
      </c>
      <c r="N1428" s="137">
        <f>VLOOKUP(L1428,단가표!$B$2:$C$75,2,0)</f>
        <v>60000</v>
      </c>
      <c r="O1428" s="42">
        <f>SUM(M1428*N1428)</f>
        <v>240000</v>
      </c>
      <c r="P1428" s="138"/>
      <c r="Q1428" s="167" t="s">
        <v>14</v>
      </c>
      <c r="R1428" s="41"/>
      <c r="S1428" s="43">
        <f>VLOOKUP(Q1428,단가표!$B$2:$C$75,2,0)</f>
        <v>30000</v>
      </c>
      <c r="T1428" s="166"/>
      <c r="U1428" s="195"/>
      <c r="V1428" s="48"/>
      <c r="W1428" s="194"/>
      <c r="X1428" s="186">
        <v>45540</v>
      </c>
      <c r="Y1428" s="55" t="s">
        <v>4</v>
      </c>
      <c r="Z1428" s="48" t="s">
        <v>763</v>
      </c>
      <c r="AA1428" s="48" t="s">
        <v>599</v>
      </c>
      <c r="AB1428" s="48"/>
      <c r="AC1428" s="48"/>
    </row>
    <row r="1429" spans="1:29" ht="20.100000000000001" customHeight="1">
      <c r="A1429" s="96" t="s">
        <v>2705</v>
      </c>
      <c r="B1429" s="95" t="s">
        <v>51</v>
      </c>
      <c r="C1429" s="38"/>
      <c r="D1429" s="38" t="s">
        <v>762</v>
      </c>
      <c r="E1429" s="48" t="s">
        <v>46</v>
      </c>
      <c r="F1429" s="48" t="s">
        <v>737</v>
      </c>
      <c r="G1429" s="48" t="s">
        <v>86</v>
      </c>
      <c r="H1429" s="48">
        <v>6</v>
      </c>
      <c r="I1429" s="48" t="s">
        <v>91</v>
      </c>
      <c r="J1429" s="49"/>
      <c r="K1429" s="62"/>
      <c r="L1429" s="40" t="s">
        <v>5</v>
      </c>
      <c r="M1429" s="128">
        <v>3</v>
      </c>
      <c r="N1429" s="137">
        <f>VLOOKUP(L1429,단가표!$B$2:$C$75,2,0)</f>
        <v>57500</v>
      </c>
      <c r="O1429" s="42">
        <f>SUM(M1429*N1429)</f>
        <v>172500</v>
      </c>
      <c r="P1429" s="138"/>
      <c r="Q1429" s="167" t="s">
        <v>14</v>
      </c>
      <c r="R1429" s="41"/>
      <c r="S1429" s="43">
        <f>VLOOKUP(Q1429,단가표!$B$2:$C$75,2,0)</f>
        <v>30000</v>
      </c>
      <c r="T1429" s="166"/>
      <c r="U1429" s="195"/>
      <c r="V1429" s="48"/>
      <c r="W1429" s="194" t="s">
        <v>787</v>
      </c>
      <c r="X1429" s="186">
        <v>45540</v>
      </c>
      <c r="Y1429" s="55" t="s">
        <v>6</v>
      </c>
      <c r="Z1429" s="48" t="s">
        <v>613</v>
      </c>
      <c r="AA1429" s="48" t="s">
        <v>760</v>
      </c>
      <c r="AB1429" s="48" t="s">
        <v>761</v>
      </c>
      <c r="AC1429" s="48"/>
    </row>
    <row r="1430" spans="1:29" ht="20.100000000000001" customHeight="1">
      <c r="A1430" s="94" t="s">
        <v>2705</v>
      </c>
      <c r="B1430" s="95" t="s">
        <v>51</v>
      </c>
      <c r="C1430" s="59"/>
      <c r="D1430" s="48" t="s">
        <v>510</v>
      </c>
      <c r="E1430" s="48" t="s">
        <v>193</v>
      </c>
      <c r="F1430" s="48" t="s">
        <v>511</v>
      </c>
      <c r="G1430" s="48" t="s">
        <v>86</v>
      </c>
      <c r="H1430" s="48">
        <v>8</v>
      </c>
      <c r="I1430" s="50" t="s">
        <v>1806</v>
      </c>
      <c r="J1430" s="49"/>
      <c r="K1430" s="62"/>
      <c r="L1430" s="40" t="s">
        <v>8</v>
      </c>
      <c r="M1430" s="127">
        <v>12</v>
      </c>
      <c r="N1430" s="137">
        <f>VLOOKUP(L1430,단가표!$B$2:$C$75,2,0)</f>
        <v>50000</v>
      </c>
      <c r="O1430" s="42">
        <f>SUM(M1430*N1430)</f>
        <v>600000</v>
      </c>
      <c r="P1430" s="138"/>
      <c r="Q1430" s="167" t="s">
        <v>26</v>
      </c>
      <c r="R1430" s="41"/>
      <c r="S1430" s="43">
        <f>VLOOKUP(Q1430,단가표!$B$2:$C$75,2,0)*R1430</f>
        <v>0</v>
      </c>
      <c r="T1430" s="166"/>
      <c r="U1430" s="195"/>
      <c r="V1430" s="50"/>
      <c r="W1430" s="196" t="s">
        <v>2379</v>
      </c>
      <c r="X1430" s="186">
        <v>45297</v>
      </c>
      <c r="Y1430" s="55" t="s">
        <v>4</v>
      </c>
      <c r="Z1430" s="48"/>
      <c r="AA1430" s="48" t="s">
        <v>512</v>
      </c>
      <c r="AB1430" s="48"/>
      <c r="AC1430" s="48"/>
    </row>
    <row r="1431" spans="1:29" ht="20.100000000000001" customHeight="1">
      <c r="A1431" s="95" t="s">
        <v>2705</v>
      </c>
      <c r="B1431" s="95" t="s">
        <v>51</v>
      </c>
      <c r="C1431" s="48"/>
      <c r="D1431" s="40" t="s">
        <v>222</v>
      </c>
      <c r="E1431" s="48" t="s">
        <v>46</v>
      </c>
      <c r="F1431" s="48" t="s">
        <v>479</v>
      </c>
      <c r="G1431" s="48" t="s">
        <v>86</v>
      </c>
      <c r="H1431" s="48">
        <v>8</v>
      </c>
      <c r="I1431" s="48" t="s">
        <v>346</v>
      </c>
      <c r="J1431" s="49"/>
      <c r="K1431" s="44"/>
      <c r="L1431" s="40" t="s">
        <v>6</v>
      </c>
      <c r="M1431" s="127">
        <v>6</v>
      </c>
      <c r="N1431" s="137">
        <f>VLOOKUP(L1431,단가표!$B$2:$C$75,2,0)</f>
        <v>55000</v>
      </c>
      <c r="O1431" s="42">
        <f>SUM(M1431*N1431)</f>
        <v>330000</v>
      </c>
      <c r="P1431" s="138"/>
      <c r="Q1431" s="167" t="s">
        <v>26</v>
      </c>
      <c r="R1431" s="41"/>
      <c r="S1431" s="43">
        <f>VLOOKUP(Q1431,단가표!$B$2:$C$75,2,0)*R1431</f>
        <v>0</v>
      </c>
      <c r="T1431" s="166"/>
      <c r="U1431" s="195"/>
      <c r="V1431" s="67"/>
      <c r="W1431" s="194" t="s">
        <v>2381</v>
      </c>
      <c r="X1431" s="186">
        <v>45269</v>
      </c>
      <c r="Y1431" s="55" t="s">
        <v>4</v>
      </c>
      <c r="Z1431" s="48"/>
      <c r="AA1431" s="48" t="s">
        <v>480</v>
      </c>
      <c r="AB1431" s="48"/>
      <c r="AC1431" s="40"/>
    </row>
    <row r="1432" spans="1:29" ht="20.100000000000001" customHeight="1">
      <c r="A1432" s="95" t="s">
        <v>2705</v>
      </c>
      <c r="B1432" s="95" t="s">
        <v>51</v>
      </c>
      <c r="C1432" s="37"/>
      <c r="D1432" s="48" t="s">
        <v>576</v>
      </c>
      <c r="E1432" s="48" t="s">
        <v>46</v>
      </c>
      <c r="F1432" s="48" t="s">
        <v>578</v>
      </c>
      <c r="G1432" s="48" t="s">
        <v>86</v>
      </c>
      <c r="H1432" s="48">
        <v>10</v>
      </c>
      <c r="I1432" s="48" t="s">
        <v>114</v>
      </c>
      <c r="J1432" s="49"/>
      <c r="K1432" s="66"/>
      <c r="L1432" s="40" t="s">
        <v>4</v>
      </c>
      <c r="M1432" s="127">
        <v>4</v>
      </c>
      <c r="N1432" s="137">
        <f>VLOOKUP(L1432,단가표!$B$2:$C$75,2,0)</f>
        <v>60000</v>
      </c>
      <c r="O1432" s="42">
        <f>SUM(M1432*N1432)</f>
        <v>240000</v>
      </c>
      <c r="P1432" s="138"/>
      <c r="Q1432" s="167" t="s">
        <v>26</v>
      </c>
      <c r="R1432" s="41"/>
      <c r="S1432" s="43">
        <f>VLOOKUP(Q1432,단가표!$B$2:$C$75,2,0)*R1432</f>
        <v>0</v>
      </c>
      <c r="T1432" s="166"/>
      <c r="U1432" s="195"/>
      <c r="V1432" s="48"/>
      <c r="W1432" s="199" t="s">
        <v>2314</v>
      </c>
      <c r="X1432" s="186">
        <v>45367</v>
      </c>
      <c r="Y1432" s="48" t="s">
        <v>4</v>
      </c>
      <c r="Z1432" s="48" t="s">
        <v>625</v>
      </c>
      <c r="AA1432" s="48"/>
      <c r="AB1432" s="48"/>
      <c r="AC1432" s="50"/>
    </row>
    <row r="1433" spans="1:29" ht="20.100000000000001" customHeight="1">
      <c r="A1433" s="94" t="s">
        <v>2705</v>
      </c>
      <c r="B1433" s="95" t="s">
        <v>51</v>
      </c>
      <c r="C1433" s="56"/>
      <c r="D1433" s="48" t="s">
        <v>588</v>
      </c>
      <c r="E1433" s="48" t="s">
        <v>46</v>
      </c>
      <c r="F1433" s="48" t="s">
        <v>578</v>
      </c>
      <c r="G1433" s="48" t="s">
        <v>86</v>
      </c>
      <c r="H1433" s="48">
        <v>10</v>
      </c>
      <c r="I1433" s="48" t="s">
        <v>114</v>
      </c>
      <c r="J1433" s="49"/>
      <c r="K1433" s="44"/>
      <c r="L1433" s="40" t="s">
        <v>4</v>
      </c>
      <c r="M1433" s="127">
        <v>4</v>
      </c>
      <c r="N1433" s="137">
        <f>VLOOKUP(L1433,단가표!$B$2:$C$75,2,0)</f>
        <v>60000</v>
      </c>
      <c r="O1433" s="42">
        <f>SUM(M1433*N1433)</f>
        <v>240000</v>
      </c>
      <c r="P1433" s="138"/>
      <c r="Q1433" s="167" t="s">
        <v>26</v>
      </c>
      <c r="R1433" s="41"/>
      <c r="S1433" s="43">
        <f>VLOOKUP(Q1433,단가표!$B$2:$C$75,2,0)*R1433</f>
        <v>0</v>
      </c>
      <c r="T1433" s="166"/>
      <c r="U1433" s="195"/>
      <c r="V1433" s="48"/>
      <c r="W1433" s="202" t="s">
        <v>2314</v>
      </c>
      <c r="X1433" s="186">
        <v>45367</v>
      </c>
      <c r="Y1433" s="48" t="s">
        <v>4</v>
      </c>
      <c r="Z1433" s="48" t="s">
        <v>626</v>
      </c>
      <c r="AA1433" s="48"/>
      <c r="AB1433" s="48"/>
      <c r="AC1433" s="50"/>
    </row>
    <row r="1434" spans="1:29" ht="20.100000000000001" customHeight="1">
      <c r="A1434" s="94" t="s">
        <v>2705</v>
      </c>
      <c r="B1434" s="95" t="s">
        <v>50</v>
      </c>
      <c r="C1434" s="56"/>
      <c r="D1434" s="48" t="s">
        <v>744</v>
      </c>
      <c r="E1434" s="48" t="s">
        <v>731</v>
      </c>
      <c r="F1434" s="48" t="s">
        <v>745</v>
      </c>
      <c r="G1434" s="48" t="s">
        <v>89</v>
      </c>
      <c r="H1434" s="48">
        <v>10</v>
      </c>
      <c r="I1434" s="48" t="s">
        <v>93</v>
      </c>
      <c r="J1434" s="49"/>
      <c r="K1434" s="44"/>
      <c r="L1434" s="40" t="s">
        <v>4</v>
      </c>
      <c r="M1434" s="127">
        <v>4</v>
      </c>
      <c r="N1434" s="137">
        <f>VLOOKUP(L1434,단가표!$B$2:$C$75,2,0)</f>
        <v>60000</v>
      </c>
      <c r="O1434" s="42">
        <f>SUM(M1434*N1434)</f>
        <v>240000</v>
      </c>
      <c r="P1434" s="138"/>
      <c r="Q1434" s="167" t="s">
        <v>26</v>
      </c>
      <c r="R1434" s="41"/>
      <c r="S1434" s="43">
        <f>VLOOKUP(Q1434,단가표!$B$2:$C$75,2,0)*R1434</f>
        <v>0</v>
      </c>
      <c r="T1434" s="166"/>
      <c r="U1434" s="195"/>
      <c r="V1434" s="48"/>
      <c r="W1434" s="202" t="s">
        <v>2314</v>
      </c>
      <c r="X1434" s="186"/>
      <c r="Y1434" s="48"/>
      <c r="Z1434" s="48"/>
      <c r="AA1434" s="48"/>
      <c r="AB1434" s="48"/>
      <c r="AC1434" s="50"/>
    </row>
    <row r="1435" spans="1:29" ht="20.100000000000001" customHeight="1">
      <c r="A1435" s="94" t="s">
        <v>2705</v>
      </c>
      <c r="B1435" s="95" t="s">
        <v>51</v>
      </c>
      <c r="C1435" s="59"/>
      <c r="D1435" s="57" t="s">
        <v>686</v>
      </c>
      <c r="E1435" s="48" t="s">
        <v>46</v>
      </c>
      <c r="F1435" s="48" t="s">
        <v>688</v>
      </c>
      <c r="G1435" s="48" t="s">
        <v>86</v>
      </c>
      <c r="H1435" s="48">
        <v>11</v>
      </c>
      <c r="I1435" s="48" t="s">
        <v>93</v>
      </c>
      <c r="J1435" s="49"/>
      <c r="K1435" s="66"/>
      <c r="L1435" s="40" t="s">
        <v>5</v>
      </c>
      <c r="M1435" s="127">
        <v>4</v>
      </c>
      <c r="N1435" s="137">
        <f>VLOOKUP(L1435,단가표!$B$2:$C$75,2,0)</f>
        <v>57500</v>
      </c>
      <c r="O1435" s="42">
        <f>SUM(M1435*N1435)</f>
        <v>230000</v>
      </c>
      <c r="P1435" s="138"/>
      <c r="Q1435" s="167" t="s">
        <v>15</v>
      </c>
      <c r="R1435" s="41">
        <v>4</v>
      </c>
      <c r="S1435" s="43">
        <f>VLOOKUP(Q1435,단가표!$B$2:$C$75,2,0)*R1435</f>
        <v>24000</v>
      </c>
      <c r="T1435" s="166"/>
      <c r="U1435" s="195"/>
      <c r="V1435" s="48"/>
      <c r="W1435" s="194" t="s">
        <v>2387</v>
      </c>
      <c r="X1435" s="186">
        <v>45464</v>
      </c>
      <c r="Y1435" s="55" t="s">
        <v>4</v>
      </c>
      <c r="Z1435" s="48"/>
      <c r="AA1435" s="48"/>
      <c r="AB1435" s="48"/>
      <c r="AC1435" s="48"/>
    </row>
    <row r="1436" spans="1:29" ht="20.100000000000001" customHeight="1">
      <c r="A1436" s="94" t="s">
        <v>2705</v>
      </c>
      <c r="B1436" s="95" t="s">
        <v>51</v>
      </c>
      <c r="C1436" s="59"/>
      <c r="D1436" s="57" t="s">
        <v>687</v>
      </c>
      <c r="E1436" s="48" t="s">
        <v>46</v>
      </c>
      <c r="F1436" s="48" t="s">
        <v>688</v>
      </c>
      <c r="G1436" s="48" t="s">
        <v>86</v>
      </c>
      <c r="H1436" s="48">
        <v>11</v>
      </c>
      <c r="I1436" s="48" t="s">
        <v>93</v>
      </c>
      <c r="J1436" s="49"/>
      <c r="K1436" s="66"/>
      <c r="L1436" s="40" t="s">
        <v>5</v>
      </c>
      <c r="M1436" s="127">
        <v>4</v>
      </c>
      <c r="N1436" s="137">
        <f>VLOOKUP(L1436,단가표!$B$2:$C$75,2,0)</f>
        <v>57500</v>
      </c>
      <c r="O1436" s="42">
        <f>SUM(M1436*N1436)</f>
        <v>230000</v>
      </c>
      <c r="P1436" s="138"/>
      <c r="Q1436" s="167" t="s">
        <v>15</v>
      </c>
      <c r="R1436" s="41">
        <v>4</v>
      </c>
      <c r="S1436" s="43">
        <f>VLOOKUP(Q1436,단가표!$B$2:$C$75,2,0)*R1436</f>
        <v>24000</v>
      </c>
      <c r="T1436" s="166"/>
      <c r="U1436" s="195"/>
      <c r="V1436" s="48"/>
      <c r="W1436" s="194" t="s">
        <v>2387</v>
      </c>
      <c r="X1436" s="186">
        <v>45464</v>
      </c>
      <c r="Y1436" s="55" t="s">
        <v>4</v>
      </c>
      <c r="Z1436" s="48"/>
      <c r="AA1436" s="48"/>
      <c r="AB1436" s="48"/>
      <c r="AC1436" s="48"/>
    </row>
    <row r="1437" spans="1:29" ht="20.100000000000001" customHeight="1">
      <c r="A1437" s="94" t="s">
        <v>2705</v>
      </c>
      <c r="B1437" s="95" t="s">
        <v>51</v>
      </c>
      <c r="C1437" s="59"/>
      <c r="D1437" s="57" t="s">
        <v>686</v>
      </c>
      <c r="E1437" s="48" t="s">
        <v>46</v>
      </c>
      <c r="F1437" s="48" t="s">
        <v>688</v>
      </c>
      <c r="G1437" s="48" t="s">
        <v>86</v>
      </c>
      <c r="H1437" s="48">
        <v>11</v>
      </c>
      <c r="I1437" s="48" t="s">
        <v>93</v>
      </c>
      <c r="J1437" s="49"/>
      <c r="K1437" s="66"/>
      <c r="L1437" s="40" t="s">
        <v>4</v>
      </c>
      <c r="M1437" s="127">
        <v>3</v>
      </c>
      <c r="N1437" s="137">
        <f>VLOOKUP(L1437,단가표!$B$2:$C$75,2,0)</f>
        <v>60000</v>
      </c>
      <c r="O1437" s="42">
        <f>SUM(M1437*N1437)</f>
        <v>180000</v>
      </c>
      <c r="P1437" s="138"/>
      <c r="Q1437" s="167" t="s">
        <v>15</v>
      </c>
      <c r="R1437" s="41">
        <v>3</v>
      </c>
      <c r="S1437" s="43">
        <f>VLOOKUP(Q1437,단가표!$B$2:$C$75,2,0)*R1437</f>
        <v>18000</v>
      </c>
      <c r="T1437" s="166"/>
      <c r="U1437" s="195"/>
      <c r="V1437" s="48"/>
      <c r="W1437" s="194" t="s">
        <v>2388</v>
      </c>
      <c r="X1437" s="186">
        <v>45464</v>
      </c>
      <c r="Y1437" s="55" t="s">
        <v>4</v>
      </c>
      <c r="Z1437" s="48"/>
      <c r="AA1437" s="48"/>
      <c r="AB1437" s="48"/>
      <c r="AC1437" s="48"/>
    </row>
    <row r="1438" spans="1:29" ht="20.100000000000001" customHeight="1">
      <c r="A1438" s="94" t="s">
        <v>2705</v>
      </c>
      <c r="B1438" s="95" t="s">
        <v>51</v>
      </c>
      <c r="C1438" s="59"/>
      <c r="D1438" s="57" t="s">
        <v>687</v>
      </c>
      <c r="E1438" s="48" t="s">
        <v>46</v>
      </c>
      <c r="F1438" s="48" t="s">
        <v>688</v>
      </c>
      <c r="G1438" s="48" t="s">
        <v>86</v>
      </c>
      <c r="H1438" s="48">
        <v>11</v>
      </c>
      <c r="I1438" s="48" t="s">
        <v>93</v>
      </c>
      <c r="J1438" s="49"/>
      <c r="K1438" s="66"/>
      <c r="L1438" s="40" t="s">
        <v>4</v>
      </c>
      <c r="M1438" s="127">
        <v>3</v>
      </c>
      <c r="N1438" s="137">
        <f>VLOOKUP(L1438,단가표!$B$2:$C$75,2,0)</f>
        <v>60000</v>
      </c>
      <c r="O1438" s="42">
        <f>SUM(M1438*N1438)</f>
        <v>180000</v>
      </c>
      <c r="P1438" s="138"/>
      <c r="Q1438" s="167" t="s">
        <v>15</v>
      </c>
      <c r="R1438" s="41">
        <v>3</v>
      </c>
      <c r="S1438" s="43">
        <f>VLOOKUP(Q1438,단가표!$B$2:$C$75,2,0)*R1438</f>
        <v>18000</v>
      </c>
      <c r="T1438" s="166"/>
      <c r="U1438" s="195"/>
      <c r="V1438" s="48"/>
      <c r="W1438" s="194" t="s">
        <v>2388</v>
      </c>
      <c r="X1438" s="186">
        <v>45464</v>
      </c>
      <c r="Y1438" s="55" t="s">
        <v>4</v>
      </c>
      <c r="Z1438" s="48"/>
      <c r="AA1438" s="48"/>
      <c r="AB1438" s="48"/>
      <c r="AC1438" s="48"/>
    </row>
    <row r="1439" spans="1:29" ht="20.100000000000001" customHeight="1">
      <c r="A1439" s="95" t="s">
        <v>2705</v>
      </c>
      <c r="B1439" s="95" t="s">
        <v>51</v>
      </c>
      <c r="C1439" s="56"/>
      <c r="D1439" s="37" t="s">
        <v>383</v>
      </c>
      <c r="E1439" s="48" t="s">
        <v>193</v>
      </c>
      <c r="F1439" s="48" t="s">
        <v>432</v>
      </c>
      <c r="G1439" s="48" t="s">
        <v>86</v>
      </c>
      <c r="H1439" s="48">
        <v>8</v>
      </c>
      <c r="I1439" s="48" t="s">
        <v>141</v>
      </c>
      <c r="J1439" s="49"/>
      <c r="K1439" s="62"/>
      <c r="L1439" s="40" t="s">
        <v>6</v>
      </c>
      <c r="M1439" s="127">
        <v>8</v>
      </c>
      <c r="N1439" s="137">
        <f>VLOOKUP(L1439,단가표!$B$2:$C$75,2,0)</f>
        <v>55000</v>
      </c>
      <c r="O1439" s="42">
        <f>SUM(M1439*N1439)</f>
        <v>440000</v>
      </c>
      <c r="P1439" s="138"/>
      <c r="Q1439" s="165" t="s">
        <v>26</v>
      </c>
      <c r="R1439" s="41"/>
      <c r="S1439" s="43">
        <f>VLOOKUP(Q1439,단가표!$B$2:$C$75,2,0)*R1439</f>
        <v>0</v>
      </c>
      <c r="T1439" s="166"/>
      <c r="U1439" s="193"/>
      <c r="V1439" s="50"/>
      <c r="W1439" s="194" t="s">
        <v>2348</v>
      </c>
      <c r="X1439" s="186">
        <v>45154</v>
      </c>
      <c r="Y1439" s="55" t="s">
        <v>4</v>
      </c>
      <c r="Z1439" s="48"/>
      <c r="AA1439" s="48" t="s">
        <v>433</v>
      </c>
      <c r="AB1439" s="48"/>
      <c r="AC1439" s="40"/>
    </row>
    <row r="1440" spans="1:29" ht="20.100000000000001" customHeight="1">
      <c r="A1440" s="95" t="s">
        <v>2705</v>
      </c>
      <c r="B1440" s="95" t="s">
        <v>51</v>
      </c>
      <c r="C1440" s="56"/>
      <c r="D1440" s="38" t="s">
        <v>223</v>
      </c>
      <c r="E1440" s="37" t="s">
        <v>193</v>
      </c>
      <c r="F1440" s="37" t="s">
        <v>249</v>
      </c>
      <c r="G1440" s="37" t="s">
        <v>86</v>
      </c>
      <c r="H1440" s="37">
        <v>7</v>
      </c>
      <c r="I1440" s="37" t="s">
        <v>141</v>
      </c>
      <c r="J1440" s="49"/>
      <c r="K1440" s="44"/>
      <c r="L1440" s="40" t="s">
        <v>6</v>
      </c>
      <c r="M1440" s="127">
        <v>8</v>
      </c>
      <c r="N1440" s="137">
        <f>VLOOKUP(L1440,단가표!$B$2:$C$75,2,0)</f>
        <v>55000</v>
      </c>
      <c r="O1440" s="42">
        <f>SUM(M1440*N1440)</f>
        <v>440000</v>
      </c>
      <c r="P1440" s="140"/>
      <c r="Q1440" s="167" t="s">
        <v>26</v>
      </c>
      <c r="R1440" s="53"/>
      <c r="S1440" s="43">
        <f>VLOOKUP(Q1440,단가표!$B$2:$C$75,2,0)*R1440</f>
        <v>0</v>
      </c>
      <c r="T1440" s="168"/>
      <c r="U1440" s="200"/>
      <c r="V1440" s="45"/>
      <c r="W1440" s="199" t="s">
        <v>2348</v>
      </c>
      <c r="X1440" s="187">
        <v>44660</v>
      </c>
      <c r="Y1440" s="46"/>
      <c r="Z1440" s="37"/>
      <c r="AA1440" s="37" t="s">
        <v>250</v>
      </c>
      <c r="AB1440" s="37"/>
      <c r="AC1440" s="37"/>
    </row>
    <row r="1441" spans="1:29" ht="20.100000000000001" customHeight="1">
      <c r="A1441" s="94" t="s">
        <v>2705</v>
      </c>
      <c r="B1441" s="95" t="s">
        <v>51</v>
      </c>
      <c r="C1441" s="37"/>
      <c r="D1441" s="48" t="s">
        <v>1574</v>
      </c>
      <c r="E1441" s="48" t="s">
        <v>193</v>
      </c>
      <c r="F1441" s="48" t="s">
        <v>1575</v>
      </c>
      <c r="G1441" s="48" t="s">
        <v>86</v>
      </c>
      <c r="H1441" s="48">
        <v>8</v>
      </c>
      <c r="I1441" s="50" t="s">
        <v>94</v>
      </c>
      <c r="J1441" s="49"/>
      <c r="K1441" s="44"/>
      <c r="L1441" s="40" t="s">
        <v>4</v>
      </c>
      <c r="M1441" s="127">
        <v>4</v>
      </c>
      <c r="N1441" s="137">
        <f>VLOOKUP(L1441,단가표!$B$2:$C$75,2,0)</f>
        <v>60000</v>
      </c>
      <c r="O1441" s="42">
        <f>SUM(M1441*N1441)</f>
        <v>240000</v>
      </c>
      <c r="P1441" s="138"/>
      <c r="Q1441" s="165" t="s">
        <v>26</v>
      </c>
      <c r="R1441" s="41"/>
      <c r="S1441" s="42">
        <f>VLOOKUP(Q1441,단가표!$B$2:$C$75,2,0)*R1441</f>
        <v>0</v>
      </c>
      <c r="T1441" s="166"/>
      <c r="U1441" s="195"/>
      <c r="V1441" s="50"/>
      <c r="W1441" s="196" t="s">
        <v>1825</v>
      </c>
      <c r="X1441" s="186"/>
      <c r="Y1441" s="55"/>
      <c r="Z1441" s="48"/>
      <c r="AA1441" s="48"/>
      <c r="AB1441" s="48"/>
      <c r="AC1441" s="48"/>
    </row>
    <row r="1442" spans="1:29" ht="20.100000000000001" customHeight="1">
      <c r="A1442" s="94" t="s">
        <v>2705</v>
      </c>
      <c r="B1442" s="95" t="s">
        <v>51</v>
      </c>
      <c r="C1442" s="37"/>
      <c r="D1442" s="48" t="s">
        <v>1574</v>
      </c>
      <c r="E1442" s="48" t="s">
        <v>193</v>
      </c>
      <c r="F1442" s="48" t="s">
        <v>1575</v>
      </c>
      <c r="G1442" s="48" t="s">
        <v>86</v>
      </c>
      <c r="H1442" s="48">
        <v>8</v>
      </c>
      <c r="I1442" s="50" t="s">
        <v>94</v>
      </c>
      <c r="J1442" s="49"/>
      <c r="K1442" s="44"/>
      <c r="L1442" s="40" t="s">
        <v>4</v>
      </c>
      <c r="M1442" s="127">
        <v>4</v>
      </c>
      <c r="N1442" s="137">
        <f>VLOOKUP(L1442,단가표!$B$2:$C$75,2,0)</f>
        <v>60000</v>
      </c>
      <c r="O1442" s="42">
        <f>SUM(M1442*N1442)</f>
        <v>240000</v>
      </c>
      <c r="P1442" s="138"/>
      <c r="Q1442" s="165" t="s">
        <v>26</v>
      </c>
      <c r="R1442" s="41"/>
      <c r="S1442" s="42">
        <f>VLOOKUP(Q1442,단가표!$B$2:$C$75,2,0)*R1442</f>
        <v>0</v>
      </c>
      <c r="T1442" s="166"/>
      <c r="U1442" s="195"/>
      <c r="V1442" s="50"/>
      <c r="W1442" s="196" t="s">
        <v>2314</v>
      </c>
      <c r="X1442" s="186"/>
      <c r="Y1442" s="55"/>
      <c r="Z1442" s="48"/>
      <c r="AA1442" s="48"/>
      <c r="AB1442" s="48"/>
      <c r="AC1442" s="48"/>
    </row>
    <row r="1443" spans="1:29" ht="20.100000000000001" customHeight="1">
      <c r="A1443" s="95" t="s">
        <v>2705</v>
      </c>
      <c r="B1443" s="95" t="s">
        <v>51</v>
      </c>
      <c r="C1443" s="37"/>
      <c r="D1443" s="48" t="s">
        <v>550</v>
      </c>
      <c r="E1443" s="48" t="s">
        <v>48</v>
      </c>
      <c r="F1443" s="48" t="s">
        <v>551</v>
      </c>
      <c r="G1443" s="48" t="s">
        <v>86</v>
      </c>
      <c r="H1443" s="48">
        <v>7</v>
      </c>
      <c r="I1443" s="48" t="s">
        <v>90</v>
      </c>
      <c r="J1443" s="49"/>
      <c r="K1443" s="44"/>
      <c r="L1443" s="40" t="s">
        <v>5</v>
      </c>
      <c r="M1443" s="127">
        <v>4</v>
      </c>
      <c r="N1443" s="137">
        <f>VLOOKUP(L1443,단가표!$B$2:$C$75,2,0)</f>
        <v>57500</v>
      </c>
      <c r="O1443" s="42">
        <f>SUM(M1443*N1443)</f>
        <v>230000</v>
      </c>
      <c r="P1443" s="138"/>
      <c r="Q1443" s="165" t="s">
        <v>26</v>
      </c>
      <c r="R1443" s="41"/>
      <c r="S1443" s="43">
        <f>VLOOKUP(Q1443,단가표!$B$2:$C$75,2,0)*R1443</f>
        <v>0</v>
      </c>
      <c r="T1443" s="166"/>
      <c r="U1443" s="195"/>
      <c r="V1443" s="50"/>
      <c r="W1443" s="194" t="s">
        <v>2438</v>
      </c>
      <c r="X1443" s="186"/>
      <c r="Y1443" s="55"/>
      <c r="Z1443" s="48"/>
      <c r="AA1443" s="48"/>
      <c r="AB1443" s="48"/>
      <c r="AC1443" s="48"/>
    </row>
    <row r="1444" spans="1:29" ht="20.100000000000001" customHeight="1">
      <c r="A1444" s="95" t="s">
        <v>2705</v>
      </c>
      <c r="B1444" s="95" t="s">
        <v>50</v>
      </c>
      <c r="C1444" s="59"/>
      <c r="D1444" s="48" t="s">
        <v>298</v>
      </c>
      <c r="E1444" s="48" t="s">
        <v>44</v>
      </c>
      <c r="F1444" s="48" t="s">
        <v>295</v>
      </c>
      <c r="G1444" s="48" t="s">
        <v>86</v>
      </c>
      <c r="H1444" s="48">
        <v>10</v>
      </c>
      <c r="I1444" s="48" t="s">
        <v>144</v>
      </c>
      <c r="J1444" s="49"/>
      <c r="K1444" s="44"/>
      <c r="L1444" s="40" t="s">
        <v>4</v>
      </c>
      <c r="M1444" s="127">
        <v>3</v>
      </c>
      <c r="N1444" s="137">
        <f>VLOOKUP(L1444,단가표!$B$2:$C$75,2,0)</f>
        <v>60000</v>
      </c>
      <c r="O1444" s="42">
        <f>SUM(M1444*N1444)</f>
        <v>180000</v>
      </c>
      <c r="P1444" s="138"/>
      <c r="Q1444" s="167" t="s">
        <v>26</v>
      </c>
      <c r="R1444" s="41"/>
      <c r="S1444" s="43">
        <f>VLOOKUP(Q1444,단가표!$B$2:$C$75,2,0)*R1444</f>
        <v>0</v>
      </c>
      <c r="T1444" s="166"/>
      <c r="U1444" s="193"/>
      <c r="V1444" s="50"/>
      <c r="W1444" s="194" t="s">
        <v>2430</v>
      </c>
      <c r="X1444" s="186">
        <v>44785</v>
      </c>
      <c r="Y1444" s="55" t="s">
        <v>4</v>
      </c>
      <c r="Z1444" s="48"/>
      <c r="AA1444" s="48" t="s">
        <v>296</v>
      </c>
      <c r="AB1444" s="48"/>
      <c r="AC1444" s="40"/>
    </row>
    <row r="1445" spans="1:29" ht="20.100000000000001" customHeight="1">
      <c r="A1445" s="95" t="s">
        <v>2705</v>
      </c>
      <c r="B1445" s="95" t="s">
        <v>51</v>
      </c>
      <c r="C1445" s="48"/>
      <c r="D1445" s="40" t="s">
        <v>329</v>
      </c>
      <c r="E1445" s="48" t="s">
        <v>193</v>
      </c>
      <c r="F1445" s="48" t="s">
        <v>409</v>
      </c>
      <c r="G1445" s="48" t="s">
        <v>86</v>
      </c>
      <c r="H1445" s="48">
        <v>9</v>
      </c>
      <c r="I1445" s="48" t="s">
        <v>772</v>
      </c>
      <c r="J1445" s="49"/>
      <c r="K1445" s="44"/>
      <c r="L1445" s="40" t="s">
        <v>6</v>
      </c>
      <c r="M1445" s="127">
        <v>8</v>
      </c>
      <c r="N1445" s="137">
        <f>VLOOKUP(L1445,단가표!$B$2:$C$75,2,0)</f>
        <v>55000</v>
      </c>
      <c r="O1445" s="42">
        <f>SUM(M1445*N1445)</f>
        <v>440000</v>
      </c>
      <c r="P1445" s="138"/>
      <c r="Q1445" s="167" t="s">
        <v>26</v>
      </c>
      <c r="R1445" s="75"/>
      <c r="S1445" s="43">
        <f>VLOOKUP(Q1445,단가표!$B$2:$C$75,2,0)*R1445</f>
        <v>0</v>
      </c>
      <c r="T1445" s="166"/>
      <c r="U1445" s="195"/>
      <c r="V1445" s="60"/>
      <c r="W1445" s="198" t="s">
        <v>2348</v>
      </c>
      <c r="X1445" s="186">
        <v>45121</v>
      </c>
      <c r="Y1445" s="48" t="s">
        <v>4</v>
      </c>
      <c r="Z1445" s="48"/>
      <c r="AA1445" s="67" t="s">
        <v>410</v>
      </c>
      <c r="AB1445" s="67"/>
      <c r="AC1445" s="40" t="s">
        <v>129</v>
      </c>
    </row>
    <row r="1446" spans="1:29" ht="20.100000000000001" customHeight="1">
      <c r="A1446" s="95" t="s">
        <v>2705</v>
      </c>
      <c r="B1446" s="95" t="s">
        <v>50</v>
      </c>
      <c r="C1446" s="37"/>
      <c r="D1446" s="48" t="s">
        <v>201</v>
      </c>
      <c r="E1446" s="48" t="s">
        <v>44</v>
      </c>
      <c r="F1446" s="48" t="s">
        <v>156</v>
      </c>
      <c r="G1446" s="48" t="s">
        <v>89</v>
      </c>
      <c r="H1446" s="48">
        <v>9</v>
      </c>
      <c r="I1446" s="50" t="s">
        <v>94</v>
      </c>
      <c r="J1446" s="68"/>
      <c r="K1446" s="44"/>
      <c r="L1446" s="40" t="s">
        <v>4</v>
      </c>
      <c r="M1446" s="127">
        <v>4</v>
      </c>
      <c r="N1446" s="137">
        <f>VLOOKUP(L1446,단가표!$B$2:$C$75,2,0)</f>
        <v>60000</v>
      </c>
      <c r="O1446" s="42">
        <f>SUM(M1446*N1446)</f>
        <v>240000</v>
      </c>
      <c r="P1446" s="138"/>
      <c r="Q1446" s="167" t="s">
        <v>26</v>
      </c>
      <c r="R1446" s="41"/>
      <c r="S1446" s="43">
        <f>VLOOKUP(Q1446,단가표!$B$2:$C$75,2,0)*R1446</f>
        <v>0</v>
      </c>
      <c r="T1446" s="166"/>
      <c r="U1446" s="195"/>
      <c r="V1446" s="50"/>
      <c r="W1446" s="194" t="s">
        <v>2314</v>
      </c>
      <c r="X1446" s="186">
        <v>44236</v>
      </c>
      <c r="Y1446" s="48" t="s">
        <v>8</v>
      </c>
      <c r="Z1446" s="48"/>
      <c r="AA1446" s="48" t="s">
        <v>157</v>
      </c>
      <c r="AB1446" s="48"/>
      <c r="AC1446" s="48" t="s">
        <v>61</v>
      </c>
    </row>
    <row r="1447" spans="1:29" ht="20.100000000000001" customHeight="1">
      <c r="A1447" s="95" t="s">
        <v>2705</v>
      </c>
      <c r="B1447" s="95" t="s">
        <v>51</v>
      </c>
      <c r="C1447" s="59"/>
      <c r="D1447" s="48" t="s">
        <v>285</v>
      </c>
      <c r="E1447" s="48" t="s">
        <v>193</v>
      </c>
      <c r="F1447" s="48" t="s">
        <v>286</v>
      </c>
      <c r="G1447" s="48" t="s">
        <v>86</v>
      </c>
      <c r="H1447" s="48">
        <v>7</v>
      </c>
      <c r="I1447" s="48" t="s">
        <v>689</v>
      </c>
      <c r="J1447" s="49"/>
      <c r="K1447" s="44"/>
      <c r="L1447" s="40" t="s">
        <v>2435</v>
      </c>
      <c r="M1447" s="127">
        <v>1</v>
      </c>
      <c r="N1447" s="137">
        <f>VLOOKUP(L1447,단가표!$B$2:$C$75,2,0)</f>
        <v>30000</v>
      </c>
      <c r="O1447" s="42">
        <f>SUM(M1447*N1447)</f>
        <v>30000</v>
      </c>
      <c r="P1447" s="138"/>
      <c r="Q1447" s="165" t="s">
        <v>26</v>
      </c>
      <c r="R1447" s="41"/>
      <c r="S1447" s="43">
        <f>VLOOKUP(Q1447,단가표!$B$2:$C$75,2,0)*R1447</f>
        <v>0</v>
      </c>
      <c r="T1447" s="166"/>
      <c r="U1447" s="193"/>
      <c r="V1447" s="50"/>
      <c r="W1447" s="194" t="s">
        <v>2437</v>
      </c>
      <c r="X1447" s="186">
        <v>44771</v>
      </c>
      <c r="Y1447" s="55" t="s">
        <v>4</v>
      </c>
      <c r="Z1447" s="48"/>
      <c r="AA1447" s="48"/>
      <c r="AB1447" s="48"/>
      <c r="AC1447" s="40"/>
    </row>
    <row r="1448" spans="1:29" ht="20.100000000000001" customHeight="1">
      <c r="A1448" s="95" t="s">
        <v>2705</v>
      </c>
      <c r="B1448" s="95" t="s">
        <v>51</v>
      </c>
      <c r="C1448" s="59"/>
      <c r="D1448" s="48" t="s">
        <v>2440</v>
      </c>
      <c r="E1448" s="48" t="s">
        <v>2186</v>
      </c>
      <c r="F1448" s="48" t="s">
        <v>2441</v>
      </c>
      <c r="G1448" s="48" t="s">
        <v>86</v>
      </c>
      <c r="H1448" s="48">
        <v>9</v>
      </c>
      <c r="I1448" s="48" t="s">
        <v>88</v>
      </c>
      <c r="J1448" s="49"/>
      <c r="K1448" s="44"/>
      <c r="L1448" s="40" t="s">
        <v>28</v>
      </c>
      <c r="M1448" s="127">
        <v>1</v>
      </c>
      <c r="N1448" s="137">
        <f>VLOOKUP(L1448,단가표!$B$2:$C$75,2,0)</f>
        <v>70000</v>
      </c>
      <c r="O1448" s="42">
        <f>SUM(M1448*N1448)</f>
        <v>70000</v>
      </c>
      <c r="P1448" s="138"/>
      <c r="Q1448" s="165" t="s">
        <v>26</v>
      </c>
      <c r="R1448" s="41"/>
      <c r="S1448" s="43">
        <f>VLOOKUP(Q1448,단가표!$B$2:$C$75,2,0)*R1448</f>
        <v>0</v>
      </c>
      <c r="T1448" s="166"/>
      <c r="U1448" s="193"/>
      <c r="V1448" s="50"/>
      <c r="W1448" s="194" t="s">
        <v>2442</v>
      </c>
      <c r="X1448" s="186"/>
      <c r="Y1448" s="55"/>
      <c r="Z1448" s="48"/>
      <c r="AA1448" s="48"/>
      <c r="AB1448" s="48"/>
      <c r="AC1448" s="40"/>
    </row>
    <row r="1449" spans="1:29" ht="20.100000000000001" customHeight="1">
      <c r="A1449" s="94" t="s">
        <v>2705</v>
      </c>
      <c r="B1449" s="95" t="s">
        <v>50</v>
      </c>
      <c r="C1449" s="59"/>
      <c r="D1449" s="48" t="s">
        <v>190</v>
      </c>
      <c r="E1449" s="48" t="s">
        <v>45</v>
      </c>
      <c r="F1449" s="48" t="s">
        <v>189</v>
      </c>
      <c r="G1449" s="48" t="s">
        <v>89</v>
      </c>
      <c r="H1449" s="48">
        <v>8</v>
      </c>
      <c r="I1449" s="48" t="s">
        <v>144</v>
      </c>
      <c r="J1449" s="49"/>
      <c r="K1449" s="66"/>
      <c r="L1449" s="40" t="s">
        <v>4</v>
      </c>
      <c r="M1449" s="127">
        <v>4</v>
      </c>
      <c r="N1449" s="137">
        <f>VLOOKUP(L1449,단가표!$B$2:$C$75,2,0)</f>
        <v>60000</v>
      </c>
      <c r="O1449" s="42">
        <f>SUM(M1449*N1449)</f>
        <v>240000</v>
      </c>
      <c r="P1449" s="138"/>
      <c r="Q1449" s="167" t="s">
        <v>15</v>
      </c>
      <c r="R1449" s="41">
        <v>4</v>
      </c>
      <c r="S1449" s="43">
        <f>VLOOKUP(Q1449,단가표!$B$2:$C$75,2,0)*R1449</f>
        <v>24000</v>
      </c>
      <c r="T1449" s="166"/>
      <c r="U1449" s="195"/>
      <c r="V1449" s="50"/>
      <c r="W1449" s="194" t="s">
        <v>2314</v>
      </c>
      <c r="X1449" s="186">
        <v>44370</v>
      </c>
      <c r="Y1449" s="48"/>
      <c r="Z1449" s="48"/>
      <c r="AA1449" s="48" t="s">
        <v>191</v>
      </c>
      <c r="AB1449" s="48"/>
      <c r="AC1449" s="48"/>
    </row>
    <row r="1450" spans="1:29" ht="20.100000000000001" customHeight="1">
      <c r="A1450" s="95" t="s">
        <v>2705</v>
      </c>
      <c r="B1450" s="95" t="s">
        <v>51</v>
      </c>
      <c r="C1450" s="56"/>
      <c r="D1450" s="48" t="s">
        <v>570</v>
      </c>
      <c r="E1450" s="48" t="s">
        <v>48</v>
      </c>
      <c r="F1450" s="48" t="s">
        <v>552</v>
      </c>
      <c r="G1450" s="48" t="s">
        <v>86</v>
      </c>
      <c r="H1450" s="48">
        <v>6</v>
      </c>
      <c r="I1450" s="48" t="s">
        <v>90</v>
      </c>
      <c r="J1450" s="49"/>
      <c r="K1450" s="62"/>
      <c r="L1450" s="40" t="s">
        <v>4</v>
      </c>
      <c r="M1450" s="127">
        <v>4</v>
      </c>
      <c r="N1450" s="137">
        <f>VLOOKUP(L1450,단가표!$B$2:$C$75,2,0)</f>
        <v>60000</v>
      </c>
      <c r="O1450" s="42">
        <f>SUM(M1450*N1450)</f>
        <v>240000</v>
      </c>
      <c r="P1450" s="138"/>
      <c r="Q1450" s="165" t="s">
        <v>26</v>
      </c>
      <c r="R1450" s="41"/>
      <c r="S1450" s="43">
        <f>VLOOKUP(Q1450,단가표!$B$2:$C$75,2,0)*R1450</f>
        <v>0</v>
      </c>
      <c r="T1450" s="138"/>
      <c r="U1450" s="195"/>
      <c r="V1450" s="50"/>
      <c r="W1450" s="194" t="s">
        <v>2455</v>
      </c>
      <c r="X1450" s="186">
        <v>45324</v>
      </c>
      <c r="Y1450" s="55" t="s">
        <v>4</v>
      </c>
      <c r="Z1450" s="48"/>
      <c r="AA1450" s="48"/>
      <c r="AB1450" s="48"/>
      <c r="AC1450" s="40" t="s">
        <v>569</v>
      </c>
    </row>
    <row r="1451" spans="1:29" ht="20.100000000000001" customHeight="1">
      <c r="A1451" s="95" t="s">
        <v>2705</v>
      </c>
      <c r="B1451" s="95" t="s">
        <v>51</v>
      </c>
      <c r="C1451" s="59"/>
      <c r="D1451" s="40" t="s">
        <v>166</v>
      </c>
      <c r="E1451" s="48" t="s">
        <v>48</v>
      </c>
      <c r="F1451" s="48" t="s">
        <v>167</v>
      </c>
      <c r="G1451" s="48" t="s">
        <v>86</v>
      </c>
      <c r="H1451" s="48">
        <v>7</v>
      </c>
      <c r="I1451" s="48" t="s">
        <v>172</v>
      </c>
      <c r="J1451" s="49"/>
      <c r="K1451" s="44"/>
      <c r="L1451" s="40" t="s">
        <v>6</v>
      </c>
      <c r="M1451" s="127">
        <v>8</v>
      </c>
      <c r="N1451" s="137">
        <f>VLOOKUP(L1451,단가표!$B$2:$C$75,2,0)</f>
        <v>55000</v>
      </c>
      <c r="O1451" s="42">
        <f>SUM(M1451*N1451)</f>
        <v>440000</v>
      </c>
      <c r="P1451" s="138"/>
      <c r="Q1451" s="167" t="s">
        <v>26</v>
      </c>
      <c r="R1451" s="41"/>
      <c r="S1451" s="43">
        <f>VLOOKUP(Q1451,단가표!$B$2:$C$75,2,0)*R1451</f>
        <v>0</v>
      </c>
      <c r="T1451" s="166"/>
      <c r="U1451" s="195"/>
      <c r="V1451" s="50"/>
      <c r="W1451" s="194" t="s">
        <v>2348</v>
      </c>
      <c r="X1451" s="186">
        <v>44274</v>
      </c>
      <c r="Y1451" s="55" t="s">
        <v>4</v>
      </c>
      <c r="Z1451" s="48"/>
      <c r="AA1451" s="48" t="s">
        <v>168</v>
      </c>
      <c r="AB1451" s="48"/>
      <c r="AC1451" s="40" t="s">
        <v>52</v>
      </c>
    </row>
    <row r="1452" spans="1:29" ht="20.100000000000001" customHeight="1">
      <c r="A1452" s="95" t="s">
        <v>2705</v>
      </c>
      <c r="B1452" s="95" t="s">
        <v>51</v>
      </c>
      <c r="C1452" s="37"/>
      <c r="D1452" s="48" t="s">
        <v>1278</v>
      </c>
      <c r="E1452" s="48" t="s">
        <v>577</v>
      </c>
      <c r="F1452" s="48" t="s">
        <v>1279</v>
      </c>
      <c r="G1452" s="48" t="s">
        <v>86</v>
      </c>
      <c r="H1452" s="48">
        <v>8</v>
      </c>
      <c r="I1452" s="48" t="s">
        <v>118</v>
      </c>
      <c r="J1452" s="49"/>
      <c r="K1452" s="66"/>
      <c r="L1452" s="40" t="s">
        <v>4</v>
      </c>
      <c r="M1452" s="127">
        <v>4</v>
      </c>
      <c r="N1452" s="137">
        <f>VLOOKUP(L1452,단가표!$B$2:$C$75,2,0)</f>
        <v>60000</v>
      </c>
      <c r="O1452" s="42">
        <f>SUM(M1452*N1452)</f>
        <v>240000</v>
      </c>
      <c r="P1452" s="138"/>
      <c r="Q1452" s="165" t="s">
        <v>26</v>
      </c>
      <c r="R1452" s="41"/>
      <c r="S1452" s="42">
        <f>VLOOKUP(Q1452,단가표!$B$2:$C$75,2,0)*R1452</f>
        <v>0</v>
      </c>
      <c r="T1452" s="166"/>
      <c r="U1452" s="195"/>
      <c r="V1452" s="50"/>
      <c r="W1452" s="197" t="s">
        <v>2314</v>
      </c>
      <c r="X1452" s="186"/>
      <c r="Y1452" s="48"/>
      <c r="Z1452" s="48"/>
      <c r="AA1452" s="48"/>
      <c r="AB1452" s="48"/>
      <c r="AC1452" s="40"/>
    </row>
    <row r="1453" spans="1:29" ht="20.100000000000001" customHeight="1">
      <c r="A1453" s="95" t="s">
        <v>2705</v>
      </c>
      <c r="B1453" s="95" t="s">
        <v>50</v>
      </c>
      <c r="C1453" s="37"/>
      <c r="D1453" s="48" t="s">
        <v>415</v>
      </c>
      <c r="E1453" s="48" t="s">
        <v>45</v>
      </c>
      <c r="F1453" s="40" t="s">
        <v>416</v>
      </c>
      <c r="G1453" s="48" t="s">
        <v>89</v>
      </c>
      <c r="H1453" s="48">
        <v>5</v>
      </c>
      <c r="I1453" s="48" t="s">
        <v>1431</v>
      </c>
      <c r="J1453" s="49"/>
      <c r="K1453" s="44"/>
      <c r="L1453" s="40" t="s">
        <v>6</v>
      </c>
      <c r="M1453" s="127">
        <v>8</v>
      </c>
      <c r="N1453" s="137">
        <f>VLOOKUP(L1453,단가표!$B$2:$C$75,2,0)</f>
        <v>55000</v>
      </c>
      <c r="O1453" s="42">
        <f>SUM(M1453*N1453)</f>
        <v>440000</v>
      </c>
      <c r="P1453" s="141"/>
      <c r="Q1453" s="165" t="s">
        <v>26</v>
      </c>
      <c r="R1453" s="41"/>
      <c r="S1453" s="43">
        <f>VLOOKUP(Q1453,단가표!$B$2:$C$75,2,0)*R1453</f>
        <v>0</v>
      </c>
      <c r="T1453" s="166"/>
      <c r="U1453" s="195"/>
      <c r="V1453" s="41"/>
      <c r="W1453" s="194" t="s">
        <v>2457</v>
      </c>
      <c r="X1453" s="186"/>
      <c r="Y1453" s="55"/>
      <c r="Z1453" s="48"/>
      <c r="AA1453" s="48"/>
      <c r="AB1453" s="48"/>
      <c r="AC1453" s="48"/>
    </row>
    <row r="1454" spans="1:29" ht="20.100000000000001" customHeight="1">
      <c r="A1454" s="95" t="s">
        <v>2705</v>
      </c>
      <c r="B1454" s="95" t="s">
        <v>50</v>
      </c>
      <c r="C1454" s="37"/>
      <c r="D1454" s="48" t="s">
        <v>415</v>
      </c>
      <c r="E1454" s="48" t="s">
        <v>45</v>
      </c>
      <c r="F1454" s="40" t="s">
        <v>416</v>
      </c>
      <c r="G1454" s="48" t="s">
        <v>89</v>
      </c>
      <c r="H1454" s="48">
        <v>5</v>
      </c>
      <c r="I1454" s="48" t="s">
        <v>1431</v>
      </c>
      <c r="J1454" s="49"/>
      <c r="K1454" s="44"/>
      <c r="L1454" s="40" t="s">
        <v>6</v>
      </c>
      <c r="M1454" s="127">
        <v>8</v>
      </c>
      <c r="N1454" s="137">
        <f>VLOOKUP(L1454,단가표!$B$2:$C$75,2,0)</f>
        <v>55000</v>
      </c>
      <c r="O1454" s="42">
        <f>SUM(M1454*N1454)</f>
        <v>440000</v>
      </c>
      <c r="P1454" s="141"/>
      <c r="Q1454" s="165" t="s">
        <v>26</v>
      </c>
      <c r="R1454" s="41"/>
      <c r="S1454" s="43">
        <f>VLOOKUP(Q1454,단가표!$B$2:$C$75,2,0)*R1454</f>
        <v>0</v>
      </c>
      <c r="T1454" s="166"/>
      <c r="U1454" s="195"/>
      <c r="V1454" s="41"/>
      <c r="W1454" s="194" t="s">
        <v>2457</v>
      </c>
      <c r="X1454" s="186"/>
      <c r="Y1454" s="55"/>
      <c r="Z1454" s="48"/>
      <c r="AA1454" s="48"/>
      <c r="AB1454" s="48"/>
      <c r="AC1454" s="48"/>
    </row>
    <row r="1455" spans="1:29" ht="20.100000000000001" customHeight="1">
      <c r="A1455" s="95" t="s">
        <v>2705</v>
      </c>
      <c r="B1455" s="95" t="s">
        <v>51</v>
      </c>
      <c r="C1455" s="59"/>
      <c r="D1455" s="48" t="s">
        <v>483</v>
      </c>
      <c r="E1455" s="48" t="s">
        <v>46</v>
      </c>
      <c r="F1455" s="48" t="s">
        <v>531</v>
      </c>
      <c r="G1455" s="48" t="s">
        <v>86</v>
      </c>
      <c r="H1455" s="48">
        <v>6</v>
      </c>
      <c r="I1455" s="50" t="s">
        <v>104</v>
      </c>
      <c r="J1455" s="49"/>
      <c r="K1455" s="66"/>
      <c r="L1455" s="40" t="s">
        <v>4</v>
      </c>
      <c r="M1455" s="127">
        <v>3</v>
      </c>
      <c r="N1455" s="137">
        <f>VLOOKUP(L1455,단가표!$B$2:$C$75,2,0)</f>
        <v>60000</v>
      </c>
      <c r="O1455" s="42">
        <f>SUM(M1455*N1455)</f>
        <v>180000</v>
      </c>
      <c r="P1455" s="138"/>
      <c r="Q1455" s="167" t="s">
        <v>26</v>
      </c>
      <c r="R1455" s="41"/>
      <c r="S1455" s="43">
        <f>VLOOKUP(Q1455,단가표!$B$2:$C$75,2,0)*R1455</f>
        <v>0</v>
      </c>
      <c r="T1455" s="166"/>
      <c r="U1455" s="195"/>
      <c r="V1455" s="48"/>
      <c r="W1455" s="194" t="s">
        <v>2459</v>
      </c>
      <c r="X1455" s="186">
        <v>45301</v>
      </c>
      <c r="Y1455" s="55" t="s">
        <v>4</v>
      </c>
      <c r="Z1455" s="48"/>
      <c r="AA1455" s="48" t="s">
        <v>532</v>
      </c>
      <c r="AB1455" s="48"/>
      <c r="AC1455" s="48"/>
    </row>
    <row r="1456" spans="1:29" ht="20.100000000000001" customHeight="1">
      <c r="A1456" s="94" t="s">
        <v>2705</v>
      </c>
      <c r="B1456" s="95" t="s">
        <v>51</v>
      </c>
      <c r="C1456" s="59"/>
      <c r="D1456" s="37" t="s">
        <v>2464</v>
      </c>
      <c r="E1456" s="48" t="s">
        <v>2186</v>
      </c>
      <c r="F1456" s="48" t="s">
        <v>2465</v>
      </c>
      <c r="G1456" s="48" t="s">
        <v>86</v>
      </c>
      <c r="H1456" s="48">
        <v>12</v>
      </c>
      <c r="I1456" s="48" t="s">
        <v>114</v>
      </c>
      <c r="J1456" s="49"/>
      <c r="K1456" s="66"/>
      <c r="L1456" s="40" t="s">
        <v>28</v>
      </c>
      <c r="M1456" s="127">
        <v>1</v>
      </c>
      <c r="N1456" s="137">
        <f>VLOOKUP(L1456,단가표!$B$2:$C$75,2,0)</f>
        <v>70000</v>
      </c>
      <c r="O1456" s="42">
        <f>SUM(M1456*N1456)</f>
        <v>70000</v>
      </c>
      <c r="P1456" s="138"/>
      <c r="Q1456" s="167" t="s">
        <v>26</v>
      </c>
      <c r="R1456" s="41"/>
      <c r="S1456" s="43">
        <f>VLOOKUP(Q1456,단가표!$B$2:$C$75,2,0)*R1456</f>
        <v>0</v>
      </c>
      <c r="T1456" s="166"/>
      <c r="U1456" s="195"/>
      <c r="V1456" s="50"/>
      <c r="W1456" s="194" t="s">
        <v>2466</v>
      </c>
      <c r="X1456" s="186"/>
      <c r="Y1456" s="48"/>
      <c r="Z1456" s="48"/>
      <c r="AA1456" s="48"/>
      <c r="AB1456" s="48"/>
      <c r="AC1456" s="48"/>
    </row>
    <row r="1457" spans="1:29" ht="20.100000000000001" customHeight="1">
      <c r="A1457" s="94" t="s">
        <v>2705</v>
      </c>
      <c r="B1457" s="95" t="s">
        <v>51</v>
      </c>
      <c r="C1457" s="59"/>
      <c r="D1457" s="37" t="s">
        <v>2467</v>
      </c>
      <c r="E1457" s="48" t="s">
        <v>2186</v>
      </c>
      <c r="F1457" s="48" t="s">
        <v>2468</v>
      </c>
      <c r="G1457" s="48" t="s">
        <v>86</v>
      </c>
      <c r="H1457" s="48">
        <v>6</v>
      </c>
      <c r="I1457" s="48" t="s">
        <v>114</v>
      </c>
      <c r="J1457" s="49"/>
      <c r="K1457" s="66"/>
      <c r="L1457" s="40" t="s">
        <v>28</v>
      </c>
      <c r="M1457" s="127">
        <v>1</v>
      </c>
      <c r="N1457" s="137">
        <f>VLOOKUP(L1457,단가표!$B$2:$C$75,2,0)</f>
        <v>70000</v>
      </c>
      <c r="O1457" s="42">
        <f>SUM(M1457*N1457)</f>
        <v>70000</v>
      </c>
      <c r="P1457" s="138"/>
      <c r="Q1457" s="167" t="s">
        <v>26</v>
      </c>
      <c r="R1457" s="41"/>
      <c r="S1457" s="43">
        <f>VLOOKUP(Q1457,단가표!$B$2:$C$75,2,0)*R1457</f>
        <v>0</v>
      </c>
      <c r="T1457" s="166"/>
      <c r="U1457" s="195"/>
      <c r="V1457" s="50"/>
      <c r="W1457" s="205" t="s">
        <v>2469</v>
      </c>
      <c r="X1457" s="186"/>
      <c r="Y1457" s="48"/>
      <c r="Z1457" s="48"/>
      <c r="AA1457" s="48"/>
      <c r="AB1457" s="48"/>
      <c r="AC1457" s="48"/>
    </row>
    <row r="1458" spans="1:29" ht="20.100000000000001" customHeight="1">
      <c r="A1458" s="94" t="s">
        <v>2705</v>
      </c>
      <c r="B1458" s="95" t="s">
        <v>51</v>
      </c>
      <c r="C1458" s="59"/>
      <c r="D1458" s="37" t="s">
        <v>2470</v>
      </c>
      <c r="E1458" s="48" t="s">
        <v>2186</v>
      </c>
      <c r="F1458" s="48" t="s">
        <v>2471</v>
      </c>
      <c r="G1458" s="48" t="s">
        <v>86</v>
      </c>
      <c r="H1458" s="48">
        <v>6</v>
      </c>
      <c r="I1458" s="48" t="s">
        <v>114</v>
      </c>
      <c r="J1458" s="49"/>
      <c r="K1458" s="66"/>
      <c r="L1458" s="40" t="s">
        <v>28</v>
      </c>
      <c r="M1458" s="127">
        <v>1</v>
      </c>
      <c r="N1458" s="137">
        <f>VLOOKUP(L1458,단가표!$B$2:$C$75,2,0)</f>
        <v>70000</v>
      </c>
      <c r="O1458" s="42">
        <f>SUM(M1458*N1458)</f>
        <v>70000</v>
      </c>
      <c r="P1458" s="138"/>
      <c r="Q1458" s="167" t="s">
        <v>26</v>
      </c>
      <c r="R1458" s="41"/>
      <c r="S1458" s="43">
        <f>VLOOKUP(Q1458,단가표!$B$2:$C$75,2,0)*R1458</f>
        <v>0</v>
      </c>
      <c r="T1458" s="166"/>
      <c r="U1458" s="195"/>
      <c r="V1458" s="50"/>
      <c r="W1458" s="205" t="s">
        <v>2469</v>
      </c>
      <c r="X1458" s="186"/>
      <c r="Y1458" s="48"/>
      <c r="Z1458" s="48"/>
      <c r="AA1458" s="48"/>
      <c r="AB1458" s="48"/>
      <c r="AC1458" s="48"/>
    </row>
    <row r="1459" spans="1:29" ht="20.100000000000001" customHeight="1">
      <c r="A1459" s="94" t="s">
        <v>2705</v>
      </c>
      <c r="B1459" s="95" t="s">
        <v>51</v>
      </c>
      <c r="C1459" s="59"/>
      <c r="D1459" s="37" t="s">
        <v>2472</v>
      </c>
      <c r="E1459" s="48" t="s">
        <v>2186</v>
      </c>
      <c r="F1459" s="48" t="s">
        <v>2473</v>
      </c>
      <c r="G1459" s="48" t="s">
        <v>86</v>
      </c>
      <c r="H1459" s="48">
        <v>6</v>
      </c>
      <c r="I1459" s="48" t="s">
        <v>90</v>
      </c>
      <c r="J1459" s="49"/>
      <c r="K1459" s="66"/>
      <c r="L1459" s="40" t="s">
        <v>28</v>
      </c>
      <c r="M1459" s="127">
        <v>1</v>
      </c>
      <c r="N1459" s="137">
        <f>VLOOKUP(L1459,단가표!$B$2:$C$75,2,0)</f>
        <v>70000</v>
      </c>
      <c r="O1459" s="42">
        <f>SUM(M1459*N1459)</f>
        <v>70000</v>
      </c>
      <c r="P1459" s="138"/>
      <c r="Q1459" s="167" t="s">
        <v>26</v>
      </c>
      <c r="R1459" s="41"/>
      <c r="S1459" s="43">
        <f>VLOOKUP(Q1459,단가표!$B$2:$C$75,2,0)*R1459</f>
        <v>0</v>
      </c>
      <c r="T1459" s="166"/>
      <c r="U1459" s="195"/>
      <c r="V1459" s="50"/>
      <c r="W1459" s="205" t="s">
        <v>2474</v>
      </c>
      <c r="X1459" s="186"/>
      <c r="Y1459" s="48"/>
      <c r="Z1459" s="48"/>
      <c r="AA1459" s="48"/>
      <c r="AB1459" s="48"/>
      <c r="AC1459" s="48"/>
    </row>
    <row r="1460" spans="1:29" ht="20.100000000000001" customHeight="1">
      <c r="A1460" s="95" t="s">
        <v>2705</v>
      </c>
      <c r="B1460" s="95" t="s">
        <v>51</v>
      </c>
      <c r="C1460" s="48"/>
      <c r="D1460" s="40" t="s">
        <v>401</v>
      </c>
      <c r="E1460" s="48" t="s">
        <v>48</v>
      </c>
      <c r="F1460" s="48" t="s">
        <v>361</v>
      </c>
      <c r="G1460" s="48" t="s">
        <v>86</v>
      </c>
      <c r="H1460" s="48">
        <v>6</v>
      </c>
      <c r="I1460" s="48" t="s">
        <v>87</v>
      </c>
      <c r="J1460" s="49"/>
      <c r="K1460" s="62"/>
      <c r="L1460" s="40" t="s">
        <v>2435</v>
      </c>
      <c r="M1460" s="127">
        <v>1</v>
      </c>
      <c r="N1460" s="137">
        <f>VLOOKUP(L1460,단가표!$B$2:$C$75,2,0)</f>
        <v>30000</v>
      </c>
      <c r="O1460" s="42">
        <f>SUM(M1460*N1460)</f>
        <v>30000</v>
      </c>
      <c r="P1460" s="138"/>
      <c r="Q1460" s="167" t="s">
        <v>26</v>
      </c>
      <c r="R1460" s="41"/>
      <c r="S1460" s="43">
        <f>VLOOKUP(Q1460,단가표!$B$2:$C$75,2,0)*R1460</f>
        <v>0</v>
      </c>
      <c r="T1460" s="168"/>
      <c r="U1460" s="195"/>
      <c r="V1460" s="50"/>
      <c r="W1460" s="194" t="s">
        <v>2477</v>
      </c>
      <c r="X1460" s="186">
        <v>44974</v>
      </c>
      <c r="Y1460" s="55" t="s">
        <v>4</v>
      </c>
      <c r="Z1460" s="48"/>
      <c r="AA1460" s="48" t="s">
        <v>362</v>
      </c>
      <c r="AB1460" s="48"/>
      <c r="AC1460" s="48"/>
    </row>
    <row r="1461" spans="1:29" ht="20.100000000000001" customHeight="1">
      <c r="A1461" s="95" t="s">
        <v>2705</v>
      </c>
      <c r="B1461" s="95" t="s">
        <v>51</v>
      </c>
      <c r="C1461" s="59"/>
      <c r="D1461" s="48" t="s">
        <v>682</v>
      </c>
      <c r="E1461" s="48" t="s">
        <v>193</v>
      </c>
      <c r="F1461" s="48" t="s">
        <v>683</v>
      </c>
      <c r="G1461" s="48" t="s">
        <v>86</v>
      </c>
      <c r="H1461" s="48">
        <v>8</v>
      </c>
      <c r="I1461" s="50" t="s">
        <v>107</v>
      </c>
      <c r="J1461" s="49"/>
      <c r="K1461" s="62"/>
      <c r="L1461" s="40" t="s">
        <v>4</v>
      </c>
      <c r="M1461" s="127">
        <v>4</v>
      </c>
      <c r="N1461" s="137">
        <f>VLOOKUP(L1461,단가표!$B$2:$C$75,2,0)</f>
        <v>60000</v>
      </c>
      <c r="O1461" s="42">
        <f>SUM(M1461*N1461)</f>
        <v>240000</v>
      </c>
      <c r="P1461" s="138"/>
      <c r="Q1461" s="167" t="s">
        <v>26</v>
      </c>
      <c r="R1461" s="41"/>
      <c r="S1461" s="42">
        <f>VLOOKUP(Q1461,단가표!$B$2:$C$75,2,0)*R1461</f>
        <v>0</v>
      </c>
      <c r="T1461" s="166"/>
      <c r="U1461" s="193"/>
      <c r="V1461" s="48"/>
      <c r="W1461" s="194" t="s">
        <v>2314</v>
      </c>
      <c r="X1461" s="186">
        <v>45460</v>
      </c>
      <c r="Y1461" s="55" t="s">
        <v>4</v>
      </c>
      <c r="Z1461" s="48"/>
      <c r="AA1461" s="48"/>
      <c r="AB1461" s="48"/>
      <c r="AC1461" s="48"/>
    </row>
    <row r="1462" spans="1:29" ht="20.100000000000001" customHeight="1">
      <c r="A1462" s="94" t="s">
        <v>2705</v>
      </c>
      <c r="B1462" s="95" t="s">
        <v>51</v>
      </c>
      <c r="C1462" s="56"/>
      <c r="D1462" s="48" t="s">
        <v>457</v>
      </c>
      <c r="E1462" s="48" t="s">
        <v>46</v>
      </c>
      <c r="F1462" s="48" t="s">
        <v>458</v>
      </c>
      <c r="G1462" s="48" t="s">
        <v>86</v>
      </c>
      <c r="H1462" s="48">
        <v>7</v>
      </c>
      <c r="I1462" s="48" t="s">
        <v>107</v>
      </c>
      <c r="J1462" s="68"/>
      <c r="K1462" s="44"/>
      <c r="L1462" s="40" t="s">
        <v>4</v>
      </c>
      <c r="M1462" s="127">
        <v>3</v>
      </c>
      <c r="N1462" s="137">
        <f>VLOOKUP(L1462,단가표!$B$2:$C$75,2,0)</f>
        <v>60000</v>
      </c>
      <c r="O1462" s="42">
        <f>SUM(M1462*N1462)</f>
        <v>180000</v>
      </c>
      <c r="P1462" s="138"/>
      <c r="Q1462" s="167" t="s">
        <v>26</v>
      </c>
      <c r="R1462" s="41"/>
      <c r="S1462" s="43">
        <f>VLOOKUP(Q1462,단가표!$B$2:$C$75,2,0)*R1462</f>
        <v>0</v>
      </c>
      <c r="T1462" s="166"/>
      <c r="U1462" s="195"/>
      <c r="V1462" s="48"/>
      <c r="W1462" s="194" t="s">
        <v>2459</v>
      </c>
      <c r="X1462" s="186">
        <v>45265</v>
      </c>
      <c r="Y1462" s="48" t="s">
        <v>4</v>
      </c>
      <c r="Z1462" s="48"/>
      <c r="AA1462" s="48" t="s">
        <v>473</v>
      </c>
      <c r="AB1462" s="48"/>
      <c r="AC1462" s="50"/>
    </row>
    <row r="1463" spans="1:29" ht="20.100000000000001" customHeight="1">
      <c r="A1463" s="95" t="s">
        <v>2705</v>
      </c>
      <c r="B1463" s="95" t="s">
        <v>50</v>
      </c>
      <c r="C1463" s="37"/>
      <c r="D1463" s="48" t="s">
        <v>226</v>
      </c>
      <c r="E1463" s="48" t="s">
        <v>731</v>
      </c>
      <c r="F1463" s="48" t="s">
        <v>227</v>
      </c>
      <c r="G1463" s="48" t="s">
        <v>89</v>
      </c>
      <c r="H1463" s="48">
        <v>9</v>
      </c>
      <c r="I1463" s="48" t="s">
        <v>119</v>
      </c>
      <c r="J1463" s="49"/>
      <c r="K1463" s="66"/>
      <c r="L1463" s="40" t="s">
        <v>4</v>
      </c>
      <c r="M1463" s="127">
        <v>4</v>
      </c>
      <c r="N1463" s="137">
        <f>VLOOKUP(L1463,단가표!$B$2:$C$75,2,0)</f>
        <v>60000</v>
      </c>
      <c r="O1463" s="42">
        <f>SUM(M1463*N1463)</f>
        <v>240000</v>
      </c>
      <c r="P1463" s="138"/>
      <c r="Q1463" s="167" t="s">
        <v>26</v>
      </c>
      <c r="R1463" s="41"/>
      <c r="S1463" s="43">
        <f>VLOOKUP(Q1463,단가표!$B$2:$C$75,2,0)*R1463</f>
        <v>0</v>
      </c>
      <c r="T1463" s="138"/>
      <c r="U1463" s="207"/>
      <c r="V1463" s="45"/>
      <c r="W1463" s="197" t="s">
        <v>2314</v>
      </c>
      <c r="X1463" s="158" t="s">
        <v>239</v>
      </c>
      <c r="Y1463" s="55" t="s">
        <v>6</v>
      </c>
      <c r="Z1463" s="48"/>
      <c r="AA1463" s="48"/>
      <c r="AB1463" s="48"/>
      <c r="AC1463" s="48"/>
    </row>
    <row r="1464" spans="1:29" ht="20.100000000000001" customHeight="1">
      <c r="A1464" s="95" t="s">
        <v>2705</v>
      </c>
      <c r="B1464" s="95" t="s">
        <v>50</v>
      </c>
      <c r="C1464" s="37"/>
      <c r="D1464" s="48" t="s">
        <v>2480</v>
      </c>
      <c r="E1464" s="48" t="s">
        <v>731</v>
      </c>
      <c r="F1464" s="48" t="s">
        <v>2481</v>
      </c>
      <c r="G1464" s="48" t="s">
        <v>89</v>
      </c>
      <c r="H1464" s="48">
        <v>12</v>
      </c>
      <c r="I1464" s="48" t="s">
        <v>233</v>
      </c>
      <c r="J1464" s="49"/>
      <c r="K1464" s="66"/>
      <c r="L1464" s="40" t="s">
        <v>5</v>
      </c>
      <c r="M1464" s="127">
        <v>4</v>
      </c>
      <c r="N1464" s="137">
        <f>VLOOKUP(L1464,단가표!$B$2:$C$75,2,0)</f>
        <v>57500</v>
      </c>
      <c r="O1464" s="42">
        <f>SUM(M1464*N1464)</f>
        <v>230000</v>
      </c>
      <c r="P1464" s="138"/>
      <c r="Q1464" s="167" t="s">
        <v>14</v>
      </c>
      <c r="R1464" s="41">
        <v>1</v>
      </c>
      <c r="S1464" s="43">
        <f>VLOOKUP(Q1464,단가표!$B$2:$C$75,2,0)*R1464</f>
        <v>30000</v>
      </c>
      <c r="T1464" s="138"/>
      <c r="U1464" s="207"/>
      <c r="V1464" s="45"/>
      <c r="W1464" s="197" t="s">
        <v>2482</v>
      </c>
      <c r="X1464" s="188">
        <v>45691</v>
      </c>
      <c r="Y1464" s="55" t="s">
        <v>6</v>
      </c>
      <c r="Z1464" s="48" t="s">
        <v>612</v>
      </c>
      <c r="AA1464" s="48" t="s">
        <v>2483</v>
      </c>
      <c r="AB1464" s="48"/>
      <c r="AC1464" s="48"/>
    </row>
    <row r="1465" spans="1:29" ht="20.100000000000001" customHeight="1">
      <c r="A1465" s="95" t="s">
        <v>2705</v>
      </c>
      <c r="B1465" s="95" t="s">
        <v>50</v>
      </c>
      <c r="C1465" s="37"/>
      <c r="D1465" s="48" t="s">
        <v>2484</v>
      </c>
      <c r="E1465" s="48" t="s">
        <v>731</v>
      </c>
      <c r="F1465" s="48" t="s">
        <v>2481</v>
      </c>
      <c r="G1465" s="48" t="s">
        <v>89</v>
      </c>
      <c r="H1465" s="48">
        <v>12</v>
      </c>
      <c r="I1465" s="48" t="s">
        <v>233</v>
      </c>
      <c r="J1465" s="49"/>
      <c r="K1465" s="66"/>
      <c r="L1465" s="40" t="s">
        <v>5</v>
      </c>
      <c r="M1465" s="127">
        <v>4</v>
      </c>
      <c r="N1465" s="137">
        <f>VLOOKUP(L1465,단가표!$B$2:$C$75,2,0)</f>
        <v>57500</v>
      </c>
      <c r="O1465" s="42">
        <f>SUM(M1465*N1465)</f>
        <v>230000</v>
      </c>
      <c r="P1465" s="138"/>
      <c r="Q1465" s="167" t="s">
        <v>14</v>
      </c>
      <c r="R1465" s="41">
        <v>1</v>
      </c>
      <c r="S1465" s="43">
        <f>VLOOKUP(Q1465,단가표!$B$2:$C$75,2,0)*R1465</f>
        <v>30000</v>
      </c>
      <c r="T1465" s="138"/>
      <c r="U1465" s="207"/>
      <c r="V1465" s="45"/>
      <c r="W1465" s="197" t="s">
        <v>2482</v>
      </c>
      <c r="X1465" s="188">
        <v>45691</v>
      </c>
      <c r="Y1465" s="55" t="s">
        <v>6</v>
      </c>
      <c r="Z1465" s="48" t="s">
        <v>612</v>
      </c>
      <c r="AA1465" s="48" t="s">
        <v>2483</v>
      </c>
      <c r="AB1465" s="48"/>
      <c r="AC1465" s="48"/>
    </row>
    <row r="1466" spans="1:29" ht="20.100000000000001" customHeight="1">
      <c r="A1466" s="95" t="s">
        <v>2705</v>
      </c>
      <c r="B1466" s="95" t="s">
        <v>51</v>
      </c>
      <c r="C1466" s="48"/>
      <c r="D1466" s="40" t="s">
        <v>420</v>
      </c>
      <c r="E1466" s="48" t="s">
        <v>46</v>
      </c>
      <c r="F1466" s="48" t="s">
        <v>421</v>
      </c>
      <c r="G1466" s="48" t="s">
        <v>86</v>
      </c>
      <c r="H1466" s="48">
        <v>8</v>
      </c>
      <c r="I1466" s="48" t="s">
        <v>205</v>
      </c>
      <c r="J1466" s="49"/>
      <c r="K1466" s="44"/>
      <c r="L1466" s="40" t="s">
        <v>4</v>
      </c>
      <c r="M1466" s="127">
        <v>4</v>
      </c>
      <c r="N1466" s="137">
        <f>VLOOKUP(L1466,단가표!$B$2:$C$75,2,0)</f>
        <v>60000</v>
      </c>
      <c r="O1466" s="42">
        <f>SUM(M1466*N1466)</f>
        <v>240000</v>
      </c>
      <c r="P1466" s="138"/>
      <c r="Q1466" s="167" t="s">
        <v>26</v>
      </c>
      <c r="R1466" s="41"/>
      <c r="S1466" s="43">
        <f>VLOOKUP(Q1466,단가표!$B$2:$C$75,2,0)*R1466</f>
        <v>0</v>
      </c>
      <c r="T1466" s="166"/>
      <c r="U1466" s="195"/>
      <c r="V1466" s="48"/>
      <c r="W1466" s="194" t="s">
        <v>2493</v>
      </c>
      <c r="X1466" s="186">
        <v>45135</v>
      </c>
      <c r="Y1466" s="55" t="s">
        <v>4</v>
      </c>
      <c r="Z1466" s="48"/>
      <c r="AA1466" s="48" t="s">
        <v>422</v>
      </c>
      <c r="AB1466" s="48"/>
      <c r="AC1466" s="50" t="s">
        <v>53</v>
      </c>
    </row>
    <row r="1467" spans="1:29" ht="20.100000000000001" customHeight="1">
      <c r="A1467" s="95" t="s">
        <v>2705</v>
      </c>
      <c r="B1467" s="95" t="s">
        <v>51</v>
      </c>
      <c r="C1467" s="56"/>
      <c r="D1467" s="57" t="s">
        <v>518</v>
      </c>
      <c r="E1467" s="48" t="s">
        <v>46</v>
      </c>
      <c r="F1467" s="48" t="s">
        <v>519</v>
      </c>
      <c r="G1467" s="48" t="s">
        <v>86</v>
      </c>
      <c r="H1467" s="48">
        <v>10</v>
      </c>
      <c r="I1467" s="48" t="s">
        <v>749</v>
      </c>
      <c r="J1467" s="49"/>
      <c r="K1467" s="66"/>
      <c r="L1467" s="40" t="s">
        <v>10</v>
      </c>
      <c r="M1467" s="127">
        <v>16</v>
      </c>
      <c r="N1467" s="137">
        <f>VLOOKUP(L1467,단가표!$B$2:$C$75,2,0)</f>
        <v>47500</v>
      </c>
      <c r="O1467" s="42">
        <f>SUM(M1467*N1467)</f>
        <v>760000</v>
      </c>
      <c r="P1467" s="138"/>
      <c r="Q1467" s="165" t="s">
        <v>26</v>
      </c>
      <c r="R1467" s="41"/>
      <c r="S1467" s="43">
        <f>VLOOKUP(Q1467,단가표!$B$2:$C$75,2,0)*R1467</f>
        <v>0</v>
      </c>
      <c r="T1467" s="166"/>
      <c r="U1467" s="193"/>
      <c r="V1467" s="50"/>
      <c r="W1467" s="194" t="s">
        <v>2496</v>
      </c>
      <c r="X1467" s="186">
        <v>45299</v>
      </c>
      <c r="Y1467" s="55" t="s">
        <v>4</v>
      </c>
      <c r="Z1467" s="48"/>
      <c r="AA1467" s="48" t="s">
        <v>520</v>
      </c>
      <c r="AB1467" s="48"/>
      <c r="AC1467" s="40"/>
    </row>
    <row r="1468" spans="1:29" ht="20.100000000000001" customHeight="1">
      <c r="A1468" s="95" t="s">
        <v>2705</v>
      </c>
      <c r="B1468" s="95" t="s">
        <v>50</v>
      </c>
      <c r="C1468" s="56"/>
      <c r="D1468" s="57" t="s">
        <v>535</v>
      </c>
      <c r="E1468" s="48" t="s">
        <v>45</v>
      </c>
      <c r="F1468" s="48" t="s">
        <v>519</v>
      </c>
      <c r="G1468" s="48" t="s">
        <v>86</v>
      </c>
      <c r="H1468" s="48">
        <v>8</v>
      </c>
      <c r="I1468" s="48" t="s">
        <v>621</v>
      </c>
      <c r="J1468" s="49"/>
      <c r="K1468" s="66"/>
      <c r="L1468" s="40" t="s">
        <v>6</v>
      </c>
      <c r="M1468" s="127">
        <v>7</v>
      </c>
      <c r="N1468" s="137">
        <f>VLOOKUP(L1468,단가표!$B$2:$C$75,2,0)</f>
        <v>55000</v>
      </c>
      <c r="O1468" s="42">
        <f>SUM(M1468*N1468)</f>
        <v>385000</v>
      </c>
      <c r="P1468" s="138"/>
      <c r="Q1468" s="165" t="s">
        <v>668</v>
      </c>
      <c r="R1468" s="41">
        <v>7</v>
      </c>
      <c r="S1468" s="43">
        <f>VLOOKUP(Q1468,단가표!$B$2:$C$75,2,0)*R1468</f>
        <v>19250</v>
      </c>
      <c r="T1468" s="166"/>
      <c r="U1468" s="193"/>
      <c r="V1468" s="50"/>
      <c r="W1468" s="194" t="s">
        <v>2497</v>
      </c>
      <c r="X1468" s="186">
        <v>45302</v>
      </c>
      <c r="Y1468" s="55" t="s">
        <v>4</v>
      </c>
      <c r="Z1468" s="48"/>
      <c r="AA1468" s="48" t="s">
        <v>520</v>
      </c>
      <c r="AB1468" s="48"/>
      <c r="AC1468" s="40"/>
    </row>
    <row r="1469" spans="1:29" ht="20.100000000000001" customHeight="1">
      <c r="A1469" s="94" t="s">
        <v>2705</v>
      </c>
      <c r="B1469" s="95" t="s">
        <v>51</v>
      </c>
      <c r="C1469" s="56"/>
      <c r="D1469" s="48" t="s">
        <v>684</v>
      </c>
      <c r="E1469" s="48" t="s">
        <v>46</v>
      </c>
      <c r="F1469" s="48" t="s">
        <v>685</v>
      </c>
      <c r="G1469" s="48" t="s">
        <v>86</v>
      </c>
      <c r="H1469" s="48">
        <v>11</v>
      </c>
      <c r="I1469" s="48" t="s">
        <v>93</v>
      </c>
      <c r="J1469" s="68"/>
      <c r="K1469" s="44"/>
      <c r="L1469" s="40" t="s">
        <v>4</v>
      </c>
      <c r="M1469" s="127">
        <v>3</v>
      </c>
      <c r="N1469" s="137">
        <f>VLOOKUP(L1469,단가표!$B$2:$C$75,2,0)</f>
        <v>60000</v>
      </c>
      <c r="O1469" s="42">
        <f>SUM(M1469*N1469)</f>
        <v>180000</v>
      </c>
      <c r="P1469" s="138"/>
      <c r="Q1469" s="167" t="s">
        <v>15</v>
      </c>
      <c r="R1469" s="41">
        <v>3</v>
      </c>
      <c r="S1469" s="43">
        <f>VLOOKUP(Q1469,단가표!$B$2:$C$75,2,0)*R1469</f>
        <v>18000</v>
      </c>
      <c r="T1469" s="166"/>
      <c r="U1469" s="195"/>
      <c r="V1469" s="50"/>
      <c r="W1469" s="194" t="s">
        <v>2500</v>
      </c>
      <c r="X1469" s="186">
        <v>45463</v>
      </c>
      <c r="Y1469" s="48" t="s">
        <v>4</v>
      </c>
      <c r="Z1469" s="48"/>
      <c r="AA1469" s="48"/>
      <c r="AB1469" s="48"/>
      <c r="AC1469" s="50"/>
    </row>
    <row r="1470" spans="1:29" ht="20.100000000000001" customHeight="1">
      <c r="A1470" s="94" t="s">
        <v>2705</v>
      </c>
      <c r="B1470" s="95" t="s">
        <v>51</v>
      </c>
      <c r="C1470" s="48"/>
      <c r="D1470" s="48" t="s">
        <v>426</v>
      </c>
      <c r="E1470" s="48" t="s">
        <v>193</v>
      </c>
      <c r="F1470" s="48" t="s">
        <v>427</v>
      </c>
      <c r="G1470" s="48" t="s">
        <v>86</v>
      </c>
      <c r="H1470" s="48">
        <v>8</v>
      </c>
      <c r="I1470" s="48" t="s">
        <v>90</v>
      </c>
      <c r="J1470" s="68"/>
      <c r="K1470" s="62"/>
      <c r="L1470" s="40" t="s">
        <v>4</v>
      </c>
      <c r="M1470" s="127">
        <v>4</v>
      </c>
      <c r="N1470" s="137">
        <f>VLOOKUP(L1470,단가표!$B$2:$C$75,2,0)</f>
        <v>60000</v>
      </c>
      <c r="O1470" s="42">
        <f>SUM(M1470*N1470)</f>
        <v>240000</v>
      </c>
      <c r="P1470" s="138"/>
      <c r="Q1470" s="165" t="s">
        <v>26</v>
      </c>
      <c r="R1470" s="41"/>
      <c r="S1470" s="42">
        <f>VLOOKUP(Q1470,단가표!$B$2:$C$75,2,0)*R1470</f>
        <v>0</v>
      </c>
      <c r="T1470" s="166"/>
      <c r="U1470" s="195"/>
      <c r="V1470" s="48"/>
      <c r="W1470" s="194" t="s">
        <v>2314</v>
      </c>
      <c r="X1470" s="186">
        <v>45142</v>
      </c>
      <c r="Y1470" s="48" t="s">
        <v>4</v>
      </c>
      <c r="Z1470" s="48"/>
      <c r="AA1470" s="48" t="s">
        <v>428</v>
      </c>
      <c r="AB1470" s="48"/>
      <c r="AC1470" s="50"/>
    </row>
    <row r="1471" spans="1:29" ht="20.100000000000001" customHeight="1">
      <c r="A1471" s="95" t="s">
        <v>2705</v>
      </c>
      <c r="B1471" s="95" t="s">
        <v>51</v>
      </c>
      <c r="C1471" s="56"/>
      <c r="D1471" s="57" t="s">
        <v>675</v>
      </c>
      <c r="E1471" s="48" t="s">
        <v>48</v>
      </c>
      <c r="F1471" s="48" t="s">
        <v>529</v>
      </c>
      <c r="G1471" s="48" t="s">
        <v>86</v>
      </c>
      <c r="H1471" s="48">
        <v>8</v>
      </c>
      <c r="I1471" s="50" t="s">
        <v>172</v>
      </c>
      <c r="J1471" s="49"/>
      <c r="K1471" s="44"/>
      <c r="L1471" s="40" t="s">
        <v>3</v>
      </c>
      <c r="M1471" s="127">
        <v>2</v>
      </c>
      <c r="N1471" s="137">
        <f>VLOOKUP(L1471,단가표!$B$2:$C$75,2,0)</f>
        <v>70000</v>
      </c>
      <c r="O1471" s="42">
        <f>SUM(M1471*N1471)</f>
        <v>140000</v>
      </c>
      <c r="P1471" s="138"/>
      <c r="Q1471" s="167" t="s">
        <v>26</v>
      </c>
      <c r="R1471" s="41"/>
      <c r="S1471" s="43">
        <f>VLOOKUP(Q1471,단가표!$B$2:$C$75,2,0)*R1471</f>
        <v>0</v>
      </c>
      <c r="T1471" s="166"/>
      <c r="U1471" s="195"/>
      <c r="V1471" s="48"/>
      <c r="W1471" s="196" t="s">
        <v>2504</v>
      </c>
      <c r="X1471" s="186">
        <v>45301</v>
      </c>
      <c r="Y1471" s="55" t="s">
        <v>6</v>
      </c>
      <c r="Z1471" s="48"/>
      <c r="AA1471" s="48" t="s">
        <v>530</v>
      </c>
      <c r="AB1471" s="48"/>
      <c r="AC1471" s="48"/>
    </row>
    <row r="1472" spans="1:29" ht="20.100000000000001" customHeight="1">
      <c r="A1472" s="95" t="s">
        <v>2705</v>
      </c>
      <c r="B1472" s="95" t="s">
        <v>51</v>
      </c>
      <c r="C1472" s="59"/>
      <c r="D1472" s="57" t="s">
        <v>528</v>
      </c>
      <c r="E1472" s="48" t="s">
        <v>48</v>
      </c>
      <c r="F1472" s="48" t="s">
        <v>529</v>
      </c>
      <c r="G1472" s="48" t="s">
        <v>86</v>
      </c>
      <c r="H1472" s="48">
        <v>8</v>
      </c>
      <c r="I1472" s="50" t="s">
        <v>766</v>
      </c>
      <c r="J1472" s="49"/>
      <c r="K1472" s="44"/>
      <c r="L1472" s="40" t="s">
        <v>3</v>
      </c>
      <c r="M1472" s="127">
        <v>2</v>
      </c>
      <c r="N1472" s="137">
        <f>VLOOKUP(L1472,단가표!$B$2:$C$75,2,0)</f>
        <v>70000</v>
      </c>
      <c r="O1472" s="42">
        <f>SUM(M1472*N1472)</f>
        <v>140000</v>
      </c>
      <c r="P1472" s="138"/>
      <c r="Q1472" s="167" t="s">
        <v>26</v>
      </c>
      <c r="R1472" s="41"/>
      <c r="S1472" s="43">
        <f>VLOOKUP(Q1472,단가표!$B$2:$C$75,2,0)*R1472</f>
        <v>0</v>
      </c>
      <c r="T1472" s="166"/>
      <c r="U1472" s="195"/>
      <c r="V1472" s="48"/>
      <c r="W1472" s="196" t="s">
        <v>2504</v>
      </c>
      <c r="X1472" s="186">
        <v>45301</v>
      </c>
      <c r="Y1472" s="55" t="s">
        <v>6</v>
      </c>
      <c r="Z1472" s="48"/>
      <c r="AA1472" s="48" t="s">
        <v>530</v>
      </c>
      <c r="AB1472" s="48"/>
      <c r="AC1472" s="48"/>
    </row>
    <row r="1473" spans="1:29" ht="20.100000000000001" customHeight="1">
      <c r="A1473" s="95" t="s">
        <v>2705</v>
      </c>
      <c r="B1473" s="95" t="s">
        <v>51</v>
      </c>
      <c r="C1473" s="56"/>
      <c r="D1473" s="37" t="s">
        <v>291</v>
      </c>
      <c r="E1473" s="48" t="s">
        <v>193</v>
      </c>
      <c r="F1473" s="48" t="s">
        <v>292</v>
      </c>
      <c r="G1473" s="48" t="s">
        <v>86</v>
      </c>
      <c r="H1473" s="48">
        <v>7</v>
      </c>
      <c r="I1473" s="50" t="s">
        <v>113</v>
      </c>
      <c r="J1473" s="49"/>
      <c r="K1473" s="66"/>
      <c r="L1473" s="40" t="s">
        <v>4</v>
      </c>
      <c r="M1473" s="127">
        <v>4</v>
      </c>
      <c r="N1473" s="137">
        <f>VLOOKUP(L1473,단가표!$B$2:$C$75,2,0)</f>
        <v>60000</v>
      </c>
      <c r="O1473" s="42">
        <f>SUM(M1473*N1473)</f>
        <v>240000</v>
      </c>
      <c r="P1473" s="138"/>
      <c r="Q1473" s="167" t="s">
        <v>26</v>
      </c>
      <c r="R1473" s="41"/>
      <c r="S1473" s="43">
        <f>VLOOKUP(Q1473,단가표!$B$2:$C$75,2,0)*R1473</f>
        <v>0</v>
      </c>
      <c r="T1473" s="166"/>
      <c r="U1473" s="195"/>
      <c r="V1473" s="48"/>
      <c r="W1473" s="198" t="s">
        <v>2314</v>
      </c>
      <c r="X1473" s="186">
        <v>44800</v>
      </c>
      <c r="Y1473" s="55" t="s">
        <v>4</v>
      </c>
      <c r="Z1473" s="48"/>
      <c r="AA1473" s="48" t="s">
        <v>297</v>
      </c>
      <c r="AB1473" s="48"/>
      <c r="AC1473" s="48"/>
    </row>
    <row r="1474" spans="1:29" ht="20.100000000000001" customHeight="1">
      <c r="A1474" s="94" t="s">
        <v>2705</v>
      </c>
      <c r="B1474" s="95" t="s">
        <v>50</v>
      </c>
      <c r="C1474" s="69"/>
      <c r="D1474" s="48" t="s">
        <v>972</v>
      </c>
      <c r="E1474" s="48" t="s">
        <v>44</v>
      </c>
      <c r="F1474" s="48" t="s">
        <v>973</v>
      </c>
      <c r="G1474" s="48" t="s">
        <v>89</v>
      </c>
      <c r="H1474" s="48">
        <v>6</v>
      </c>
      <c r="I1474" s="50" t="s">
        <v>90</v>
      </c>
      <c r="J1474" s="49"/>
      <c r="K1474" s="62"/>
      <c r="L1474" s="40" t="s">
        <v>4</v>
      </c>
      <c r="M1474" s="127">
        <v>4</v>
      </c>
      <c r="N1474" s="137">
        <f>VLOOKUP(L1474,단가표!$B$2:$C$75,2,0)</f>
        <v>60000</v>
      </c>
      <c r="O1474" s="42">
        <f>SUM(M1474*N1474)</f>
        <v>240000</v>
      </c>
      <c r="P1474" s="139"/>
      <c r="Q1474" s="167" t="s">
        <v>15</v>
      </c>
      <c r="R1474" s="41">
        <v>4</v>
      </c>
      <c r="S1474" s="43">
        <f>VLOOKUP(Q1474,단가표!$B$2:$C$75,2,0)*R1474</f>
        <v>24000</v>
      </c>
      <c r="T1474" s="169"/>
      <c r="U1474" s="195"/>
      <c r="V1474" s="48"/>
      <c r="W1474" s="194" t="s">
        <v>2670</v>
      </c>
      <c r="X1474" s="186">
        <v>43748</v>
      </c>
      <c r="Y1474" s="48" t="s">
        <v>4</v>
      </c>
      <c r="Z1474" s="48"/>
      <c r="AA1474" s="48" t="s">
        <v>333</v>
      </c>
      <c r="AB1474" s="48"/>
      <c r="AC1474" s="50"/>
    </row>
    <row r="1475" spans="1:29" ht="20.100000000000001" customHeight="1">
      <c r="A1475" s="94" t="s">
        <v>2705</v>
      </c>
      <c r="B1475" s="95" t="s">
        <v>50</v>
      </c>
      <c r="C1475" s="69"/>
      <c r="D1475" s="48" t="s">
        <v>972</v>
      </c>
      <c r="E1475" s="48" t="s">
        <v>44</v>
      </c>
      <c r="F1475" s="48" t="s">
        <v>973</v>
      </c>
      <c r="G1475" s="48" t="s">
        <v>89</v>
      </c>
      <c r="H1475" s="48">
        <v>6</v>
      </c>
      <c r="I1475" s="50" t="s">
        <v>90</v>
      </c>
      <c r="J1475" s="49"/>
      <c r="K1475" s="62"/>
      <c r="L1475" s="40" t="s">
        <v>4</v>
      </c>
      <c r="M1475" s="127">
        <v>4</v>
      </c>
      <c r="N1475" s="137">
        <f>VLOOKUP(L1475,단가표!$B$2:$C$75,2,0)</f>
        <v>60000</v>
      </c>
      <c r="O1475" s="42">
        <f>SUM(M1475*N1475)</f>
        <v>240000</v>
      </c>
      <c r="P1475" s="139"/>
      <c r="Q1475" s="167" t="s">
        <v>15</v>
      </c>
      <c r="R1475" s="41">
        <v>4</v>
      </c>
      <c r="S1475" s="43">
        <f>VLOOKUP(Q1475,단가표!$B$2:$C$75,2,0)*R1475</f>
        <v>24000</v>
      </c>
      <c r="T1475" s="169"/>
      <c r="U1475" s="195"/>
      <c r="V1475" s="48"/>
      <c r="W1475" s="194" t="s">
        <v>2671</v>
      </c>
      <c r="X1475" s="186">
        <v>43748</v>
      </c>
      <c r="Y1475" s="48" t="s">
        <v>4</v>
      </c>
      <c r="Z1475" s="48"/>
      <c r="AA1475" s="48" t="s">
        <v>333</v>
      </c>
      <c r="AB1475" s="48"/>
      <c r="AC1475" s="50"/>
    </row>
    <row r="1476" spans="1:29" ht="20.100000000000001" customHeight="1">
      <c r="A1476" s="94" t="s">
        <v>2705</v>
      </c>
      <c r="B1476" s="95" t="s">
        <v>50</v>
      </c>
      <c r="C1476" s="69"/>
      <c r="D1476" s="48" t="s">
        <v>972</v>
      </c>
      <c r="E1476" s="48" t="s">
        <v>44</v>
      </c>
      <c r="F1476" s="48" t="s">
        <v>973</v>
      </c>
      <c r="G1476" s="48" t="s">
        <v>89</v>
      </c>
      <c r="H1476" s="48">
        <v>6</v>
      </c>
      <c r="I1476" s="50" t="s">
        <v>90</v>
      </c>
      <c r="J1476" s="49"/>
      <c r="K1476" s="62"/>
      <c r="L1476" s="40" t="s">
        <v>4</v>
      </c>
      <c r="M1476" s="127">
        <v>4</v>
      </c>
      <c r="N1476" s="137">
        <f>VLOOKUP(L1476,단가표!$B$2:$C$75,2,0)</f>
        <v>60000</v>
      </c>
      <c r="O1476" s="42">
        <f>SUM(M1476*N1476)</f>
        <v>240000</v>
      </c>
      <c r="P1476" s="139"/>
      <c r="Q1476" s="167" t="s">
        <v>15</v>
      </c>
      <c r="R1476" s="41">
        <v>4</v>
      </c>
      <c r="S1476" s="43">
        <f>VLOOKUP(Q1476,단가표!$B$2:$C$75,2,0)*R1476</f>
        <v>24000</v>
      </c>
      <c r="T1476" s="169"/>
      <c r="U1476" s="195"/>
      <c r="V1476" s="48"/>
      <c r="W1476" s="194" t="s">
        <v>2672</v>
      </c>
      <c r="X1476" s="186">
        <v>43748</v>
      </c>
      <c r="Y1476" s="48" t="s">
        <v>4</v>
      </c>
      <c r="Z1476" s="48"/>
      <c r="AA1476" s="48" t="s">
        <v>333</v>
      </c>
      <c r="AB1476" s="48"/>
      <c r="AC1476" s="50"/>
    </row>
    <row r="1477" spans="1:29" ht="20.100000000000001" customHeight="1">
      <c r="A1477" s="94" t="s">
        <v>2705</v>
      </c>
      <c r="B1477" s="95" t="s">
        <v>50</v>
      </c>
      <c r="C1477" s="61"/>
      <c r="D1477" s="48" t="s">
        <v>972</v>
      </c>
      <c r="E1477" s="48" t="s">
        <v>44</v>
      </c>
      <c r="F1477" s="48" t="s">
        <v>973</v>
      </c>
      <c r="G1477" s="48" t="s">
        <v>89</v>
      </c>
      <c r="H1477" s="48">
        <v>6</v>
      </c>
      <c r="I1477" s="50" t="s">
        <v>90</v>
      </c>
      <c r="J1477" s="49"/>
      <c r="K1477" s="62"/>
      <c r="L1477" s="40" t="s">
        <v>4</v>
      </c>
      <c r="M1477" s="127">
        <v>4</v>
      </c>
      <c r="N1477" s="137">
        <f>VLOOKUP(L1477,단가표!$B$2:$C$75,2,0)</f>
        <v>60000</v>
      </c>
      <c r="O1477" s="42">
        <f>SUM(M1477*N1477)</f>
        <v>240000</v>
      </c>
      <c r="P1477" s="138"/>
      <c r="Q1477" s="167" t="s">
        <v>15</v>
      </c>
      <c r="R1477" s="41">
        <v>4</v>
      </c>
      <c r="S1477" s="43">
        <f>VLOOKUP(Q1477,단가표!$B$2:$C$75,2,0)*R1477</f>
        <v>24000</v>
      </c>
      <c r="T1477" s="166"/>
      <c r="U1477" s="195"/>
      <c r="V1477" s="48"/>
      <c r="W1477" s="194" t="s">
        <v>2673</v>
      </c>
      <c r="X1477" s="186">
        <v>43748</v>
      </c>
      <c r="Y1477" s="48" t="s">
        <v>4</v>
      </c>
      <c r="Z1477" s="48"/>
      <c r="AA1477" s="48" t="s">
        <v>333</v>
      </c>
      <c r="AB1477" s="48"/>
      <c r="AC1477" s="50"/>
    </row>
    <row r="1478" spans="1:29" ht="20.100000000000001" customHeight="1">
      <c r="A1478" s="94" t="s">
        <v>2705</v>
      </c>
      <c r="B1478" s="95" t="s">
        <v>50</v>
      </c>
      <c r="C1478" s="61"/>
      <c r="D1478" s="48" t="s">
        <v>972</v>
      </c>
      <c r="E1478" s="48" t="s">
        <v>44</v>
      </c>
      <c r="F1478" s="48" t="s">
        <v>973</v>
      </c>
      <c r="G1478" s="48" t="s">
        <v>89</v>
      </c>
      <c r="H1478" s="48">
        <v>6</v>
      </c>
      <c r="I1478" s="50" t="s">
        <v>90</v>
      </c>
      <c r="J1478" s="49"/>
      <c r="K1478" s="62"/>
      <c r="L1478" s="40" t="s">
        <v>4</v>
      </c>
      <c r="M1478" s="127">
        <v>4</v>
      </c>
      <c r="N1478" s="137">
        <f>VLOOKUP(L1478,단가표!$B$2:$C$75,2,0)</f>
        <v>60000</v>
      </c>
      <c r="O1478" s="42">
        <f>SUM(M1478*N1478)</f>
        <v>240000</v>
      </c>
      <c r="P1478" s="138"/>
      <c r="Q1478" s="167" t="s">
        <v>15</v>
      </c>
      <c r="R1478" s="41">
        <v>4</v>
      </c>
      <c r="S1478" s="43">
        <f>VLOOKUP(Q1478,단가표!$B$2:$C$75,2,0)*R1478</f>
        <v>24000</v>
      </c>
      <c r="T1478" s="166"/>
      <c r="U1478" s="195"/>
      <c r="V1478" s="48"/>
      <c r="W1478" s="194" t="s">
        <v>2674</v>
      </c>
      <c r="X1478" s="186">
        <v>43748</v>
      </c>
      <c r="Y1478" s="48" t="s">
        <v>4</v>
      </c>
      <c r="Z1478" s="48"/>
      <c r="AA1478" s="48" t="s">
        <v>333</v>
      </c>
      <c r="AB1478" s="48"/>
      <c r="AC1478" s="50"/>
    </row>
    <row r="1479" spans="1:29" ht="20.100000000000001" customHeight="1">
      <c r="A1479" s="94" t="s">
        <v>2705</v>
      </c>
      <c r="B1479" s="95" t="s">
        <v>51</v>
      </c>
      <c r="C1479" s="59"/>
      <c r="D1479" s="37" t="s">
        <v>2472</v>
      </c>
      <c r="E1479" s="48" t="s">
        <v>2186</v>
      </c>
      <c r="F1479" s="48" t="s">
        <v>2473</v>
      </c>
      <c r="G1479" s="48" t="s">
        <v>86</v>
      </c>
      <c r="H1479" s="48">
        <v>6</v>
      </c>
      <c r="I1479" s="48" t="s">
        <v>90</v>
      </c>
      <c r="J1479" s="49"/>
      <c r="K1479" s="66"/>
      <c r="L1479" s="40" t="s">
        <v>4</v>
      </c>
      <c r="M1479" s="127">
        <v>4</v>
      </c>
      <c r="N1479" s="137">
        <f>VLOOKUP(L1479,단가표!$B$2:$C$75,2,0)</f>
        <v>60000</v>
      </c>
      <c r="O1479" s="42">
        <f>SUM(M1479*N1479)</f>
        <v>240000</v>
      </c>
      <c r="P1479" s="138"/>
      <c r="Q1479" s="167" t="s">
        <v>14</v>
      </c>
      <c r="R1479" s="41">
        <v>1</v>
      </c>
      <c r="S1479" s="43">
        <f>VLOOKUP(Q1479,단가표!$B$2:$C$75,2,0)*R1479</f>
        <v>30000</v>
      </c>
      <c r="T1479" s="166"/>
      <c r="U1479" s="195"/>
      <c r="V1479" s="50"/>
      <c r="W1479" s="205" t="s">
        <v>2513</v>
      </c>
      <c r="X1479" s="186">
        <v>45695</v>
      </c>
      <c r="Y1479" s="48" t="s">
        <v>4</v>
      </c>
      <c r="Z1479" s="48" t="s">
        <v>2511</v>
      </c>
      <c r="AA1479" s="48" t="s">
        <v>2512</v>
      </c>
      <c r="AB1479" s="48"/>
      <c r="AC1479" s="48"/>
    </row>
    <row r="1480" spans="1:29" ht="20.100000000000001" customHeight="1">
      <c r="A1480" s="95" t="s">
        <v>2705</v>
      </c>
      <c r="B1480" s="95" t="s">
        <v>51</v>
      </c>
      <c r="C1480" s="56"/>
      <c r="D1480" s="48" t="s">
        <v>522</v>
      </c>
      <c r="E1480" s="48" t="s">
        <v>193</v>
      </c>
      <c r="F1480" s="48" t="s">
        <v>1798</v>
      </c>
      <c r="G1480" s="48" t="s">
        <v>86</v>
      </c>
      <c r="H1480" s="48">
        <v>9</v>
      </c>
      <c r="I1480" s="48" t="s">
        <v>91</v>
      </c>
      <c r="J1480" s="49"/>
      <c r="K1480" s="62"/>
      <c r="L1480" s="40" t="s">
        <v>4</v>
      </c>
      <c r="M1480" s="127">
        <v>4</v>
      </c>
      <c r="N1480" s="137">
        <f>VLOOKUP(L1480,단가표!$B$2:$C$75,2,0)</f>
        <v>60000</v>
      </c>
      <c r="O1480" s="42">
        <f>SUM(M1480*N1480)</f>
        <v>240000</v>
      </c>
      <c r="P1480" s="138"/>
      <c r="Q1480" s="167" t="s">
        <v>26</v>
      </c>
      <c r="R1480" s="41"/>
      <c r="S1480" s="43">
        <f>VLOOKUP(Q1480,단가표!$B$2:$C$75,2,0)*R1480</f>
        <v>0</v>
      </c>
      <c r="T1480" s="166"/>
      <c r="U1480" s="193"/>
      <c r="V1480" s="50"/>
      <c r="W1480" s="194" t="s">
        <v>2314</v>
      </c>
      <c r="X1480" s="186"/>
      <c r="Y1480" s="55"/>
      <c r="Z1480" s="48"/>
      <c r="AA1480" s="48"/>
      <c r="AB1480" s="48"/>
      <c r="AC1480" s="40"/>
    </row>
    <row r="1481" spans="1:29" ht="20.100000000000001" customHeight="1">
      <c r="A1481" s="95" t="s">
        <v>2705</v>
      </c>
      <c r="B1481" s="95" t="s">
        <v>50</v>
      </c>
      <c r="C1481" s="37"/>
      <c r="D1481" s="48" t="s">
        <v>746</v>
      </c>
      <c r="E1481" s="48" t="s">
        <v>768</v>
      </c>
      <c r="F1481" s="48" t="s">
        <v>747</v>
      </c>
      <c r="G1481" s="48" t="s">
        <v>86</v>
      </c>
      <c r="H1481" s="48">
        <v>10</v>
      </c>
      <c r="I1481" s="48" t="s">
        <v>98</v>
      </c>
      <c r="J1481" s="49"/>
      <c r="K1481" s="44"/>
      <c r="L1481" s="40" t="s">
        <v>4</v>
      </c>
      <c r="M1481" s="127">
        <v>4</v>
      </c>
      <c r="N1481" s="137">
        <f>VLOOKUP(L1481,단가표!$B$2:$C$75,2,0)</f>
        <v>60000</v>
      </c>
      <c r="O1481" s="42">
        <f>SUM(M1481*N1481)</f>
        <v>240000</v>
      </c>
      <c r="P1481" s="138"/>
      <c r="Q1481" s="165" t="s">
        <v>26</v>
      </c>
      <c r="R1481" s="41"/>
      <c r="S1481" s="43">
        <f>VLOOKUP(Q1481,단가표!$B$2:$C$75,2,0)*R1481</f>
        <v>0</v>
      </c>
      <c r="T1481" s="166"/>
      <c r="U1481" s="193"/>
      <c r="V1481" s="50"/>
      <c r="W1481" s="196" t="s">
        <v>2314</v>
      </c>
      <c r="X1481" s="186">
        <v>45522</v>
      </c>
      <c r="Y1481" s="55" t="s">
        <v>6</v>
      </c>
      <c r="Z1481" s="48"/>
      <c r="AA1481" s="48"/>
      <c r="AB1481" s="48"/>
      <c r="AC1481" s="48"/>
    </row>
    <row r="1482" spans="1:29" ht="20.100000000000001" customHeight="1">
      <c r="A1482" s="95" t="s">
        <v>2705</v>
      </c>
      <c r="B1482" s="95" t="s">
        <v>51</v>
      </c>
      <c r="C1482" s="56"/>
      <c r="D1482" s="48" t="s">
        <v>368</v>
      </c>
      <c r="E1482" s="48" t="s">
        <v>193</v>
      </c>
      <c r="F1482" s="48" t="s">
        <v>387</v>
      </c>
      <c r="G1482" s="48" t="s">
        <v>86</v>
      </c>
      <c r="H1482" s="48">
        <v>8</v>
      </c>
      <c r="I1482" s="48" t="s">
        <v>98</v>
      </c>
      <c r="J1482" s="49"/>
      <c r="K1482" s="63"/>
      <c r="L1482" s="40" t="s">
        <v>4</v>
      </c>
      <c r="M1482" s="127">
        <v>4</v>
      </c>
      <c r="N1482" s="137">
        <f>VLOOKUP(L1482,단가표!$B$2:$C$75,2,0)</f>
        <v>60000</v>
      </c>
      <c r="O1482" s="42">
        <f>SUM(M1482*N1482)</f>
        <v>240000</v>
      </c>
      <c r="P1482" s="138"/>
      <c r="Q1482" s="165" t="s">
        <v>26</v>
      </c>
      <c r="R1482" s="41"/>
      <c r="S1482" s="43">
        <f>VLOOKUP(Q1482,단가표!$B$2:$C$75,2,0)*R1482</f>
        <v>0</v>
      </c>
      <c r="T1482" s="166"/>
      <c r="U1482" s="195"/>
      <c r="V1482" s="50"/>
      <c r="W1482" s="194" t="s">
        <v>2314</v>
      </c>
      <c r="X1482" s="186">
        <v>45031</v>
      </c>
      <c r="Y1482" s="55" t="s">
        <v>4</v>
      </c>
      <c r="Z1482" s="48"/>
      <c r="AA1482" s="48" t="s">
        <v>388</v>
      </c>
      <c r="AB1482" s="48"/>
      <c r="AC1482" s="40"/>
    </row>
    <row r="1483" spans="1:29" ht="20.100000000000001" customHeight="1">
      <c r="A1483" s="95" t="s">
        <v>2705</v>
      </c>
      <c r="B1483" s="95" t="s">
        <v>51</v>
      </c>
      <c r="C1483" s="59"/>
      <c r="D1483" s="40" t="s">
        <v>337</v>
      </c>
      <c r="E1483" s="48" t="s">
        <v>46</v>
      </c>
      <c r="F1483" s="48" t="s">
        <v>338</v>
      </c>
      <c r="G1483" s="48" t="s">
        <v>86</v>
      </c>
      <c r="H1483" s="40">
        <v>11</v>
      </c>
      <c r="I1483" s="48" t="s">
        <v>102</v>
      </c>
      <c r="J1483" s="64"/>
      <c r="K1483" s="44"/>
      <c r="L1483" s="40" t="s">
        <v>4</v>
      </c>
      <c r="M1483" s="127">
        <v>3</v>
      </c>
      <c r="N1483" s="137">
        <f>VLOOKUP(L1483,단가표!$B$2:$C$75,2,0)</f>
        <v>60000</v>
      </c>
      <c r="O1483" s="42">
        <f>SUM(M1483*N1483)</f>
        <v>180000</v>
      </c>
      <c r="P1483" s="140"/>
      <c r="Q1483" s="167" t="s">
        <v>26</v>
      </c>
      <c r="R1483" s="41"/>
      <c r="S1483" s="43">
        <f>VLOOKUP(Q1483,단가표!$B$2:$C$75,2,0)*R1483</f>
        <v>0</v>
      </c>
      <c r="T1483" s="166"/>
      <c r="U1483" s="193"/>
      <c r="V1483" s="50"/>
      <c r="W1483" s="194" t="s">
        <v>2459</v>
      </c>
      <c r="X1483" s="188">
        <v>44933</v>
      </c>
      <c r="Y1483" s="48" t="s">
        <v>4</v>
      </c>
      <c r="Z1483" s="48"/>
      <c r="AA1483" s="48" t="s">
        <v>296</v>
      </c>
      <c r="AB1483" s="48"/>
      <c r="AC1483" s="48" t="s">
        <v>61</v>
      </c>
    </row>
    <row r="1484" spans="1:29" ht="20.100000000000001" customHeight="1">
      <c r="A1484" s="95" t="s">
        <v>2705</v>
      </c>
      <c r="B1484" s="95" t="s">
        <v>51</v>
      </c>
      <c r="C1484" s="48"/>
      <c r="D1484" s="48" t="s">
        <v>471</v>
      </c>
      <c r="E1484" s="48" t="s">
        <v>46</v>
      </c>
      <c r="F1484" s="48" t="s">
        <v>472</v>
      </c>
      <c r="G1484" s="48" t="s">
        <v>86</v>
      </c>
      <c r="H1484" s="48">
        <v>8</v>
      </c>
      <c r="I1484" s="48" t="s">
        <v>102</v>
      </c>
      <c r="J1484" s="49"/>
      <c r="K1484" s="63"/>
      <c r="L1484" s="41" t="s">
        <v>4</v>
      </c>
      <c r="M1484" s="127">
        <v>3</v>
      </c>
      <c r="N1484" s="137">
        <f>VLOOKUP(L1484,단가표!$B$2:$C$75,2,0)</f>
        <v>60000</v>
      </c>
      <c r="O1484" s="42">
        <f>SUM(M1484*N1484)</f>
        <v>180000</v>
      </c>
      <c r="P1484" s="138"/>
      <c r="Q1484" s="167" t="s">
        <v>26</v>
      </c>
      <c r="R1484" s="41"/>
      <c r="S1484" s="43">
        <f>VLOOKUP(Q1484,단가표!$B$2:$C$75,2,0)*R1484</f>
        <v>0</v>
      </c>
      <c r="T1484" s="166"/>
      <c r="U1484" s="193"/>
      <c r="V1484" s="50"/>
      <c r="W1484" s="194" t="s">
        <v>2519</v>
      </c>
      <c r="X1484" s="186">
        <v>45276</v>
      </c>
      <c r="Y1484" s="55" t="s">
        <v>4</v>
      </c>
      <c r="Z1484" s="48"/>
      <c r="AA1484" s="48" t="s">
        <v>325</v>
      </c>
      <c r="AB1484" s="48"/>
      <c r="AC1484" s="48"/>
    </row>
    <row r="1485" spans="1:29" ht="20.100000000000001" customHeight="1">
      <c r="A1485" s="95" t="s">
        <v>2705</v>
      </c>
      <c r="B1485" s="95" t="s">
        <v>51</v>
      </c>
      <c r="C1485" s="56"/>
      <c r="D1485" s="37" t="s">
        <v>438</v>
      </c>
      <c r="E1485" s="48" t="s">
        <v>193</v>
      </c>
      <c r="F1485" s="48" t="s">
        <v>439</v>
      </c>
      <c r="G1485" s="48" t="s">
        <v>86</v>
      </c>
      <c r="H1485" s="48">
        <v>9</v>
      </c>
      <c r="I1485" s="48" t="s">
        <v>102</v>
      </c>
      <c r="J1485" s="49"/>
      <c r="K1485" s="44"/>
      <c r="L1485" s="40" t="s">
        <v>4</v>
      </c>
      <c r="M1485" s="127">
        <v>2</v>
      </c>
      <c r="N1485" s="137">
        <f>VLOOKUP(L1485,단가표!$B$2:$C$75,2,0)</f>
        <v>60000</v>
      </c>
      <c r="O1485" s="42">
        <f>SUM(M1485*N1485)</f>
        <v>120000</v>
      </c>
      <c r="P1485" s="138"/>
      <c r="Q1485" s="165" t="s">
        <v>26</v>
      </c>
      <c r="R1485" s="41"/>
      <c r="S1485" s="43">
        <f>VLOOKUP(Q1485,단가표!$B$2:$C$75,2,0)*R1485</f>
        <v>0</v>
      </c>
      <c r="T1485" s="166"/>
      <c r="U1485" s="193"/>
      <c r="V1485" s="50"/>
      <c r="W1485" s="194" t="s">
        <v>2521</v>
      </c>
      <c r="X1485" s="186">
        <v>45171</v>
      </c>
      <c r="Y1485" s="55" t="s">
        <v>4</v>
      </c>
      <c r="Z1485" s="48"/>
      <c r="AA1485" s="48" t="s">
        <v>440</v>
      </c>
      <c r="AB1485" s="48"/>
      <c r="AC1485" s="40"/>
    </row>
    <row r="1486" spans="1:29" ht="20.100000000000001" customHeight="1">
      <c r="A1486" s="95" t="s">
        <v>2705</v>
      </c>
      <c r="B1486" s="95" t="s">
        <v>51</v>
      </c>
      <c r="C1486" s="37"/>
      <c r="D1486" s="48" t="s">
        <v>547</v>
      </c>
      <c r="E1486" s="48" t="s">
        <v>46</v>
      </c>
      <c r="F1486" s="48" t="s">
        <v>549</v>
      </c>
      <c r="G1486" s="48" t="s">
        <v>86</v>
      </c>
      <c r="H1486" s="48">
        <v>7</v>
      </c>
      <c r="I1486" s="48" t="s">
        <v>92</v>
      </c>
      <c r="J1486" s="49"/>
      <c r="K1486" s="44"/>
      <c r="L1486" s="40" t="s">
        <v>4</v>
      </c>
      <c r="M1486" s="127">
        <v>3</v>
      </c>
      <c r="N1486" s="137">
        <f>VLOOKUP(L1486,단가표!$B$2:$C$75,2,0)</f>
        <v>60000</v>
      </c>
      <c r="O1486" s="42">
        <f>SUM(M1486*N1486)</f>
        <v>180000</v>
      </c>
      <c r="P1486" s="138"/>
      <c r="Q1486" s="165" t="s">
        <v>26</v>
      </c>
      <c r="R1486" s="41"/>
      <c r="S1486" s="43">
        <f>VLOOKUP(Q1486,단가표!$B$2:$C$75,2,0)*R1486</f>
        <v>0</v>
      </c>
      <c r="T1486" s="166"/>
      <c r="U1486" s="195"/>
      <c r="V1486" s="50"/>
      <c r="W1486" s="194" t="s">
        <v>2459</v>
      </c>
      <c r="X1486" s="186">
        <v>45353</v>
      </c>
      <c r="Y1486" s="55" t="s">
        <v>4</v>
      </c>
      <c r="Z1486" s="48"/>
      <c r="AA1486" s="48" t="s">
        <v>609</v>
      </c>
      <c r="AB1486" s="48"/>
      <c r="AC1486" s="48" t="s">
        <v>55</v>
      </c>
    </row>
    <row r="1487" spans="1:29" ht="20.100000000000001" customHeight="1">
      <c r="A1487" s="94" t="s">
        <v>2705</v>
      </c>
      <c r="B1487" s="95" t="s">
        <v>51</v>
      </c>
      <c r="C1487" s="56"/>
      <c r="D1487" s="40" t="s">
        <v>138</v>
      </c>
      <c r="E1487" s="48" t="s">
        <v>46</v>
      </c>
      <c r="F1487" s="48" t="s">
        <v>139</v>
      </c>
      <c r="G1487" s="48" t="s">
        <v>86</v>
      </c>
      <c r="H1487" s="48">
        <v>11</v>
      </c>
      <c r="I1487" s="48" t="s">
        <v>135</v>
      </c>
      <c r="J1487" s="49"/>
      <c r="K1487" s="63"/>
      <c r="L1487" s="40" t="s">
        <v>6</v>
      </c>
      <c r="M1487" s="127">
        <v>6</v>
      </c>
      <c r="N1487" s="137">
        <f>VLOOKUP(L1487,단가표!$B$2:$C$75,2,0)</f>
        <v>55000</v>
      </c>
      <c r="O1487" s="65">
        <f>SUM(M1487*N1487)</f>
        <v>330000</v>
      </c>
      <c r="P1487" s="138"/>
      <c r="Q1487" s="167" t="s">
        <v>15</v>
      </c>
      <c r="R1487" s="41">
        <v>4</v>
      </c>
      <c r="S1487" s="43">
        <f>VLOOKUP(Q1487,단가표!$B$2:$C$75,2,0)*R1487</f>
        <v>24000</v>
      </c>
      <c r="T1487" s="166"/>
      <c r="U1487" s="195"/>
      <c r="V1487" s="50"/>
      <c r="W1487" s="194" t="s">
        <v>2525</v>
      </c>
      <c r="X1487" s="186">
        <v>43826</v>
      </c>
      <c r="Y1487" s="40" t="s">
        <v>6</v>
      </c>
      <c r="Z1487" s="48"/>
      <c r="AA1487" s="48" t="s">
        <v>140</v>
      </c>
      <c r="AB1487" s="48"/>
      <c r="AC1487" s="48" t="s">
        <v>54</v>
      </c>
    </row>
    <row r="1488" spans="1:29" ht="20.100000000000001" customHeight="1">
      <c r="A1488" s="94" t="s">
        <v>2705</v>
      </c>
      <c r="B1488" s="95" t="s">
        <v>51</v>
      </c>
      <c r="C1488" s="56"/>
      <c r="D1488" s="40" t="s">
        <v>138</v>
      </c>
      <c r="E1488" s="48" t="s">
        <v>46</v>
      </c>
      <c r="F1488" s="48" t="s">
        <v>139</v>
      </c>
      <c r="G1488" s="48" t="s">
        <v>86</v>
      </c>
      <c r="H1488" s="48">
        <v>11</v>
      </c>
      <c r="I1488" s="48" t="s">
        <v>135</v>
      </c>
      <c r="J1488" s="49"/>
      <c r="K1488" s="63"/>
      <c r="L1488" s="40" t="s">
        <v>6</v>
      </c>
      <c r="M1488" s="127">
        <v>8</v>
      </c>
      <c r="N1488" s="137">
        <f>VLOOKUP(L1488,단가표!$B$2:$C$75,2,0)</f>
        <v>55000</v>
      </c>
      <c r="O1488" s="65">
        <f>SUM(M1488*N1488)</f>
        <v>440000</v>
      </c>
      <c r="P1488" s="138"/>
      <c r="Q1488" s="167" t="s">
        <v>15</v>
      </c>
      <c r="R1488" s="41">
        <v>2</v>
      </c>
      <c r="S1488" s="43">
        <f>VLOOKUP(Q1488,단가표!$B$2:$C$75,2,0)*R1488</f>
        <v>12000</v>
      </c>
      <c r="T1488" s="166"/>
      <c r="U1488" s="195"/>
      <c r="V1488" s="50"/>
      <c r="W1488" s="194" t="s">
        <v>2526</v>
      </c>
      <c r="X1488" s="186">
        <v>43826</v>
      </c>
      <c r="Y1488" s="40" t="s">
        <v>6</v>
      </c>
      <c r="Z1488" s="48"/>
      <c r="AA1488" s="48" t="s">
        <v>140</v>
      </c>
      <c r="AB1488" s="48"/>
      <c r="AC1488" s="48" t="s">
        <v>54</v>
      </c>
    </row>
    <row r="1489" spans="1:29" ht="20.100000000000001" customHeight="1">
      <c r="A1489" s="94" t="s">
        <v>2705</v>
      </c>
      <c r="B1489" s="95" t="s">
        <v>51</v>
      </c>
      <c r="C1489" s="56"/>
      <c r="D1489" s="40" t="s">
        <v>138</v>
      </c>
      <c r="E1489" s="48" t="s">
        <v>46</v>
      </c>
      <c r="F1489" s="48" t="s">
        <v>139</v>
      </c>
      <c r="G1489" s="48" t="s">
        <v>86</v>
      </c>
      <c r="H1489" s="48">
        <v>11</v>
      </c>
      <c r="I1489" s="48" t="s">
        <v>135</v>
      </c>
      <c r="J1489" s="49"/>
      <c r="K1489" s="63"/>
      <c r="L1489" s="40"/>
      <c r="M1489" s="127"/>
      <c r="N1489" s="137"/>
      <c r="O1489" s="65"/>
      <c r="P1489" s="138"/>
      <c r="Q1489" s="167"/>
      <c r="R1489" s="41"/>
      <c r="S1489" s="43" t="e">
        <f>VLOOKUP(Q1489,단가표!$B$2:$C$75,2,0)*R1489</f>
        <v>#N/A</v>
      </c>
      <c r="T1489" s="166"/>
      <c r="U1489" s="195"/>
      <c r="V1489" s="50"/>
      <c r="W1489" s="194" t="s">
        <v>2527</v>
      </c>
      <c r="X1489" s="186"/>
      <c r="Y1489" s="40"/>
      <c r="Z1489" s="48"/>
      <c r="AA1489" s="48"/>
      <c r="AB1489" s="48"/>
      <c r="AC1489" s="48"/>
    </row>
    <row r="1490" spans="1:29" ht="20.100000000000001" customHeight="1">
      <c r="A1490" s="95" t="s">
        <v>2705</v>
      </c>
      <c r="B1490" s="95" t="s">
        <v>51</v>
      </c>
      <c r="C1490" s="48"/>
      <c r="D1490" s="37" t="s">
        <v>933</v>
      </c>
      <c r="E1490" s="37" t="s">
        <v>46</v>
      </c>
      <c r="F1490" s="37" t="s">
        <v>1008</v>
      </c>
      <c r="G1490" s="37" t="s">
        <v>86</v>
      </c>
      <c r="H1490" s="37">
        <v>8</v>
      </c>
      <c r="I1490" s="37" t="s">
        <v>91</v>
      </c>
      <c r="J1490" s="49"/>
      <c r="K1490" s="63"/>
      <c r="L1490" s="38" t="s">
        <v>6</v>
      </c>
      <c r="M1490" s="128">
        <v>6</v>
      </c>
      <c r="N1490" s="137">
        <f>VLOOKUP(L1490,단가표!$B$2:$C$75,2,0)</f>
        <v>55000</v>
      </c>
      <c r="O1490" s="42">
        <f>SUM(M1490*N1490)</f>
        <v>330000</v>
      </c>
      <c r="P1490" s="138"/>
      <c r="Q1490" s="167" t="s">
        <v>26</v>
      </c>
      <c r="R1490" s="53"/>
      <c r="S1490" s="43">
        <f>VLOOKUP(Q1490,단가표!$B$2:$C$75,2,0)*R1490</f>
        <v>0</v>
      </c>
      <c r="T1490" s="143"/>
      <c r="U1490" s="195"/>
      <c r="V1490" s="45"/>
      <c r="W1490" s="206" t="s">
        <v>2529</v>
      </c>
      <c r="X1490" s="187"/>
      <c r="Y1490" s="37"/>
      <c r="Z1490" s="37"/>
      <c r="AA1490" s="37"/>
      <c r="AB1490" s="37"/>
      <c r="AC1490" s="38"/>
    </row>
    <row r="1491" spans="1:29" ht="20.100000000000001" customHeight="1">
      <c r="A1491" s="95" t="s">
        <v>2705</v>
      </c>
      <c r="B1491" s="95" t="s">
        <v>51</v>
      </c>
      <c r="C1491" s="37"/>
      <c r="D1491" s="48" t="s">
        <v>169</v>
      </c>
      <c r="E1491" s="48" t="s">
        <v>47</v>
      </c>
      <c r="F1491" s="48" t="s">
        <v>171</v>
      </c>
      <c r="G1491" s="48" t="s">
        <v>86</v>
      </c>
      <c r="H1491" s="48">
        <v>10</v>
      </c>
      <c r="I1491" s="48" t="s">
        <v>1687</v>
      </c>
      <c r="J1491" s="49"/>
      <c r="K1491" s="66"/>
      <c r="L1491" s="40" t="s">
        <v>3</v>
      </c>
      <c r="M1491" s="127">
        <v>2</v>
      </c>
      <c r="N1491" s="137">
        <f>VLOOKUP(L1491,단가표!$B$2:$C$75,2,0)</f>
        <v>70000</v>
      </c>
      <c r="O1491" s="42">
        <f>SUM(M1491*N1491)</f>
        <v>140000</v>
      </c>
      <c r="P1491" s="138"/>
      <c r="Q1491" s="167" t="s">
        <v>26</v>
      </c>
      <c r="R1491" s="41"/>
      <c r="S1491" s="43">
        <f>VLOOKUP(Q1491,단가표!$B$2:$C$75,2,0)*R1491</f>
        <v>0</v>
      </c>
      <c r="T1491" s="166"/>
      <c r="U1491" s="201"/>
      <c r="V1491" s="67"/>
      <c r="W1491" s="194" t="s">
        <v>2164</v>
      </c>
      <c r="X1491" s="186">
        <v>44275</v>
      </c>
      <c r="Y1491" s="48" t="s">
        <v>4</v>
      </c>
      <c r="Z1491" s="48"/>
      <c r="AA1491" s="48" t="s">
        <v>170</v>
      </c>
      <c r="AB1491" s="48"/>
      <c r="AC1491" s="50" t="s">
        <v>134</v>
      </c>
    </row>
    <row r="1492" spans="1:29" ht="20.100000000000001" customHeight="1">
      <c r="A1492" s="94" t="s">
        <v>2705</v>
      </c>
      <c r="B1492" s="95" t="s">
        <v>51</v>
      </c>
      <c r="C1492" s="48"/>
      <c r="D1492" s="40" t="s">
        <v>462</v>
      </c>
      <c r="E1492" s="48" t="s">
        <v>48</v>
      </c>
      <c r="F1492" s="48" t="s">
        <v>1646</v>
      </c>
      <c r="G1492" s="48" t="s">
        <v>86</v>
      </c>
      <c r="H1492" s="48">
        <v>8</v>
      </c>
      <c r="I1492" s="48" t="s">
        <v>137</v>
      </c>
      <c r="J1492" s="49"/>
      <c r="K1492" s="66"/>
      <c r="L1492" s="40" t="s">
        <v>4</v>
      </c>
      <c r="M1492" s="127">
        <v>3</v>
      </c>
      <c r="N1492" s="137">
        <f>VLOOKUP(L1492,단가표!$B$2:$C$75,2,0)</f>
        <v>60000</v>
      </c>
      <c r="O1492" s="42">
        <f>SUM(M1492*N1492)</f>
        <v>180000</v>
      </c>
      <c r="P1492" s="138"/>
      <c r="Q1492" s="167" t="s">
        <v>26</v>
      </c>
      <c r="R1492" s="41"/>
      <c r="S1492" s="43">
        <f>VLOOKUP(Q1492,단가표!$B$2:$C$75,2,0)*R1492</f>
        <v>0</v>
      </c>
      <c r="T1492" s="166"/>
      <c r="U1492" s="195"/>
      <c r="V1492" s="40"/>
      <c r="W1492" s="194" t="s">
        <v>2459</v>
      </c>
      <c r="X1492" s="186"/>
      <c r="Y1492" s="48"/>
      <c r="Z1492" s="48"/>
      <c r="AA1492" s="67"/>
      <c r="AB1492" s="67"/>
      <c r="AC1492" s="48"/>
    </row>
    <row r="1493" spans="1:29" ht="20.100000000000001" customHeight="1">
      <c r="A1493" s="95" t="s">
        <v>2705</v>
      </c>
      <c r="B1493" s="95" t="s">
        <v>51</v>
      </c>
      <c r="C1493" s="37"/>
      <c r="D1493" s="48" t="s">
        <v>169</v>
      </c>
      <c r="E1493" s="48" t="s">
        <v>46</v>
      </c>
      <c r="F1493" s="48" t="s">
        <v>171</v>
      </c>
      <c r="G1493" s="48" t="s">
        <v>86</v>
      </c>
      <c r="H1493" s="48">
        <v>10</v>
      </c>
      <c r="I1493" s="48" t="s">
        <v>91</v>
      </c>
      <c r="J1493" s="49"/>
      <c r="K1493" s="66"/>
      <c r="L1493" s="40" t="s">
        <v>4</v>
      </c>
      <c r="M1493" s="127">
        <v>4</v>
      </c>
      <c r="N1493" s="137">
        <f>VLOOKUP(L1493,단가표!$B$2:$C$75,2,0)</f>
        <v>60000</v>
      </c>
      <c r="O1493" s="42">
        <f>SUM(M1493*N1493)</f>
        <v>240000</v>
      </c>
      <c r="P1493" s="138"/>
      <c r="Q1493" s="167" t="s">
        <v>26</v>
      </c>
      <c r="R1493" s="41"/>
      <c r="S1493" s="43">
        <f>VLOOKUP(Q1493,단가표!$B$2:$C$75,2,0)*R1493</f>
        <v>0</v>
      </c>
      <c r="T1493" s="166"/>
      <c r="U1493" s="201"/>
      <c r="V1493" s="67"/>
      <c r="W1493" s="194" t="s">
        <v>2533</v>
      </c>
      <c r="X1493" s="186">
        <v>44275</v>
      </c>
      <c r="Y1493" s="48" t="s">
        <v>4</v>
      </c>
      <c r="Z1493" s="48"/>
      <c r="AA1493" s="48" t="s">
        <v>170</v>
      </c>
      <c r="AB1493" s="48"/>
      <c r="AC1493" s="50" t="s">
        <v>134</v>
      </c>
    </row>
    <row r="1494" spans="1:29" ht="20.100000000000001" customHeight="1">
      <c r="A1494" s="94" t="s">
        <v>2705</v>
      </c>
      <c r="B1494" s="95" t="s">
        <v>50</v>
      </c>
      <c r="C1494" s="56"/>
      <c r="D1494" s="48" t="s">
        <v>744</v>
      </c>
      <c r="E1494" s="48" t="s">
        <v>731</v>
      </c>
      <c r="F1494" s="48" t="s">
        <v>745</v>
      </c>
      <c r="G1494" s="48" t="s">
        <v>89</v>
      </c>
      <c r="H1494" s="48">
        <v>10</v>
      </c>
      <c r="I1494" s="48" t="s">
        <v>2535</v>
      </c>
      <c r="J1494" s="49"/>
      <c r="K1494" s="44"/>
      <c r="L1494" s="40" t="s">
        <v>4</v>
      </c>
      <c r="M1494" s="127">
        <v>2</v>
      </c>
      <c r="N1494" s="137">
        <f>VLOOKUP(L1494,단가표!$B$2:$C$75,2,0)</f>
        <v>60000</v>
      </c>
      <c r="O1494" s="42">
        <f>SUM(M1494*N1494)</f>
        <v>120000</v>
      </c>
      <c r="P1494" s="138"/>
      <c r="Q1494" s="167" t="s">
        <v>15</v>
      </c>
      <c r="R1494" s="41">
        <v>3</v>
      </c>
      <c r="S1494" s="43">
        <f>VLOOKUP(Q1494,단가표!$B$2:$C$75,2,0)*R1494</f>
        <v>18000</v>
      </c>
      <c r="T1494" s="166"/>
      <c r="U1494" s="195"/>
      <c r="V1494" s="48"/>
      <c r="W1494" s="202" t="s">
        <v>2537</v>
      </c>
      <c r="X1494" s="186"/>
      <c r="Y1494" s="48"/>
      <c r="Z1494" s="48"/>
      <c r="AA1494" s="48"/>
      <c r="AB1494" s="48"/>
      <c r="AC1494" s="50"/>
    </row>
    <row r="1495" spans="1:29" ht="20.100000000000001" customHeight="1">
      <c r="A1495" s="95" t="s">
        <v>2705</v>
      </c>
      <c r="B1495" s="95" t="s">
        <v>51</v>
      </c>
      <c r="C1495" s="48"/>
      <c r="D1495" s="37" t="s">
        <v>244</v>
      </c>
      <c r="E1495" s="37" t="s">
        <v>193</v>
      </c>
      <c r="F1495" s="37" t="s">
        <v>188</v>
      </c>
      <c r="G1495" s="37" t="s">
        <v>86</v>
      </c>
      <c r="H1495" s="37">
        <v>8</v>
      </c>
      <c r="I1495" s="37" t="s">
        <v>114</v>
      </c>
      <c r="J1495" s="49"/>
      <c r="K1495" s="63"/>
      <c r="L1495" s="38" t="s">
        <v>5</v>
      </c>
      <c r="M1495" s="128">
        <v>4</v>
      </c>
      <c r="N1495" s="137">
        <f>VLOOKUP(L1495,단가표!$B$2:$C$75,2,0)</f>
        <v>57500</v>
      </c>
      <c r="O1495" s="42">
        <f>SUM(M1495*N1495)</f>
        <v>230000</v>
      </c>
      <c r="P1495" s="138"/>
      <c r="Q1495" s="167" t="s">
        <v>26</v>
      </c>
      <c r="R1495" s="53"/>
      <c r="S1495" s="43">
        <f>VLOOKUP(Q1495,단가표!$B$2:$C$75,2,0)*R1495</f>
        <v>0</v>
      </c>
      <c r="T1495" s="143"/>
      <c r="U1495" s="195"/>
      <c r="V1495" s="45"/>
      <c r="W1495" s="206" t="s">
        <v>2539</v>
      </c>
      <c r="X1495" s="187"/>
      <c r="Y1495" s="37"/>
      <c r="Z1495" s="37"/>
      <c r="AA1495" s="37"/>
      <c r="AB1495" s="37"/>
      <c r="AC1495" s="38"/>
    </row>
    <row r="1496" spans="1:29" ht="20.100000000000001" customHeight="1">
      <c r="A1496" s="95" t="s">
        <v>2705</v>
      </c>
      <c r="B1496" s="95" t="s">
        <v>50</v>
      </c>
      <c r="C1496" s="56"/>
      <c r="D1496" s="48" t="s">
        <v>2541</v>
      </c>
      <c r="E1496" s="48" t="s">
        <v>731</v>
      </c>
      <c r="F1496" s="48" t="s">
        <v>2557</v>
      </c>
      <c r="G1496" s="48" t="s">
        <v>86</v>
      </c>
      <c r="H1496" s="48">
        <v>9</v>
      </c>
      <c r="I1496" s="48" t="s">
        <v>114</v>
      </c>
      <c r="J1496" s="49"/>
      <c r="K1496" s="62"/>
      <c r="L1496" s="40" t="s">
        <v>28</v>
      </c>
      <c r="M1496" s="127">
        <v>1</v>
      </c>
      <c r="N1496" s="137">
        <f>VLOOKUP(L1496,단가표!$B$2:$C$75,2,0)</f>
        <v>70000</v>
      </c>
      <c r="O1496" s="42">
        <f>SUM(M1496*N1496)</f>
        <v>70000</v>
      </c>
      <c r="P1496" s="138"/>
      <c r="Q1496" s="167" t="s">
        <v>26</v>
      </c>
      <c r="R1496" s="41">
        <v>1</v>
      </c>
      <c r="S1496" s="43">
        <f>VLOOKUP(Q1496,단가표!$B$2:$C$75,2,0)*R1496</f>
        <v>0</v>
      </c>
      <c r="T1496" s="166"/>
      <c r="U1496" s="193"/>
      <c r="V1496" s="50"/>
      <c r="W1496" s="194" t="s">
        <v>2558</v>
      </c>
      <c r="X1496" s="186"/>
      <c r="Y1496" s="55"/>
      <c r="Z1496" s="48"/>
      <c r="AA1496" s="48"/>
      <c r="AB1496" s="48"/>
      <c r="AC1496" s="40"/>
    </row>
    <row r="1497" spans="1:29" ht="20.100000000000001" customHeight="1">
      <c r="A1497" s="95" t="s">
        <v>2705</v>
      </c>
      <c r="B1497" s="95" t="s">
        <v>50</v>
      </c>
      <c r="C1497" s="37"/>
      <c r="D1497" s="48" t="s">
        <v>2575</v>
      </c>
      <c r="E1497" s="48" t="s">
        <v>731</v>
      </c>
      <c r="F1497" s="48" t="s">
        <v>2576</v>
      </c>
      <c r="G1497" s="48" t="s">
        <v>89</v>
      </c>
      <c r="H1497" s="48">
        <v>8</v>
      </c>
      <c r="I1497" s="48" t="s">
        <v>144</v>
      </c>
      <c r="J1497" s="49"/>
      <c r="K1497" s="44"/>
      <c r="L1497" s="40" t="s">
        <v>28</v>
      </c>
      <c r="M1497" s="127">
        <v>1</v>
      </c>
      <c r="N1497" s="137">
        <f>VLOOKUP(L1497,단가표!$B$2:$C$75,2,0)</f>
        <v>70000</v>
      </c>
      <c r="O1497" s="42">
        <f>SUM(M1497*N1497)</f>
        <v>70000</v>
      </c>
      <c r="P1497" s="138"/>
      <c r="Q1497" s="165" t="s">
        <v>26</v>
      </c>
      <c r="R1497" s="41"/>
      <c r="S1497" s="43">
        <f>VLOOKUP(Q1497,단가표!$B$2:$C$75,2,0)*R1497</f>
        <v>0</v>
      </c>
      <c r="T1497" s="166"/>
      <c r="U1497" s="193"/>
      <c r="V1497" s="50"/>
      <c r="W1497" s="196" t="s">
        <v>2578</v>
      </c>
      <c r="X1497" s="186"/>
      <c r="Y1497" s="55"/>
      <c r="Z1497" s="48"/>
      <c r="AA1497" s="48"/>
      <c r="AB1497" s="48"/>
      <c r="AC1497" s="48"/>
    </row>
    <row r="1498" spans="1:29" ht="20.100000000000001" customHeight="1">
      <c r="A1498" s="95" t="s">
        <v>2705</v>
      </c>
      <c r="B1498" s="95" t="s">
        <v>51</v>
      </c>
      <c r="C1498" s="59"/>
      <c r="D1498" s="48" t="s">
        <v>285</v>
      </c>
      <c r="E1498" s="48" t="s">
        <v>193</v>
      </c>
      <c r="F1498" s="48" t="s">
        <v>286</v>
      </c>
      <c r="G1498" s="48" t="s">
        <v>86</v>
      </c>
      <c r="H1498" s="48">
        <v>7</v>
      </c>
      <c r="I1498" s="48" t="s">
        <v>406</v>
      </c>
      <c r="J1498" s="49"/>
      <c r="K1498" s="62"/>
      <c r="L1498" s="40" t="s">
        <v>1560</v>
      </c>
      <c r="M1498" s="127">
        <v>1</v>
      </c>
      <c r="N1498" s="137">
        <f>VLOOKUP(L1498,단가표!$B$2:$C$75,2,0)</f>
        <v>500000</v>
      </c>
      <c r="O1498" s="42">
        <f>SUM(M1498*N1498)</f>
        <v>500000</v>
      </c>
      <c r="P1498" s="138"/>
      <c r="Q1498" s="167" t="s">
        <v>26</v>
      </c>
      <c r="R1498" s="41"/>
      <c r="S1498" s="43">
        <f>VLOOKUP(Q1498,단가표!$B$2:$C$75,2,0)*R1498</f>
        <v>0</v>
      </c>
      <c r="T1498" s="166"/>
      <c r="U1498" s="193"/>
      <c r="V1498" s="50"/>
      <c r="W1498" s="194" t="s">
        <v>2580</v>
      </c>
      <c r="X1498" s="186">
        <v>44771</v>
      </c>
      <c r="Y1498" s="55" t="s">
        <v>4</v>
      </c>
      <c r="Z1498" s="48"/>
      <c r="AA1498" s="48"/>
      <c r="AB1498" s="48"/>
      <c r="AC1498" s="40"/>
    </row>
    <row r="1499" spans="1:29" ht="20.100000000000001" customHeight="1">
      <c r="A1499" s="95" t="s">
        <v>2705</v>
      </c>
      <c r="B1499" s="95" t="s">
        <v>51</v>
      </c>
      <c r="C1499" s="59"/>
      <c r="D1499" s="48" t="s">
        <v>285</v>
      </c>
      <c r="E1499" s="48" t="s">
        <v>193</v>
      </c>
      <c r="F1499" s="48" t="s">
        <v>286</v>
      </c>
      <c r="G1499" s="48" t="s">
        <v>86</v>
      </c>
      <c r="H1499" s="48">
        <v>7</v>
      </c>
      <c r="I1499" s="48" t="s">
        <v>93</v>
      </c>
      <c r="J1499" s="49"/>
      <c r="K1499" s="62"/>
      <c r="L1499" s="40" t="s">
        <v>4</v>
      </c>
      <c r="M1499" s="127">
        <v>4</v>
      </c>
      <c r="N1499" s="137">
        <f>VLOOKUP(L1499,단가표!$B$2:$C$75,2,0)</f>
        <v>60000</v>
      </c>
      <c r="O1499" s="42">
        <f>SUM(M1499*N1499)</f>
        <v>240000</v>
      </c>
      <c r="P1499" s="138"/>
      <c r="Q1499" s="167" t="s">
        <v>26</v>
      </c>
      <c r="R1499" s="41"/>
      <c r="S1499" s="43">
        <f>VLOOKUP(Q1499,단가표!$B$2:$C$75,2,0)*R1499</f>
        <v>0</v>
      </c>
      <c r="T1499" s="166"/>
      <c r="U1499" s="193"/>
      <c r="V1499" s="50"/>
      <c r="W1499" s="194" t="s">
        <v>2314</v>
      </c>
      <c r="X1499" s="186">
        <v>44771</v>
      </c>
      <c r="Y1499" s="55" t="s">
        <v>4</v>
      </c>
      <c r="Z1499" s="48"/>
      <c r="AA1499" s="48"/>
      <c r="AB1499" s="48"/>
      <c r="AC1499" s="40"/>
    </row>
    <row r="1500" spans="1:29" ht="20.100000000000001" customHeight="1">
      <c r="A1500" s="95" t="s">
        <v>2705</v>
      </c>
      <c r="B1500" s="95" t="s">
        <v>51</v>
      </c>
      <c r="C1500" s="61"/>
      <c r="D1500" s="48" t="s">
        <v>357</v>
      </c>
      <c r="E1500" s="48" t="s">
        <v>48</v>
      </c>
      <c r="F1500" s="48" t="s">
        <v>358</v>
      </c>
      <c r="G1500" s="48" t="s">
        <v>86</v>
      </c>
      <c r="H1500" s="48">
        <v>6</v>
      </c>
      <c r="I1500" s="48" t="s">
        <v>1087</v>
      </c>
      <c r="J1500" s="49"/>
      <c r="K1500" s="62"/>
      <c r="L1500" s="40" t="s">
        <v>4</v>
      </c>
      <c r="M1500" s="127">
        <v>4</v>
      </c>
      <c r="N1500" s="137">
        <f>VLOOKUP(L1500,단가표!$B$2:$C$75,2,0)</f>
        <v>60000</v>
      </c>
      <c r="O1500" s="42">
        <f>SUM(M1500*N1500)</f>
        <v>240000</v>
      </c>
      <c r="P1500" s="138"/>
      <c r="Q1500" s="167" t="s">
        <v>26</v>
      </c>
      <c r="R1500" s="41"/>
      <c r="S1500" s="43">
        <f>VLOOKUP(Q1500,단가표!$B$2:$C$75,2,0)*R1500</f>
        <v>0</v>
      </c>
      <c r="T1500" s="166"/>
      <c r="U1500" s="195"/>
      <c r="V1500" s="48"/>
      <c r="W1500" s="194" t="s">
        <v>2314</v>
      </c>
      <c r="X1500" s="186">
        <v>44967</v>
      </c>
      <c r="Y1500" s="48" t="s">
        <v>4</v>
      </c>
      <c r="Z1500" s="48"/>
      <c r="AA1500" s="48" t="s">
        <v>359</v>
      </c>
      <c r="AB1500" s="48"/>
      <c r="AC1500" s="50"/>
    </row>
    <row r="1501" spans="1:29" ht="20.100000000000001" customHeight="1">
      <c r="A1501" s="36" t="s">
        <v>2705</v>
      </c>
      <c r="B1501" s="95" t="s">
        <v>51</v>
      </c>
      <c r="C1501" s="48" t="s">
        <v>42</v>
      </c>
      <c r="D1501" s="38" t="s">
        <v>277</v>
      </c>
      <c r="E1501" s="48" t="s">
        <v>47</v>
      </c>
      <c r="F1501" s="48" t="s">
        <v>278</v>
      </c>
      <c r="G1501" s="48" t="s">
        <v>86</v>
      </c>
      <c r="H1501" s="48">
        <v>8</v>
      </c>
      <c r="I1501" s="48" t="s">
        <v>135</v>
      </c>
      <c r="J1501" s="49"/>
      <c r="K1501" s="66"/>
      <c r="L1501" s="40"/>
      <c r="M1501" s="127"/>
      <c r="N1501" s="137"/>
      <c r="O1501" s="42"/>
      <c r="P1501" s="138"/>
      <c r="Q1501" s="167"/>
      <c r="R1501" s="41"/>
      <c r="S1501" s="43"/>
      <c r="T1501" s="166"/>
      <c r="U1501" s="195"/>
      <c r="V1501" s="50"/>
      <c r="W1501" s="194" t="s">
        <v>2667</v>
      </c>
      <c r="X1501" s="186">
        <v>44697</v>
      </c>
      <c r="Y1501" s="55" t="s">
        <v>4</v>
      </c>
      <c r="Z1501" s="48"/>
      <c r="AA1501" s="48"/>
      <c r="AB1501" s="48"/>
      <c r="AC1501" s="48" t="s">
        <v>56</v>
      </c>
    </row>
    <row r="1502" spans="1:29" ht="20.100000000000001" customHeight="1">
      <c r="A1502" s="36" t="s">
        <v>2705</v>
      </c>
      <c r="B1502" s="95" t="s">
        <v>51</v>
      </c>
      <c r="C1502" s="56" t="s">
        <v>42</v>
      </c>
      <c r="D1502" s="40" t="s">
        <v>293</v>
      </c>
      <c r="E1502" s="56" t="s">
        <v>47</v>
      </c>
      <c r="F1502" s="40" t="s">
        <v>294</v>
      </c>
      <c r="G1502" s="56" t="s">
        <v>86</v>
      </c>
      <c r="H1502" s="56">
        <v>9</v>
      </c>
      <c r="I1502" s="56"/>
      <c r="J1502" s="68"/>
      <c r="K1502" s="66"/>
      <c r="L1502" s="40"/>
      <c r="M1502" s="127"/>
      <c r="N1502" s="137"/>
      <c r="O1502" s="42"/>
      <c r="P1502" s="140"/>
      <c r="Q1502" s="165"/>
      <c r="R1502" s="41"/>
      <c r="S1502" s="42"/>
      <c r="T1502" s="166"/>
      <c r="U1502" s="195"/>
      <c r="V1502" s="67"/>
      <c r="W1502" s="198" t="s">
        <v>2667</v>
      </c>
      <c r="X1502" s="189">
        <v>44775</v>
      </c>
      <c r="Y1502" s="56" t="s">
        <v>6</v>
      </c>
      <c r="Z1502" s="56"/>
      <c r="AA1502" s="41"/>
      <c r="AB1502" s="41"/>
      <c r="AC1502" s="40"/>
    </row>
    <row r="1503" spans="1:29" ht="20.100000000000001" customHeight="1">
      <c r="A1503" s="58" t="s">
        <v>2705</v>
      </c>
      <c r="B1503" s="95" t="s">
        <v>51</v>
      </c>
      <c r="C1503" s="56" t="s">
        <v>42</v>
      </c>
      <c r="D1503" s="40" t="s">
        <v>138</v>
      </c>
      <c r="E1503" s="48" t="s">
        <v>46</v>
      </c>
      <c r="F1503" s="48" t="s">
        <v>139</v>
      </c>
      <c r="G1503" s="48" t="s">
        <v>86</v>
      </c>
      <c r="H1503" s="48">
        <v>11</v>
      </c>
      <c r="I1503" s="48" t="s">
        <v>135</v>
      </c>
      <c r="J1503" s="49"/>
      <c r="K1503" s="63"/>
      <c r="L1503" s="40"/>
      <c r="M1503" s="127"/>
      <c r="N1503" s="137"/>
      <c r="O1503" s="65"/>
      <c r="P1503" s="138"/>
      <c r="Q1503" s="167"/>
      <c r="R1503" s="41"/>
      <c r="S1503" s="43"/>
      <c r="T1503" s="166"/>
      <c r="U1503" s="195"/>
      <c r="V1503" s="50"/>
      <c r="W1503" s="194" t="s">
        <v>2527</v>
      </c>
      <c r="X1503" s="186"/>
      <c r="Y1503" s="40"/>
      <c r="Z1503" s="48"/>
      <c r="AA1503" s="48"/>
      <c r="AB1503" s="48"/>
      <c r="AC1503" s="48"/>
    </row>
    <row r="1504" spans="1:29" ht="20.100000000000001" customHeight="1">
      <c r="A1504" s="95" t="s">
        <v>2705</v>
      </c>
      <c r="B1504" s="95" t="s">
        <v>51</v>
      </c>
      <c r="C1504" s="59"/>
      <c r="D1504" s="48" t="s">
        <v>285</v>
      </c>
      <c r="E1504" s="48" t="s">
        <v>193</v>
      </c>
      <c r="F1504" s="48" t="s">
        <v>286</v>
      </c>
      <c r="G1504" s="48" t="s">
        <v>86</v>
      </c>
      <c r="H1504" s="48">
        <v>7</v>
      </c>
      <c r="I1504" s="48" t="s">
        <v>689</v>
      </c>
      <c r="J1504" s="49"/>
      <c r="K1504" s="62"/>
      <c r="L1504" s="40" t="s">
        <v>2435</v>
      </c>
      <c r="M1504" s="127">
        <v>1</v>
      </c>
      <c r="N1504" s="137">
        <f>VLOOKUP(L1504,단가표!$B$2:$C$75,2,0)</f>
        <v>30000</v>
      </c>
      <c r="O1504" s="42">
        <f>SUM(M1504*N1504)</f>
        <v>30000</v>
      </c>
      <c r="P1504" s="138"/>
      <c r="Q1504" s="165" t="s">
        <v>26</v>
      </c>
      <c r="R1504" s="41"/>
      <c r="S1504" s="43">
        <f>VLOOKUP(Q1504,단가표!$B$2:$C$75,2,0)</f>
        <v>0</v>
      </c>
      <c r="T1504" s="166"/>
      <c r="U1504" s="193"/>
      <c r="V1504" s="50"/>
      <c r="W1504" s="194"/>
      <c r="X1504" s="186">
        <v>44771</v>
      </c>
      <c r="Y1504" s="55" t="s">
        <v>4</v>
      </c>
      <c r="Z1504" s="48"/>
      <c r="AA1504" s="48"/>
      <c r="AB1504" s="48"/>
      <c r="AC1504" s="40"/>
    </row>
    <row r="1505" spans="1:29" ht="20.100000000000001" customHeight="1">
      <c r="A1505" s="94" t="s">
        <v>2705</v>
      </c>
      <c r="B1505" s="95" t="s">
        <v>51</v>
      </c>
      <c r="C1505" s="37"/>
      <c r="D1505" s="48" t="s">
        <v>1574</v>
      </c>
      <c r="E1505" s="48" t="s">
        <v>47</v>
      </c>
      <c r="F1505" s="48" t="s">
        <v>1575</v>
      </c>
      <c r="G1505" s="48" t="s">
        <v>86</v>
      </c>
      <c r="H1505" s="48">
        <v>8</v>
      </c>
      <c r="I1505" s="50" t="s">
        <v>94</v>
      </c>
      <c r="J1505" s="49"/>
      <c r="K1505" s="44"/>
      <c r="L1505" s="40" t="s">
        <v>4</v>
      </c>
      <c r="M1505" s="127">
        <v>4</v>
      </c>
      <c r="N1505" s="137">
        <f>VLOOKUP(L1505,단가표!$B$2:$C$75,2,0)</f>
        <v>60000</v>
      </c>
      <c r="O1505" s="42">
        <f>SUM(M1505*N1505)</f>
        <v>240000</v>
      </c>
      <c r="P1505" s="138"/>
      <c r="Q1505" s="165" t="s">
        <v>14</v>
      </c>
      <c r="R1505" s="41"/>
      <c r="S1505" s="42">
        <f>VLOOKUP(Q1505,단가표!$B$2:$C$75,2,0)</f>
        <v>30000</v>
      </c>
      <c r="T1505" s="166"/>
      <c r="U1505" s="195"/>
      <c r="V1505" s="50"/>
      <c r="W1505" s="196"/>
      <c r="X1505" s="186"/>
      <c r="Y1505" s="55"/>
      <c r="Z1505" s="48"/>
      <c r="AA1505" s="48"/>
      <c r="AB1505" s="48"/>
      <c r="AC1505" s="48"/>
    </row>
    <row r="1506" spans="1:29" ht="20.100000000000001" customHeight="1">
      <c r="A1506" s="94" t="s">
        <v>2705</v>
      </c>
      <c r="B1506" s="95" t="s">
        <v>50</v>
      </c>
      <c r="C1506" s="37"/>
      <c r="D1506" s="38" t="s">
        <v>466</v>
      </c>
      <c r="E1506" s="37" t="s">
        <v>45</v>
      </c>
      <c r="F1506" s="37" t="s">
        <v>467</v>
      </c>
      <c r="G1506" s="37" t="s">
        <v>89</v>
      </c>
      <c r="H1506" s="37">
        <v>9</v>
      </c>
      <c r="I1506" s="37" t="s">
        <v>101</v>
      </c>
      <c r="J1506" s="49"/>
      <c r="K1506" s="44"/>
      <c r="L1506" s="38" t="s">
        <v>4</v>
      </c>
      <c r="M1506" s="128">
        <v>4</v>
      </c>
      <c r="N1506" s="137">
        <f>VLOOKUP(L1506,단가표!$B$2:$C$75,2,0)</f>
        <v>60000</v>
      </c>
      <c r="O1506" s="43">
        <f>SUM(M1506*N1506)</f>
        <v>240000</v>
      </c>
      <c r="P1506" s="141"/>
      <c r="Q1506" s="167" t="s">
        <v>15</v>
      </c>
      <c r="R1506" s="53"/>
      <c r="S1506" s="43">
        <f>VLOOKUP(Q1506,단가표!$B$2:$C$75,2,0)</f>
        <v>6000</v>
      </c>
      <c r="T1506" s="168"/>
      <c r="U1506" s="200"/>
      <c r="V1506" s="37"/>
      <c r="W1506" s="199" t="s">
        <v>209</v>
      </c>
      <c r="X1506" s="187">
        <v>45258</v>
      </c>
      <c r="Y1506" s="46" t="s">
        <v>6</v>
      </c>
      <c r="Z1506" s="37"/>
      <c r="AA1506" s="37" t="s">
        <v>468</v>
      </c>
      <c r="AB1506" s="37"/>
      <c r="AC1506" s="37"/>
    </row>
    <row r="1507" spans="1:29" ht="20.100000000000001" customHeight="1">
      <c r="A1507" s="94" t="s">
        <v>2705</v>
      </c>
      <c r="B1507" s="95" t="s">
        <v>50</v>
      </c>
      <c r="C1507" s="37"/>
      <c r="D1507" s="38" t="s">
        <v>466</v>
      </c>
      <c r="E1507" s="37" t="s">
        <v>45</v>
      </c>
      <c r="F1507" s="37" t="s">
        <v>467</v>
      </c>
      <c r="G1507" s="37" t="s">
        <v>89</v>
      </c>
      <c r="H1507" s="37">
        <v>9</v>
      </c>
      <c r="I1507" s="37" t="s">
        <v>101</v>
      </c>
      <c r="J1507" s="49"/>
      <c r="K1507" s="44"/>
      <c r="L1507" s="38" t="s">
        <v>4</v>
      </c>
      <c r="M1507" s="128">
        <v>4</v>
      </c>
      <c r="N1507" s="137">
        <f>VLOOKUP(L1507,단가표!$B$2:$C$75,2,0)</f>
        <v>60000</v>
      </c>
      <c r="O1507" s="43">
        <f>SUM(M1507*N1507)</f>
        <v>240000</v>
      </c>
      <c r="P1507" s="141"/>
      <c r="Q1507" s="167" t="s">
        <v>15</v>
      </c>
      <c r="R1507" s="53"/>
      <c r="S1507" s="43">
        <f>VLOOKUP(Q1507,단가표!$B$2:$C$75,2,0)</f>
        <v>6000</v>
      </c>
      <c r="T1507" s="168"/>
      <c r="U1507" s="200"/>
      <c r="V1507" s="37"/>
      <c r="W1507" s="199" t="s">
        <v>209</v>
      </c>
      <c r="X1507" s="187">
        <v>45258</v>
      </c>
      <c r="Y1507" s="46" t="s">
        <v>6</v>
      </c>
      <c r="Z1507" s="37"/>
      <c r="AA1507" s="37" t="s">
        <v>468</v>
      </c>
      <c r="AB1507" s="37"/>
      <c r="AC1507" s="37"/>
    </row>
    <row r="1508" spans="1:29" ht="20.100000000000001" customHeight="1">
      <c r="A1508" s="95" t="s">
        <v>2705</v>
      </c>
      <c r="B1508" s="95" t="s">
        <v>51</v>
      </c>
      <c r="C1508" s="48"/>
      <c r="D1508" s="40" t="s">
        <v>213</v>
      </c>
      <c r="E1508" s="48" t="s">
        <v>47</v>
      </c>
      <c r="F1508" s="48" t="s">
        <v>214</v>
      </c>
      <c r="G1508" s="48" t="s">
        <v>86</v>
      </c>
      <c r="H1508" s="48">
        <v>10</v>
      </c>
      <c r="I1508" s="48" t="s">
        <v>104</v>
      </c>
      <c r="J1508" s="49"/>
      <c r="K1508" s="66"/>
      <c r="L1508" s="40" t="s">
        <v>4</v>
      </c>
      <c r="M1508" s="127">
        <v>3</v>
      </c>
      <c r="N1508" s="137">
        <f>VLOOKUP(L1508,단가표!$B$2:$C$75,2,0)</f>
        <v>60000</v>
      </c>
      <c r="O1508" s="42">
        <f>SUM(M1508*N1508)</f>
        <v>180000</v>
      </c>
      <c r="P1508" s="138"/>
      <c r="Q1508" s="165" t="s">
        <v>15</v>
      </c>
      <c r="R1508" s="41"/>
      <c r="S1508" s="43">
        <f>VLOOKUP(Q1508,단가표!$B$2:$C$75,2,0)</f>
        <v>6000</v>
      </c>
      <c r="T1508" s="166"/>
      <c r="U1508" s="195"/>
      <c r="V1508" s="50"/>
      <c r="W1508" s="194" t="s">
        <v>209</v>
      </c>
      <c r="X1508" s="186">
        <v>44537</v>
      </c>
      <c r="Y1508" s="48" t="s">
        <v>4</v>
      </c>
      <c r="Z1508" s="48"/>
      <c r="AA1508" s="67" t="s">
        <v>215</v>
      </c>
      <c r="AB1508" s="67"/>
      <c r="AC1508" s="48"/>
    </row>
    <row r="1509" spans="1:29" ht="20.100000000000001" customHeight="1">
      <c r="A1509" s="95" t="s">
        <v>2705</v>
      </c>
      <c r="B1509" s="95" t="s">
        <v>51</v>
      </c>
      <c r="C1509" s="48"/>
      <c r="D1509" s="40" t="s">
        <v>213</v>
      </c>
      <c r="E1509" s="48" t="s">
        <v>47</v>
      </c>
      <c r="F1509" s="48" t="s">
        <v>214</v>
      </c>
      <c r="G1509" s="48" t="s">
        <v>86</v>
      </c>
      <c r="H1509" s="48">
        <v>10</v>
      </c>
      <c r="I1509" s="48" t="s">
        <v>104</v>
      </c>
      <c r="J1509" s="49"/>
      <c r="K1509" s="66"/>
      <c r="L1509" s="40" t="s">
        <v>4</v>
      </c>
      <c r="M1509" s="127">
        <v>4</v>
      </c>
      <c r="N1509" s="137">
        <f>VLOOKUP(L1509,단가표!$B$2:$C$75,2,0)</f>
        <v>60000</v>
      </c>
      <c r="O1509" s="42">
        <f>SUM(M1509*N1509)</f>
        <v>240000</v>
      </c>
      <c r="P1509" s="138"/>
      <c r="Q1509" s="165" t="s">
        <v>15</v>
      </c>
      <c r="R1509" s="41"/>
      <c r="S1509" s="43">
        <f>VLOOKUP(Q1509,단가표!$B$2:$C$75,2,0)</f>
        <v>6000</v>
      </c>
      <c r="T1509" s="166"/>
      <c r="U1509" s="195"/>
      <c r="V1509" s="50"/>
      <c r="W1509" s="194" t="s">
        <v>209</v>
      </c>
      <c r="X1509" s="186">
        <v>44537</v>
      </c>
      <c r="Y1509" s="48" t="s">
        <v>4</v>
      </c>
      <c r="Z1509" s="48"/>
      <c r="AA1509" s="67" t="s">
        <v>215</v>
      </c>
      <c r="AB1509" s="67"/>
      <c r="AC1509" s="48"/>
    </row>
    <row r="1510" spans="1:29" ht="20.100000000000001" customHeight="1">
      <c r="A1510" s="95" t="s">
        <v>2705</v>
      </c>
      <c r="B1510" s="95" t="s">
        <v>51</v>
      </c>
      <c r="C1510" s="37"/>
      <c r="D1510" s="38" t="s">
        <v>641</v>
      </c>
      <c r="E1510" s="37" t="s">
        <v>577</v>
      </c>
      <c r="F1510" s="37" t="s">
        <v>643</v>
      </c>
      <c r="G1510" s="37" t="s">
        <v>86</v>
      </c>
      <c r="H1510" s="37">
        <v>8</v>
      </c>
      <c r="I1510" s="37" t="s">
        <v>91</v>
      </c>
      <c r="J1510" s="39"/>
      <c r="K1510" s="66"/>
      <c r="L1510" s="40" t="s">
        <v>4</v>
      </c>
      <c r="M1510" s="127">
        <v>4</v>
      </c>
      <c r="N1510" s="137">
        <f>VLOOKUP(L1510,단가표!$B$2:$C$75,2,0)</f>
        <v>60000</v>
      </c>
      <c r="O1510" s="42">
        <f>SUM(M1510*N1510)</f>
        <v>240000</v>
      </c>
      <c r="P1510" s="138"/>
      <c r="Q1510" s="167" t="s">
        <v>26</v>
      </c>
      <c r="R1510" s="41"/>
      <c r="S1510" s="43">
        <f>VLOOKUP(Q1510,단가표!$B$2:$C$75,2,0)</f>
        <v>0</v>
      </c>
      <c r="T1510" s="166"/>
      <c r="U1510" s="200"/>
      <c r="V1510" s="38"/>
      <c r="W1510" s="199"/>
      <c r="X1510" s="187">
        <v>45394</v>
      </c>
      <c r="Y1510" s="46" t="s">
        <v>4</v>
      </c>
      <c r="Z1510" s="37"/>
      <c r="AA1510" s="47" t="s">
        <v>645</v>
      </c>
      <c r="AB1510" s="47"/>
      <c r="AC1510" s="37" t="s">
        <v>61</v>
      </c>
    </row>
    <row r="1511" spans="1:29" ht="20.100000000000001" customHeight="1">
      <c r="A1511" s="95" t="s">
        <v>2705</v>
      </c>
      <c r="B1511" s="95" t="s">
        <v>50</v>
      </c>
      <c r="C1511" s="37"/>
      <c r="D1511" s="38" t="s">
        <v>1601</v>
      </c>
      <c r="E1511" s="37" t="s">
        <v>45</v>
      </c>
      <c r="F1511" s="37"/>
      <c r="G1511" s="37" t="s">
        <v>86</v>
      </c>
      <c r="H1511" s="37">
        <v>7</v>
      </c>
      <c r="I1511" s="37" t="s">
        <v>113</v>
      </c>
      <c r="J1511" s="39"/>
      <c r="K1511" s="66"/>
      <c r="L1511" s="40" t="s">
        <v>28</v>
      </c>
      <c r="M1511" s="127">
        <v>1</v>
      </c>
      <c r="N1511" s="137">
        <f>VLOOKUP(L1511,단가표!$B$2:$C$75,2,0)</f>
        <v>70000</v>
      </c>
      <c r="O1511" s="42">
        <f>SUM(M1511*N1511)</f>
        <v>70000</v>
      </c>
      <c r="P1511" s="138"/>
      <c r="Q1511" s="167" t="s">
        <v>26</v>
      </c>
      <c r="R1511" s="41"/>
      <c r="S1511" s="43">
        <f>VLOOKUP(Q1511,단가표!$B$2:$C$75,2,0)</f>
        <v>0</v>
      </c>
      <c r="T1511" s="166"/>
      <c r="U1511" s="200"/>
      <c r="V1511" s="38"/>
      <c r="W1511" s="199"/>
      <c r="X1511" s="187"/>
      <c r="Y1511" s="46"/>
      <c r="Z1511" s="37"/>
      <c r="AA1511" s="47"/>
      <c r="AB1511" s="47"/>
      <c r="AC1511" s="37"/>
    </row>
    <row r="1512" spans="1:29" ht="20.100000000000001" customHeight="1">
      <c r="A1512" s="95" t="s">
        <v>2705</v>
      </c>
      <c r="B1512" s="95" t="s">
        <v>51</v>
      </c>
      <c r="C1512" s="59"/>
      <c r="D1512" s="48" t="s">
        <v>694</v>
      </c>
      <c r="E1512" s="48" t="s">
        <v>46</v>
      </c>
      <c r="F1512" s="48" t="s">
        <v>693</v>
      </c>
      <c r="G1512" s="48" t="s">
        <v>86</v>
      </c>
      <c r="H1512" s="48">
        <v>11</v>
      </c>
      <c r="I1512" s="48" t="s">
        <v>112</v>
      </c>
      <c r="J1512" s="49"/>
      <c r="K1512" s="62"/>
      <c r="L1512" s="40" t="s">
        <v>234</v>
      </c>
      <c r="M1512" s="127">
        <v>2</v>
      </c>
      <c r="N1512" s="137">
        <f>VLOOKUP(L1512,단가표!$B$2:$C$75,2,0)</f>
        <v>70000</v>
      </c>
      <c r="O1512" s="42">
        <f>SUM(M1512*N1512)</f>
        <v>140000</v>
      </c>
      <c r="P1512" s="138"/>
      <c r="Q1512" s="165" t="s">
        <v>26</v>
      </c>
      <c r="R1512" s="41"/>
      <c r="S1512" s="43">
        <f>VLOOKUP(Q1512,단가표!$B$2:$C$75,2,0)</f>
        <v>0</v>
      </c>
      <c r="T1512" s="166"/>
      <c r="U1512" s="193"/>
      <c r="V1512" s="50"/>
      <c r="W1512" s="194"/>
      <c r="X1512" s="186">
        <v>45470</v>
      </c>
      <c r="Y1512" s="55" t="s">
        <v>4</v>
      </c>
      <c r="Z1512" s="48"/>
      <c r="AA1512" s="48"/>
      <c r="AB1512" s="48"/>
      <c r="AC1512" s="40"/>
    </row>
    <row r="1513" spans="1:29" ht="20.100000000000001" customHeight="1">
      <c r="A1513" s="95" t="s">
        <v>2705</v>
      </c>
      <c r="B1513" s="95" t="s">
        <v>51</v>
      </c>
      <c r="C1513" s="59"/>
      <c r="D1513" s="48" t="s">
        <v>694</v>
      </c>
      <c r="E1513" s="48" t="s">
        <v>46</v>
      </c>
      <c r="F1513" s="48" t="s">
        <v>693</v>
      </c>
      <c r="G1513" s="48" t="s">
        <v>86</v>
      </c>
      <c r="H1513" s="48">
        <v>11</v>
      </c>
      <c r="I1513" s="48" t="s">
        <v>112</v>
      </c>
      <c r="J1513" s="49"/>
      <c r="K1513" s="62"/>
      <c r="L1513" s="40" t="s">
        <v>4</v>
      </c>
      <c r="M1513" s="127">
        <v>4</v>
      </c>
      <c r="N1513" s="137">
        <f>VLOOKUP(L1513,단가표!$B$2:$C$75,2,0)</f>
        <v>60000</v>
      </c>
      <c r="O1513" s="42">
        <f>SUM(M1513*N1513)</f>
        <v>240000</v>
      </c>
      <c r="P1513" s="138"/>
      <c r="Q1513" s="165" t="s">
        <v>26</v>
      </c>
      <c r="R1513" s="41"/>
      <c r="S1513" s="43">
        <f>VLOOKUP(Q1513,단가표!$B$2:$C$75,2,0)</f>
        <v>0</v>
      </c>
      <c r="T1513" s="166"/>
      <c r="U1513" s="193"/>
      <c r="V1513" s="50"/>
      <c r="W1513" s="194"/>
      <c r="X1513" s="186">
        <v>45470</v>
      </c>
      <c r="Y1513" s="55" t="s">
        <v>4</v>
      </c>
      <c r="Z1513" s="48"/>
      <c r="AA1513" s="48"/>
      <c r="AB1513" s="48"/>
      <c r="AC1513" s="40"/>
    </row>
    <row r="1514" spans="1:29" ht="20.100000000000001" customHeight="1">
      <c r="A1514" s="95" t="s">
        <v>2705</v>
      </c>
      <c r="B1514" s="95" t="s">
        <v>51</v>
      </c>
      <c r="C1514" s="59"/>
      <c r="D1514" s="48" t="s">
        <v>694</v>
      </c>
      <c r="E1514" s="48" t="s">
        <v>46</v>
      </c>
      <c r="F1514" s="48" t="s">
        <v>693</v>
      </c>
      <c r="G1514" s="48" t="s">
        <v>86</v>
      </c>
      <c r="H1514" s="48">
        <v>11</v>
      </c>
      <c r="I1514" s="48" t="s">
        <v>112</v>
      </c>
      <c r="J1514" s="49"/>
      <c r="K1514" s="62"/>
      <c r="L1514" s="40" t="s">
        <v>4</v>
      </c>
      <c r="M1514" s="127">
        <v>4</v>
      </c>
      <c r="N1514" s="137">
        <f>VLOOKUP(L1514,단가표!$B$2:$C$75,2,0)</f>
        <v>60000</v>
      </c>
      <c r="O1514" s="42">
        <f>SUM(M1514*N1514)</f>
        <v>240000</v>
      </c>
      <c r="P1514" s="138"/>
      <c r="Q1514" s="165" t="s">
        <v>26</v>
      </c>
      <c r="R1514" s="41"/>
      <c r="S1514" s="43">
        <f>VLOOKUP(Q1514,단가표!$B$2:$C$75,2,0)</f>
        <v>0</v>
      </c>
      <c r="T1514" s="166"/>
      <c r="U1514" s="193"/>
      <c r="V1514" s="50"/>
      <c r="W1514" s="194"/>
      <c r="X1514" s="186">
        <v>45470</v>
      </c>
      <c r="Y1514" s="55" t="s">
        <v>4</v>
      </c>
      <c r="Z1514" s="48"/>
      <c r="AA1514" s="48"/>
      <c r="AB1514" s="48"/>
      <c r="AC1514" s="40"/>
    </row>
    <row r="1515" spans="1:29" ht="20.100000000000001" customHeight="1">
      <c r="A1515" s="95" t="s">
        <v>2705</v>
      </c>
      <c r="B1515" s="95" t="s">
        <v>51</v>
      </c>
      <c r="C1515" s="48"/>
      <c r="D1515" s="40" t="s">
        <v>401</v>
      </c>
      <c r="E1515" s="48" t="s">
        <v>48</v>
      </c>
      <c r="F1515" s="48" t="s">
        <v>361</v>
      </c>
      <c r="G1515" s="48" t="s">
        <v>86</v>
      </c>
      <c r="H1515" s="48">
        <v>6</v>
      </c>
      <c r="I1515" s="48" t="s">
        <v>87</v>
      </c>
      <c r="J1515" s="49"/>
      <c r="K1515" s="62"/>
      <c r="L1515" s="40" t="s">
        <v>4</v>
      </c>
      <c r="M1515" s="127">
        <v>4</v>
      </c>
      <c r="N1515" s="137">
        <f>VLOOKUP(L1515,단가표!$B$2:$C$75,2,0)</f>
        <v>60000</v>
      </c>
      <c r="O1515" s="42">
        <f>SUM(M1515*N1515)</f>
        <v>240000</v>
      </c>
      <c r="P1515" s="138"/>
      <c r="Q1515" s="167" t="s">
        <v>26</v>
      </c>
      <c r="R1515" s="41"/>
      <c r="S1515" s="43">
        <v>0</v>
      </c>
      <c r="T1515" s="168"/>
      <c r="U1515" s="195"/>
      <c r="V1515" s="50"/>
      <c r="W1515" s="194"/>
      <c r="X1515" s="186">
        <v>44974</v>
      </c>
      <c r="Y1515" s="55" t="s">
        <v>4</v>
      </c>
      <c r="Z1515" s="48"/>
      <c r="AA1515" s="48" t="s">
        <v>362</v>
      </c>
      <c r="AB1515" s="48"/>
      <c r="AC1515" s="48"/>
    </row>
    <row r="1516" spans="1:29" ht="20.100000000000001" customHeight="1">
      <c r="A1516" s="95" t="s">
        <v>2705</v>
      </c>
      <c r="B1516" s="95" t="s">
        <v>50</v>
      </c>
      <c r="C1516" s="56"/>
      <c r="D1516" s="48" t="s">
        <v>722</v>
      </c>
      <c r="E1516" s="48" t="s">
        <v>731</v>
      </c>
      <c r="F1516" s="48" t="s">
        <v>776</v>
      </c>
      <c r="G1516" s="48" t="s">
        <v>86</v>
      </c>
      <c r="H1516" s="48">
        <v>7</v>
      </c>
      <c r="I1516" s="48" t="s">
        <v>107</v>
      </c>
      <c r="J1516" s="49"/>
      <c r="K1516" s="62"/>
      <c r="L1516" s="40" t="s">
        <v>4</v>
      </c>
      <c r="M1516" s="127">
        <v>4</v>
      </c>
      <c r="N1516" s="137">
        <f>VLOOKUP(L1516,단가표!$B$2:$C$75,2,0)</f>
        <v>60000</v>
      </c>
      <c r="O1516" s="42">
        <f>SUM(M1516*N1516)</f>
        <v>240000</v>
      </c>
      <c r="P1516" s="138"/>
      <c r="Q1516" s="167" t="s">
        <v>26</v>
      </c>
      <c r="R1516" s="41"/>
      <c r="S1516" s="43">
        <f>VLOOKUP(Q1516,단가표!$B$2:$C$75,2,0)</f>
        <v>0</v>
      </c>
      <c r="T1516" s="166"/>
      <c r="U1516" s="193"/>
      <c r="V1516" s="50"/>
      <c r="W1516" s="194"/>
      <c r="X1516" s="186">
        <v>45526</v>
      </c>
      <c r="Y1516" s="55" t="s">
        <v>4</v>
      </c>
      <c r="Z1516" s="48"/>
      <c r="AA1516" s="48"/>
      <c r="AB1516" s="48"/>
      <c r="AC1516" s="40"/>
    </row>
    <row r="1517" spans="1:29" ht="20.100000000000001" customHeight="1">
      <c r="A1517" s="94" t="s">
        <v>2705</v>
      </c>
      <c r="B1517" s="95" t="s">
        <v>51</v>
      </c>
      <c r="C1517" s="59"/>
      <c r="D1517" s="48" t="s">
        <v>557</v>
      </c>
      <c r="E1517" s="48" t="s">
        <v>48</v>
      </c>
      <c r="F1517" s="48" t="s">
        <v>558</v>
      </c>
      <c r="G1517" s="48" t="s">
        <v>86</v>
      </c>
      <c r="H1517" s="48">
        <v>7</v>
      </c>
      <c r="I1517" s="50" t="s">
        <v>87</v>
      </c>
      <c r="J1517" s="49"/>
      <c r="K1517" s="62"/>
      <c r="L1517" s="40" t="s">
        <v>5</v>
      </c>
      <c r="M1517" s="127">
        <v>4</v>
      </c>
      <c r="N1517" s="137">
        <f>VLOOKUP(L1517,단가표!$B$2:$C$75,2,0)</f>
        <v>57500</v>
      </c>
      <c r="O1517" s="42">
        <f>SUM(M1517*N1517)</f>
        <v>230000</v>
      </c>
      <c r="P1517" s="138"/>
      <c r="Q1517" s="165" t="s">
        <v>26</v>
      </c>
      <c r="R1517" s="41"/>
      <c r="S1517" s="42">
        <f>VLOOKUP(Q1517,단가표!$B$2:$C$75,2,0)</f>
        <v>0</v>
      </c>
      <c r="T1517" s="166"/>
      <c r="U1517" s="195"/>
      <c r="V1517" s="50"/>
      <c r="W1517" s="194"/>
      <c r="X1517" s="186"/>
      <c r="Y1517" s="55"/>
      <c r="Z1517" s="48"/>
      <c r="AA1517" s="48"/>
      <c r="AB1517" s="48"/>
      <c r="AC1517" s="48"/>
    </row>
    <row r="1518" spans="1:29" ht="20.100000000000001" customHeight="1">
      <c r="A1518" s="94" t="s">
        <v>2705</v>
      </c>
      <c r="B1518" s="95" t="s">
        <v>51</v>
      </c>
      <c r="C1518" s="69"/>
      <c r="D1518" s="48" t="s">
        <v>417</v>
      </c>
      <c r="E1518" s="48" t="s">
        <v>193</v>
      </c>
      <c r="F1518" s="48" t="s">
        <v>418</v>
      </c>
      <c r="G1518" s="48" t="s">
        <v>86</v>
      </c>
      <c r="H1518" s="48">
        <v>6</v>
      </c>
      <c r="I1518" s="48" t="s">
        <v>87</v>
      </c>
      <c r="J1518" s="68"/>
      <c r="K1518" s="62"/>
      <c r="L1518" s="40" t="s">
        <v>4</v>
      </c>
      <c r="M1518" s="129">
        <v>-4</v>
      </c>
      <c r="N1518" s="145">
        <f>VLOOKUP(L1518,단가표!$B$2:$C$75,2,0)</f>
        <v>60000</v>
      </c>
      <c r="O1518" s="70">
        <f>SUM(M1518*N1518)</f>
        <v>-240000</v>
      </c>
      <c r="P1518" s="139"/>
      <c r="Q1518" s="167" t="s">
        <v>26</v>
      </c>
      <c r="R1518" s="41"/>
      <c r="S1518" s="43">
        <f>VLOOKUP(Q1518,단가표!$B$2:$C$75,2,0)</f>
        <v>0</v>
      </c>
      <c r="T1518" s="138"/>
      <c r="U1518" s="195"/>
      <c r="V1518" s="50"/>
      <c r="W1518" s="208"/>
      <c r="X1518" s="186">
        <v>45134</v>
      </c>
      <c r="Y1518" s="48" t="s">
        <v>4</v>
      </c>
      <c r="Z1518" s="48"/>
      <c r="AA1518" s="48" t="s">
        <v>419</v>
      </c>
      <c r="AB1518" s="48"/>
      <c r="AC1518" s="40"/>
    </row>
    <row r="1519" spans="1:29" ht="20.100000000000001" customHeight="1">
      <c r="A1519" s="94" t="s">
        <v>2705</v>
      </c>
      <c r="B1519" s="95" t="s">
        <v>51</v>
      </c>
      <c r="C1519" s="61"/>
      <c r="D1519" s="48" t="s">
        <v>417</v>
      </c>
      <c r="E1519" s="48" t="s">
        <v>193</v>
      </c>
      <c r="F1519" s="48" t="s">
        <v>418</v>
      </c>
      <c r="G1519" s="48" t="s">
        <v>86</v>
      </c>
      <c r="H1519" s="48">
        <v>6</v>
      </c>
      <c r="I1519" s="48" t="s">
        <v>87</v>
      </c>
      <c r="J1519" s="68"/>
      <c r="K1519" s="62"/>
      <c r="L1519" s="40" t="s">
        <v>4</v>
      </c>
      <c r="M1519" s="130">
        <v>1</v>
      </c>
      <c r="N1519" s="146">
        <f>VLOOKUP(L1519,단가표!$B$2:$C$75,2,0)</f>
        <v>60000</v>
      </c>
      <c r="O1519" s="75">
        <f>SUM(M1519*N1519)</f>
        <v>60000</v>
      </c>
      <c r="P1519" s="138"/>
      <c r="Q1519" s="167" t="s">
        <v>26</v>
      </c>
      <c r="R1519" s="41"/>
      <c r="S1519" s="43">
        <f>VLOOKUP(Q1519,단가표!$B$2:$C$75,2,0)</f>
        <v>0</v>
      </c>
      <c r="T1519" s="138"/>
      <c r="U1519" s="195"/>
      <c r="V1519" s="50"/>
      <c r="W1519" s="194"/>
      <c r="X1519" s="186">
        <v>45134</v>
      </c>
      <c r="Y1519" s="48" t="s">
        <v>4</v>
      </c>
      <c r="Z1519" s="48"/>
      <c r="AA1519" s="48" t="s">
        <v>419</v>
      </c>
      <c r="AB1519" s="48"/>
      <c r="AC1519" s="40"/>
    </row>
    <row r="1520" spans="1:29" ht="20.100000000000001" customHeight="1">
      <c r="A1520" s="94" t="s">
        <v>2705</v>
      </c>
      <c r="B1520" s="95" t="s">
        <v>51</v>
      </c>
      <c r="C1520" s="61"/>
      <c r="D1520" s="48" t="s">
        <v>417</v>
      </c>
      <c r="E1520" s="48" t="s">
        <v>193</v>
      </c>
      <c r="F1520" s="48" t="s">
        <v>418</v>
      </c>
      <c r="G1520" s="48" t="s">
        <v>86</v>
      </c>
      <c r="H1520" s="48">
        <v>6</v>
      </c>
      <c r="I1520" s="48" t="s">
        <v>87</v>
      </c>
      <c r="J1520" s="68"/>
      <c r="K1520" s="62"/>
      <c r="L1520" s="40" t="s">
        <v>1614</v>
      </c>
      <c r="M1520" s="130">
        <v>1</v>
      </c>
      <c r="N1520" s="147">
        <v>18000</v>
      </c>
      <c r="O1520" s="75">
        <f>SUM(M1520*N1520)</f>
        <v>18000</v>
      </c>
      <c r="P1520" s="138"/>
      <c r="Q1520" s="167" t="s">
        <v>26</v>
      </c>
      <c r="R1520" s="41"/>
      <c r="S1520" s="43">
        <f>VLOOKUP(Q1520,단가표!$B$2:$C$75,2,0)</f>
        <v>0</v>
      </c>
      <c r="T1520" s="138"/>
      <c r="U1520" s="195"/>
      <c r="V1520" s="50"/>
      <c r="W1520" s="194"/>
      <c r="X1520" s="186">
        <v>45134</v>
      </c>
      <c r="Y1520" s="48" t="s">
        <v>4</v>
      </c>
      <c r="Z1520" s="48"/>
      <c r="AA1520" s="48" t="s">
        <v>419</v>
      </c>
      <c r="AB1520" s="48"/>
      <c r="AC1520" s="40"/>
    </row>
    <row r="1521" spans="1:29" ht="20.100000000000001" customHeight="1">
      <c r="A1521" s="95" t="s">
        <v>2705</v>
      </c>
      <c r="B1521" s="95" t="s">
        <v>51</v>
      </c>
      <c r="C1521" s="37"/>
      <c r="D1521" s="37" t="s">
        <v>108</v>
      </c>
      <c r="E1521" s="37" t="s">
        <v>48</v>
      </c>
      <c r="F1521" s="37" t="s">
        <v>109</v>
      </c>
      <c r="G1521" s="37" t="s">
        <v>86</v>
      </c>
      <c r="H1521" s="37">
        <v>8</v>
      </c>
      <c r="I1521" s="37" t="s">
        <v>1217</v>
      </c>
      <c r="J1521" s="49"/>
      <c r="K1521" s="66"/>
      <c r="L1521" s="40" t="s">
        <v>2435</v>
      </c>
      <c r="M1521" s="128">
        <v>1</v>
      </c>
      <c r="N1521" s="137">
        <f>VLOOKUP(L1521,단가표!$B$2:$C$75,2,0)</f>
        <v>30000</v>
      </c>
      <c r="O1521" s="42">
        <f>SUM(M1521*N1521)</f>
        <v>30000</v>
      </c>
      <c r="P1521" s="138"/>
      <c r="Q1521" s="165" t="s">
        <v>26</v>
      </c>
      <c r="R1521" s="53"/>
      <c r="S1521" s="43">
        <f>VLOOKUP(Q1521,단가표!$B$2:$C$75,2,0)</f>
        <v>0</v>
      </c>
      <c r="T1521" s="168"/>
      <c r="U1521" s="200"/>
      <c r="V1521" s="45"/>
      <c r="W1521" s="199"/>
      <c r="X1521" s="187">
        <v>43946</v>
      </c>
      <c r="Y1521" s="46" t="s">
        <v>6</v>
      </c>
      <c r="Z1521" s="37"/>
      <c r="AA1521" s="37" t="s">
        <v>110</v>
      </c>
      <c r="AB1521" s="37"/>
      <c r="AC1521" s="38"/>
    </row>
    <row r="1522" spans="1:29" ht="20.100000000000001" customHeight="1">
      <c r="A1522" s="95" t="s">
        <v>2705</v>
      </c>
      <c r="B1522" s="95" t="s">
        <v>51</v>
      </c>
      <c r="C1522" s="59"/>
      <c r="D1522" s="37" t="s">
        <v>108</v>
      </c>
      <c r="E1522" s="37" t="s">
        <v>48</v>
      </c>
      <c r="F1522" s="37" t="s">
        <v>109</v>
      </c>
      <c r="G1522" s="37" t="s">
        <v>86</v>
      </c>
      <c r="H1522" s="37">
        <v>8</v>
      </c>
      <c r="I1522" s="37" t="s">
        <v>1217</v>
      </c>
      <c r="J1522" s="49"/>
      <c r="K1522" s="62"/>
      <c r="L1522" s="38" t="s">
        <v>4</v>
      </c>
      <c r="M1522" s="128">
        <v>4</v>
      </c>
      <c r="N1522" s="137">
        <f>VLOOKUP(L1522,단가표!$B$2:$C$75,2,0)</f>
        <v>60000</v>
      </c>
      <c r="O1522" s="42">
        <f>SUM(M1522*N1522)</f>
        <v>240000</v>
      </c>
      <c r="P1522" s="138"/>
      <c r="Q1522" s="165" t="s">
        <v>26</v>
      </c>
      <c r="R1522" s="53"/>
      <c r="S1522" s="43">
        <f>VLOOKUP(Q1522,단가표!$B$2:$C$75,2,0)</f>
        <v>0</v>
      </c>
      <c r="T1522" s="168"/>
      <c r="U1522" s="200"/>
      <c r="V1522" s="45"/>
      <c r="W1522" s="199"/>
      <c r="X1522" s="187">
        <v>43946</v>
      </c>
      <c r="Y1522" s="46" t="s">
        <v>6</v>
      </c>
      <c r="Z1522" s="37"/>
      <c r="AA1522" s="37" t="s">
        <v>110</v>
      </c>
      <c r="AB1522" s="37"/>
      <c r="AC1522" s="38"/>
    </row>
    <row r="1523" spans="1:29" ht="20.100000000000001" customHeight="1">
      <c r="A1523" s="95" t="s">
        <v>2705</v>
      </c>
      <c r="B1523" s="95" t="s">
        <v>51</v>
      </c>
      <c r="C1523" s="37"/>
      <c r="D1523" s="37" t="s">
        <v>108</v>
      </c>
      <c r="E1523" s="37" t="s">
        <v>48</v>
      </c>
      <c r="F1523" s="37" t="s">
        <v>109</v>
      </c>
      <c r="G1523" s="37" t="s">
        <v>86</v>
      </c>
      <c r="H1523" s="37">
        <v>8</v>
      </c>
      <c r="I1523" s="37" t="s">
        <v>1217</v>
      </c>
      <c r="J1523" s="49"/>
      <c r="K1523" s="62"/>
      <c r="L1523" s="40" t="s">
        <v>2435</v>
      </c>
      <c r="M1523" s="128">
        <v>8</v>
      </c>
      <c r="N1523" s="137">
        <f>VLOOKUP(L1523,단가표!$B$2:$C$75,2,0)</f>
        <v>30000</v>
      </c>
      <c r="O1523" s="42">
        <f>SUM(M1523*N1523)</f>
        <v>240000</v>
      </c>
      <c r="P1523" s="138"/>
      <c r="Q1523" s="165" t="s">
        <v>26</v>
      </c>
      <c r="R1523" s="53"/>
      <c r="S1523" s="43">
        <f>VLOOKUP(Q1523,단가표!$B$2:$C$75,2,0)</f>
        <v>0</v>
      </c>
      <c r="T1523" s="168"/>
      <c r="U1523" s="200"/>
      <c r="V1523" s="45"/>
      <c r="W1523" s="199"/>
      <c r="X1523" s="187">
        <v>43946</v>
      </c>
      <c r="Y1523" s="46" t="s">
        <v>6</v>
      </c>
      <c r="Z1523" s="37"/>
      <c r="AA1523" s="37" t="s">
        <v>110</v>
      </c>
      <c r="AB1523" s="37"/>
      <c r="AC1523" s="38"/>
    </row>
    <row r="1524" spans="1:29" ht="20.100000000000001" customHeight="1">
      <c r="A1524" s="95" t="s">
        <v>2705</v>
      </c>
      <c r="B1524" s="95" t="s">
        <v>51</v>
      </c>
      <c r="C1524" s="59"/>
      <c r="D1524" s="40" t="s">
        <v>462</v>
      </c>
      <c r="E1524" s="48" t="s">
        <v>46</v>
      </c>
      <c r="F1524" s="48" t="s">
        <v>1646</v>
      </c>
      <c r="G1524" s="48" t="s">
        <v>86</v>
      </c>
      <c r="H1524" s="40">
        <v>8</v>
      </c>
      <c r="I1524" s="48" t="s">
        <v>103</v>
      </c>
      <c r="J1524" s="49"/>
      <c r="K1524" s="66"/>
      <c r="L1524" s="40" t="s">
        <v>28</v>
      </c>
      <c r="M1524" s="127">
        <v>1</v>
      </c>
      <c r="N1524" s="137">
        <f>VLOOKUP(L1524,단가표!$B$2:$C$75,2,0)</f>
        <v>70000</v>
      </c>
      <c r="O1524" s="42">
        <f>SUM(M1524*N1524)</f>
        <v>70000</v>
      </c>
      <c r="P1524" s="140"/>
      <c r="Q1524" s="167" t="s">
        <v>26</v>
      </c>
      <c r="R1524" s="41"/>
      <c r="S1524" s="43">
        <f>VLOOKUP(Q1524,단가표!$B$2:$C$75,2,0)</f>
        <v>0</v>
      </c>
      <c r="T1524" s="166"/>
      <c r="U1524" s="195"/>
      <c r="V1524" s="41"/>
      <c r="W1524" s="194"/>
      <c r="X1524" s="188">
        <v>44884</v>
      </c>
      <c r="Y1524" s="48" t="s">
        <v>4</v>
      </c>
      <c r="Z1524" s="48"/>
      <c r="AA1524" s="48" t="s">
        <v>319</v>
      </c>
      <c r="AB1524" s="48"/>
      <c r="AC1524" s="48" t="s">
        <v>61</v>
      </c>
    </row>
    <row r="1525" spans="1:29" ht="20.100000000000001" customHeight="1">
      <c r="A1525" s="95" t="s">
        <v>2705</v>
      </c>
      <c r="B1525" s="95" t="s">
        <v>51</v>
      </c>
      <c r="C1525" s="48"/>
      <c r="D1525" s="40" t="s">
        <v>127</v>
      </c>
      <c r="E1525" s="48" t="s">
        <v>48</v>
      </c>
      <c r="F1525" s="48" t="s">
        <v>153</v>
      </c>
      <c r="G1525" s="48" t="s">
        <v>86</v>
      </c>
      <c r="H1525" s="48">
        <v>8</v>
      </c>
      <c r="I1525" s="48" t="s">
        <v>88</v>
      </c>
      <c r="J1525" s="49"/>
      <c r="K1525" s="62"/>
      <c r="L1525" s="40" t="s">
        <v>1560</v>
      </c>
      <c r="M1525" s="127">
        <v>1</v>
      </c>
      <c r="N1525" s="137">
        <f>VLOOKUP(L1525,단가표!$B$2:$C$75,2,0)</f>
        <v>500000</v>
      </c>
      <c r="O1525" s="42">
        <f>SUM(M1525*N1525)</f>
        <v>500000</v>
      </c>
      <c r="P1525" s="138"/>
      <c r="Q1525" s="167" t="s">
        <v>26</v>
      </c>
      <c r="R1525" s="75"/>
      <c r="S1525" s="43">
        <f>VLOOKUP(Q1525,단가표!$B$2:$C$75,2,0)</f>
        <v>0</v>
      </c>
      <c r="T1525" s="166"/>
      <c r="U1525" s="195"/>
      <c r="V1525" s="48"/>
      <c r="W1525" s="194"/>
      <c r="X1525" s="186"/>
      <c r="Y1525" s="48" t="s">
        <v>4</v>
      </c>
      <c r="Z1525" s="48"/>
      <c r="AA1525" s="67" t="s">
        <v>128</v>
      </c>
      <c r="AB1525" s="67"/>
      <c r="AC1525" s="40" t="s">
        <v>129</v>
      </c>
    </row>
    <row r="1526" spans="1:29" ht="20.100000000000001" customHeight="1">
      <c r="A1526" s="95" t="s">
        <v>2705</v>
      </c>
      <c r="B1526" s="95" t="s">
        <v>51</v>
      </c>
      <c r="C1526" s="48"/>
      <c r="D1526" s="40" t="s">
        <v>127</v>
      </c>
      <c r="E1526" s="48" t="s">
        <v>48</v>
      </c>
      <c r="F1526" s="48" t="s">
        <v>153</v>
      </c>
      <c r="G1526" s="48" t="s">
        <v>86</v>
      </c>
      <c r="H1526" s="48">
        <v>8</v>
      </c>
      <c r="I1526" s="48" t="s">
        <v>88</v>
      </c>
      <c r="J1526" s="49"/>
      <c r="K1526" s="62"/>
      <c r="L1526" s="40" t="s">
        <v>2435</v>
      </c>
      <c r="M1526" s="127">
        <v>4</v>
      </c>
      <c r="N1526" s="137">
        <f>VLOOKUP(L1526,단가표!$B$2:$C$75,2,0)</f>
        <v>30000</v>
      </c>
      <c r="O1526" s="42">
        <f>SUM(M1526*N1526)</f>
        <v>120000</v>
      </c>
      <c r="P1526" s="138"/>
      <c r="Q1526" s="167" t="s">
        <v>26</v>
      </c>
      <c r="R1526" s="75"/>
      <c r="S1526" s="43">
        <f>VLOOKUP(Q1526,단가표!$B$2:$C$75,2,0)</f>
        <v>0</v>
      </c>
      <c r="T1526" s="166"/>
      <c r="U1526" s="195"/>
      <c r="V1526" s="48"/>
      <c r="W1526" s="194"/>
      <c r="X1526" s="186"/>
      <c r="Y1526" s="48" t="s">
        <v>4</v>
      </c>
      <c r="Z1526" s="48"/>
      <c r="AA1526" s="67" t="s">
        <v>128</v>
      </c>
      <c r="AB1526" s="67"/>
      <c r="AC1526" s="40" t="s">
        <v>129</v>
      </c>
    </row>
    <row r="1527" spans="1:29" ht="20.100000000000001" customHeight="1">
      <c r="A1527" s="95" t="s">
        <v>2705</v>
      </c>
      <c r="B1527" s="95" t="s">
        <v>51</v>
      </c>
      <c r="C1527" s="59"/>
      <c r="D1527" s="48" t="s">
        <v>705</v>
      </c>
      <c r="E1527" s="48" t="s">
        <v>48</v>
      </c>
      <c r="F1527" s="48" t="s">
        <v>706</v>
      </c>
      <c r="G1527" s="48" t="s">
        <v>86</v>
      </c>
      <c r="H1527" s="48">
        <v>9</v>
      </c>
      <c r="I1527" s="48" t="s">
        <v>103</v>
      </c>
      <c r="J1527" s="49"/>
      <c r="K1527" s="62"/>
      <c r="L1527" s="40" t="s">
        <v>4</v>
      </c>
      <c r="M1527" s="127">
        <v>4</v>
      </c>
      <c r="N1527" s="137">
        <f>VLOOKUP(L1527,단가표!$B$2:$C$75,2,0)</f>
        <v>60000</v>
      </c>
      <c r="O1527" s="42">
        <f>SUM(M1527*N1527)</f>
        <v>240000</v>
      </c>
      <c r="P1527" s="138"/>
      <c r="Q1527" s="165" t="s">
        <v>26</v>
      </c>
      <c r="R1527" s="41"/>
      <c r="S1527" s="43">
        <f>VLOOKUP(Q1527,단가표!$B$2:$C$75,2,0)</f>
        <v>0</v>
      </c>
      <c r="T1527" s="166"/>
      <c r="U1527" s="193"/>
      <c r="V1527" s="50"/>
      <c r="W1527" s="194"/>
      <c r="X1527" s="186"/>
      <c r="Y1527" s="55"/>
      <c r="Z1527" s="48"/>
      <c r="AA1527" s="48"/>
      <c r="AB1527" s="48"/>
      <c r="AC1527" s="40"/>
    </row>
    <row r="1528" spans="1:29" ht="20.100000000000001" customHeight="1">
      <c r="A1528" s="95" t="s">
        <v>2705</v>
      </c>
      <c r="B1528" s="95" t="s">
        <v>51</v>
      </c>
      <c r="C1528" s="59"/>
      <c r="D1528" s="48" t="s">
        <v>705</v>
      </c>
      <c r="E1528" s="48" t="s">
        <v>48</v>
      </c>
      <c r="F1528" s="48" t="s">
        <v>706</v>
      </c>
      <c r="G1528" s="48" t="s">
        <v>86</v>
      </c>
      <c r="H1528" s="48">
        <v>9</v>
      </c>
      <c r="I1528" s="48" t="s">
        <v>707</v>
      </c>
      <c r="J1528" s="49"/>
      <c r="K1528" s="62"/>
      <c r="L1528" s="40" t="s">
        <v>2435</v>
      </c>
      <c r="M1528" s="127">
        <v>3</v>
      </c>
      <c r="N1528" s="137">
        <f>VLOOKUP(L1528,단가표!$B$2:$C$75,2,0)</f>
        <v>30000</v>
      </c>
      <c r="O1528" s="42">
        <f>SUM(M1528*N1528)</f>
        <v>90000</v>
      </c>
      <c r="P1528" s="138"/>
      <c r="Q1528" s="165" t="s">
        <v>26</v>
      </c>
      <c r="R1528" s="41"/>
      <c r="S1528" s="43">
        <f>VLOOKUP(Q1528,단가표!$B$2:$C$75,2,0)</f>
        <v>0</v>
      </c>
      <c r="T1528" s="166"/>
      <c r="U1528" s="193"/>
      <c r="V1528" s="50"/>
      <c r="W1528" s="194"/>
      <c r="X1528" s="186"/>
      <c r="Y1528" s="55"/>
      <c r="Z1528" s="48"/>
      <c r="AA1528" s="48"/>
      <c r="AB1528" s="48"/>
      <c r="AC1528" s="40"/>
    </row>
    <row r="1529" spans="1:29" ht="20.100000000000001" customHeight="1">
      <c r="A1529" s="96" t="s">
        <v>2705</v>
      </c>
      <c r="B1529" s="95" t="s">
        <v>50</v>
      </c>
      <c r="C1529" s="37"/>
      <c r="D1529" s="38" t="s">
        <v>1422</v>
      </c>
      <c r="E1529" s="48" t="s">
        <v>45</v>
      </c>
      <c r="F1529" s="48" t="s">
        <v>1423</v>
      </c>
      <c r="G1529" s="48" t="s">
        <v>89</v>
      </c>
      <c r="H1529" s="48">
        <v>9</v>
      </c>
      <c r="I1529" s="48" t="s">
        <v>90</v>
      </c>
      <c r="J1529" s="49"/>
      <c r="K1529" s="44"/>
      <c r="L1529" s="40" t="s">
        <v>4</v>
      </c>
      <c r="M1529" s="127">
        <v>2</v>
      </c>
      <c r="N1529" s="137">
        <f>VLOOKUP(L1529,단가표!$B$2:$C$75,2,0)</f>
        <v>60000</v>
      </c>
      <c r="O1529" s="42">
        <f>SUM(M1529*N1529)</f>
        <v>120000</v>
      </c>
      <c r="P1529" s="138"/>
      <c r="Q1529" s="165" t="s">
        <v>26</v>
      </c>
      <c r="R1529" s="41"/>
      <c r="S1529" s="42">
        <f>VLOOKUP(Q1529,단가표!$B$2:$C$75,2,0)</f>
        <v>0</v>
      </c>
      <c r="T1529" s="166"/>
      <c r="U1529" s="195"/>
      <c r="V1529" s="50"/>
      <c r="W1529" s="198"/>
      <c r="X1529" s="188">
        <v>45615</v>
      </c>
      <c r="Y1529" s="55" t="s">
        <v>4</v>
      </c>
      <c r="Z1529" s="48"/>
      <c r="AA1529" s="48"/>
      <c r="AB1529" s="48"/>
      <c r="AC1529" s="40"/>
    </row>
    <row r="1530" spans="1:29" ht="20.100000000000001" customHeight="1">
      <c r="A1530" s="96" t="s">
        <v>2705</v>
      </c>
      <c r="B1530" s="95" t="s">
        <v>50</v>
      </c>
      <c r="C1530" s="37"/>
      <c r="D1530" s="38" t="s">
        <v>1422</v>
      </c>
      <c r="E1530" s="48" t="s">
        <v>45</v>
      </c>
      <c r="F1530" s="48" t="s">
        <v>1423</v>
      </c>
      <c r="G1530" s="48" t="s">
        <v>89</v>
      </c>
      <c r="H1530" s="48">
        <v>9</v>
      </c>
      <c r="I1530" s="48" t="s">
        <v>90</v>
      </c>
      <c r="J1530" s="49"/>
      <c r="K1530" s="44"/>
      <c r="L1530" s="40" t="s">
        <v>4</v>
      </c>
      <c r="M1530" s="127">
        <v>4</v>
      </c>
      <c r="N1530" s="137">
        <f>VLOOKUP(L1530,단가표!$B$2:$C$75,2,0)</f>
        <v>60000</v>
      </c>
      <c r="O1530" s="42">
        <f>SUM(M1530*N1530)</f>
        <v>240000</v>
      </c>
      <c r="P1530" s="138"/>
      <c r="Q1530" s="165" t="s">
        <v>26</v>
      </c>
      <c r="R1530" s="41"/>
      <c r="S1530" s="42">
        <f>VLOOKUP(Q1530,단가표!$B$2:$C$75,2,0)</f>
        <v>0</v>
      </c>
      <c r="T1530" s="166"/>
      <c r="U1530" s="195"/>
      <c r="V1530" s="50"/>
      <c r="W1530" s="198"/>
      <c r="X1530" s="188">
        <v>45615</v>
      </c>
      <c r="Y1530" s="55" t="s">
        <v>4</v>
      </c>
      <c r="Z1530" s="48"/>
      <c r="AA1530" s="48"/>
      <c r="AB1530" s="48"/>
      <c r="AC1530" s="40"/>
    </row>
    <row r="1531" spans="1:29" ht="20.100000000000001" customHeight="1">
      <c r="A1531" s="95" t="s">
        <v>2705</v>
      </c>
      <c r="B1531" s="95" t="s">
        <v>50</v>
      </c>
      <c r="C1531" s="56"/>
      <c r="D1531" s="37" t="s">
        <v>571</v>
      </c>
      <c r="E1531" s="48" t="s">
        <v>45</v>
      </c>
      <c r="F1531" s="48" t="s">
        <v>572</v>
      </c>
      <c r="G1531" s="48" t="s">
        <v>89</v>
      </c>
      <c r="H1531" s="48">
        <v>8</v>
      </c>
      <c r="I1531" s="48" t="s">
        <v>90</v>
      </c>
      <c r="J1531" s="68"/>
      <c r="K1531" s="66"/>
      <c r="L1531" s="40" t="s">
        <v>4</v>
      </c>
      <c r="M1531" s="127">
        <v>4</v>
      </c>
      <c r="N1531" s="137">
        <f>VLOOKUP(L1531,단가표!$B$2:$C$75,2,0)</f>
        <v>60000</v>
      </c>
      <c r="O1531" s="42">
        <f>SUM(M1531*N1531)</f>
        <v>240000</v>
      </c>
      <c r="P1531" s="138"/>
      <c r="Q1531" s="167" t="s">
        <v>26</v>
      </c>
      <c r="R1531" s="41"/>
      <c r="S1531" s="43">
        <f>VLOOKUP(Q1531,단가표!$B$2:$C$75,2,0)</f>
        <v>0</v>
      </c>
      <c r="T1531" s="166"/>
      <c r="U1531" s="195"/>
      <c r="V1531" s="48"/>
      <c r="W1531" s="194"/>
      <c r="X1531" s="186">
        <v>45339</v>
      </c>
      <c r="Y1531" s="48" t="s">
        <v>4</v>
      </c>
      <c r="Z1531" s="48"/>
      <c r="AA1531" s="48" t="s">
        <v>586</v>
      </c>
      <c r="AB1531" s="48"/>
      <c r="AC1531" s="50"/>
    </row>
    <row r="1532" spans="1:29" ht="20.100000000000001" customHeight="1">
      <c r="A1532" s="96" t="s">
        <v>2705</v>
      </c>
      <c r="B1532" s="95" t="s">
        <v>51</v>
      </c>
      <c r="C1532" s="56"/>
      <c r="D1532" s="38" t="s">
        <v>1656</v>
      </c>
      <c r="E1532" s="48" t="s">
        <v>48</v>
      </c>
      <c r="F1532" s="48" t="s">
        <v>1657</v>
      </c>
      <c r="G1532" s="48" t="s">
        <v>86</v>
      </c>
      <c r="H1532" s="48">
        <v>10</v>
      </c>
      <c r="I1532" s="48" t="s">
        <v>100</v>
      </c>
      <c r="J1532" s="49"/>
      <c r="K1532" s="62"/>
      <c r="L1532" s="40" t="s">
        <v>28</v>
      </c>
      <c r="M1532" s="128">
        <v>1</v>
      </c>
      <c r="N1532" s="137">
        <f>VLOOKUP(L1532,단가표!$B$2:$C$75,2,0)</f>
        <v>70000</v>
      </c>
      <c r="O1532" s="42">
        <f>SUM(M1532*N1532)</f>
        <v>70000</v>
      </c>
      <c r="P1532" s="138"/>
      <c r="Q1532" s="167" t="s">
        <v>26</v>
      </c>
      <c r="R1532" s="41"/>
      <c r="S1532" s="43">
        <f>VLOOKUP(Q1532,단가표!$B$2:$C$75,2,0)</f>
        <v>0</v>
      </c>
      <c r="T1532" s="166"/>
      <c r="U1532" s="195"/>
      <c r="V1532" s="48"/>
      <c r="W1532" s="194"/>
      <c r="X1532" s="186"/>
      <c r="Y1532" s="55"/>
      <c r="Z1532" s="48"/>
      <c r="AA1532" s="48"/>
      <c r="AB1532" s="48"/>
      <c r="AC1532" s="48"/>
    </row>
    <row r="1533" spans="1:29" ht="20.100000000000001" customHeight="1">
      <c r="A1533" s="95" t="s">
        <v>2705</v>
      </c>
      <c r="B1533" s="95" t="s">
        <v>51</v>
      </c>
      <c r="C1533" s="59"/>
      <c r="D1533" s="48" t="s">
        <v>285</v>
      </c>
      <c r="E1533" s="48" t="s">
        <v>193</v>
      </c>
      <c r="F1533" s="48" t="s">
        <v>286</v>
      </c>
      <c r="G1533" s="48" t="s">
        <v>86</v>
      </c>
      <c r="H1533" s="48">
        <v>7</v>
      </c>
      <c r="I1533" s="48" t="s">
        <v>707</v>
      </c>
      <c r="J1533" s="49"/>
      <c r="K1533" s="62"/>
      <c r="L1533" s="40" t="s">
        <v>2435</v>
      </c>
      <c r="M1533" s="127">
        <v>1</v>
      </c>
      <c r="N1533" s="137">
        <f>VLOOKUP(L1533,단가표!$B$2:$C$75,2,0)</f>
        <v>30000</v>
      </c>
      <c r="O1533" s="42">
        <f>SUM(M1533*N1533)</f>
        <v>30000</v>
      </c>
      <c r="P1533" s="138"/>
      <c r="Q1533" s="165" t="s">
        <v>26</v>
      </c>
      <c r="R1533" s="41"/>
      <c r="S1533" s="43">
        <f>VLOOKUP(Q1533,단가표!$B$2:$C$75,2,0)</f>
        <v>0</v>
      </c>
      <c r="T1533" s="166"/>
      <c r="U1533" s="193"/>
      <c r="V1533" s="48"/>
      <c r="W1533" s="194"/>
      <c r="X1533" s="186">
        <v>44771</v>
      </c>
      <c r="Y1533" s="55" t="s">
        <v>4</v>
      </c>
      <c r="Z1533" s="48"/>
      <c r="AA1533" s="48"/>
      <c r="AB1533" s="48"/>
      <c r="AC1533" s="40"/>
    </row>
    <row r="1534" spans="1:29" ht="20.100000000000001" customHeight="1">
      <c r="A1534" s="96" t="s">
        <v>2705</v>
      </c>
      <c r="B1534" s="95" t="s">
        <v>51</v>
      </c>
      <c r="C1534" s="56"/>
      <c r="D1534" s="38" t="s">
        <v>1656</v>
      </c>
      <c r="E1534" s="48" t="s">
        <v>48</v>
      </c>
      <c r="F1534" s="48" t="s">
        <v>1657</v>
      </c>
      <c r="G1534" s="48" t="s">
        <v>86</v>
      </c>
      <c r="H1534" s="48">
        <v>10</v>
      </c>
      <c r="I1534" s="48" t="s">
        <v>100</v>
      </c>
      <c r="J1534" s="49"/>
      <c r="K1534" s="62"/>
      <c r="L1534" s="40" t="s">
        <v>4</v>
      </c>
      <c r="M1534" s="128">
        <v>3</v>
      </c>
      <c r="N1534" s="137">
        <f>VLOOKUP(L1534,단가표!$B$2:$C$75,2,0)</f>
        <v>60000</v>
      </c>
      <c r="O1534" s="42">
        <f>SUM(M1534*N1534)</f>
        <v>180000</v>
      </c>
      <c r="P1534" s="138"/>
      <c r="Q1534" s="167" t="s">
        <v>14</v>
      </c>
      <c r="R1534" s="41"/>
      <c r="S1534" s="43">
        <f>VLOOKUP(Q1534,단가표!$B$2:$C$75,2,0)</f>
        <v>30000</v>
      </c>
      <c r="T1534" s="166"/>
      <c r="U1534" s="195"/>
      <c r="V1534" s="48"/>
      <c r="W1534" s="194"/>
      <c r="X1534" s="186"/>
      <c r="Y1534" s="55"/>
      <c r="Z1534" s="48"/>
      <c r="AA1534" s="48"/>
      <c r="AB1534" s="48"/>
      <c r="AC1534" s="48"/>
    </row>
    <row r="1535" spans="1:29" ht="20.100000000000001" customHeight="1">
      <c r="A1535" s="94" t="s">
        <v>2705</v>
      </c>
      <c r="B1535" s="95" t="s">
        <v>50</v>
      </c>
      <c r="C1535" s="61"/>
      <c r="D1535" s="48" t="s">
        <v>714</v>
      </c>
      <c r="E1535" s="48" t="s">
        <v>44</v>
      </c>
      <c r="F1535" s="48" t="s">
        <v>709</v>
      </c>
      <c r="G1535" s="48" t="s">
        <v>89</v>
      </c>
      <c r="H1535" s="48">
        <v>8</v>
      </c>
      <c r="I1535" s="50" t="s">
        <v>91</v>
      </c>
      <c r="J1535" s="49"/>
      <c r="K1535" s="62"/>
      <c r="L1535" s="40" t="s">
        <v>3</v>
      </c>
      <c r="M1535" s="127">
        <v>1</v>
      </c>
      <c r="N1535" s="137">
        <f>VLOOKUP(L1535,단가표!$B$2:$C$75,2,0)</f>
        <v>70000</v>
      </c>
      <c r="O1535" s="42">
        <f>SUM(M1535*N1535)</f>
        <v>70000</v>
      </c>
      <c r="P1535" s="138"/>
      <c r="Q1535" s="167" t="s">
        <v>26</v>
      </c>
      <c r="R1535" s="41"/>
      <c r="S1535" s="43">
        <f>VLOOKUP(Q1535,단가표!$B$2:$C$75,2,0)</f>
        <v>0</v>
      </c>
      <c r="T1535" s="166"/>
      <c r="U1535" s="195"/>
      <c r="V1535" s="48"/>
      <c r="W1535" s="194"/>
      <c r="X1535" s="186">
        <v>45493</v>
      </c>
      <c r="Y1535" s="48" t="s">
        <v>4</v>
      </c>
      <c r="Z1535" s="48"/>
      <c r="AA1535" s="48"/>
      <c r="AB1535" s="48"/>
      <c r="AC1535" s="50"/>
    </row>
    <row r="1536" spans="1:29" ht="20.100000000000001" customHeight="1">
      <c r="A1536" s="104" t="s">
        <v>2705</v>
      </c>
      <c r="B1536" s="95" t="s">
        <v>50</v>
      </c>
      <c r="C1536" s="48"/>
      <c r="D1536" s="48" t="s">
        <v>368</v>
      </c>
      <c r="E1536" s="48" t="s">
        <v>44</v>
      </c>
      <c r="F1536" s="48" t="s">
        <v>537</v>
      </c>
      <c r="G1536" s="48" t="s">
        <v>86</v>
      </c>
      <c r="H1536" s="48">
        <v>10</v>
      </c>
      <c r="I1536" s="48" t="s">
        <v>135</v>
      </c>
      <c r="J1536" s="49"/>
      <c r="K1536" s="62"/>
      <c r="L1536" s="40" t="s">
        <v>6</v>
      </c>
      <c r="M1536" s="127">
        <v>8</v>
      </c>
      <c r="N1536" s="137">
        <f>VLOOKUP(L1536,단가표!$B$2:$C$75,2,0)</f>
        <v>55000</v>
      </c>
      <c r="O1536" s="42">
        <f>SUM(M1536*N1536)</f>
        <v>440000</v>
      </c>
      <c r="P1536" s="138"/>
      <c r="Q1536" s="167" t="s">
        <v>26</v>
      </c>
      <c r="R1536" s="41"/>
      <c r="S1536" s="43">
        <f>VLOOKUP(Q1536,단가표!$B$2:$C$75,2,0)</f>
        <v>0</v>
      </c>
      <c r="T1536" s="166"/>
      <c r="U1536" s="195"/>
      <c r="V1536" s="50"/>
      <c r="W1536" s="194" t="s">
        <v>209</v>
      </c>
      <c r="X1536" s="186">
        <v>43849</v>
      </c>
      <c r="Y1536" s="48" t="s">
        <v>6</v>
      </c>
      <c r="Z1536" s="48"/>
      <c r="AA1536" s="48" t="s">
        <v>538</v>
      </c>
      <c r="AB1536" s="48"/>
      <c r="AC1536" s="48" t="s">
        <v>61</v>
      </c>
    </row>
    <row r="1537" spans="1:29" ht="20.100000000000001" customHeight="1">
      <c r="A1537" s="104" t="s">
        <v>2705</v>
      </c>
      <c r="B1537" s="95" t="s">
        <v>50</v>
      </c>
      <c r="C1537" s="48"/>
      <c r="D1537" s="48" t="s">
        <v>368</v>
      </c>
      <c r="E1537" s="48" t="s">
        <v>44</v>
      </c>
      <c r="F1537" s="48" t="s">
        <v>537</v>
      </c>
      <c r="G1537" s="48" t="s">
        <v>86</v>
      </c>
      <c r="H1537" s="48">
        <v>10</v>
      </c>
      <c r="I1537" s="48" t="s">
        <v>135</v>
      </c>
      <c r="J1537" s="49"/>
      <c r="K1537" s="62"/>
      <c r="L1537" s="40" t="s">
        <v>3</v>
      </c>
      <c r="M1537" s="127">
        <v>2</v>
      </c>
      <c r="N1537" s="137">
        <f>VLOOKUP(L1537,단가표!$B$2:$C$75,2,0)</f>
        <v>70000</v>
      </c>
      <c r="O1537" s="42">
        <f>SUM(M1537*N1537)</f>
        <v>140000</v>
      </c>
      <c r="P1537" s="138"/>
      <c r="Q1537" s="167" t="s">
        <v>26</v>
      </c>
      <c r="R1537" s="41"/>
      <c r="S1537" s="43">
        <f>VLOOKUP(Q1537,단가표!$B$2:$C$75,2,0)</f>
        <v>0</v>
      </c>
      <c r="T1537" s="166"/>
      <c r="U1537" s="195"/>
      <c r="V1537" s="50"/>
      <c r="W1537" s="194" t="s">
        <v>209</v>
      </c>
      <c r="X1537" s="186">
        <v>43849</v>
      </c>
      <c r="Y1537" s="48" t="s">
        <v>6</v>
      </c>
      <c r="Z1537" s="48"/>
      <c r="AA1537" s="48" t="s">
        <v>538</v>
      </c>
      <c r="AB1537" s="48"/>
      <c r="AC1537" s="48" t="s">
        <v>61</v>
      </c>
    </row>
    <row r="1538" spans="1:29" ht="20.100000000000001" customHeight="1">
      <c r="A1538" s="104" t="s">
        <v>2705</v>
      </c>
      <c r="B1538" s="95" t="s">
        <v>50</v>
      </c>
      <c r="C1538" s="48"/>
      <c r="D1538" s="48" t="s">
        <v>368</v>
      </c>
      <c r="E1538" s="48" t="s">
        <v>44</v>
      </c>
      <c r="F1538" s="48" t="s">
        <v>537</v>
      </c>
      <c r="G1538" s="48" t="s">
        <v>86</v>
      </c>
      <c r="H1538" s="48">
        <v>10</v>
      </c>
      <c r="I1538" s="48" t="s">
        <v>135</v>
      </c>
      <c r="J1538" s="49"/>
      <c r="K1538" s="62"/>
      <c r="L1538" s="40" t="s">
        <v>3</v>
      </c>
      <c r="M1538" s="127">
        <v>2</v>
      </c>
      <c r="N1538" s="137">
        <f>VLOOKUP(L1538,단가표!$B$2:$C$75,2,0)</f>
        <v>70000</v>
      </c>
      <c r="O1538" s="42">
        <f>SUM(M1538*N1538)</f>
        <v>140000</v>
      </c>
      <c r="P1538" s="138"/>
      <c r="Q1538" s="167" t="s">
        <v>26</v>
      </c>
      <c r="R1538" s="41"/>
      <c r="S1538" s="43">
        <f>VLOOKUP(Q1538,단가표!$B$2:$C$75,2,0)</f>
        <v>0</v>
      </c>
      <c r="T1538" s="166"/>
      <c r="U1538" s="195"/>
      <c r="V1538" s="50"/>
      <c r="W1538" s="194" t="s">
        <v>209</v>
      </c>
      <c r="X1538" s="186">
        <v>43849</v>
      </c>
      <c r="Y1538" s="48" t="s">
        <v>6</v>
      </c>
      <c r="Z1538" s="48"/>
      <c r="AA1538" s="48" t="s">
        <v>538</v>
      </c>
      <c r="AB1538" s="48"/>
      <c r="AC1538" s="48" t="s">
        <v>61</v>
      </c>
    </row>
    <row r="1539" spans="1:29" ht="20.100000000000001" customHeight="1">
      <c r="A1539" s="104" t="s">
        <v>2705</v>
      </c>
      <c r="B1539" s="95" t="s">
        <v>50</v>
      </c>
      <c r="C1539" s="48"/>
      <c r="D1539" s="48" t="s">
        <v>368</v>
      </c>
      <c r="E1539" s="48" t="s">
        <v>44</v>
      </c>
      <c r="F1539" s="48" t="s">
        <v>537</v>
      </c>
      <c r="G1539" s="48" t="s">
        <v>86</v>
      </c>
      <c r="H1539" s="48">
        <v>10</v>
      </c>
      <c r="I1539" s="48" t="s">
        <v>135</v>
      </c>
      <c r="J1539" s="49"/>
      <c r="K1539" s="62"/>
      <c r="L1539" s="40" t="s">
        <v>4</v>
      </c>
      <c r="M1539" s="127">
        <v>4</v>
      </c>
      <c r="N1539" s="137">
        <f>VLOOKUP(L1539,단가표!$B$2:$C$75,2,0)</f>
        <v>60000</v>
      </c>
      <c r="O1539" s="42">
        <f>SUM(M1539*N1539)</f>
        <v>240000</v>
      </c>
      <c r="P1539" s="138"/>
      <c r="Q1539" s="167" t="s">
        <v>26</v>
      </c>
      <c r="R1539" s="41"/>
      <c r="S1539" s="43">
        <f>VLOOKUP(Q1539,단가표!$B$2:$C$75,2,0)</f>
        <v>0</v>
      </c>
      <c r="T1539" s="166"/>
      <c r="U1539" s="195"/>
      <c r="V1539" s="50"/>
      <c r="W1539" s="194" t="s">
        <v>209</v>
      </c>
      <c r="X1539" s="186">
        <v>43849</v>
      </c>
      <c r="Y1539" s="48" t="s">
        <v>6</v>
      </c>
      <c r="Z1539" s="48"/>
      <c r="AA1539" s="48" t="s">
        <v>538</v>
      </c>
      <c r="AB1539" s="48"/>
      <c r="AC1539" s="48" t="s">
        <v>61</v>
      </c>
    </row>
    <row r="1540" spans="1:29" ht="20.100000000000001" customHeight="1">
      <c r="A1540" s="104" t="s">
        <v>2705</v>
      </c>
      <c r="B1540" s="95" t="s">
        <v>50</v>
      </c>
      <c r="C1540" s="48"/>
      <c r="D1540" s="48" t="s">
        <v>368</v>
      </c>
      <c r="E1540" s="48" t="s">
        <v>44</v>
      </c>
      <c r="F1540" s="48" t="s">
        <v>537</v>
      </c>
      <c r="G1540" s="48" t="s">
        <v>86</v>
      </c>
      <c r="H1540" s="48">
        <v>10</v>
      </c>
      <c r="I1540" s="48" t="s">
        <v>135</v>
      </c>
      <c r="J1540" s="49"/>
      <c r="K1540" s="62"/>
      <c r="L1540" s="40" t="s">
        <v>4</v>
      </c>
      <c r="M1540" s="127">
        <v>4</v>
      </c>
      <c r="N1540" s="137">
        <f>VLOOKUP(L1540,단가표!$B$2:$C$75,2,0)</f>
        <v>60000</v>
      </c>
      <c r="O1540" s="42">
        <f>SUM(M1540*N1540)</f>
        <v>240000</v>
      </c>
      <c r="P1540" s="138"/>
      <c r="Q1540" s="167" t="s">
        <v>26</v>
      </c>
      <c r="R1540" s="41"/>
      <c r="S1540" s="43">
        <f>VLOOKUP(Q1540,단가표!$B$2:$C$75,2,0)</f>
        <v>0</v>
      </c>
      <c r="T1540" s="166"/>
      <c r="U1540" s="195"/>
      <c r="V1540" s="50"/>
      <c r="W1540" s="194" t="s">
        <v>1577</v>
      </c>
      <c r="X1540" s="186">
        <v>43849</v>
      </c>
      <c r="Y1540" s="48" t="s">
        <v>6</v>
      </c>
      <c r="Z1540" s="48"/>
      <c r="AA1540" s="48" t="s">
        <v>538</v>
      </c>
      <c r="AB1540" s="48"/>
      <c r="AC1540" s="48" t="s">
        <v>61</v>
      </c>
    </row>
    <row r="1541" spans="1:29" ht="20.100000000000001" customHeight="1">
      <c r="A1541" s="95" t="s">
        <v>2705</v>
      </c>
      <c r="B1541" s="95" t="s">
        <v>50</v>
      </c>
      <c r="C1541" s="59"/>
      <c r="D1541" s="40" t="s">
        <v>287</v>
      </c>
      <c r="E1541" s="48" t="s">
        <v>731</v>
      </c>
      <c r="F1541" s="48" t="s">
        <v>288</v>
      </c>
      <c r="G1541" s="48" t="s">
        <v>89</v>
      </c>
      <c r="H1541" s="48">
        <v>9</v>
      </c>
      <c r="I1541" s="48" t="s">
        <v>91</v>
      </c>
      <c r="J1541" s="49"/>
      <c r="K1541" s="66"/>
      <c r="L1541" s="40" t="s">
        <v>3</v>
      </c>
      <c r="M1541" s="127">
        <v>2</v>
      </c>
      <c r="N1541" s="137">
        <f>VLOOKUP(L1541,단가표!$B$2:$C$75,2,0)</f>
        <v>70000</v>
      </c>
      <c r="O1541" s="42">
        <f>SUM(M1541*N1541)</f>
        <v>140000</v>
      </c>
      <c r="P1541" s="138"/>
      <c r="Q1541" s="167" t="s">
        <v>26</v>
      </c>
      <c r="R1541" s="41"/>
      <c r="S1541" s="43">
        <f>VLOOKUP(Q1541,단가표!$B$2:$C$75,2,0)</f>
        <v>0</v>
      </c>
      <c r="T1541" s="166"/>
      <c r="U1541" s="209"/>
      <c r="V1541" s="41"/>
      <c r="W1541" s="194"/>
      <c r="X1541" s="188"/>
      <c r="Y1541" s="48"/>
      <c r="Z1541" s="48"/>
      <c r="AA1541" s="48"/>
      <c r="AB1541" s="48"/>
      <c r="AC1541" s="40" t="s">
        <v>52</v>
      </c>
    </row>
    <row r="1542" spans="1:29" ht="20.100000000000001" customHeight="1">
      <c r="A1542" s="95" t="s">
        <v>2705</v>
      </c>
      <c r="B1542" s="95" t="s">
        <v>51</v>
      </c>
      <c r="C1542" s="59"/>
      <c r="D1542" s="48" t="s">
        <v>642</v>
      </c>
      <c r="E1542" s="48" t="s">
        <v>577</v>
      </c>
      <c r="F1542" s="48" t="s">
        <v>644</v>
      </c>
      <c r="G1542" s="48" t="s">
        <v>86</v>
      </c>
      <c r="H1542" s="48">
        <v>8</v>
      </c>
      <c r="I1542" s="48" t="s">
        <v>91</v>
      </c>
      <c r="J1542" s="49"/>
      <c r="K1542" s="62"/>
      <c r="L1542" s="40" t="s">
        <v>4</v>
      </c>
      <c r="M1542" s="127">
        <v>4</v>
      </c>
      <c r="N1542" s="137">
        <f>VLOOKUP(L1542,단가표!$B$2:$C$75,2,0)</f>
        <v>60000</v>
      </c>
      <c r="O1542" s="42">
        <f>SUM(M1542*N1542)</f>
        <v>240000</v>
      </c>
      <c r="P1542" s="138"/>
      <c r="Q1542" s="165" t="s">
        <v>26</v>
      </c>
      <c r="R1542" s="41"/>
      <c r="S1542" s="43">
        <f>VLOOKUP(Q1542,단가표!$B$2:$C$75,2,0)</f>
        <v>0</v>
      </c>
      <c r="T1542" s="166"/>
      <c r="U1542" s="193"/>
      <c r="V1542" s="50"/>
      <c r="W1542" s="194"/>
      <c r="X1542" s="186">
        <v>45402</v>
      </c>
      <c r="Y1542" s="55" t="s">
        <v>4</v>
      </c>
      <c r="Z1542" s="48"/>
      <c r="AA1542" s="48" t="s">
        <v>655</v>
      </c>
      <c r="AB1542" s="48"/>
      <c r="AC1542" s="40"/>
    </row>
    <row r="1543" spans="1:29" ht="20.100000000000001" customHeight="1">
      <c r="A1543" s="95" t="s">
        <v>2705</v>
      </c>
      <c r="B1543" s="95" t="s">
        <v>50</v>
      </c>
      <c r="C1543" s="37"/>
      <c r="D1543" s="48" t="s">
        <v>746</v>
      </c>
      <c r="E1543" s="48" t="s">
        <v>44</v>
      </c>
      <c r="F1543" s="48" t="s">
        <v>747</v>
      </c>
      <c r="G1543" s="48" t="s">
        <v>86</v>
      </c>
      <c r="H1543" s="48">
        <v>10</v>
      </c>
      <c r="I1543" s="48" t="s">
        <v>91</v>
      </c>
      <c r="J1543" s="49"/>
      <c r="K1543" s="44"/>
      <c r="L1543" s="40" t="s">
        <v>4</v>
      </c>
      <c r="M1543" s="127">
        <v>3</v>
      </c>
      <c r="N1543" s="137">
        <f>VLOOKUP(L1543,단가표!$B$2:$C$75,2,0)</f>
        <v>60000</v>
      </c>
      <c r="O1543" s="42">
        <f>SUM(M1543*N1543)</f>
        <v>180000</v>
      </c>
      <c r="P1543" s="138"/>
      <c r="Q1543" s="165" t="s">
        <v>26</v>
      </c>
      <c r="R1543" s="41"/>
      <c r="S1543" s="43">
        <f>VLOOKUP(Q1543,단가표!$B$2:$C$75,2,0)</f>
        <v>0</v>
      </c>
      <c r="T1543" s="166"/>
      <c r="U1543" s="193"/>
      <c r="V1543" s="50"/>
      <c r="W1543" s="196"/>
      <c r="X1543" s="186">
        <v>45522</v>
      </c>
      <c r="Y1543" s="55" t="s">
        <v>6</v>
      </c>
      <c r="Z1543" s="48"/>
      <c r="AA1543" s="48"/>
      <c r="AB1543" s="48"/>
      <c r="AC1543" s="48"/>
    </row>
    <row r="1544" spans="1:29" ht="20.100000000000001" customHeight="1">
      <c r="A1544" s="95" t="s">
        <v>2705</v>
      </c>
      <c r="B1544" s="95" t="s">
        <v>51</v>
      </c>
      <c r="C1544" s="56"/>
      <c r="D1544" s="48" t="s">
        <v>669</v>
      </c>
      <c r="E1544" s="48" t="s">
        <v>46</v>
      </c>
      <c r="F1544" s="40" t="s">
        <v>670</v>
      </c>
      <c r="G1544" s="48" t="s">
        <v>86</v>
      </c>
      <c r="H1544" s="48">
        <v>7</v>
      </c>
      <c r="I1544" s="48" t="s">
        <v>92</v>
      </c>
      <c r="J1544" s="68"/>
      <c r="K1544" s="87"/>
      <c r="L1544" s="40" t="s">
        <v>4</v>
      </c>
      <c r="M1544" s="127">
        <v>4</v>
      </c>
      <c r="N1544" s="137">
        <f>VLOOKUP(L1544,단가표!$B$2:$C$75,2,0)</f>
        <v>60000</v>
      </c>
      <c r="O1544" s="42">
        <f>SUM(M1544*N1544)</f>
        <v>240000</v>
      </c>
      <c r="P1544" s="138"/>
      <c r="Q1544" s="167" t="s">
        <v>26</v>
      </c>
      <c r="R1544" s="41"/>
      <c r="S1544" s="43">
        <f>VLOOKUP(Q1544,단가표!$B$2:$C$75,2,0)</f>
        <v>0</v>
      </c>
      <c r="T1544" s="166"/>
      <c r="U1544" s="195"/>
      <c r="V1544" s="50"/>
      <c r="W1544" s="194"/>
      <c r="X1544" s="186">
        <v>45444</v>
      </c>
      <c r="Y1544" s="55" t="s">
        <v>4</v>
      </c>
      <c r="Z1544" s="48"/>
      <c r="AA1544" s="48" t="s">
        <v>455</v>
      </c>
      <c r="AB1544" s="48"/>
      <c r="AC1544" s="48"/>
    </row>
    <row r="1545" spans="1:29" ht="20.100000000000001" customHeight="1">
      <c r="A1545" s="94" t="s">
        <v>2705</v>
      </c>
      <c r="B1545" s="95" t="s">
        <v>50</v>
      </c>
      <c r="C1545" s="56"/>
      <c r="D1545" s="48" t="s">
        <v>553</v>
      </c>
      <c r="E1545" s="48" t="s">
        <v>731</v>
      </c>
      <c r="F1545" s="48" t="s">
        <v>554</v>
      </c>
      <c r="G1545" s="48" t="s">
        <v>86</v>
      </c>
      <c r="H1545" s="48">
        <v>9</v>
      </c>
      <c r="I1545" s="48" t="s">
        <v>87</v>
      </c>
      <c r="J1545" s="49"/>
      <c r="K1545" s="66"/>
      <c r="L1545" s="40" t="s">
        <v>4</v>
      </c>
      <c r="M1545" s="127">
        <v>4</v>
      </c>
      <c r="N1545" s="137">
        <f>VLOOKUP(L1545,단가표!$B$2:$C$75,2,0)</f>
        <v>60000</v>
      </c>
      <c r="O1545" s="42">
        <f>SUM(M1545*N1545)</f>
        <v>240000</v>
      </c>
      <c r="P1545" s="138"/>
      <c r="Q1545" s="167" t="s">
        <v>15</v>
      </c>
      <c r="R1545" s="41"/>
      <c r="S1545" s="43">
        <f>VLOOKUP(Q1545,단가표!$B$2:$C$75,2,0)</f>
        <v>6000</v>
      </c>
      <c r="T1545" s="166"/>
      <c r="U1545" s="195"/>
      <c r="V1545" s="48"/>
      <c r="W1545" s="202" t="s">
        <v>209</v>
      </c>
      <c r="X1545" s="186">
        <v>45356</v>
      </c>
      <c r="Y1545" s="48" t="s">
        <v>4</v>
      </c>
      <c r="Z1545" s="48" t="s">
        <v>613</v>
      </c>
      <c r="AA1545" s="48" t="s">
        <v>614</v>
      </c>
      <c r="AB1545" s="48" t="s">
        <v>615</v>
      </c>
      <c r="AC1545" s="50"/>
    </row>
    <row r="1546" spans="1:29" ht="20.100000000000001" customHeight="1">
      <c r="A1546" s="95" t="s">
        <v>2705</v>
      </c>
      <c r="B1546" s="95" t="s">
        <v>51</v>
      </c>
      <c r="C1546" s="37"/>
      <c r="D1546" s="38" t="s">
        <v>641</v>
      </c>
      <c r="E1546" s="37" t="s">
        <v>577</v>
      </c>
      <c r="F1546" s="37" t="s">
        <v>643</v>
      </c>
      <c r="G1546" s="37" t="s">
        <v>86</v>
      </c>
      <c r="H1546" s="37">
        <v>8</v>
      </c>
      <c r="I1546" s="37" t="s">
        <v>91</v>
      </c>
      <c r="J1546" s="39"/>
      <c r="K1546" s="66"/>
      <c r="L1546" s="40" t="s">
        <v>6</v>
      </c>
      <c r="M1546" s="127">
        <v>8</v>
      </c>
      <c r="N1546" s="137">
        <f>VLOOKUP(L1546,단가표!$B$2:$C$75,2,0)</f>
        <v>55000</v>
      </c>
      <c r="O1546" s="42">
        <f>SUM(M1546*N1546)</f>
        <v>440000</v>
      </c>
      <c r="P1546" s="138"/>
      <c r="Q1546" s="167" t="s">
        <v>26</v>
      </c>
      <c r="R1546" s="41"/>
      <c r="S1546" s="43">
        <f>VLOOKUP(Q1546,단가표!$B$2:$C$75,2,0)</f>
        <v>0</v>
      </c>
      <c r="T1546" s="166"/>
      <c r="U1546" s="200"/>
      <c r="V1546" s="38"/>
      <c r="W1546" s="199"/>
      <c r="X1546" s="187">
        <v>45394</v>
      </c>
      <c r="Y1546" s="46" t="s">
        <v>4</v>
      </c>
      <c r="Z1546" s="37"/>
      <c r="AA1546" s="47" t="s">
        <v>645</v>
      </c>
      <c r="AB1546" s="47"/>
      <c r="AC1546" s="37" t="s">
        <v>61</v>
      </c>
    </row>
    <row r="1547" spans="1:29" ht="20.100000000000001" customHeight="1">
      <c r="A1547" s="95" t="s">
        <v>2705</v>
      </c>
      <c r="B1547" s="95" t="s">
        <v>50</v>
      </c>
      <c r="C1547" s="37"/>
      <c r="D1547" s="38" t="s">
        <v>1601</v>
      </c>
      <c r="E1547" s="37" t="s">
        <v>45</v>
      </c>
      <c r="F1547" s="37" t="s">
        <v>1712</v>
      </c>
      <c r="G1547" s="37" t="s">
        <v>86</v>
      </c>
      <c r="H1547" s="37">
        <v>7</v>
      </c>
      <c r="I1547" s="37" t="s">
        <v>113</v>
      </c>
      <c r="J1547" s="39"/>
      <c r="K1547" s="66"/>
      <c r="L1547" s="40" t="s">
        <v>4</v>
      </c>
      <c r="M1547" s="127">
        <v>2</v>
      </c>
      <c r="N1547" s="137">
        <f>VLOOKUP(L1547,단가표!$B$2:$C$75,2,0)</f>
        <v>60000</v>
      </c>
      <c r="O1547" s="42">
        <f>SUM(M1547*N1547)</f>
        <v>120000</v>
      </c>
      <c r="P1547" s="138"/>
      <c r="Q1547" s="167" t="s">
        <v>14</v>
      </c>
      <c r="R1547" s="41"/>
      <c r="S1547" s="43">
        <f>VLOOKUP(Q1547,단가표!$B$2:$C$75,2,0)</f>
        <v>30000</v>
      </c>
      <c r="T1547" s="166"/>
      <c r="U1547" s="200"/>
      <c r="V1547" s="38"/>
      <c r="W1547" s="199"/>
      <c r="X1547" s="187">
        <v>45635</v>
      </c>
      <c r="Y1547" s="46" t="s">
        <v>4</v>
      </c>
      <c r="Z1547" s="37"/>
      <c r="AA1547" s="47" t="s">
        <v>1713</v>
      </c>
      <c r="AB1547" s="47"/>
      <c r="AC1547" s="37"/>
    </row>
    <row r="1548" spans="1:29" ht="20.100000000000001" customHeight="1">
      <c r="A1548" s="94" t="s">
        <v>2705</v>
      </c>
      <c r="B1548" s="95" t="s">
        <v>51</v>
      </c>
      <c r="C1548" s="48"/>
      <c r="D1548" s="40" t="s">
        <v>120</v>
      </c>
      <c r="E1548" s="48" t="s">
        <v>48</v>
      </c>
      <c r="F1548" s="48" t="s">
        <v>121</v>
      </c>
      <c r="G1548" s="48" t="s">
        <v>86</v>
      </c>
      <c r="H1548" s="48">
        <v>9</v>
      </c>
      <c r="I1548" s="48" t="s">
        <v>100</v>
      </c>
      <c r="J1548" s="49"/>
      <c r="K1548" s="66"/>
      <c r="L1548" s="40" t="s">
        <v>4</v>
      </c>
      <c r="M1548" s="127">
        <v>2</v>
      </c>
      <c r="N1548" s="137">
        <f>VLOOKUP(L1548,단가표!$B$2:$C$75,2,0)</f>
        <v>60000</v>
      </c>
      <c r="O1548" s="42">
        <f>SUM(M1548*N1548)</f>
        <v>120000</v>
      </c>
      <c r="P1548" s="138"/>
      <c r="Q1548" s="167" t="s">
        <v>26</v>
      </c>
      <c r="R1548" s="41"/>
      <c r="S1548" s="43">
        <f>VLOOKUP(Q1548,단가표!$B$2:$C$75,2,0)</f>
        <v>0</v>
      </c>
      <c r="T1548" s="166"/>
      <c r="U1548" s="195"/>
      <c r="V1548" s="40"/>
      <c r="W1548" s="194"/>
      <c r="X1548" s="186"/>
      <c r="Y1548" s="48" t="s">
        <v>6</v>
      </c>
      <c r="Z1548" s="48"/>
      <c r="AA1548" s="67" t="s">
        <v>122</v>
      </c>
      <c r="AB1548" s="67"/>
      <c r="AC1548" s="48" t="s">
        <v>61</v>
      </c>
    </row>
    <row r="1549" spans="1:29" ht="20.100000000000001" customHeight="1">
      <c r="A1549" s="94" t="s">
        <v>2705</v>
      </c>
      <c r="B1549" s="95" t="s">
        <v>51</v>
      </c>
      <c r="C1549" s="48"/>
      <c r="D1549" s="40" t="s">
        <v>120</v>
      </c>
      <c r="E1549" s="48" t="s">
        <v>48</v>
      </c>
      <c r="F1549" s="48" t="s">
        <v>121</v>
      </c>
      <c r="G1549" s="48" t="s">
        <v>86</v>
      </c>
      <c r="H1549" s="48">
        <v>9</v>
      </c>
      <c r="I1549" s="48" t="s">
        <v>568</v>
      </c>
      <c r="J1549" s="49"/>
      <c r="K1549" s="66"/>
      <c r="L1549" s="40" t="s">
        <v>4</v>
      </c>
      <c r="M1549" s="127">
        <v>4</v>
      </c>
      <c r="N1549" s="137">
        <f>VLOOKUP(L1549,단가표!$B$2:$C$75,2,0)</f>
        <v>60000</v>
      </c>
      <c r="O1549" s="42">
        <f>SUM(M1549*N1549)</f>
        <v>240000</v>
      </c>
      <c r="P1549" s="138"/>
      <c r="Q1549" s="167" t="s">
        <v>26</v>
      </c>
      <c r="R1549" s="41"/>
      <c r="S1549" s="43">
        <f>VLOOKUP(Q1549,단가표!$B$2:$C$75,2,0)</f>
        <v>0</v>
      </c>
      <c r="T1549" s="166"/>
      <c r="U1549" s="195"/>
      <c r="V1549" s="40"/>
      <c r="W1549" s="194"/>
      <c r="X1549" s="186"/>
      <c r="Y1549" s="48" t="s">
        <v>6</v>
      </c>
      <c r="Z1549" s="48"/>
      <c r="AA1549" s="67" t="s">
        <v>122</v>
      </c>
      <c r="AB1549" s="67"/>
      <c r="AC1549" s="48" t="s">
        <v>61</v>
      </c>
    </row>
    <row r="1550" spans="1:29" ht="20.100000000000001" customHeight="1">
      <c r="A1550" s="95" t="s">
        <v>2705</v>
      </c>
      <c r="B1550" s="95" t="s">
        <v>51</v>
      </c>
      <c r="C1550" s="85"/>
      <c r="D1550" s="57" t="s">
        <v>1338</v>
      </c>
      <c r="E1550" s="48" t="s">
        <v>47</v>
      </c>
      <c r="F1550" s="48" t="s">
        <v>1339</v>
      </c>
      <c r="G1550" s="48" t="s">
        <v>86</v>
      </c>
      <c r="H1550" s="48">
        <v>8</v>
      </c>
      <c r="I1550" s="50" t="s">
        <v>94</v>
      </c>
      <c r="J1550" s="49"/>
      <c r="K1550" s="66"/>
      <c r="L1550" s="40" t="s">
        <v>28</v>
      </c>
      <c r="M1550" s="127">
        <v>-1</v>
      </c>
      <c r="N1550" s="144">
        <v>10000</v>
      </c>
      <c r="O1550" s="42">
        <f>SUM(M1550*N1550)</f>
        <v>-10000</v>
      </c>
      <c r="P1550" s="139"/>
      <c r="Q1550" s="167" t="s">
        <v>26</v>
      </c>
      <c r="R1550" s="41"/>
      <c r="S1550" s="42">
        <f>VLOOKUP(Q1550,단가표!$B$2:$C$75,2,0)</f>
        <v>0</v>
      </c>
      <c r="T1550" s="166"/>
      <c r="U1550" s="195"/>
      <c r="V1550" s="48"/>
      <c r="W1550" s="194"/>
      <c r="X1550" s="186"/>
      <c r="Y1550" s="55"/>
      <c r="Z1550" s="48"/>
      <c r="AA1550" s="48"/>
      <c r="AB1550" s="48"/>
      <c r="AC1550" s="48"/>
    </row>
    <row r="1551" spans="1:29" ht="20.100000000000001" customHeight="1">
      <c r="A1551" s="95" t="s">
        <v>2705</v>
      </c>
      <c r="B1551" s="95" t="s">
        <v>50</v>
      </c>
      <c r="C1551" s="71"/>
      <c r="D1551" s="48" t="s">
        <v>701</v>
      </c>
      <c r="E1551" s="48" t="s">
        <v>44</v>
      </c>
      <c r="F1551" s="48" t="s">
        <v>702</v>
      </c>
      <c r="G1551" s="48" t="s">
        <v>89</v>
      </c>
      <c r="H1551" s="48">
        <v>9</v>
      </c>
      <c r="I1551" s="48" t="s">
        <v>92</v>
      </c>
      <c r="J1551" s="49"/>
      <c r="K1551" s="62"/>
      <c r="L1551" s="40" t="s">
        <v>4</v>
      </c>
      <c r="M1551" s="127">
        <v>-4</v>
      </c>
      <c r="N1551" s="137">
        <f>VLOOKUP(L1551,단가표!$B$2:$C$75,2,0)</f>
        <v>60000</v>
      </c>
      <c r="O1551" s="42">
        <f>SUM(M1551*N1551)</f>
        <v>-240000</v>
      </c>
      <c r="P1551" s="139"/>
      <c r="Q1551" s="165" t="s">
        <v>26</v>
      </c>
      <c r="R1551" s="41"/>
      <c r="S1551" s="43">
        <f>VLOOKUP(Q1551,단가표!$B$2:$C$75,2,0)</f>
        <v>0</v>
      </c>
      <c r="T1551" s="166"/>
      <c r="U1551" s="195"/>
      <c r="V1551" s="50"/>
      <c r="W1551" s="194"/>
      <c r="X1551" s="186">
        <v>45504</v>
      </c>
      <c r="Y1551" s="55" t="s">
        <v>4</v>
      </c>
      <c r="Z1551" s="48"/>
      <c r="AA1551" s="48"/>
      <c r="AB1551" s="48"/>
      <c r="AC1551" s="40"/>
    </row>
    <row r="1552" spans="1:29" ht="20.100000000000001" customHeight="1">
      <c r="A1552" s="95" t="s">
        <v>2705</v>
      </c>
      <c r="B1552" s="95" t="s">
        <v>51</v>
      </c>
      <c r="C1552" s="48"/>
      <c r="D1552" s="40" t="s">
        <v>401</v>
      </c>
      <c r="E1552" s="48" t="s">
        <v>48</v>
      </c>
      <c r="F1552" s="48" t="s">
        <v>361</v>
      </c>
      <c r="G1552" s="48" t="s">
        <v>86</v>
      </c>
      <c r="H1552" s="48">
        <v>6</v>
      </c>
      <c r="I1552" s="48" t="s">
        <v>87</v>
      </c>
      <c r="J1552" s="49"/>
      <c r="K1552" s="62"/>
      <c r="L1552" s="40" t="s">
        <v>4</v>
      </c>
      <c r="M1552" s="127">
        <v>3</v>
      </c>
      <c r="N1552" s="137">
        <f>VLOOKUP(L1552,단가표!$B$2:$C$75,2,0)</f>
        <v>60000</v>
      </c>
      <c r="O1552" s="42">
        <f>SUM(M1552*N1552)</f>
        <v>180000</v>
      </c>
      <c r="P1552" s="138"/>
      <c r="Q1552" s="167" t="s">
        <v>26</v>
      </c>
      <c r="R1552" s="41"/>
      <c r="S1552" s="43">
        <v>0</v>
      </c>
      <c r="T1552" s="168"/>
      <c r="U1552" s="195"/>
      <c r="V1552" s="50"/>
      <c r="W1552" s="194"/>
      <c r="X1552" s="186">
        <v>44974</v>
      </c>
      <c r="Y1552" s="55" t="s">
        <v>4</v>
      </c>
      <c r="Z1552" s="48"/>
      <c r="AA1552" s="48" t="s">
        <v>362</v>
      </c>
      <c r="AB1552" s="48"/>
      <c r="AC1552" s="48"/>
    </row>
    <row r="1553" spans="1:29" ht="20.100000000000001" customHeight="1">
      <c r="A1553" s="95" t="s">
        <v>2705</v>
      </c>
      <c r="B1553" s="95" t="s">
        <v>51</v>
      </c>
      <c r="C1553" s="56"/>
      <c r="D1553" s="57" t="s">
        <v>456</v>
      </c>
      <c r="E1553" s="48" t="s">
        <v>193</v>
      </c>
      <c r="F1553" s="40" t="s">
        <v>237</v>
      </c>
      <c r="G1553" s="48" t="s">
        <v>86</v>
      </c>
      <c r="H1553" s="48">
        <v>7</v>
      </c>
      <c r="I1553" s="48" t="s">
        <v>100</v>
      </c>
      <c r="J1553" s="49"/>
      <c r="K1553" s="62"/>
      <c r="L1553" s="40" t="s">
        <v>4</v>
      </c>
      <c r="M1553" s="127">
        <v>3</v>
      </c>
      <c r="N1553" s="137">
        <f>VLOOKUP(L1553,단가표!$B$2:$C$75,2,0)</f>
        <v>60000</v>
      </c>
      <c r="O1553" s="42">
        <f>SUM(M1553*N1553)</f>
        <v>180000</v>
      </c>
      <c r="P1553" s="138"/>
      <c r="Q1553" s="167" t="s">
        <v>26</v>
      </c>
      <c r="R1553" s="41"/>
      <c r="S1553" s="43">
        <f>VLOOKUP(Q1553,단가표!$B$2:$C$75,2,0)</f>
        <v>0</v>
      </c>
      <c r="T1553" s="166"/>
      <c r="U1553" s="195"/>
      <c r="V1553" s="50"/>
      <c r="W1553" s="194" t="s">
        <v>321</v>
      </c>
      <c r="X1553" s="186">
        <v>44572</v>
      </c>
      <c r="Y1553" s="55" t="s">
        <v>4</v>
      </c>
      <c r="Z1553" s="48"/>
      <c r="AA1553" s="48"/>
      <c r="AB1553" s="48"/>
      <c r="AC1553" s="48"/>
    </row>
    <row r="1554" spans="1:29" ht="20.100000000000001" customHeight="1">
      <c r="A1554" s="95" t="s">
        <v>2705</v>
      </c>
      <c r="B1554" s="95" t="s">
        <v>51</v>
      </c>
      <c r="C1554" s="56"/>
      <c r="D1554" s="57" t="s">
        <v>453</v>
      </c>
      <c r="E1554" s="48" t="s">
        <v>193</v>
      </c>
      <c r="F1554" s="40" t="s">
        <v>237</v>
      </c>
      <c r="G1554" s="48" t="s">
        <v>86</v>
      </c>
      <c r="H1554" s="48">
        <v>7</v>
      </c>
      <c r="I1554" s="48" t="s">
        <v>100</v>
      </c>
      <c r="J1554" s="49"/>
      <c r="K1554" s="62"/>
      <c r="L1554" s="40" t="s">
        <v>4</v>
      </c>
      <c r="M1554" s="127">
        <v>3</v>
      </c>
      <c r="N1554" s="137">
        <f>VLOOKUP(L1554,단가표!$B$2:$C$75,2,0)</f>
        <v>60000</v>
      </c>
      <c r="O1554" s="42">
        <f>SUM(M1554*N1554)</f>
        <v>180000</v>
      </c>
      <c r="P1554" s="138"/>
      <c r="Q1554" s="167" t="s">
        <v>26</v>
      </c>
      <c r="R1554" s="41"/>
      <c r="S1554" s="43">
        <f>VLOOKUP(Q1554,단가표!$B$2:$C$75,2,0)</f>
        <v>0</v>
      </c>
      <c r="T1554" s="166"/>
      <c r="U1554" s="195"/>
      <c r="V1554" s="50"/>
      <c r="W1554" s="194" t="s">
        <v>321</v>
      </c>
      <c r="X1554" s="186">
        <v>44572</v>
      </c>
      <c r="Y1554" s="55" t="s">
        <v>4</v>
      </c>
      <c r="Z1554" s="48"/>
      <c r="AA1554" s="48"/>
      <c r="AB1554" s="48"/>
      <c r="AC1554" s="48"/>
    </row>
    <row r="1555" spans="1:29" ht="20.100000000000001" customHeight="1">
      <c r="A1555" s="95" t="s">
        <v>2705</v>
      </c>
      <c r="B1555" s="95" t="s">
        <v>51</v>
      </c>
      <c r="C1555" s="59"/>
      <c r="D1555" s="37" t="s">
        <v>342</v>
      </c>
      <c r="E1555" s="48" t="s">
        <v>48</v>
      </c>
      <c r="F1555" s="48" t="s">
        <v>343</v>
      </c>
      <c r="G1555" s="48" t="s">
        <v>86</v>
      </c>
      <c r="H1555" s="48">
        <v>8</v>
      </c>
      <c r="I1555" s="48" t="s">
        <v>90</v>
      </c>
      <c r="J1555" s="49"/>
      <c r="K1555" s="66"/>
      <c r="L1555" s="40" t="s">
        <v>4</v>
      </c>
      <c r="M1555" s="127">
        <v>1</v>
      </c>
      <c r="N1555" s="137">
        <f>VLOOKUP(L1555,단가표!$B$2:$C$75,2,0)</f>
        <v>60000</v>
      </c>
      <c r="O1555" s="42">
        <f>SUM(M1555*N1555)</f>
        <v>60000</v>
      </c>
      <c r="P1555" s="138"/>
      <c r="Q1555" s="167" t="s">
        <v>26</v>
      </c>
      <c r="R1555" s="41"/>
      <c r="S1555" s="43">
        <v>0</v>
      </c>
      <c r="T1555" s="166"/>
      <c r="U1555" s="195"/>
      <c r="V1555" s="50"/>
      <c r="W1555" s="194"/>
      <c r="X1555" s="186">
        <v>44939</v>
      </c>
      <c r="Y1555" s="48" t="s">
        <v>6</v>
      </c>
      <c r="Z1555" s="48"/>
      <c r="AA1555" s="48" t="s">
        <v>344</v>
      </c>
      <c r="AB1555" s="48"/>
      <c r="AC1555" s="40"/>
    </row>
    <row r="1556" spans="1:29" ht="20.100000000000001" customHeight="1">
      <c r="A1556" s="95" t="s">
        <v>2705</v>
      </c>
      <c r="B1556" s="95" t="s">
        <v>51</v>
      </c>
      <c r="C1556" s="59"/>
      <c r="D1556" s="48" t="s">
        <v>285</v>
      </c>
      <c r="E1556" s="48" t="s">
        <v>193</v>
      </c>
      <c r="F1556" s="48" t="s">
        <v>286</v>
      </c>
      <c r="G1556" s="48" t="s">
        <v>86</v>
      </c>
      <c r="H1556" s="48">
        <v>7</v>
      </c>
      <c r="I1556" s="48" t="s">
        <v>707</v>
      </c>
      <c r="J1556" s="49"/>
      <c r="K1556" s="62"/>
      <c r="L1556" s="40" t="s">
        <v>2435</v>
      </c>
      <c r="M1556" s="127">
        <v>1</v>
      </c>
      <c r="N1556" s="137">
        <f>VLOOKUP(L1556,단가표!$B$2:$C$75,2,0)</f>
        <v>30000</v>
      </c>
      <c r="O1556" s="42">
        <f>SUM(M1556*N1556)</f>
        <v>30000</v>
      </c>
      <c r="P1556" s="138"/>
      <c r="Q1556" s="165" t="s">
        <v>26</v>
      </c>
      <c r="R1556" s="41"/>
      <c r="S1556" s="43">
        <f>VLOOKUP(Q1556,단가표!$B$2:$C$75,2,0)</f>
        <v>0</v>
      </c>
      <c r="T1556" s="166"/>
      <c r="U1556" s="193"/>
      <c r="V1556" s="50"/>
      <c r="W1556" s="194"/>
      <c r="X1556" s="186">
        <v>44771</v>
      </c>
      <c r="Y1556" s="55" t="s">
        <v>4</v>
      </c>
      <c r="Z1556" s="48"/>
      <c r="AA1556" s="48"/>
      <c r="AB1556" s="48"/>
      <c r="AC1556" s="40"/>
    </row>
    <row r="1557" spans="1:29" ht="20.100000000000001" customHeight="1">
      <c r="A1557" s="95" t="s">
        <v>2705</v>
      </c>
      <c r="B1557" s="95" t="s">
        <v>51</v>
      </c>
      <c r="C1557" s="59"/>
      <c r="D1557" s="48" t="s">
        <v>285</v>
      </c>
      <c r="E1557" s="48" t="s">
        <v>193</v>
      </c>
      <c r="F1557" s="48" t="s">
        <v>286</v>
      </c>
      <c r="G1557" s="48" t="s">
        <v>86</v>
      </c>
      <c r="H1557" s="48">
        <v>7</v>
      </c>
      <c r="I1557" s="48" t="s">
        <v>707</v>
      </c>
      <c r="J1557" s="49"/>
      <c r="K1557" s="62"/>
      <c r="L1557" s="40" t="s">
        <v>4</v>
      </c>
      <c r="M1557" s="127">
        <v>3</v>
      </c>
      <c r="N1557" s="137">
        <f>VLOOKUP(L1557,단가표!$B$2:$C$75,2,0)</f>
        <v>60000</v>
      </c>
      <c r="O1557" s="42">
        <f>SUM(M1557*N1557)</f>
        <v>180000</v>
      </c>
      <c r="P1557" s="138"/>
      <c r="Q1557" s="165" t="s">
        <v>26</v>
      </c>
      <c r="R1557" s="41"/>
      <c r="S1557" s="43">
        <f>VLOOKUP(Q1557,단가표!$B$2:$C$75,2,0)</f>
        <v>0</v>
      </c>
      <c r="T1557" s="166"/>
      <c r="U1557" s="193"/>
      <c r="V1557" s="50"/>
      <c r="W1557" s="194"/>
      <c r="X1557" s="186">
        <v>44771</v>
      </c>
      <c r="Y1557" s="55" t="s">
        <v>4</v>
      </c>
      <c r="Z1557" s="48"/>
      <c r="AA1557" s="48"/>
      <c r="AB1557" s="48"/>
      <c r="AC1557" s="40"/>
    </row>
    <row r="1558" spans="1:29" ht="20.100000000000001" customHeight="1">
      <c r="A1558" s="95" t="s">
        <v>2705</v>
      </c>
      <c r="B1558" s="95" t="s">
        <v>51</v>
      </c>
      <c r="C1558" s="59"/>
      <c r="D1558" s="48" t="s">
        <v>727</v>
      </c>
      <c r="E1558" s="48" t="s">
        <v>193</v>
      </c>
      <c r="F1558" s="48" t="s">
        <v>728</v>
      </c>
      <c r="G1558" s="48" t="s">
        <v>86</v>
      </c>
      <c r="H1558" s="48">
        <v>12</v>
      </c>
      <c r="I1558" s="48" t="s">
        <v>98</v>
      </c>
      <c r="J1558" s="49"/>
      <c r="K1558" s="62"/>
      <c r="L1558" s="40" t="s">
        <v>4</v>
      </c>
      <c r="M1558" s="127">
        <v>4</v>
      </c>
      <c r="N1558" s="137">
        <f>VLOOKUP(L1558,단가표!$B$2:$C$75,2,0)</f>
        <v>60000</v>
      </c>
      <c r="O1558" s="42">
        <f>SUM(M1558*N1558)</f>
        <v>240000</v>
      </c>
      <c r="P1558" s="138"/>
      <c r="Q1558" s="165" t="s">
        <v>26</v>
      </c>
      <c r="R1558" s="41"/>
      <c r="S1558" s="43">
        <f>VLOOKUP(Q1558,단가표!$B$2:$C$75,2,0)</f>
        <v>0</v>
      </c>
      <c r="T1558" s="166"/>
      <c r="U1558" s="193"/>
      <c r="V1558" s="50"/>
      <c r="W1558" s="194"/>
      <c r="X1558" s="186">
        <v>45514</v>
      </c>
      <c r="Y1558" s="55" t="s">
        <v>4</v>
      </c>
      <c r="Z1558" s="48"/>
      <c r="AA1558" s="48"/>
      <c r="AB1558" s="48"/>
      <c r="AC1558" s="40"/>
    </row>
    <row r="1559" spans="1:29" ht="20.100000000000001" customHeight="1">
      <c r="A1559" s="94" t="s">
        <v>2705</v>
      </c>
      <c r="B1559" s="95" t="s">
        <v>50</v>
      </c>
      <c r="C1559" s="59"/>
      <c r="D1559" s="48" t="s">
        <v>1808</v>
      </c>
      <c r="E1559" s="48" t="s">
        <v>731</v>
      </c>
      <c r="F1559" s="48" t="s">
        <v>503</v>
      </c>
      <c r="G1559" s="48" t="s">
        <v>89</v>
      </c>
      <c r="H1559" s="48">
        <v>6</v>
      </c>
      <c r="I1559" s="50" t="s">
        <v>91</v>
      </c>
      <c r="J1559" s="49"/>
      <c r="K1559" s="62"/>
      <c r="L1559" s="40" t="s">
        <v>28</v>
      </c>
      <c r="M1559" s="127">
        <v>1</v>
      </c>
      <c r="N1559" s="137">
        <f>VLOOKUP(L1559,단가표!$B$2:$C$75,2,0)</f>
        <v>70000</v>
      </c>
      <c r="O1559" s="42">
        <f>SUM(M1559*N1559)</f>
        <v>70000</v>
      </c>
      <c r="P1559" s="138"/>
      <c r="Q1559" s="167" t="s">
        <v>26</v>
      </c>
      <c r="R1559" s="41"/>
      <c r="S1559" s="43">
        <f>VLOOKUP(Q1559,단가표!$B$2:$C$75,2,0)</f>
        <v>0</v>
      </c>
      <c r="T1559" s="166"/>
      <c r="U1559" s="195"/>
      <c r="V1559" s="50"/>
      <c r="W1559" s="196"/>
      <c r="X1559" s="186"/>
      <c r="Y1559" s="55"/>
      <c r="Z1559" s="48"/>
      <c r="AA1559" s="48"/>
      <c r="AB1559" s="48"/>
      <c r="AC1559" s="48"/>
    </row>
    <row r="1560" spans="1:29" ht="20.100000000000001" customHeight="1">
      <c r="A1560" s="95" t="s">
        <v>2705</v>
      </c>
      <c r="B1560" s="95" t="s">
        <v>51</v>
      </c>
      <c r="C1560" s="48"/>
      <c r="D1560" s="40" t="s">
        <v>222</v>
      </c>
      <c r="E1560" s="48" t="s">
        <v>46</v>
      </c>
      <c r="F1560" s="48" t="s">
        <v>479</v>
      </c>
      <c r="G1560" s="48" t="s">
        <v>86</v>
      </c>
      <c r="H1560" s="48">
        <v>8</v>
      </c>
      <c r="I1560" s="48" t="s">
        <v>346</v>
      </c>
      <c r="J1560" s="49"/>
      <c r="K1560" s="44"/>
      <c r="L1560" s="40" t="s">
        <v>6</v>
      </c>
      <c r="M1560" s="127">
        <v>1</v>
      </c>
      <c r="N1560" s="137">
        <f>VLOOKUP(L1560,단가표!$B$2:$C$75,2,0)</f>
        <v>55000</v>
      </c>
      <c r="O1560" s="42">
        <f>SUM(M1560*N1560)</f>
        <v>55000</v>
      </c>
      <c r="P1560" s="138"/>
      <c r="Q1560" s="167" t="s">
        <v>26</v>
      </c>
      <c r="R1560" s="41"/>
      <c r="S1560" s="43">
        <f>VLOOKUP(Q1560,단가표!$B$2:$C$75,2,0)</f>
        <v>0</v>
      </c>
      <c r="T1560" s="166"/>
      <c r="U1560" s="195"/>
      <c r="V1560" s="67"/>
      <c r="W1560" s="194"/>
      <c r="X1560" s="186">
        <v>45269</v>
      </c>
      <c r="Y1560" s="55" t="s">
        <v>4</v>
      </c>
      <c r="Z1560" s="48"/>
      <c r="AA1560" s="48" t="s">
        <v>480</v>
      </c>
      <c r="AB1560" s="48"/>
      <c r="AC1560" s="40"/>
    </row>
    <row r="1561" spans="1:29" ht="20.100000000000001" customHeight="1">
      <c r="A1561" s="95" t="s">
        <v>2705</v>
      </c>
      <c r="B1561" s="95" t="s">
        <v>50</v>
      </c>
      <c r="C1561" s="37"/>
      <c r="D1561" s="40" t="s">
        <v>505</v>
      </c>
      <c r="E1561" s="48" t="s">
        <v>44</v>
      </c>
      <c r="F1561" s="48" t="s">
        <v>506</v>
      </c>
      <c r="G1561" s="48" t="s">
        <v>86</v>
      </c>
      <c r="H1561" s="48">
        <v>9</v>
      </c>
      <c r="I1561" s="48" t="s">
        <v>94</v>
      </c>
      <c r="J1561" s="68"/>
      <c r="K1561" s="62"/>
      <c r="L1561" s="40" t="s">
        <v>4</v>
      </c>
      <c r="M1561" s="127">
        <v>4</v>
      </c>
      <c r="N1561" s="137">
        <f>VLOOKUP(L1561,단가표!$B$2:$C$75,2,0)</f>
        <v>60000</v>
      </c>
      <c r="O1561" s="42">
        <f>SUM(M1561*N1561)</f>
        <v>240000</v>
      </c>
      <c r="P1561" s="140"/>
      <c r="Q1561" s="167" t="s">
        <v>16</v>
      </c>
      <c r="R1561" s="41"/>
      <c r="S1561" s="43">
        <f>VLOOKUP(Q1561,단가표!$B$2:$C$75,2,0)</f>
        <v>3000</v>
      </c>
      <c r="T1561" s="166"/>
      <c r="U1561" s="195"/>
      <c r="V1561" s="50"/>
      <c r="W1561" s="194" t="s">
        <v>750</v>
      </c>
      <c r="X1561" s="186">
        <v>44946</v>
      </c>
      <c r="Y1561" s="55" t="s">
        <v>4</v>
      </c>
      <c r="Z1561" s="48"/>
      <c r="AA1561" s="48" t="s">
        <v>540</v>
      </c>
      <c r="AB1561" s="48"/>
      <c r="AC1561" s="48" t="s">
        <v>61</v>
      </c>
    </row>
    <row r="1562" spans="1:29" ht="20.100000000000001" customHeight="1">
      <c r="A1562" s="95" t="s">
        <v>2705</v>
      </c>
      <c r="B1562" s="95" t="s">
        <v>50</v>
      </c>
      <c r="C1562" s="37"/>
      <c r="D1562" s="40" t="s">
        <v>505</v>
      </c>
      <c r="E1562" s="48" t="s">
        <v>44</v>
      </c>
      <c r="F1562" s="48" t="s">
        <v>506</v>
      </c>
      <c r="G1562" s="48" t="s">
        <v>86</v>
      </c>
      <c r="H1562" s="48">
        <v>9</v>
      </c>
      <c r="I1562" s="48" t="s">
        <v>94</v>
      </c>
      <c r="J1562" s="68"/>
      <c r="K1562" s="62"/>
      <c r="L1562" s="40" t="s">
        <v>4</v>
      </c>
      <c r="M1562" s="127">
        <v>4</v>
      </c>
      <c r="N1562" s="137">
        <f>VLOOKUP(L1562,단가표!$B$2:$C$75,2,0)</f>
        <v>60000</v>
      </c>
      <c r="O1562" s="42">
        <f>SUM(M1562*N1562)</f>
        <v>240000</v>
      </c>
      <c r="P1562" s="140"/>
      <c r="Q1562" s="167" t="s">
        <v>16</v>
      </c>
      <c r="R1562" s="41"/>
      <c r="S1562" s="43">
        <f>VLOOKUP(Q1562,단가표!$B$2:$C$75,2,0)</f>
        <v>3000</v>
      </c>
      <c r="T1562" s="166"/>
      <c r="U1562" s="195"/>
      <c r="V1562" s="50"/>
      <c r="W1562" s="194" t="s">
        <v>750</v>
      </c>
      <c r="X1562" s="186">
        <v>44946</v>
      </c>
      <c r="Y1562" s="55" t="s">
        <v>4</v>
      </c>
      <c r="Z1562" s="48"/>
      <c r="AA1562" s="48" t="s">
        <v>540</v>
      </c>
      <c r="AB1562" s="48"/>
      <c r="AC1562" s="48" t="s">
        <v>61</v>
      </c>
    </row>
    <row r="1563" spans="1:29" ht="20.100000000000001" customHeight="1">
      <c r="A1563" s="95" t="s">
        <v>2705</v>
      </c>
      <c r="B1563" s="95" t="s">
        <v>50</v>
      </c>
      <c r="C1563" s="37"/>
      <c r="D1563" s="40" t="s">
        <v>505</v>
      </c>
      <c r="E1563" s="48" t="s">
        <v>44</v>
      </c>
      <c r="F1563" s="48" t="s">
        <v>506</v>
      </c>
      <c r="G1563" s="48" t="s">
        <v>86</v>
      </c>
      <c r="H1563" s="48">
        <v>9</v>
      </c>
      <c r="I1563" s="48" t="s">
        <v>94</v>
      </c>
      <c r="J1563" s="68"/>
      <c r="K1563" s="62"/>
      <c r="L1563" s="40" t="s">
        <v>4</v>
      </c>
      <c r="M1563" s="127">
        <v>4</v>
      </c>
      <c r="N1563" s="137">
        <f>VLOOKUP(L1563,단가표!$B$2:$C$75,2,0)</f>
        <v>60000</v>
      </c>
      <c r="O1563" s="42">
        <f>SUM(M1563*N1563)</f>
        <v>240000</v>
      </c>
      <c r="P1563" s="140"/>
      <c r="Q1563" s="167" t="s">
        <v>16</v>
      </c>
      <c r="R1563" s="41"/>
      <c r="S1563" s="43">
        <f>VLOOKUP(Q1563,단가표!$B$2:$C$75,2,0)</f>
        <v>3000</v>
      </c>
      <c r="T1563" s="166"/>
      <c r="U1563" s="195"/>
      <c r="V1563" s="50"/>
      <c r="W1563" s="194" t="s">
        <v>750</v>
      </c>
      <c r="X1563" s="186">
        <v>44946</v>
      </c>
      <c r="Y1563" s="55" t="s">
        <v>4</v>
      </c>
      <c r="Z1563" s="48"/>
      <c r="AA1563" s="48" t="s">
        <v>540</v>
      </c>
      <c r="AB1563" s="48"/>
      <c r="AC1563" s="48" t="s">
        <v>61</v>
      </c>
    </row>
    <row r="1564" spans="1:29" ht="20.100000000000001" customHeight="1">
      <c r="A1564" s="95" t="s">
        <v>2705</v>
      </c>
      <c r="B1564" s="95" t="s">
        <v>50</v>
      </c>
      <c r="C1564" s="37"/>
      <c r="D1564" s="40" t="s">
        <v>505</v>
      </c>
      <c r="E1564" s="48" t="s">
        <v>44</v>
      </c>
      <c r="F1564" s="48" t="s">
        <v>506</v>
      </c>
      <c r="G1564" s="48" t="s">
        <v>86</v>
      </c>
      <c r="H1564" s="48">
        <v>9</v>
      </c>
      <c r="I1564" s="48" t="s">
        <v>94</v>
      </c>
      <c r="J1564" s="68"/>
      <c r="K1564" s="62"/>
      <c r="L1564" s="40" t="s">
        <v>3</v>
      </c>
      <c r="M1564" s="127">
        <v>2</v>
      </c>
      <c r="N1564" s="137">
        <f>VLOOKUP(L1564,단가표!$B$2:$C$75,2,0)</f>
        <v>70000</v>
      </c>
      <c r="O1564" s="42">
        <f>SUM(M1564*N1564)</f>
        <v>140000</v>
      </c>
      <c r="P1564" s="140"/>
      <c r="Q1564" s="167" t="s">
        <v>16</v>
      </c>
      <c r="R1564" s="41"/>
      <c r="S1564" s="43">
        <f>VLOOKUP(Q1564,단가표!$B$2:$C$75,2,0)</f>
        <v>3000</v>
      </c>
      <c r="T1564" s="166"/>
      <c r="U1564" s="195"/>
      <c r="V1564" s="50"/>
      <c r="W1564" s="194" t="s">
        <v>750</v>
      </c>
      <c r="X1564" s="186">
        <v>44946</v>
      </c>
      <c r="Y1564" s="55" t="s">
        <v>4</v>
      </c>
      <c r="Z1564" s="48"/>
      <c r="AA1564" s="48" t="s">
        <v>540</v>
      </c>
      <c r="AB1564" s="48"/>
      <c r="AC1564" s="48" t="s">
        <v>61</v>
      </c>
    </row>
    <row r="1565" spans="1:29" ht="20.100000000000001" customHeight="1">
      <c r="A1565" s="95" t="s">
        <v>2705</v>
      </c>
      <c r="B1565" s="95" t="s">
        <v>51</v>
      </c>
      <c r="C1565" s="48"/>
      <c r="D1565" s="40" t="s">
        <v>401</v>
      </c>
      <c r="E1565" s="48" t="s">
        <v>48</v>
      </c>
      <c r="F1565" s="48" t="s">
        <v>361</v>
      </c>
      <c r="G1565" s="48" t="s">
        <v>86</v>
      </c>
      <c r="H1565" s="48">
        <v>6</v>
      </c>
      <c r="I1565" s="48" t="s">
        <v>87</v>
      </c>
      <c r="J1565" s="49"/>
      <c r="K1565" s="62"/>
      <c r="L1565" s="40" t="s">
        <v>4</v>
      </c>
      <c r="M1565" s="127">
        <v>4</v>
      </c>
      <c r="N1565" s="137">
        <f>VLOOKUP(L1565,단가표!$B$2:$C$75,2,0)</f>
        <v>60000</v>
      </c>
      <c r="O1565" s="42">
        <f>SUM(M1565*N1565)</f>
        <v>240000</v>
      </c>
      <c r="P1565" s="138"/>
      <c r="Q1565" s="167" t="s">
        <v>26</v>
      </c>
      <c r="R1565" s="41"/>
      <c r="S1565" s="43">
        <v>0</v>
      </c>
      <c r="T1565" s="168"/>
      <c r="U1565" s="195"/>
      <c r="V1565" s="50"/>
      <c r="W1565" s="194"/>
      <c r="X1565" s="186">
        <v>44974</v>
      </c>
      <c r="Y1565" s="55" t="s">
        <v>4</v>
      </c>
      <c r="Z1565" s="48"/>
      <c r="AA1565" s="48" t="s">
        <v>362</v>
      </c>
      <c r="AB1565" s="48"/>
      <c r="AC1565" s="48"/>
    </row>
    <row r="1566" spans="1:29" ht="20.100000000000001" customHeight="1">
      <c r="A1566" s="95" t="s">
        <v>2705</v>
      </c>
      <c r="B1566" s="95" t="s">
        <v>50</v>
      </c>
      <c r="C1566" s="61"/>
      <c r="D1566" s="37" t="s">
        <v>673</v>
      </c>
      <c r="E1566" s="48" t="s">
        <v>44</v>
      </c>
      <c r="F1566" s="48" t="s">
        <v>674</v>
      </c>
      <c r="G1566" s="48" t="s">
        <v>89</v>
      </c>
      <c r="H1566" s="48">
        <v>8</v>
      </c>
      <c r="I1566" s="48" t="s">
        <v>346</v>
      </c>
      <c r="J1566" s="49"/>
      <c r="K1566" s="44"/>
      <c r="L1566" s="40" t="s">
        <v>4</v>
      </c>
      <c r="M1566" s="127">
        <v>6</v>
      </c>
      <c r="N1566" s="137">
        <f>VLOOKUP(L1566,단가표!$B$2:$C$75,2,0)</f>
        <v>60000</v>
      </c>
      <c r="O1566" s="42">
        <f>SUM(M1566*N1566)</f>
        <v>360000</v>
      </c>
      <c r="P1566" s="138"/>
      <c r="Q1566" s="167" t="s">
        <v>26</v>
      </c>
      <c r="R1566" s="41"/>
      <c r="S1566" s="43">
        <f>VLOOKUP(Q1566,단가표!$B$2:$C$75,2,0)</f>
        <v>0</v>
      </c>
      <c r="T1566" s="166"/>
      <c r="U1566" s="200"/>
      <c r="V1566" s="50"/>
      <c r="W1566" s="194"/>
      <c r="X1566" s="186">
        <v>45458</v>
      </c>
      <c r="Y1566" s="48" t="s">
        <v>4</v>
      </c>
      <c r="Z1566" s="48"/>
      <c r="AA1566" s="48"/>
      <c r="AB1566" s="48"/>
      <c r="AC1566" s="50"/>
    </row>
    <row r="1567" spans="1:29" ht="20.100000000000001" customHeight="1">
      <c r="A1567" s="95" t="s">
        <v>2705</v>
      </c>
      <c r="B1567" s="95" t="s">
        <v>51</v>
      </c>
      <c r="C1567" s="83"/>
      <c r="D1567" s="38" t="s">
        <v>695</v>
      </c>
      <c r="E1567" s="37" t="s">
        <v>577</v>
      </c>
      <c r="F1567" s="84" t="s">
        <v>696</v>
      </c>
      <c r="G1567" s="37" t="s">
        <v>86</v>
      </c>
      <c r="H1567" s="37">
        <v>10</v>
      </c>
      <c r="I1567" s="37" t="s">
        <v>101</v>
      </c>
      <c r="J1567" s="49"/>
      <c r="K1567" s="66"/>
      <c r="L1567" s="40" t="s">
        <v>4</v>
      </c>
      <c r="M1567" s="127">
        <v>1</v>
      </c>
      <c r="N1567" s="137">
        <f>VLOOKUP(L1567,단가표!$B$2:$C$75,2,0)</f>
        <v>60000</v>
      </c>
      <c r="O1567" s="42">
        <f>SUM(M1567*N1567)</f>
        <v>60000</v>
      </c>
      <c r="P1567" s="138"/>
      <c r="Q1567" s="167" t="s">
        <v>26</v>
      </c>
      <c r="R1567" s="41"/>
      <c r="S1567" s="43">
        <f>VLOOKUP(Q1567,단가표!$B$2:$C$75,2,0)</f>
        <v>0</v>
      </c>
      <c r="T1567" s="166"/>
      <c r="U1567" s="200"/>
      <c r="V1567" s="45"/>
      <c r="W1567" s="202"/>
      <c r="X1567" s="187">
        <v>45497</v>
      </c>
      <c r="Y1567" s="46" t="s">
        <v>4</v>
      </c>
      <c r="Z1567" s="37"/>
      <c r="AA1567" s="37"/>
      <c r="AB1567" s="37"/>
      <c r="AC1567" s="38"/>
    </row>
    <row r="1568" spans="1:29" ht="20.100000000000001" customHeight="1">
      <c r="A1568" s="95" t="s">
        <v>2705</v>
      </c>
      <c r="B1568" s="95" t="s">
        <v>51</v>
      </c>
      <c r="C1568" s="83"/>
      <c r="D1568" s="38" t="s">
        <v>695</v>
      </c>
      <c r="E1568" s="37" t="s">
        <v>577</v>
      </c>
      <c r="F1568" s="84" t="s">
        <v>696</v>
      </c>
      <c r="G1568" s="37" t="s">
        <v>86</v>
      </c>
      <c r="H1568" s="37">
        <v>10</v>
      </c>
      <c r="I1568" s="37" t="s">
        <v>101</v>
      </c>
      <c r="J1568" s="49"/>
      <c r="K1568" s="66"/>
      <c r="L1568" s="40" t="s">
        <v>4</v>
      </c>
      <c r="M1568" s="127">
        <v>4</v>
      </c>
      <c r="N1568" s="137">
        <f>VLOOKUP(L1568,단가표!$B$2:$C$75,2,0)</f>
        <v>60000</v>
      </c>
      <c r="O1568" s="42">
        <f>SUM(M1568*N1568)</f>
        <v>240000</v>
      </c>
      <c r="P1568" s="138"/>
      <c r="Q1568" s="167" t="s">
        <v>26</v>
      </c>
      <c r="R1568" s="41"/>
      <c r="S1568" s="43">
        <f>VLOOKUP(Q1568,단가표!$B$2:$C$75,2,0)</f>
        <v>0</v>
      </c>
      <c r="T1568" s="166"/>
      <c r="U1568" s="200"/>
      <c r="V1568" s="45"/>
      <c r="W1568" s="202"/>
      <c r="X1568" s="187">
        <v>45497</v>
      </c>
      <c r="Y1568" s="46" t="s">
        <v>4</v>
      </c>
      <c r="Z1568" s="37"/>
      <c r="AA1568" s="37"/>
      <c r="AB1568" s="37"/>
      <c r="AC1568" s="38"/>
    </row>
    <row r="1569" spans="1:29" ht="20.100000000000001" customHeight="1">
      <c r="A1569" s="95" t="s">
        <v>2705</v>
      </c>
      <c r="B1569" s="95" t="s">
        <v>50</v>
      </c>
      <c r="C1569" s="56"/>
      <c r="D1569" s="76" t="s">
        <v>1837</v>
      </c>
      <c r="E1569" s="48" t="s">
        <v>45</v>
      </c>
      <c r="F1569" s="48" t="s">
        <v>1712</v>
      </c>
      <c r="G1569" s="48" t="s">
        <v>86</v>
      </c>
      <c r="H1569" s="48">
        <v>6</v>
      </c>
      <c r="I1569" s="48" t="s">
        <v>113</v>
      </c>
      <c r="J1569" s="49"/>
      <c r="K1569" s="44"/>
      <c r="L1569" s="40" t="s">
        <v>28</v>
      </c>
      <c r="M1569" s="127">
        <v>1</v>
      </c>
      <c r="N1569" s="137">
        <f>VLOOKUP(L1569,단가표!$B$2:$C$75,2,0)</f>
        <v>70000</v>
      </c>
      <c r="O1569" s="42">
        <f>SUM(M1569*N1569)</f>
        <v>70000</v>
      </c>
      <c r="P1569" s="138"/>
      <c r="Q1569" s="167" t="s">
        <v>26</v>
      </c>
      <c r="R1569" s="41"/>
      <c r="S1569" s="43">
        <f>VLOOKUP(Q1569,단가표!$B$2:$C$75,2,0)</f>
        <v>0</v>
      </c>
      <c r="T1569" s="166"/>
      <c r="U1569" s="195"/>
      <c r="V1569" s="50"/>
      <c r="W1569" s="194"/>
      <c r="X1569" s="186"/>
      <c r="Y1569" s="48"/>
      <c r="Z1569" s="48"/>
      <c r="AA1569" s="67"/>
      <c r="AB1569" s="67"/>
      <c r="AC1569" s="48"/>
    </row>
    <row r="1570" spans="1:29" ht="20.100000000000001" customHeight="1">
      <c r="A1570" s="95" t="s">
        <v>2705</v>
      </c>
      <c r="B1570" s="95" t="s">
        <v>51</v>
      </c>
      <c r="C1570" s="59"/>
      <c r="D1570" s="48" t="s">
        <v>285</v>
      </c>
      <c r="E1570" s="48" t="s">
        <v>193</v>
      </c>
      <c r="F1570" s="48" t="s">
        <v>286</v>
      </c>
      <c r="G1570" s="48" t="s">
        <v>86</v>
      </c>
      <c r="H1570" s="48">
        <v>7</v>
      </c>
      <c r="I1570" s="48" t="s">
        <v>689</v>
      </c>
      <c r="J1570" s="49"/>
      <c r="K1570" s="44"/>
      <c r="L1570" s="40" t="s">
        <v>2435</v>
      </c>
      <c r="M1570" s="127">
        <v>1</v>
      </c>
      <c r="N1570" s="137">
        <f>VLOOKUP(L1570,단가표!$B$2:$C$75,2,0)</f>
        <v>30000</v>
      </c>
      <c r="O1570" s="42">
        <f>SUM(M1570*N1570)</f>
        <v>30000</v>
      </c>
      <c r="P1570" s="138"/>
      <c r="Q1570" s="165" t="s">
        <v>26</v>
      </c>
      <c r="R1570" s="41"/>
      <c r="S1570" s="43">
        <f>VLOOKUP(Q1570,단가표!$B$2:$C$75,2,0)</f>
        <v>0</v>
      </c>
      <c r="T1570" s="166"/>
      <c r="U1570" s="193"/>
      <c r="V1570" s="50"/>
      <c r="W1570" s="194"/>
      <c r="X1570" s="186">
        <v>44771</v>
      </c>
      <c r="Y1570" s="55" t="s">
        <v>4</v>
      </c>
      <c r="Z1570" s="48"/>
      <c r="AA1570" s="48"/>
      <c r="AB1570" s="48"/>
      <c r="AC1570" s="40"/>
    </row>
    <row r="1571" spans="1:29" ht="20.100000000000001" customHeight="1">
      <c r="A1571" s="95" t="s">
        <v>2705</v>
      </c>
      <c r="B1571" s="95" t="s">
        <v>51</v>
      </c>
      <c r="C1571" s="59"/>
      <c r="D1571" s="40" t="s">
        <v>166</v>
      </c>
      <c r="E1571" s="48" t="s">
        <v>48</v>
      </c>
      <c r="F1571" s="48" t="s">
        <v>167</v>
      </c>
      <c r="G1571" s="48" t="s">
        <v>86</v>
      </c>
      <c r="H1571" s="48">
        <v>7</v>
      </c>
      <c r="I1571" s="48" t="s">
        <v>172</v>
      </c>
      <c r="J1571" s="49"/>
      <c r="K1571" s="62"/>
      <c r="L1571" s="40" t="s">
        <v>6</v>
      </c>
      <c r="M1571" s="127">
        <v>6</v>
      </c>
      <c r="N1571" s="137">
        <f>VLOOKUP(L1571,단가표!$B$2:$C$75,2,0)</f>
        <v>55000</v>
      </c>
      <c r="O1571" s="42">
        <f>SUM(M1571*N1571)</f>
        <v>330000</v>
      </c>
      <c r="P1571" s="138"/>
      <c r="Q1571" s="167" t="s">
        <v>26</v>
      </c>
      <c r="R1571" s="41"/>
      <c r="S1571" s="43">
        <f>VLOOKUP(Q1571,단가표!$B$2:$C$75,2,0)</f>
        <v>0</v>
      </c>
      <c r="T1571" s="166"/>
      <c r="U1571" s="195"/>
      <c r="V1571" s="50"/>
      <c r="W1571" s="194"/>
      <c r="X1571" s="186">
        <v>44274</v>
      </c>
      <c r="Y1571" s="55" t="s">
        <v>4</v>
      </c>
      <c r="Z1571" s="48"/>
      <c r="AA1571" s="48" t="s">
        <v>168</v>
      </c>
      <c r="AB1571" s="48"/>
      <c r="AC1571" s="40" t="s">
        <v>52</v>
      </c>
    </row>
    <row r="1572" spans="1:29" ht="20.100000000000001" customHeight="1">
      <c r="A1572" s="95" t="s">
        <v>2705</v>
      </c>
      <c r="B1572" s="95" t="s">
        <v>51</v>
      </c>
      <c r="C1572" s="56"/>
      <c r="D1572" s="57" t="s">
        <v>675</v>
      </c>
      <c r="E1572" s="48" t="s">
        <v>48</v>
      </c>
      <c r="F1572" s="48" t="s">
        <v>529</v>
      </c>
      <c r="G1572" s="48" t="s">
        <v>86</v>
      </c>
      <c r="H1572" s="48">
        <v>8</v>
      </c>
      <c r="I1572" s="50" t="s">
        <v>172</v>
      </c>
      <c r="J1572" s="49"/>
      <c r="K1572" s="44"/>
      <c r="L1572" s="40" t="s">
        <v>7</v>
      </c>
      <c r="M1572" s="127">
        <v>6</v>
      </c>
      <c r="N1572" s="137">
        <f>VLOOKUP(L1572,단가표!$B$2:$C$75,2,0)</f>
        <v>53750</v>
      </c>
      <c r="O1572" s="42">
        <f>SUM(M1572*N1572)</f>
        <v>322500</v>
      </c>
      <c r="P1572" s="138"/>
      <c r="Q1572" s="167" t="s">
        <v>26</v>
      </c>
      <c r="R1572" s="41"/>
      <c r="S1572" s="43">
        <f>VLOOKUP(Q1572,단가표!$B$2:$C$75,2,0)</f>
        <v>0</v>
      </c>
      <c r="T1572" s="166"/>
      <c r="U1572" s="195"/>
      <c r="V1572" s="48"/>
      <c r="W1572" s="196" t="s">
        <v>321</v>
      </c>
      <c r="X1572" s="186">
        <v>45301</v>
      </c>
      <c r="Y1572" s="55" t="s">
        <v>6</v>
      </c>
      <c r="Z1572" s="48"/>
      <c r="AA1572" s="48" t="s">
        <v>530</v>
      </c>
      <c r="AB1572" s="48"/>
      <c r="AC1572" s="48"/>
    </row>
    <row r="1573" spans="1:29" ht="20.100000000000001" customHeight="1">
      <c r="A1573" s="95" t="s">
        <v>2705</v>
      </c>
      <c r="B1573" s="95" t="s">
        <v>51</v>
      </c>
      <c r="C1573" s="59"/>
      <c r="D1573" s="57" t="s">
        <v>528</v>
      </c>
      <c r="E1573" s="48" t="s">
        <v>48</v>
      </c>
      <c r="F1573" s="48" t="s">
        <v>529</v>
      </c>
      <c r="G1573" s="48" t="s">
        <v>86</v>
      </c>
      <c r="H1573" s="48">
        <v>8</v>
      </c>
      <c r="I1573" s="50" t="s">
        <v>766</v>
      </c>
      <c r="J1573" s="49"/>
      <c r="K1573" s="44"/>
      <c r="L1573" s="40" t="s">
        <v>7</v>
      </c>
      <c r="M1573" s="127">
        <v>6</v>
      </c>
      <c r="N1573" s="137">
        <f>VLOOKUP(L1573,단가표!$B$2:$C$75,2,0)</f>
        <v>53750</v>
      </c>
      <c r="O1573" s="42">
        <f>SUM(M1573*N1573)</f>
        <v>322500</v>
      </c>
      <c r="P1573" s="138"/>
      <c r="Q1573" s="167" t="s">
        <v>26</v>
      </c>
      <c r="R1573" s="41"/>
      <c r="S1573" s="43">
        <f>VLOOKUP(Q1573,단가표!$B$2:$C$75,2,0)</f>
        <v>0</v>
      </c>
      <c r="T1573" s="166"/>
      <c r="U1573" s="195"/>
      <c r="V1573" s="48"/>
      <c r="W1573" s="196" t="s">
        <v>321</v>
      </c>
      <c r="X1573" s="186">
        <v>45301</v>
      </c>
      <c r="Y1573" s="55" t="s">
        <v>6</v>
      </c>
      <c r="Z1573" s="48"/>
      <c r="AA1573" s="48" t="s">
        <v>530</v>
      </c>
      <c r="AB1573" s="48"/>
      <c r="AC1573" s="48"/>
    </row>
    <row r="1574" spans="1:29" ht="20.100000000000001" customHeight="1">
      <c r="A1574" s="95" t="s">
        <v>2705</v>
      </c>
      <c r="B1574" s="95" t="s">
        <v>51</v>
      </c>
      <c r="C1574" s="38"/>
      <c r="D1574" s="48" t="s">
        <v>484</v>
      </c>
      <c r="E1574" s="48" t="s">
        <v>197</v>
      </c>
      <c r="F1574" s="40" t="s">
        <v>485</v>
      </c>
      <c r="G1574" s="48" t="s">
        <v>86</v>
      </c>
      <c r="H1574" s="48">
        <v>9</v>
      </c>
      <c r="I1574" s="48" t="s">
        <v>104</v>
      </c>
      <c r="J1574" s="39"/>
      <c r="K1574" s="66"/>
      <c r="L1574" s="40" t="s">
        <v>4</v>
      </c>
      <c r="M1574" s="127">
        <v>2</v>
      </c>
      <c r="N1574" s="137">
        <f>VLOOKUP(L1574,단가표!$B$2:$C$75,2,0)</f>
        <v>60000</v>
      </c>
      <c r="O1574" s="42">
        <f>SUM(M1574*N1574)</f>
        <v>120000</v>
      </c>
      <c r="P1574" s="138"/>
      <c r="Q1574" s="167" t="s">
        <v>26</v>
      </c>
      <c r="R1574" s="53"/>
      <c r="S1574" s="43">
        <f>VLOOKUP(Q1574,단가표!$B$2:$C$75,2,0)</f>
        <v>0</v>
      </c>
      <c r="T1574" s="168"/>
      <c r="U1574" s="195"/>
      <c r="V1574" s="50"/>
      <c r="W1574" s="198"/>
      <c r="X1574" s="186">
        <v>45299</v>
      </c>
      <c r="Y1574" s="55" t="s">
        <v>4</v>
      </c>
      <c r="Z1574" s="48"/>
      <c r="AA1574" s="48" t="s">
        <v>521</v>
      </c>
      <c r="AB1574" s="48"/>
      <c r="AC1574" s="48"/>
    </row>
    <row r="1575" spans="1:29" ht="20.100000000000001" customHeight="1">
      <c r="A1575" s="95" t="s">
        <v>2705</v>
      </c>
      <c r="B1575" s="95" t="s">
        <v>51</v>
      </c>
      <c r="C1575" s="38"/>
      <c r="D1575" s="48" t="s">
        <v>484</v>
      </c>
      <c r="E1575" s="48" t="s">
        <v>197</v>
      </c>
      <c r="F1575" s="40" t="s">
        <v>485</v>
      </c>
      <c r="G1575" s="48" t="s">
        <v>86</v>
      </c>
      <c r="H1575" s="48">
        <v>9</v>
      </c>
      <c r="I1575" s="48" t="s">
        <v>104</v>
      </c>
      <c r="J1575" s="39"/>
      <c r="K1575" s="66"/>
      <c r="L1575" s="40" t="s">
        <v>3</v>
      </c>
      <c r="M1575" s="127">
        <v>1</v>
      </c>
      <c r="N1575" s="137">
        <f>VLOOKUP(L1575,단가표!$B$2:$C$75,2,0)</f>
        <v>70000</v>
      </c>
      <c r="O1575" s="42">
        <f>SUM(M1575*N1575)</f>
        <v>70000</v>
      </c>
      <c r="P1575" s="138"/>
      <c r="Q1575" s="167" t="s">
        <v>26</v>
      </c>
      <c r="R1575" s="53"/>
      <c r="S1575" s="43">
        <f>VLOOKUP(Q1575,단가표!$B$2:$C$75,2,0)</f>
        <v>0</v>
      </c>
      <c r="T1575" s="168"/>
      <c r="U1575" s="195"/>
      <c r="V1575" s="50"/>
      <c r="W1575" s="198"/>
      <c r="X1575" s="186">
        <v>45299</v>
      </c>
      <c r="Y1575" s="55" t="s">
        <v>4</v>
      </c>
      <c r="Z1575" s="48"/>
      <c r="AA1575" s="48" t="s">
        <v>521</v>
      </c>
      <c r="AB1575" s="48"/>
      <c r="AC1575" s="48"/>
    </row>
    <row r="1576" spans="1:29" ht="20.100000000000001" customHeight="1">
      <c r="A1576" s="95" t="s">
        <v>2705</v>
      </c>
      <c r="B1576" s="95" t="s">
        <v>51</v>
      </c>
      <c r="C1576" s="56"/>
      <c r="D1576" s="48" t="s">
        <v>523</v>
      </c>
      <c r="E1576" s="48" t="s">
        <v>46</v>
      </c>
      <c r="F1576" s="48" t="s">
        <v>524</v>
      </c>
      <c r="G1576" s="48" t="s">
        <v>86</v>
      </c>
      <c r="H1576" s="48">
        <v>7</v>
      </c>
      <c r="I1576" s="50" t="s">
        <v>101</v>
      </c>
      <c r="J1576" s="49"/>
      <c r="K1576" s="44"/>
      <c r="L1576" s="40" t="s">
        <v>4</v>
      </c>
      <c r="M1576" s="127">
        <v>2</v>
      </c>
      <c r="N1576" s="137">
        <f>VLOOKUP(L1576,단가표!$B$2:$C$75,2,0)</f>
        <v>60000</v>
      </c>
      <c r="O1576" s="42">
        <f>SUM(M1576*N1576)</f>
        <v>120000</v>
      </c>
      <c r="P1576" s="138"/>
      <c r="Q1576" s="167" t="s">
        <v>15</v>
      </c>
      <c r="R1576" s="41"/>
      <c r="S1576" s="43">
        <f>VLOOKUP(Q1576,단가표!$B$2:$C$75,2,0)</f>
        <v>6000</v>
      </c>
      <c r="T1576" s="166"/>
      <c r="U1576" s="195"/>
      <c r="V1576" s="48"/>
      <c r="W1576" s="194" t="s">
        <v>209</v>
      </c>
      <c r="X1576" s="186">
        <v>44684</v>
      </c>
      <c r="Y1576" s="55" t="s">
        <v>4</v>
      </c>
      <c r="Z1576" s="48"/>
      <c r="AA1576" s="48"/>
      <c r="AB1576" s="48"/>
      <c r="AC1576" s="48"/>
    </row>
    <row r="1577" spans="1:29" ht="20.100000000000001" customHeight="1">
      <c r="A1577" s="95" t="s">
        <v>2705</v>
      </c>
      <c r="B1577" s="95" t="s">
        <v>51</v>
      </c>
      <c r="C1577" s="56"/>
      <c r="D1577" s="48" t="s">
        <v>523</v>
      </c>
      <c r="E1577" s="48" t="s">
        <v>46</v>
      </c>
      <c r="F1577" s="48" t="s">
        <v>524</v>
      </c>
      <c r="G1577" s="48" t="s">
        <v>86</v>
      </c>
      <c r="H1577" s="48">
        <v>7</v>
      </c>
      <c r="I1577" s="50" t="s">
        <v>101</v>
      </c>
      <c r="J1577" s="49"/>
      <c r="K1577" s="44"/>
      <c r="L1577" s="40" t="s">
        <v>3</v>
      </c>
      <c r="M1577" s="127">
        <v>1</v>
      </c>
      <c r="N1577" s="137">
        <f>VLOOKUP(L1577,단가표!$B$2:$C$75,2,0)</f>
        <v>70000</v>
      </c>
      <c r="O1577" s="42">
        <f>SUM(M1577*N1577)</f>
        <v>70000</v>
      </c>
      <c r="P1577" s="138"/>
      <c r="Q1577" s="167" t="s">
        <v>15</v>
      </c>
      <c r="R1577" s="41"/>
      <c r="S1577" s="43">
        <f>VLOOKUP(Q1577,단가표!$B$2:$C$75,2,0)</f>
        <v>6000</v>
      </c>
      <c r="T1577" s="166"/>
      <c r="U1577" s="195"/>
      <c r="V1577" s="48"/>
      <c r="W1577" s="194" t="s">
        <v>209</v>
      </c>
      <c r="X1577" s="186">
        <v>44684</v>
      </c>
      <c r="Y1577" s="55" t="s">
        <v>4</v>
      </c>
      <c r="Z1577" s="48"/>
      <c r="AA1577" s="48"/>
      <c r="AB1577" s="48"/>
      <c r="AC1577" s="48"/>
    </row>
    <row r="1578" spans="1:29" ht="20.100000000000001" customHeight="1">
      <c r="A1578" s="95" t="s">
        <v>2705</v>
      </c>
      <c r="B1578" s="95" t="s">
        <v>51</v>
      </c>
      <c r="C1578" s="56"/>
      <c r="D1578" s="38" t="s">
        <v>593</v>
      </c>
      <c r="E1578" s="48" t="s">
        <v>577</v>
      </c>
      <c r="F1578" s="48" t="s">
        <v>594</v>
      </c>
      <c r="G1578" s="48" t="s">
        <v>86</v>
      </c>
      <c r="H1578" s="48">
        <v>10</v>
      </c>
      <c r="I1578" s="48" t="s">
        <v>101</v>
      </c>
      <c r="J1578" s="49"/>
      <c r="K1578" s="66"/>
      <c r="L1578" s="40" t="s">
        <v>4</v>
      </c>
      <c r="M1578" s="127">
        <v>2</v>
      </c>
      <c r="N1578" s="137">
        <f>VLOOKUP(L1578,단가표!$B$2:$C$75,2,0)</f>
        <v>60000</v>
      </c>
      <c r="O1578" s="42">
        <f>SUM(M1578*N1578)</f>
        <v>120000</v>
      </c>
      <c r="P1578" s="138"/>
      <c r="Q1578" s="167" t="s">
        <v>15</v>
      </c>
      <c r="R1578" s="41"/>
      <c r="S1578" s="43">
        <f>VLOOKUP(Q1578,단가표!$B$2:$C$75,2,0)</f>
        <v>6000</v>
      </c>
      <c r="T1578" s="166"/>
      <c r="U1578" s="193"/>
      <c r="V1578" s="50"/>
      <c r="W1578" s="194"/>
      <c r="X1578" s="186">
        <v>45343</v>
      </c>
      <c r="Y1578" s="48" t="s">
        <v>4</v>
      </c>
      <c r="Z1578" s="48"/>
      <c r="AA1578" s="67" t="s">
        <v>595</v>
      </c>
      <c r="AB1578" s="67"/>
      <c r="AC1578" s="48"/>
    </row>
    <row r="1579" spans="1:29" ht="20.100000000000001" customHeight="1">
      <c r="A1579" s="94" t="s">
        <v>2705</v>
      </c>
      <c r="B1579" s="95" t="s">
        <v>50</v>
      </c>
      <c r="C1579" s="59"/>
      <c r="D1579" s="48" t="s">
        <v>190</v>
      </c>
      <c r="E1579" s="48" t="s">
        <v>45</v>
      </c>
      <c r="F1579" s="48" t="s">
        <v>189</v>
      </c>
      <c r="G1579" s="48" t="s">
        <v>89</v>
      </c>
      <c r="H1579" s="48">
        <v>8</v>
      </c>
      <c r="I1579" s="48" t="s">
        <v>144</v>
      </c>
      <c r="J1579" s="49"/>
      <c r="K1579" s="66"/>
      <c r="L1579" s="40" t="s">
        <v>4</v>
      </c>
      <c r="M1579" s="127">
        <v>4</v>
      </c>
      <c r="N1579" s="137">
        <f>VLOOKUP(L1579,단가표!$B$2:$C$75,2,0)</f>
        <v>60000</v>
      </c>
      <c r="O1579" s="42">
        <f>SUM(M1579*N1579)</f>
        <v>240000</v>
      </c>
      <c r="P1579" s="138"/>
      <c r="Q1579" s="167" t="s">
        <v>15</v>
      </c>
      <c r="R1579" s="41"/>
      <c r="S1579" s="43">
        <f>VLOOKUP(Q1579,단가표!$B$2:$C$75,2,0)</f>
        <v>6000</v>
      </c>
      <c r="T1579" s="166"/>
      <c r="U1579" s="195"/>
      <c r="V1579" s="50"/>
      <c r="W1579" s="194" t="s">
        <v>2065</v>
      </c>
      <c r="X1579" s="186">
        <v>44370</v>
      </c>
      <c r="Y1579" s="48"/>
      <c r="Z1579" s="48"/>
      <c r="AA1579" s="48" t="s">
        <v>191</v>
      </c>
      <c r="AB1579" s="48"/>
      <c r="AC1579" s="48"/>
    </row>
    <row r="1580" spans="1:29" ht="20.100000000000001" customHeight="1">
      <c r="A1580" s="94" t="s">
        <v>2705</v>
      </c>
      <c r="B1580" s="95" t="s">
        <v>50</v>
      </c>
      <c r="C1580" s="59"/>
      <c r="D1580" s="48" t="s">
        <v>190</v>
      </c>
      <c r="E1580" s="48" t="s">
        <v>45</v>
      </c>
      <c r="F1580" s="48" t="s">
        <v>189</v>
      </c>
      <c r="G1580" s="48" t="s">
        <v>89</v>
      </c>
      <c r="H1580" s="48">
        <v>8</v>
      </c>
      <c r="I1580" s="48" t="s">
        <v>144</v>
      </c>
      <c r="J1580" s="49"/>
      <c r="K1580" s="66"/>
      <c r="L1580" s="40" t="s">
        <v>4</v>
      </c>
      <c r="M1580" s="127">
        <v>4</v>
      </c>
      <c r="N1580" s="137">
        <f>VLOOKUP(L1580,단가표!$B$2:$C$75,2,0)</f>
        <v>60000</v>
      </c>
      <c r="O1580" s="42">
        <f>SUM(M1580*N1580)</f>
        <v>240000</v>
      </c>
      <c r="P1580" s="138"/>
      <c r="Q1580" s="167" t="s">
        <v>15</v>
      </c>
      <c r="R1580" s="41"/>
      <c r="S1580" s="43">
        <f>VLOOKUP(Q1580,단가표!$B$2:$C$75,2,0)</f>
        <v>6000</v>
      </c>
      <c r="T1580" s="166"/>
      <c r="U1580" s="195"/>
      <c r="V1580" s="50"/>
      <c r="W1580" s="194"/>
      <c r="X1580" s="186">
        <v>44370</v>
      </c>
      <c r="Y1580" s="48"/>
      <c r="Z1580" s="48"/>
      <c r="AA1580" s="48" t="s">
        <v>191</v>
      </c>
      <c r="AB1580" s="48"/>
      <c r="AC1580" s="48"/>
    </row>
    <row r="1581" spans="1:29" ht="20.100000000000001" customHeight="1">
      <c r="A1581" s="95" t="s">
        <v>2705</v>
      </c>
      <c r="B1581" s="95" t="s">
        <v>51</v>
      </c>
      <c r="C1581" s="56"/>
      <c r="D1581" s="57" t="s">
        <v>456</v>
      </c>
      <c r="E1581" s="48" t="s">
        <v>193</v>
      </c>
      <c r="F1581" s="40" t="s">
        <v>237</v>
      </c>
      <c r="G1581" s="48" t="s">
        <v>86</v>
      </c>
      <c r="H1581" s="48">
        <v>7</v>
      </c>
      <c r="I1581" s="48" t="s">
        <v>100</v>
      </c>
      <c r="J1581" s="49"/>
      <c r="K1581" s="62"/>
      <c r="L1581" s="40" t="s">
        <v>3</v>
      </c>
      <c r="M1581" s="127">
        <v>2</v>
      </c>
      <c r="N1581" s="137">
        <f>VLOOKUP(L1581,단가표!$B$2:$C$75,2,0)</f>
        <v>70000</v>
      </c>
      <c r="O1581" s="42">
        <f>SUM(M1581*N1581)</f>
        <v>140000</v>
      </c>
      <c r="P1581" s="138"/>
      <c r="Q1581" s="167" t="s">
        <v>26</v>
      </c>
      <c r="R1581" s="41"/>
      <c r="S1581" s="43">
        <f>VLOOKUP(Q1581,단가표!$B$2:$C$75,2,0)</f>
        <v>0</v>
      </c>
      <c r="T1581" s="166"/>
      <c r="U1581" s="195"/>
      <c r="V1581" s="50"/>
      <c r="W1581" s="194" t="s">
        <v>321</v>
      </c>
      <c r="X1581" s="186">
        <v>44572</v>
      </c>
      <c r="Y1581" s="55" t="s">
        <v>4</v>
      </c>
      <c r="Z1581" s="48"/>
      <c r="AA1581" s="48"/>
      <c r="AB1581" s="48"/>
      <c r="AC1581" s="48"/>
    </row>
    <row r="1582" spans="1:29" ht="20.100000000000001" customHeight="1">
      <c r="A1582" s="95" t="s">
        <v>2705</v>
      </c>
      <c r="B1582" s="95" t="s">
        <v>51</v>
      </c>
      <c r="C1582" s="56"/>
      <c r="D1582" s="57" t="s">
        <v>453</v>
      </c>
      <c r="E1582" s="48" t="s">
        <v>193</v>
      </c>
      <c r="F1582" s="40" t="s">
        <v>237</v>
      </c>
      <c r="G1582" s="48" t="s">
        <v>86</v>
      </c>
      <c r="H1582" s="48">
        <v>7</v>
      </c>
      <c r="I1582" s="48" t="s">
        <v>100</v>
      </c>
      <c r="J1582" s="49"/>
      <c r="K1582" s="62"/>
      <c r="L1582" s="40" t="s">
        <v>3</v>
      </c>
      <c r="M1582" s="127">
        <v>2</v>
      </c>
      <c r="N1582" s="137">
        <f>VLOOKUP(L1582,단가표!$B$2:$C$75,2,0)</f>
        <v>70000</v>
      </c>
      <c r="O1582" s="42">
        <f>SUM(M1582*N1582)</f>
        <v>140000</v>
      </c>
      <c r="P1582" s="138"/>
      <c r="Q1582" s="167" t="s">
        <v>26</v>
      </c>
      <c r="R1582" s="41"/>
      <c r="S1582" s="43">
        <f>VLOOKUP(Q1582,단가표!$B$2:$C$75,2,0)</f>
        <v>0</v>
      </c>
      <c r="T1582" s="166"/>
      <c r="U1582" s="195"/>
      <c r="V1582" s="50"/>
      <c r="W1582" s="194" t="s">
        <v>321</v>
      </c>
      <c r="X1582" s="186">
        <v>44572</v>
      </c>
      <c r="Y1582" s="55" t="s">
        <v>4</v>
      </c>
      <c r="Z1582" s="48"/>
      <c r="AA1582" s="48"/>
      <c r="AB1582" s="48"/>
      <c r="AC1582" s="48"/>
    </row>
    <row r="1583" spans="1:29" ht="20.100000000000001" customHeight="1">
      <c r="A1583" s="95" t="s">
        <v>2705</v>
      </c>
      <c r="B1583" s="95" t="s">
        <v>51</v>
      </c>
      <c r="C1583" s="59"/>
      <c r="D1583" s="48" t="s">
        <v>1049</v>
      </c>
      <c r="E1583" s="48" t="s">
        <v>46</v>
      </c>
      <c r="F1583" s="48" t="s">
        <v>1050</v>
      </c>
      <c r="G1583" s="48" t="s">
        <v>86</v>
      </c>
      <c r="H1583" s="48">
        <v>7</v>
      </c>
      <c r="I1583" s="48" t="s">
        <v>114</v>
      </c>
      <c r="J1583" s="49"/>
      <c r="K1583" s="62"/>
      <c r="L1583" s="40" t="s">
        <v>3</v>
      </c>
      <c r="M1583" s="127">
        <v>1</v>
      </c>
      <c r="N1583" s="137">
        <f>VLOOKUP(L1583,단가표!$B$2:$C$75,2,0)</f>
        <v>70000</v>
      </c>
      <c r="O1583" s="42">
        <f>SUM(M1583*N1583)</f>
        <v>70000</v>
      </c>
      <c r="P1583" s="138"/>
      <c r="Q1583" s="167" t="s">
        <v>26</v>
      </c>
      <c r="R1583" s="42"/>
      <c r="S1583" s="43">
        <f>VLOOKUP(Q1583,단가표!$B$2:$C$75,2,0)</f>
        <v>0</v>
      </c>
      <c r="T1583" s="166"/>
      <c r="U1583" s="195"/>
      <c r="V1583" s="50"/>
      <c r="W1583" s="194"/>
      <c r="X1583" s="186">
        <v>45591</v>
      </c>
      <c r="Y1583" s="48" t="s">
        <v>4</v>
      </c>
      <c r="Z1583" s="48"/>
      <c r="AA1583" s="48" t="s">
        <v>1124</v>
      </c>
      <c r="AB1583" s="48"/>
      <c r="AC1583" s="40"/>
    </row>
    <row r="1584" spans="1:29" ht="20.100000000000001" customHeight="1">
      <c r="A1584" s="95" t="s">
        <v>2705</v>
      </c>
      <c r="B1584" s="95" t="s">
        <v>51</v>
      </c>
      <c r="C1584" s="37"/>
      <c r="D1584" s="38" t="s">
        <v>641</v>
      </c>
      <c r="E1584" s="37" t="s">
        <v>577</v>
      </c>
      <c r="F1584" s="37" t="s">
        <v>643</v>
      </c>
      <c r="G1584" s="37" t="s">
        <v>86</v>
      </c>
      <c r="H1584" s="37">
        <v>8</v>
      </c>
      <c r="I1584" s="37" t="s">
        <v>91</v>
      </c>
      <c r="J1584" s="39"/>
      <c r="K1584" s="66"/>
      <c r="L1584" s="40" t="s">
        <v>4</v>
      </c>
      <c r="M1584" s="127">
        <v>3</v>
      </c>
      <c r="N1584" s="137">
        <f>VLOOKUP(L1584,단가표!$B$2:$C$75,2,0)</f>
        <v>60000</v>
      </c>
      <c r="O1584" s="42">
        <f>SUM(M1584*N1584)</f>
        <v>180000</v>
      </c>
      <c r="P1584" s="138"/>
      <c r="Q1584" s="167" t="s">
        <v>26</v>
      </c>
      <c r="R1584" s="41"/>
      <c r="S1584" s="43">
        <f>VLOOKUP(Q1584,단가표!$B$2:$C$75,2,0)</f>
        <v>0</v>
      </c>
      <c r="T1584" s="166"/>
      <c r="U1584" s="200"/>
      <c r="V1584" s="38"/>
      <c r="W1584" s="199"/>
      <c r="X1584" s="187">
        <v>45394</v>
      </c>
      <c r="Y1584" s="46" t="s">
        <v>4</v>
      </c>
      <c r="Z1584" s="37"/>
      <c r="AA1584" s="47" t="s">
        <v>645</v>
      </c>
      <c r="AB1584" s="47"/>
      <c r="AC1584" s="37" t="s">
        <v>61</v>
      </c>
    </row>
    <row r="1585" spans="1:29" ht="20.100000000000001" customHeight="1">
      <c r="A1585" s="95" t="s">
        <v>2705</v>
      </c>
      <c r="B1585" s="95" t="s">
        <v>51</v>
      </c>
      <c r="C1585" s="37"/>
      <c r="D1585" s="48" t="s">
        <v>576</v>
      </c>
      <c r="E1585" s="48" t="s">
        <v>46</v>
      </c>
      <c r="F1585" s="48" t="s">
        <v>578</v>
      </c>
      <c r="G1585" s="48" t="s">
        <v>86</v>
      </c>
      <c r="H1585" s="48">
        <v>10</v>
      </c>
      <c r="I1585" s="48" t="s">
        <v>114</v>
      </c>
      <c r="J1585" s="49"/>
      <c r="K1585" s="66"/>
      <c r="L1585" s="40" t="s">
        <v>4</v>
      </c>
      <c r="M1585" s="127">
        <v>4</v>
      </c>
      <c r="N1585" s="137">
        <f>VLOOKUP(L1585,단가표!$B$2:$C$75,2,0)</f>
        <v>60000</v>
      </c>
      <c r="O1585" s="42">
        <f>SUM(M1585*N1585)</f>
        <v>240000</v>
      </c>
      <c r="P1585" s="138"/>
      <c r="Q1585" s="167" t="s">
        <v>26</v>
      </c>
      <c r="R1585" s="41"/>
      <c r="S1585" s="43">
        <f>VLOOKUP(Q1585,단가표!$B$2:$C$75,2,0)</f>
        <v>0</v>
      </c>
      <c r="T1585" s="166"/>
      <c r="U1585" s="195"/>
      <c r="V1585" s="48"/>
      <c r="W1585" s="199"/>
      <c r="X1585" s="186">
        <v>45367</v>
      </c>
      <c r="Y1585" s="48" t="s">
        <v>4</v>
      </c>
      <c r="Z1585" s="48" t="s">
        <v>625</v>
      </c>
      <c r="AA1585" s="48"/>
      <c r="AB1585" s="48"/>
      <c r="AC1585" s="50"/>
    </row>
    <row r="1586" spans="1:29" ht="20.100000000000001" customHeight="1">
      <c r="A1586" s="95" t="s">
        <v>2705</v>
      </c>
      <c r="B1586" s="95" t="s">
        <v>51</v>
      </c>
      <c r="C1586" s="56"/>
      <c r="D1586" s="48" t="s">
        <v>570</v>
      </c>
      <c r="E1586" s="48" t="s">
        <v>48</v>
      </c>
      <c r="F1586" s="48" t="s">
        <v>552</v>
      </c>
      <c r="G1586" s="48" t="s">
        <v>86</v>
      </c>
      <c r="H1586" s="48">
        <v>6</v>
      </c>
      <c r="I1586" s="48" t="s">
        <v>90</v>
      </c>
      <c r="J1586" s="49"/>
      <c r="K1586" s="62"/>
      <c r="L1586" s="40" t="s">
        <v>5</v>
      </c>
      <c r="M1586" s="127">
        <v>4</v>
      </c>
      <c r="N1586" s="137">
        <f>VLOOKUP(L1586,단가표!$B$2:$C$75,2,0)</f>
        <v>57500</v>
      </c>
      <c r="O1586" s="42">
        <f>SUM(M1586*N1586)</f>
        <v>230000</v>
      </c>
      <c r="P1586" s="138"/>
      <c r="Q1586" s="165" t="s">
        <v>26</v>
      </c>
      <c r="R1586" s="41"/>
      <c r="S1586" s="43">
        <f>VLOOKUP(Q1586,단가표!$B$2:$C$75,2,0)</f>
        <v>0</v>
      </c>
      <c r="T1586" s="138"/>
      <c r="U1586" s="195"/>
      <c r="V1586" s="50"/>
      <c r="W1586" s="194" t="s">
        <v>1197</v>
      </c>
      <c r="X1586" s="186">
        <v>45324</v>
      </c>
      <c r="Y1586" s="55" t="s">
        <v>4</v>
      </c>
      <c r="Z1586" s="48"/>
      <c r="AA1586" s="48"/>
      <c r="AB1586" s="48"/>
      <c r="AC1586" s="40" t="s">
        <v>569</v>
      </c>
    </row>
    <row r="1587" spans="1:29" ht="20.100000000000001" customHeight="1">
      <c r="A1587" s="95" t="s">
        <v>2705</v>
      </c>
      <c r="B1587" s="95" t="s">
        <v>51</v>
      </c>
      <c r="C1587" s="61"/>
      <c r="D1587" s="48" t="s">
        <v>357</v>
      </c>
      <c r="E1587" s="48" t="s">
        <v>48</v>
      </c>
      <c r="F1587" s="48" t="s">
        <v>358</v>
      </c>
      <c r="G1587" s="48" t="s">
        <v>86</v>
      </c>
      <c r="H1587" s="48">
        <v>6</v>
      </c>
      <c r="I1587" s="48" t="s">
        <v>90</v>
      </c>
      <c r="J1587" s="49"/>
      <c r="K1587" s="62"/>
      <c r="L1587" s="40" t="s">
        <v>4</v>
      </c>
      <c r="M1587" s="127">
        <v>1</v>
      </c>
      <c r="N1587" s="137">
        <f>VLOOKUP(L1587,단가표!$B$2:$C$75,2,0)</f>
        <v>60000</v>
      </c>
      <c r="O1587" s="42">
        <f>SUM(M1587*N1587)</f>
        <v>60000</v>
      </c>
      <c r="P1587" s="138"/>
      <c r="Q1587" s="167" t="s">
        <v>26</v>
      </c>
      <c r="R1587" s="41"/>
      <c r="S1587" s="43">
        <v>0</v>
      </c>
      <c r="T1587" s="166"/>
      <c r="U1587" s="195"/>
      <c r="V1587" s="48"/>
      <c r="W1587" s="194"/>
      <c r="X1587" s="186">
        <v>44967</v>
      </c>
      <c r="Y1587" s="48" t="s">
        <v>4</v>
      </c>
      <c r="Z1587" s="48"/>
      <c r="AA1587" s="48" t="s">
        <v>359</v>
      </c>
      <c r="AB1587" s="48"/>
      <c r="AC1587" s="50"/>
    </row>
    <row r="1588" spans="1:29" ht="20.100000000000001" customHeight="1">
      <c r="A1588" s="95" t="s">
        <v>2705</v>
      </c>
      <c r="B1588" s="95" t="s">
        <v>51</v>
      </c>
      <c r="C1588" s="61"/>
      <c r="D1588" s="48" t="s">
        <v>357</v>
      </c>
      <c r="E1588" s="48" t="s">
        <v>48</v>
      </c>
      <c r="F1588" s="48" t="s">
        <v>358</v>
      </c>
      <c r="G1588" s="48" t="s">
        <v>86</v>
      </c>
      <c r="H1588" s="48">
        <v>6</v>
      </c>
      <c r="I1588" s="48" t="s">
        <v>90</v>
      </c>
      <c r="J1588" s="49"/>
      <c r="K1588" s="62"/>
      <c r="L1588" s="40" t="s">
        <v>4</v>
      </c>
      <c r="M1588" s="127">
        <v>4</v>
      </c>
      <c r="N1588" s="137">
        <f>VLOOKUP(L1588,단가표!$B$2:$C$75,2,0)</f>
        <v>60000</v>
      </c>
      <c r="O1588" s="42">
        <f>SUM(M1588*N1588)</f>
        <v>240000</v>
      </c>
      <c r="P1588" s="138"/>
      <c r="Q1588" s="167" t="s">
        <v>26</v>
      </c>
      <c r="R1588" s="41"/>
      <c r="S1588" s="43">
        <v>0</v>
      </c>
      <c r="T1588" s="166"/>
      <c r="U1588" s="195"/>
      <c r="V1588" s="48"/>
      <c r="W1588" s="194"/>
      <c r="X1588" s="186">
        <v>44967</v>
      </c>
      <c r="Y1588" s="48" t="s">
        <v>4</v>
      </c>
      <c r="Z1588" s="48"/>
      <c r="AA1588" s="48" t="s">
        <v>359</v>
      </c>
      <c r="AB1588" s="48"/>
      <c r="AC1588" s="50"/>
    </row>
    <row r="1589" spans="1:29" ht="20.100000000000001" customHeight="1">
      <c r="A1589" s="96" t="s">
        <v>2705</v>
      </c>
      <c r="B1589" s="95" t="s">
        <v>51</v>
      </c>
      <c r="C1589" s="56"/>
      <c r="D1589" s="38" t="s">
        <v>1656</v>
      </c>
      <c r="E1589" s="48" t="s">
        <v>48</v>
      </c>
      <c r="F1589" s="48" t="s">
        <v>1657</v>
      </c>
      <c r="G1589" s="48" t="s">
        <v>86</v>
      </c>
      <c r="H1589" s="48">
        <v>10</v>
      </c>
      <c r="I1589" s="48" t="s">
        <v>100</v>
      </c>
      <c r="J1589" s="49"/>
      <c r="K1589" s="62"/>
      <c r="L1589" s="40" t="s">
        <v>4</v>
      </c>
      <c r="M1589" s="128">
        <v>4</v>
      </c>
      <c r="N1589" s="137">
        <f>VLOOKUP(L1589,단가표!$B$2:$C$75,2,0)</f>
        <v>60000</v>
      </c>
      <c r="O1589" s="42">
        <f>SUM(M1589*N1589)</f>
        <v>240000</v>
      </c>
      <c r="P1589" s="138"/>
      <c r="Q1589" s="167" t="s">
        <v>26</v>
      </c>
      <c r="R1589" s="41"/>
      <c r="S1589" s="43">
        <f>VLOOKUP(Q1589,단가표!$B$2:$C$75,2,0)</f>
        <v>0</v>
      </c>
      <c r="T1589" s="166"/>
      <c r="U1589" s="195"/>
      <c r="V1589" s="48"/>
      <c r="W1589" s="194"/>
      <c r="X1589" s="186"/>
      <c r="Y1589" s="55"/>
      <c r="Z1589" s="48"/>
      <c r="AA1589" s="48"/>
      <c r="AB1589" s="48"/>
      <c r="AC1589" s="48"/>
    </row>
    <row r="1590" spans="1:29" ht="20.100000000000001" customHeight="1">
      <c r="A1590" s="95" t="s">
        <v>2705</v>
      </c>
      <c r="B1590" s="95" t="s">
        <v>51</v>
      </c>
      <c r="C1590" s="59"/>
      <c r="D1590" s="48" t="s">
        <v>705</v>
      </c>
      <c r="E1590" s="48" t="s">
        <v>48</v>
      </c>
      <c r="F1590" s="48" t="s">
        <v>706</v>
      </c>
      <c r="G1590" s="48" t="s">
        <v>86</v>
      </c>
      <c r="H1590" s="48">
        <v>9</v>
      </c>
      <c r="I1590" s="48" t="s">
        <v>103</v>
      </c>
      <c r="J1590" s="49"/>
      <c r="K1590" s="62"/>
      <c r="L1590" s="40" t="s">
        <v>4</v>
      </c>
      <c r="M1590" s="127">
        <v>1</v>
      </c>
      <c r="N1590" s="137">
        <f>VLOOKUP(L1590,단가표!$B$2:$C$75,2,0)</f>
        <v>60000</v>
      </c>
      <c r="O1590" s="42">
        <f>SUM(M1590*N1590)</f>
        <v>60000</v>
      </c>
      <c r="P1590" s="138"/>
      <c r="Q1590" s="165" t="s">
        <v>26</v>
      </c>
      <c r="R1590" s="41"/>
      <c r="S1590" s="43">
        <f>VLOOKUP(Q1590,단가표!$B$2:$C$75,2,0)</f>
        <v>0</v>
      </c>
      <c r="T1590" s="166"/>
      <c r="U1590" s="193"/>
      <c r="V1590" s="50"/>
      <c r="W1590" s="194"/>
      <c r="X1590" s="186"/>
      <c r="Y1590" s="55"/>
      <c r="Z1590" s="48"/>
      <c r="AA1590" s="48"/>
      <c r="AB1590" s="48"/>
      <c r="AC1590" s="40"/>
    </row>
    <row r="1591" spans="1:29" ht="20.100000000000001" customHeight="1">
      <c r="A1591" s="95" t="s">
        <v>2705</v>
      </c>
      <c r="B1591" s="95" t="s">
        <v>50</v>
      </c>
      <c r="C1591" s="37"/>
      <c r="D1591" s="48" t="s">
        <v>469</v>
      </c>
      <c r="E1591" s="48" t="s">
        <v>44</v>
      </c>
      <c r="F1591" s="48" t="s">
        <v>470</v>
      </c>
      <c r="G1591" s="48" t="s">
        <v>89</v>
      </c>
      <c r="H1591" s="48">
        <v>6</v>
      </c>
      <c r="I1591" s="48" t="s">
        <v>113</v>
      </c>
      <c r="J1591" s="49"/>
      <c r="K1591" s="44"/>
      <c r="L1591" s="38" t="s">
        <v>4</v>
      </c>
      <c r="M1591" s="128">
        <v>4</v>
      </c>
      <c r="N1591" s="137">
        <f>VLOOKUP(L1591,단가표!$B$2:$C$75,2,0)</f>
        <v>60000</v>
      </c>
      <c r="O1591" s="42">
        <f>SUM(M1591*N1591)</f>
        <v>240000</v>
      </c>
      <c r="P1591" s="141"/>
      <c r="Q1591" s="165" t="s">
        <v>26</v>
      </c>
      <c r="R1591" s="41"/>
      <c r="S1591" s="43">
        <f>VLOOKUP(Q1591,단가표!$B$2:$C$75,2,0)</f>
        <v>0</v>
      </c>
      <c r="T1591" s="166"/>
      <c r="U1591" s="195"/>
      <c r="V1591" s="54"/>
      <c r="W1591" s="198"/>
      <c r="X1591" s="186">
        <v>45268</v>
      </c>
      <c r="Y1591" s="48" t="s">
        <v>4</v>
      </c>
      <c r="Z1591" s="48"/>
      <c r="AA1591" s="48" t="s">
        <v>476</v>
      </c>
      <c r="AB1591" s="48"/>
      <c r="AC1591" s="48"/>
    </row>
    <row r="1592" spans="1:29" ht="20.100000000000001" customHeight="1">
      <c r="A1592" s="94" t="s">
        <v>2705</v>
      </c>
      <c r="B1592" s="95" t="s">
        <v>50</v>
      </c>
      <c r="C1592" s="61"/>
      <c r="D1592" s="48" t="s">
        <v>384</v>
      </c>
      <c r="E1592" s="48" t="s">
        <v>44</v>
      </c>
      <c r="F1592" s="48" t="s">
        <v>385</v>
      </c>
      <c r="G1592" s="48" t="s">
        <v>86</v>
      </c>
      <c r="H1592" s="48">
        <v>5</v>
      </c>
      <c r="I1592" s="48" t="s">
        <v>92</v>
      </c>
      <c r="J1592" s="49"/>
      <c r="K1592" s="44"/>
      <c r="L1592" s="38" t="s">
        <v>4</v>
      </c>
      <c r="M1592" s="128">
        <v>2</v>
      </c>
      <c r="N1592" s="137">
        <f>VLOOKUP(L1592,단가표!$B$2:$C$75,2,0)</f>
        <v>60000</v>
      </c>
      <c r="O1592" s="42">
        <f>SUM(M1592*N1592)</f>
        <v>120000</v>
      </c>
      <c r="P1592" s="138"/>
      <c r="Q1592" s="167" t="s">
        <v>26</v>
      </c>
      <c r="R1592" s="41"/>
      <c r="S1592" s="43">
        <f>VLOOKUP(Q1592,단가표!$B$2:$C$75,2,0)</f>
        <v>0</v>
      </c>
      <c r="T1592" s="166"/>
      <c r="U1592" s="195"/>
      <c r="V1592" s="54"/>
      <c r="W1592" s="196"/>
      <c r="X1592" s="186">
        <v>45029</v>
      </c>
      <c r="Y1592" s="48" t="s">
        <v>4</v>
      </c>
      <c r="Z1592" s="48"/>
      <c r="AA1592" s="48" t="s">
        <v>386</v>
      </c>
      <c r="AB1592" s="48"/>
      <c r="AC1592" s="48"/>
    </row>
    <row r="1593" spans="1:29" ht="20.100000000000001" customHeight="1">
      <c r="A1593" s="94" t="s">
        <v>2705</v>
      </c>
      <c r="B1593" s="95" t="s">
        <v>50</v>
      </c>
      <c r="C1593" s="61"/>
      <c r="D1593" s="48" t="s">
        <v>384</v>
      </c>
      <c r="E1593" s="48" t="s">
        <v>44</v>
      </c>
      <c r="F1593" s="48" t="s">
        <v>385</v>
      </c>
      <c r="G1593" s="48" t="s">
        <v>86</v>
      </c>
      <c r="H1593" s="48">
        <v>5</v>
      </c>
      <c r="I1593" s="48" t="s">
        <v>92</v>
      </c>
      <c r="J1593" s="49"/>
      <c r="K1593" s="44"/>
      <c r="L1593" s="38" t="s">
        <v>4</v>
      </c>
      <c r="M1593" s="128">
        <v>2</v>
      </c>
      <c r="N1593" s="137">
        <f>VLOOKUP(L1593,단가표!$B$2:$C$75,2,0)</f>
        <v>60000</v>
      </c>
      <c r="O1593" s="42">
        <f>SUM(M1593*N1593)</f>
        <v>120000</v>
      </c>
      <c r="P1593" s="138"/>
      <c r="Q1593" s="167" t="s">
        <v>26</v>
      </c>
      <c r="R1593" s="41"/>
      <c r="S1593" s="43">
        <f>VLOOKUP(Q1593,단가표!$B$2:$C$75,2,0)</f>
        <v>0</v>
      </c>
      <c r="T1593" s="166"/>
      <c r="U1593" s="195"/>
      <c r="V1593" s="54"/>
      <c r="W1593" s="196"/>
      <c r="X1593" s="186">
        <v>45029</v>
      </c>
      <c r="Y1593" s="48" t="s">
        <v>4</v>
      </c>
      <c r="Z1593" s="48"/>
      <c r="AA1593" s="48" t="s">
        <v>386</v>
      </c>
      <c r="AB1593" s="48"/>
      <c r="AC1593" s="48"/>
    </row>
    <row r="1594" spans="1:29" ht="20.100000000000001" customHeight="1">
      <c r="A1594" s="95" t="s">
        <v>2705</v>
      </c>
      <c r="B1594" s="95" t="s">
        <v>51</v>
      </c>
      <c r="C1594" s="56"/>
      <c r="D1594" s="38" t="s">
        <v>223</v>
      </c>
      <c r="E1594" s="37" t="s">
        <v>193</v>
      </c>
      <c r="F1594" s="37" t="s">
        <v>249</v>
      </c>
      <c r="G1594" s="37" t="s">
        <v>86</v>
      </c>
      <c r="H1594" s="37">
        <v>7</v>
      </c>
      <c r="I1594" s="37" t="s">
        <v>141</v>
      </c>
      <c r="J1594" s="49"/>
      <c r="K1594" s="44"/>
      <c r="L1594" s="40" t="s">
        <v>6</v>
      </c>
      <c r="M1594" s="127">
        <v>8</v>
      </c>
      <c r="N1594" s="137">
        <f>VLOOKUP(L1594,단가표!$B$2:$C$75,2,0)</f>
        <v>55000</v>
      </c>
      <c r="O1594" s="42">
        <f>SUM(M1594*N1594)</f>
        <v>440000</v>
      </c>
      <c r="P1594" s="138"/>
      <c r="Q1594" s="167" t="s">
        <v>26</v>
      </c>
      <c r="R1594" s="53"/>
      <c r="S1594" s="43">
        <f>VLOOKUP(Q1594,단가표!$B$2:$C$75,2,0)</f>
        <v>0</v>
      </c>
      <c r="T1594" s="168"/>
      <c r="U1594" s="200"/>
      <c r="V1594" s="45"/>
      <c r="W1594" s="199"/>
      <c r="X1594" s="187">
        <v>44660</v>
      </c>
      <c r="Y1594" s="46"/>
      <c r="Z1594" s="37"/>
      <c r="AA1594" s="37" t="s">
        <v>250</v>
      </c>
      <c r="AB1594" s="37"/>
      <c r="AC1594" s="37"/>
    </row>
    <row r="1595" spans="1:29" ht="20.100000000000001" customHeight="1">
      <c r="A1595" s="95" t="s">
        <v>2705</v>
      </c>
      <c r="B1595" s="95" t="s">
        <v>50</v>
      </c>
      <c r="C1595" s="56"/>
      <c r="D1595" s="37" t="s">
        <v>571</v>
      </c>
      <c r="E1595" s="48" t="s">
        <v>45</v>
      </c>
      <c r="F1595" s="48" t="s">
        <v>572</v>
      </c>
      <c r="G1595" s="48" t="s">
        <v>89</v>
      </c>
      <c r="H1595" s="48">
        <v>8</v>
      </c>
      <c r="I1595" s="48" t="s">
        <v>90</v>
      </c>
      <c r="J1595" s="68"/>
      <c r="K1595" s="66"/>
      <c r="L1595" s="40" t="s">
        <v>4</v>
      </c>
      <c r="M1595" s="127">
        <v>4</v>
      </c>
      <c r="N1595" s="137">
        <f>VLOOKUP(L1595,단가표!$B$2:$C$75,2,0)</f>
        <v>60000</v>
      </c>
      <c r="O1595" s="42">
        <f>SUM(M1595*N1595)</f>
        <v>240000</v>
      </c>
      <c r="P1595" s="138"/>
      <c r="Q1595" s="167" t="s">
        <v>26</v>
      </c>
      <c r="R1595" s="41"/>
      <c r="S1595" s="43">
        <f>VLOOKUP(Q1595,단가표!$B$2:$C$75,2,0)</f>
        <v>0</v>
      </c>
      <c r="T1595" s="166"/>
      <c r="U1595" s="195"/>
      <c r="V1595" s="48"/>
      <c r="W1595" s="194"/>
      <c r="X1595" s="186">
        <v>45339</v>
      </c>
      <c r="Y1595" s="48" t="s">
        <v>4</v>
      </c>
      <c r="Z1595" s="48"/>
      <c r="AA1595" s="48" t="s">
        <v>586</v>
      </c>
      <c r="AB1595" s="48"/>
      <c r="AC1595" s="50"/>
    </row>
    <row r="1596" spans="1:29" ht="20.100000000000001" customHeight="1">
      <c r="A1596" s="94" t="s">
        <v>2705</v>
      </c>
      <c r="B1596" s="95" t="s">
        <v>50</v>
      </c>
      <c r="C1596" s="56"/>
      <c r="D1596" s="48" t="s">
        <v>553</v>
      </c>
      <c r="E1596" s="48" t="s">
        <v>731</v>
      </c>
      <c r="F1596" s="48" t="s">
        <v>554</v>
      </c>
      <c r="G1596" s="48" t="s">
        <v>86</v>
      </c>
      <c r="H1596" s="48">
        <v>9</v>
      </c>
      <c r="I1596" s="48" t="s">
        <v>87</v>
      </c>
      <c r="J1596" s="49"/>
      <c r="K1596" s="66"/>
      <c r="L1596" s="40" t="s">
        <v>4</v>
      </c>
      <c r="M1596" s="127">
        <v>4</v>
      </c>
      <c r="N1596" s="137">
        <f>VLOOKUP(L1596,단가표!$B$2:$C$75,2,0)</f>
        <v>60000</v>
      </c>
      <c r="O1596" s="42">
        <f>SUM(M1596*N1596)</f>
        <v>240000</v>
      </c>
      <c r="P1596" s="138"/>
      <c r="Q1596" s="167" t="s">
        <v>15</v>
      </c>
      <c r="R1596" s="41"/>
      <c r="S1596" s="43">
        <f>VLOOKUP(Q1596,단가표!$B$2:$C$75,2,0)</f>
        <v>6000</v>
      </c>
      <c r="T1596" s="166"/>
      <c r="U1596" s="195"/>
      <c r="V1596" s="48"/>
      <c r="W1596" s="202" t="s">
        <v>209</v>
      </c>
      <c r="X1596" s="186">
        <v>45356</v>
      </c>
      <c r="Y1596" s="48" t="s">
        <v>4</v>
      </c>
      <c r="Z1596" s="48" t="s">
        <v>613</v>
      </c>
      <c r="AA1596" s="48" t="s">
        <v>614</v>
      </c>
      <c r="AB1596" s="48" t="s">
        <v>615</v>
      </c>
      <c r="AC1596" s="50"/>
    </row>
    <row r="1597" spans="1:29" ht="20.100000000000001" customHeight="1">
      <c r="A1597" s="94" t="s">
        <v>2705</v>
      </c>
      <c r="B1597" s="95" t="s">
        <v>51</v>
      </c>
      <c r="C1597" s="48"/>
      <c r="D1597" s="40" t="s">
        <v>120</v>
      </c>
      <c r="E1597" s="48" t="s">
        <v>48</v>
      </c>
      <c r="F1597" s="48" t="s">
        <v>121</v>
      </c>
      <c r="G1597" s="48" t="s">
        <v>86</v>
      </c>
      <c r="H1597" s="48">
        <v>9</v>
      </c>
      <c r="I1597" s="48" t="s">
        <v>100</v>
      </c>
      <c r="J1597" s="49"/>
      <c r="K1597" s="66"/>
      <c r="L1597" s="40" t="s">
        <v>2435</v>
      </c>
      <c r="M1597" s="127">
        <v>1</v>
      </c>
      <c r="N1597" s="137">
        <f>VLOOKUP(L1597,단가표!$B$2:$C$75,2,0)</f>
        <v>30000</v>
      </c>
      <c r="O1597" s="42">
        <f>SUM(M1597*N1597)</f>
        <v>30000</v>
      </c>
      <c r="P1597" s="138"/>
      <c r="Q1597" s="167" t="s">
        <v>26</v>
      </c>
      <c r="R1597" s="41"/>
      <c r="S1597" s="43">
        <f>VLOOKUP(Q1597,단가표!$B$2:$C$75,2,0)</f>
        <v>0</v>
      </c>
      <c r="T1597" s="166"/>
      <c r="U1597" s="195"/>
      <c r="V1597" s="40"/>
      <c r="W1597" s="194"/>
      <c r="X1597" s="186"/>
      <c r="Y1597" s="48" t="s">
        <v>6</v>
      </c>
      <c r="Z1597" s="48"/>
      <c r="AA1597" s="67" t="s">
        <v>122</v>
      </c>
      <c r="AB1597" s="67"/>
      <c r="AC1597" s="48" t="s">
        <v>61</v>
      </c>
    </row>
    <row r="1598" spans="1:29" ht="20.100000000000001" customHeight="1">
      <c r="A1598" s="95" t="s">
        <v>2705</v>
      </c>
      <c r="B1598" s="95" t="s">
        <v>51</v>
      </c>
      <c r="C1598" s="59"/>
      <c r="D1598" s="48" t="s">
        <v>705</v>
      </c>
      <c r="E1598" s="48" t="s">
        <v>48</v>
      </c>
      <c r="F1598" s="48" t="s">
        <v>706</v>
      </c>
      <c r="G1598" s="48" t="s">
        <v>86</v>
      </c>
      <c r="H1598" s="48">
        <v>9</v>
      </c>
      <c r="I1598" s="48" t="s">
        <v>103</v>
      </c>
      <c r="J1598" s="49"/>
      <c r="K1598" s="62"/>
      <c r="L1598" s="40" t="s">
        <v>4</v>
      </c>
      <c r="M1598" s="127">
        <v>2</v>
      </c>
      <c r="N1598" s="137">
        <f>VLOOKUP(L1598,단가표!$B$2:$C$75,2,0)</f>
        <v>60000</v>
      </c>
      <c r="O1598" s="42">
        <f>SUM(M1598*N1598)</f>
        <v>120000</v>
      </c>
      <c r="P1598" s="138"/>
      <c r="Q1598" s="165" t="s">
        <v>26</v>
      </c>
      <c r="R1598" s="41"/>
      <c r="S1598" s="43">
        <f>VLOOKUP(Q1598,단가표!$B$2:$C$75,2,0)</f>
        <v>0</v>
      </c>
      <c r="T1598" s="166"/>
      <c r="U1598" s="193"/>
      <c r="V1598" s="50"/>
      <c r="W1598" s="194"/>
      <c r="X1598" s="186"/>
      <c r="Y1598" s="55"/>
      <c r="Z1598" s="48"/>
      <c r="AA1598" s="48"/>
      <c r="AB1598" s="48"/>
      <c r="AC1598" s="40"/>
    </row>
    <row r="1599" spans="1:29" ht="20.100000000000001" customHeight="1">
      <c r="A1599" s="95" t="s">
        <v>2705</v>
      </c>
      <c r="B1599" s="95" t="s">
        <v>50</v>
      </c>
      <c r="C1599" s="37"/>
      <c r="D1599" s="38" t="s">
        <v>827</v>
      </c>
      <c r="E1599" s="48" t="s">
        <v>731</v>
      </c>
      <c r="F1599" s="48" t="s">
        <v>828</v>
      </c>
      <c r="G1599" s="48" t="s">
        <v>86</v>
      </c>
      <c r="H1599" s="48">
        <v>12</v>
      </c>
      <c r="I1599" s="48" t="s">
        <v>114</v>
      </c>
      <c r="J1599" s="49"/>
      <c r="K1599" s="44"/>
      <c r="L1599" s="40" t="s">
        <v>4</v>
      </c>
      <c r="M1599" s="127">
        <v>4</v>
      </c>
      <c r="N1599" s="137">
        <f>VLOOKUP(L1599,단가표!$B$2:$C$75,2,0)</f>
        <v>60000</v>
      </c>
      <c r="O1599" s="42">
        <f>SUM(M1599*N1599)</f>
        <v>240000</v>
      </c>
      <c r="P1599" s="138"/>
      <c r="Q1599" s="167" t="s">
        <v>26</v>
      </c>
      <c r="R1599" s="41"/>
      <c r="S1599" s="43">
        <f>VLOOKUP(Q1599,단가표!$B$2:$C$75,2,0)</f>
        <v>0</v>
      </c>
      <c r="T1599" s="166"/>
      <c r="U1599" s="195"/>
      <c r="V1599" s="50"/>
      <c r="W1599" s="194"/>
      <c r="X1599" s="188">
        <v>45577</v>
      </c>
      <c r="Y1599" s="55" t="s">
        <v>4</v>
      </c>
      <c r="Z1599" s="48" t="s">
        <v>930</v>
      </c>
      <c r="AA1599" s="48" t="s">
        <v>931</v>
      </c>
      <c r="AB1599" s="48"/>
      <c r="AC1599" s="40"/>
    </row>
    <row r="1600" spans="1:29" ht="20.100000000000001" customHeight="1">
      <c r="A1600" s="95" t="s">
        <v>2705</v>
      </c>
      <c r="B1600" s="95" t="s">
        <v>51</v>
      </c>
      <c r="C1600" s="59"/>
      <c r="D1600" s="48" t="s">
        <v>1966</v>
      </c>
      <c r="E1600" s="48" t="s">
        <v>193</v>
      </c>
      <c r="F1600" s="50" t="s">
        <v>2661</v>
      </c>
      <c r="G1600" s="48" t="s">
        <v>86</v>
      </c>
      <c r="H1600" s="48">
        <v>9</v>
      </c>
      <c r="I1600" s="48" t="s">
        <v>1087</v>
      </c>
      <c r="J1600" s="49"/>
      <c r="K1600" s="44"/>
      <c r="L1600" s="41" t="s">
        <v>4</v>
      </c>
      <c r="M1600" s="127">
        <v>2</v>
      </c>
      <c r="N1600" s="137">
        <f>VLOOKUP(L1600,단가표!$B$2:$C$75,2,0)</f>
        <v>60000</v>
      </c>
      <c r="O1600" s="42">
        <f>SUM(M1600*N1600)</f>
        <v>120000</v>
      </c>
      <c r="P1600" s="138"/>
      <c r="Q1600" s="167" t="s">
        <v>14</v>
      </c>
      <c r="R1600" s="41"/>
      <c r="S1600" s="43">
        <f>VLOOKUP(Q1600,단가표!$B$2:$C$75,2,0)</f>
        <v>30000</v>
      </c>
      <c r="T1600" s="166"/>
      <c r="U1600" s="193"/>
      <c r="V1600" s="50"/>
      <c r="W1600" s="194"/>
      <c r="X1600" s="186"/>
      <c r="Y1600" s="55"/>
      <c r="Z1600" s="48"/>
      <c r="AA1600" s="48"/>
      <c r="AB1600" s="48"/>
      <c r="AC1600" s="40"/>
    </row>
    <row r="1601" spans="1:29" ht="20.100000000000001" customHeight="1">
      <c r="A1601" s="95" t="s">
        <v>2705</v>
      </c>
      <c r="B1601" s="95" t="s">
        <v>51</v>
      </c>
      <c r="C1601" s="59"/>
      <c r="D1601" s="48" t="s">
        <v>1966</v>
      </c>
      <c r="E1601" s="48" t="s">
        <v>193</v>
      </c>
      <c r="F1601" s="50" t="s">
        <v>2661</v>
      </c>
      <c r="G1601" s="48" t="s">
        <v>86</v>
      </c>
      <c r="H1601" s="48">
        <v>9</v>
      </c>
      <c r="I1601" s="48" t="s">
        <v>1087</v>
      </c>
      <c r="J1601" s="49"/>
      <c r="K1601" s="44"/>
      <c r="L1601" s="41" t="s">
        <v>6</v>
      </c>
      <c r="M1601" s="127">
        <v>6</v>
      </c>
      <c r="N1601" s="137">
        <f>VLOOKUP(L1601,단가표!$B$2:$C$75,2,0)</f>
        <v>55000</v>
      </c>
      <c r="O1601" s="42">
        <f>SUM(M1601*N1601)</f>
        <v>330000</v>
      </c>
      <c r="P1601" s="138"/>
      <c r="Q1601" s="167" t="s">
        <v>26</v>
      </c>
      <c r="R1601" s="41"/>
      <c r="S1601" s="43">
        <f>VLOOKUP(Q1601,단가표!$B$2:$C$75,2,0)</f>
        <v>0</v>
      </c>
      <c r="T1601" s="166"/>
      <c r="U1601" s="193"/>
      <c r="V1601" s="50"/>
      <c r="W1601" s="194"/>
      <c r="X1601" s="186"/>
      <c r="Y1601" s="55"/>
      <c r="Z1601" s="48"/>
      <c r="AA1601" s="48"/>
      <c r="AB1601" s="48"/>
      <c r="AC1601" s="40"/>
    </row>
    <row r="1602" spans="1:29" ht="20.100000000000001" customHeight="1">
      <c r="A1602" s="95" t="s">
        <v>2705</v>
      </c>
      <c r="B1602" s="95" t="s">
        <v>51</v>
      </c>
      <c r="C1602" s="56"/>
      <c r="D1602" s="48" t="s">
        <v>368</v>
      </c>
      <c r="E1602" s="48" t="s">
        <v>193</v>
      </c>
      <c r="F1602" s="48" t="s">
        <v>387</v>
      </c>
      <c r="G1602" s="48" t="s">
        <v>86</v>
      </c>
      <c r="H1602" s="48">
        <v>8</v>
      </c>
      <c r="I1602" s="48" t="s">
        <v>98</v>
      </c>
      <c r="J1602" s="49"/>
      <c r="K1602" s="63"/>
      <c r="L1602" s="40" t="s">
        <v>4</v>
      </c>
      <c r="M1602" s="127">
        <v>2</v>
      </c>
      <c r="N1602" s="137">
        <f>VLOOKUP(L1602,단가표!$B$2:$C$75,2,0)</f>
        <v>60000</v>
      </c>
      <c r="O1602" s="42">
        <f>SUM(M1602*N1602)</f>
        <v>120000</v>
      </c>
      <c r="P1602" s="138"/>
      <c r="Q1602" s="165" t="s">
        <v>26</v>
      </c>
      <c r="R1602" s="41"/>
      <c r="S1602" s="43">
        <f>VLOOKUP(Q1602,단가표!$B$2:$C$75,2,0)</f>
        <v>0</v>
      </c>
      <c r="T1602" s="166"/>
      <c r="U1602" s="195"/>
      <c r="V1602" s="50"/>
      <c r="W1602" s="194"/>
      <c r="X1602" s="186">
        <v>45031</v>
      </c>
      <c r="Y1602" s="55" t="s">
        <v>4</v>
      </c>
      <c r="Z1602" s="48"/>
      <c r="AA1602" s="48" t="s">
        <v>388</v>
      </c>
      <c r="AB1602" s="48"/>
      <c r="AC1602" s="40"/>
    </row>
    <row r="1603" spans="1:29" ht="20.100000000000001" customHeight="1">
      <c r="A1603" s="95" t="s">
        <v>2705</v>
      </c>
      <c r="B1603" s="95" t="s">
        <v>51</v>
      </c>
      <c r="C1603" s="59"/>
      <c r="D1603" s="40" t="s">
        <v>337</v>
      </c>
      <c r="E1603" s="48" t="s">
        <v>46</v>
      </c>
      <c r="F1603" s="48" t="s">
        <v>338</v>
      </c>
      <c r="G1603" s="48" t="s">
        <v>86</v>
      </c>
      <c r="H1603" s="40">
        <v>11</v>
      </c>
      <c r="I1603" s="48" t="s">
        <v>135</v>
      </c>
      <c r="J1603" s="64"/>
      <c r="K1603" s="44"/>
      <c r="L1603" s="40" t="s">
        <v>6</v>
      </c>
      <c r="M1603" s="127">
        <v>4</v>
      </c>
      <c r="N1603" s="137">
        <f>VLOOKUP(L1603,단가표!$B$2:$C$75,2,0)</f>
        <v>55000</v>
      </c>
      <c r="O1603" s="42">
        <f>SUM(M1603*N1603)</f>
        <v>220000</v>
      </c>
      <c r="P1603" s="140"/>
      <c r="Q1603" s="167" t="s">
        <v>26</v>
      </c>
      <c r="R1603" s="41"/>
      <c r="S1603" s="43">
        <f>VLOOKUP(Q1603,단가표!$B$2:$C$75,2,0)</f>
        <v>0</v>
      </c>
      <c r="T1603" s="166"/>
      <c r="U1603" s="193"/>
      <c r="V1603" s="50"/>
      <c r="W1603" s="194"/>
      <c r="X1603" s="188">
        <v>44933</v>
      </c>
      <c r="Y1603" s="48" t="s">
        <v>4</v>
      </c>
      <c r="Z1603" s="48"/>
      <c r="AA1603" s="48" t="s">
        <v>296</v>
      </c>
      <c r="AB1603" s="48"/>
      <c r="AC1603" s="48" t="s">
        <v>61</v>
      </c>
    </row>
    <row r="1604" spans="1:29" ht="20.100000000000001" customHeight="1">
      <c r="A1604" s="94" t="s">
        <v>2705</v>
      </c>
      <c r="B1604" s="95" t="s">
        <v>50</v>
      </c>
      <c r="C1604" s="56"/>
      <c r="D1604" s="48" t="s">
        <v>115</v>
      </c>
      <c r="E1604" s="48" t="s">
        <v>731</v>
      </c>
      <c r="F1604" s="48" t="s">
        <v>116</v>
      </c>
      <c r="G1604" s="48" t="s">
        <v>86</v>
      </c>
      <c r="H1604" s="48">
        <v>9</v>
      </c>
      <c r="I1604" s="48" t="s">
        <v>87</v>
      </c>
      <c r="J1604" s="49"/>
      <c r="K1604" s="62"/>
      <c r="L1604" s="40" t="s">
        <v>4</v>
      </c>
      <c r="M1604" s="127">
        <v>4</v>
      </c>
      <c r="N1604" s="137">
        <f>VLOOKUP(L1604,단가표!$B$2:$C$75,2,0)</f>
        <v>60000</v>
      </c>
      <c r="O1604" s="42">
        <f>SUM(M1604*N1604)</f>
        <v>240000</v>
      </c>
      <c r="P1604" s="138"/>
      <c r="Q1604" s="167" t="s">
        <v>15</v>
      </c>
      <c r="R1604" s="41"/>
      <c r="S1604" s="43">
        <f>VLOOKUP(Q1604,단가표!$B$2:$C$75,2,0)</f>
        <v>6000</v>
      </c>
      <c r="T1604" s="166"/>
      <c r="U1604" s="195"/>
      <c r="V1604" s="38"/>
      <c r="W1604" s="196" t="s">
        <v>209</v>
      </c>
      <c r="X1604" s="186">
        <v>43822</v>
      </c>
      <c r="Y1604" s="48" t="s">
        <v>4</v>
      </c>
      <c r="Z1604" s="48"/>
      <c r="AA1604" s="48" t="s">
        <v>117</v>
      </c>
      <c r="AB1604" s="48"/>
      <c r="AC1604" s="40" t="s">
        <v>55</v>
      </c>
    </row>
    <row r="1605" spans="1:29" ht="20.100000000000001" customHeight="1">
      <c r="A1605" s="95" t="s">
        <v>2705</v>
      </c>
      <c r="B1605" s="95" t="s">
        <v>51</v>
      </c>
      <c r="C1605" s="71"/>
      <c r="D1605" s="38" t="s">
        <v>593</v>
      </c>
      <c r="E1605" s="48" t="s">
        <v>577</v>
      </c>
      <c r="F1605" s="48" t="s">
        <v>594</v>
      </c>
      <c r="G1605" s="48" t="s">
        <v>86</v>
      </c>
      <c r="H1605" s="48">
        <v>10</v>
      </c>
      <c r="I1605" s="48" t="s">
        <v>101</v>
      </c>
      <c r="J1605" s="49"/>
      <c r="K1605" s="66"/>
      <c r="L1605" s="40" t="s">
        <v>4</v>
      </c>
      <c r="M1605" s="127">
        <v>2</v>
      </c>
      <c r="N1605" s="137">
        <f>VLOOKUP(L1605,단가표!$B$2:$C$75,2,0)</f>
        <v>60000</v>
      </c>
      <c r="O1605" s="42">
        <f>SUM(M1605*N1605)</f>
        <v>120000</v>
      </c>
      <c r="P1605" s="139"/>
      <c r="Q1605" s="167" t="s">
        <v>15</v>
      </c>
      <c r="R1605" s="41"/>
      <c r="S1605" s="43">
        <f>VLOOKUP(Q1605,단가표!$B$2:$C$75,2,0)</f>
        <v>6000</v>
      </c>
      <c r="T1605" s="169"/>
      <c r="U1605" s="193"/>
      <c r="V1605" s="50"/>
      <c r="W1605" s="208"/>
      <c r="X1605" s="186">
        <v>45343</v>
      </c>
      <c r="Y1605" s="48" t="s">
        <v>4</v>
      </c>
      <c r="Z1605" s="48"/>
      <c r="AA1605" s="67" t="s">
        <v>595</v>
      </c>
      <c r="AB1605" s="67"/>
      <c r="AC1605" s="48"/>
    </row>
    <row r="1606" spans="1:29" ht="20.100000000000001" customHeight="1">
      <c r="A1606" s="94" t="s">
        <v>2705</v>
      </c>
      <c r="B1606" s="95" t="s">
        <v>51</v>
      </c>
      <c r="C1606" s="48"/>
      <c r="D1606" s="40" t="s">
        <v>462</v>
      </c>
      <c r="E1606" s="48" t="s">
        <v>48</v>
      </c>
      <c r="F1606" s="48" t="s">
        <v>1646</v>
      </c>
      <c r="G1606" s="48" t="s">
        <v>86</v>
      </c>
      <c r="H1606" s="48">
        <v>8</v>
      </c>
      <c r="I1606" s="48" t="s">
        <v>119</v>
      </c>
      <c r="J1606" s="49"/>
      <c r="K1606" s="66"/>
      <c r="L1606" s="40" t="s">
        <v>4</v>
      </c>
      <c r="M1606" s="127">
        <v>4</v>
      </c>
      <c r="N1606" s="137">
        <f>VLOOKUP(L1606,단가표!$B$2:$C$75,2,0)</f>
        <v>60000</v>
      </c>
      <c r="O1606" s="42">
        <f>SUM(M1606*N1606)</f>
        <v>240000</v>
      </c>
      <c r="P1606" s="138"/>
      <c r="Q1606" s="167" t="s">
        <v>26</v>
      </c>
      <c r="R1606" s="41"/>
      <c r="S1606" s="43">
        <f>VLOOKUP(Q1606,단가표!$B$2:$C$75,2,0)</f>
        <v>0</v>
      </c>
      <c r="T1606" s="166"/>
      <c r="U1606" s="195"/>
      <c r="V1606" s="40"/>
      <c r="W1606" s="194" t="s">
        <v>209</v>
      </c>
      <c r="X1606" s="186"/>
      <c r="Y1606" s="48"/>
      <c r="Z1606" s="48"/>
      <c r="AA1606" s="67"/>
      <c r="AB1606" s="67"/>
      <c r="AC1606" s="48"/>
    </row>
    <row r="1607" spans="1:29" ht="20.100000000000001" customHeight="1">
      <c r="A1607" s="94" t="s">
        <v>2705</v>
      </c>
      <c r="B1607" s="95" t="s">
        <v>50</v>
      </c>
      <c r="C1607" s="59"/>
      <c r="D1607" s="48" t="s">
        <v>608</v>
      </c>
      <c r="E1607" s="48" t="s">
        <v>731</v>
      </c>
      <c r="F1607" s="48" t="s">
        <v>616</v>
      </c>
      <c r="G1607" s="48" t="s">
        <v>89</v>
      </c>
      <c r="H1607" s="48">
        <v>7</v>
      </c>
      <c r="I1607" s="48" t="s">
        <v>137</v>
      </c>
      <c r="J1607" s="49"/>
      <c r="K1607" s="66"/>
      <c r="L1607" s="40" t="s">
        <v>4</v>
      </c>
      <c r="M1607" s="127">
        <v>3</v>
      </c>
      <c r="N1607" s="137">
        <f>VLOOKUP(L1607,단가표!$B$2:$C$75,2,0)</f>
        <v>60000</v>
      </c>
      <c r="O1607" s="42">
        <f>SUM(M1607*N1607)</f>
        <v>180000</v>
      </c>
      <c r="P1607" s="140"/>
      <c r="Q1607" s="165" t="s">
        <v>15</v>
      </c>
      <c r="R1607" s="41"/>
      <c r="S1607" s="43">
        <f>VLOOKUP(Q1607,단가표!$B$2:$C$75,2,0)</f>
        <v>6000</v>
      </c>
      <c r="T1607" s="166"/>
      <c r="U1607" s="195"/>
      <c r="V1607" s="50"/>
      <c r="W1607" s="194"/>
      <c r="X1607" s="186">
        <v>45357</v>
      </c>
      <c r="Y1607" s="55" t="s">
        <v>4</v>
      </c>
      <c r="Z1607" s="48" t="s">
        <v>618</v>
      </c>
      <c r="AA1607" s="48" t="s">
        <v>617</v>
      </c>
      <c r="AB1607" s="48" t="s">
        <v>1211</v>
      </c>
      <c r="AC1607" s="48" t="s">
        <v>1211</v>
      </c>
    </row>
    <row r="1608" spans="1:29" ht="20.100000000000001" customHeight="1">
      <c r="A1608" s="95" t="s">
        <v>2705</v>
      </c>
      <c r="B1608" s="95" t="s">
        <v>51</v>
      </c>
      <c r="C1608" s="59"/>
      <c r="D1608" s="48" t="s">
        <v>285</v>
      </c>
      <c r="E1608" s="48" t="s">
        <v>193</v>
      </c>
      <c r="F1608" s="48" t="s">
        <v>286</v>
      </c>
      <c r="G1608" s="48" t="s">
        <v>86</v>
      </c>
      <c r="H1608" s="48">
        <v>7</v>
      </c>
      <c r="I1608" s="48" t="s">
        <v>406</v>
      </c>
      <c r="J1608" s="49"/>
      <c r="K1608" s="62"/>
      <c r="L1608" s="40" t="s">
        <v>1560</v>
      </c>
      <c r="M1608" s="127">
        <v>1</v>
      </c>
      <c r="N1608" s="137">
        <f>VLOOKUP(L1608,단가표!$B$2:$C$75,2,0)</f>
        <v>500000</v>
      </c>
      <c r="O1608" s="42">
        <f>SUM(M1608*N1608)</f>
        <v>500000</v>
      </c>
      <c r="P1608" s="138"/>
      <c r="Q1608" s="165" t="s">
        <v>26</v>
      </c>
      <c r="R1608" s="41"/>
      <c r="S1608" s="43">
        <f>VLOOKUP(Q1608,단가표!$B$2:$C$75,2,0)</f>
        <v>0</v>
      </c>
      <c r="T1608" s="166"/>
      <c r="U1608" s="193"/>
      <c r="V1608" s="50"/>
      <c r="W1608" s="194"/>
      <c r="X1608" s="186">
        <v>44771</v>
      </c>
      <c r="Y1608" s="55" t="s">
        <v>4</v>
      </c>
      <c r="Z1608" s="48"/>
      <c r="AA1608" s="48"/>
      <c r="AB1608" s="48"/>
      <c r="AC1608" s="40"/>
    </row>
    <row r="1609" spans="1:29" ht="20.100000000000001" customHeight="1">
      <c r="A1609" s="95" t="s">
        <v>2705</v>
      </c>
      <c r="B1609" s="95" t="s">
        <v>51</v>
      </c>
      <c r="C1609" s="59"/>
      <c r="D1609" s="48" t="s">
        <v>285</v>
      </c>
      <c r="E1609" s="48" t="s">
        <v>193</v>
      </c>
      <c r="F1609" s="48" t="s">
        <v>286</v>
      </c>
      <c r="G1609" s="48" t="s">
        <v>86</v>
      </c>
      <c r="H1609" s="48">
        <v>7</v>
      </c>
      <c r="I1609" s="48" t="s">
        <v>98</v>
      </c>
      <c r="J1609" s="49"/>
      <c r="K1609" s="62"/>
      <c r="L1609" s="40" t="s">
        <v>4</v>
      </c>
      <c r="M1609" s="127">
        <v>4</v>
      </c>
      <c r="N1609" s="137">
        <f>VLOOKUP(L1609,단가표!$B$2:$C$75,2,0)</f>
        <v>60000</v>
      </c>
      <c r="O1609" s="42">
        <f>SUM(M1609*N1609)</f>
        <v>240000</v>
      </c>
      <c r="P1609" s="138"/>
      <c r="Q1609" s="165" t="s">
        <v>26</v>
      </c>
      <c r="R1609" s="41"/>
      <c r="S1609" s="43">
        <f>VLOOKUP(Q1609,단가표!$B$2:$C$75,2,0)</f>
        <v>0</v>
      </c>
      <c r="T1609" s="166"/>
      <c r="U1609" s="193"/>
      <c r="V1609" s="50"/>
      <c r="W1609" s="194"/>
      <c r="X1609" s="186">
        <v>44771</v>
      </c>
      <c r="Y1609" s="55" t="s">
        <v>4</v>
      </c>
      <c r="Z1609" s="48"/>
      <c r="AA1609" s="48"/>
      <c r="AB1609" s="48"/>
      <c r="AC1609" s="40"/>
    </row>
    <row r="1610" spans="1:29" ht="20.100000000000001" customHeight="1">
      <c r="A1610" s="95" t="s">
        <v>2705</v>
      </c>
      <c r="B1610" s="95" t="s">
        <v>50</v>
      </c>
      <c r="C1610" s="61"/>
      <c r="D1610" s="48" t="s">
        <v>918</v>
      </c>
      <c r="E1610" s="48" t="s">
        <v>768</v>
      </c>
      <c r="F1610" s="48" t="s">
        <v>769</v>
      </c>
      <c r="G1610" s="48" t="s">
        <v>86</v>
      </c>
      <c r="H1610" s="48">
        <v>11</v>
      </c>
      <c r="I1610" s="48" t="s">
        <v>98</v>
      </c>
      <c r="J1610" s="49"/>
      <c r="K1610" s="66"/>
      <c r="L1610" s="40" t="s">
        <v>5</v>
      </c>
      <c r="M1610" s="127">
        <v>4</v>
      </c>
      <c r="N1610" s="137">
        <f>VLOOKUP(L1610,단가표!$B$2:$C$75,2,0)</f>
        <v>57500</v>
      </c>
      <c r="O1610" s="42">
        <f>SUM(M1610*N1610)</f>
        <v>230000</v>
      </c>
      <c r="P1610" s="138"/>
      <c r="Q1610" s="165" t="s">
        <v>26</v>
      </c>
      <c r="R1610" s="41"/>
      <c r="S1610" s="43">
        <f>VLOOKUP(Q1610,단가표!$B$2:$C$75,2,0)</f>
        <v>0</v>
      </c>
      <c r="T1610" s="166"/>
      <c r="U1610" s="195"/>
      <c r="V1610" s="48"/>
      <c r="W1610" s="194" t="s">
        <v>321</v>
      </c>
      <c r="X1610" s="186"/>
      <c r="Y1610" s="48"/>
      <c r="Z1610" s="48"/>
      <c r="AA1610" s="48"/>
      <c r="AB1610" s="48"/>
      <c r="AC1610" s="50"/>
    </row>
    <row r="1611" spans="1:29" ht="20.100000000000001" customHeight="1">
      <c r="A1611" s="95" t="s">
        <v>2705</v>
      </c>
      <c r="B1611" s="95" t="s">
        <v>50</v>
      </c>
      <c r="C1611" s="61"/>
      <c r="D1611" s="37" t="s">
        <v>767</v>
      </c>
      <c r="E1611" s="48" t="s">
        <v>768</v>
      </c>
      <c r="F1611" s="48" t="s">
        <v>769</v>
      </c>
      <c r="G1611" s="48" t="s">
        <v>86</v>
      </c>
      <c r="H1611" s="48">
        <v>9</v>
      </c>
      <c r="I1611" s="48" t="s">
        <v>98</v>
      </c>
      <c r="J1611" s="49"/>
      <c r="K1611" s="66"/>
      <c r="L1611" s="40" t="s">
        <v>5</v>
      </c>
      <c r="M1611" s="127">
        <v>4</v>
      </c>
      <c r="N1611" s="137">
        <f>VLOOKUP(L1611,단가표!$B$2:$C$75,2,0)</f>
        <v>57500</v>
      </c>
      <c r="O1611" s="42">
        <f>SUM(M1611*N1611)</f>
        <v>230000</v>
      </c>
      <c r="P1611" s="138"/>
      <c r="Q1611" s="165" t="s">
        <v>26</v>
      </c>
      <c r="R1611" s="41"/>
      <c r="S1611" s="43">
        <f>VLOOKUP(Q1611,단가표!$B$2:$C$75,2,0)</f>
        <v>0</v>
      </c>
      <c r="T1611" s="166"/>
      <c r="U1611" s="195"/>
      <c r="V1611" s="48"/>
      <c r="W1611" s="194" t="s">
        <v>321</v>
      </c>
      <c r="X1611" s="186">
        <v>45549</v>
      </c>
      <c r="Y1611" s="55" t="s">
        <v>4</v>
      </c>
      <c r="Z1611" s="48"/>
      <c r="AA1611" s="48" t="s">
        <v>771</v>
      </c>
      <c r="AB1611" s="48"/>
      <c r="AC1611" s="40"/>
    </row>
    <row r="1612" spans="1:29" ht="20.100000000000001" customHeight="1">
      <c r="A1612" s="95" t="s">
        <v>2705</v>
      </c>
      <c r="B1612" s="95" t="s">
        <v>50</v>
      </c>
      <c r="C1612" s="61"/>
      <c r="D1612" s="37" t="s">
        <v>770</v>
      </c>
      <c r="E1612" s="48" t="s">
        <v>768</v>
      </c>
      <c r="F1612" s="48" t="s">
        <v>769</v>
      </c>
      <c r="G1612" s="48" t="s">
        <v>86</v>
      </c>
      <c r="H1612" s="48">
        <v>9</v>
      </c>
      <c r="I1612" s="48" t="s">
        <v>98</v>
      </c>
      <c r="J1612" s="49"/>
      <c r="K1612" s="66"/>
      <c r="L1612" s="40" t="s">
        <v>5</v>
      </c>
      <c r="M1612" s="127">
        <v>4</v>
      </c>
      <c r="N1612" s="137">
        <f>VLOOKUP(L1612,단가표!$B$2:$C$75,2,0)</f>
        <v>57500</v>
      </c>
      <c r="O1612" s="42">
        <f>SUM(M1612*N1612)</f>
        <v>230000</v>
      </c>
      <c r="P1612" s="138"/>
      <c r="Q1612" s="165" t="s">
        <v>26</v>
      </c>
      <c r="R1612" s="41"/>
      <c r="S1612" s="43">
        <f>VLOOKUP(Q1612,단가표!$B$2:$C$75,2,0)</f>
        <v>0</v>
      </c>
      <c r="T1612" s="166"/>
      <c r="U1612" s="195"/>
      <c r="V1612" s="48"/>
      <c r="W1612" s="194" t="s">
        <v>321</v>
      </c>
      <c r="X1612" s="186">
        <v>45549</v>
      </c>
      <c r="Y1612" s="55" t="s">
        <v>4</v>
      </c>
      <c r="Z1612" s="48"/>
      <c r="AA1612" s="48" t="s">
        <v>771</v>
      </c>
      <c r="AB1612" s="48"/>
      <c r="AC1612" s="40"/>
    </row>
    <row r="1613" spans="1:29" ht="20.100000000000001" customHeight="1">
      <c r="A1613" s="94" t="s">
        <v>2705</v>
      </c>
      <c r="B1613" s="95" t="s">
        <v>51</v>
      </c>
      <c r="C1613" s="59"/>
      <c r="D1613" s="48" t="s">
        <v>510</v>
      </c>
      <c r="E1613" s="48" t="s">
        <v>193</v>
      </c>
      <c r="F1613" s="48" t="s">
        <v>511</v>
      </c>
      <c r="G1613" s="48" t="s">
        <v>86</v>
      </c>
      <c r="H1613" s="48">
        <v>8</v>
      </c>
      <c r="I1613" s="50" t="s">
        <v>102</v>
      </c>
      <c r="J1613" s="49"/>
      <c r="K1613" s="62"/>
      <c r="L1613" s="40" t="s">
        <v>4</v>
      </c>
      <c r="M1613" s="127">
        <v>4</v>
      </c>
      <c r="N1613" s="137">
        <f>VLOOKUP(L1613,단가표!$B$2:$C$75,2,0)</f>
        <v>60000</v>
      </c>
      <c r="O1613" s="42">
        <f>SUM(M1613*N1613)</f>
        <v>240000</v>
      </c>
      <c r="P1613" s="138"/>
      <c r="Q1613" s="167" t="s">
        <v>26</v>
      </c>
      <c r="R1613" s="41"/>
      <c r="S1613" s="43">
        <f>VLOOKUP(Q1613,단가표!$B$2:$C$75,2,0)</f>
        <v>0</v>
      </c>
      <c r="T1613" s="166"/>
      <c r="U1613" s="195"/>
      <c r="V1613" s="50"/>
      <c r="W1613" s="196"/>
      <c r="X1613" s="186">
        <v>45297</v>
      </c>
      <c r="Y1613" s="55" t="s">
        <v>4</v>
      </c>
      <c r="Z1613" s="48"/>
      <c r="AA1613" s="48" t="s">
        <v>512</v>
      </c>
      <c r="AB1613" s="48"/>
      <c r="AC1613" s="48"/>
    </row>
    <row r="1614" spans="1:29" ht="20.100000000000001" customHeight="1">
      <c r="A1614" s="95" t="s">
        <v>2705</v>
      </c>
      <c r="B1614" s="95" t="s">
        <v>50</v>
      </c>
      <c r="C1614" s="37"/>
      <c r="D1614" s="48" t="s">
        <v>746</v>
      </c>
      <c r="E1614" s="48" t="s">
        <v>768</v>
      </c>
      <c r="F1614" s="48" t="s">
        <v>747</v>
      </c>
      <c r="G1614" s="48" t="s">
        <v>86</v>
      </c>
      <c r="H1614" s="48">
        <v>10</v>
      </c>
      <c r="I1614" s="48" t="s">
        <v>102</v>
      </c>
      <c r="J1614" s="49"/>
      <c r="K1614" s="44"/>
      <c r="L1614" s="40" t="s">
        <v>4</v>
      </c>
      <c r="M1614" s="127">
        <v>4</v>
      </c>
      <c r="N1614" s="137">
        <f>VLOOKUP(L1614,단가표!$B$2:$C$75,2,0)</f>
        <v>60000</v>
      </c>
      <c r="O1614" s="42">
        <f>SUM(M1614*N1614)</f>
        <v>240000</v>
      </c>
      <c r="P1614" s="138"/>
      <c r="Q1614" s="165" t="s">
        <v>26</v>
      </c>
      <c r="R1614" s="41"/>
      <c r="S1614" s="43">
        <f>VLOOKUP(Q1614,단가표!$B$2:$C$75,2,0)</f>
        <v>0</v>
      </c>
      <c r="T1614" s="166"/>
      <c r="U1614" s="193"/>
      <c r="V1614" s="50"/>
      <c r="W1614" s="196"/>
      <c r="X1614" s="186">
        <v>45522</v>
      </c>
      <c r="Y1614" s="55" t="s">
        <v>6</v>
      </c>
      <c r="Z1614" s="48"/>
      <c r="AA1614" s="48"/>
      <c r="AB1614" s="48"/>
      <c r="AC1614" s="48"/>
    </row>
    <row r="1615" spans="1:29" ht="20.100000000000001" customHeight="1">
      <c r="A1615" s="95" t="s">
        <v>2705</v>
      </c>
      <c r="B1615" s="95" t="s">
        <v>51</v>
      </c>
      <c r="C1615" s="59"/>
      <c r="D1615" s="48" t="s">
        <v>494</v>
      </c>
      <c r="E1615" s="48" t="s">
        <v>47</v>
      </c>
      <c r="F1615" s="40" t="s">
        <v>495</v>
      </c>
      <c r="G1615" s="48" t="s">
        <v>86</v>
      </c>
      <c r="H1615" s="48">
        <v>7</v>
      </c>
      <c r="I1615" s="48" t="s">
        <v>135</v>
      </c>
      <c r="J1615" s="39"/>
      <c r="K1615" s="63"/>
      <c r="L1615" s="40" t="s">
        <v>6</v>
      </c>
      <c r="M1615" s="127">
        <v>8</v>
      </c>
      <c r="N1615" s="137">
        <f>VLOOKUP(L1615,단가표!$B$2:$C$75,2,0)</f>
        <v>55000</v>
      </c>
      <c r="O1615" s="42">
        <f>SUM(M1615*N1615)</f>
        <v>440000</v>
      </c>
      <c r="P1615" s="138"/>
      <c r="Q1615" s="167" t="s">
        <v>26</v>
      </c>
      <c r="R1615" s="41"/>
      <c r="S1615" s="43">
        <f>VLOOKUP(Q1615,단가표!$B$2:$C$75,2,0)</f>
        <v>0</v>
      </c>
      <c r="T1615" s="166"/>
      <c r="U1615" s="193"/>
      <c r="V1615" s="50"/>
      <c r="W1615" s="194"/>
      <c r="X1615" s="186">
        <v>45318</v>
      </c>
      <c r="Y1615" s="55" t="s">
        <v>4</v>
      </c>
      <c r="Z1615" s="48"/>
      <c r="AA1615" s="48" t="s">
        <v>563</v>
      </c>
      <c r="AB1615" s="48"/>
      <c r="AC1615" s="48"/>
    </row>
    <row r="1616" spans="1:29" ht="20.100000000000001" customHeight="1">
      <c r="A1616" s="95" t="s">
        <v>2705</v>
      </c>
      <c r="B1616" s="95" t="s">
        <v>51</v>
      </c>
      <c r="C1616" s="56"/>
      <c r="D1616" s="57" t="s">
        <v>518</v>
      </c>
      <c r="E1616" s="48" t="s">
        <v>46</v>
      </c>
      <c r="F1616" s="48" t="s">
        <v>519</v>
      </c>
      <c r="G1616" s="48" t="s">
        <v>86</v>
      </c>
      <c r="H1616" s="48">
        <v>10</v>
      </c>
      <c r="I1616" s="48" t="s">
        <v>749</v>
      </c>
      <c r="J1616" s="49"/>
      <c r="K1616" s="66"/>
      <c r="L1616" s="40" t="s">
        <v>11</v>
      </c>
      <c r="M1616" s="127">
        <v>1</v>
      </c>
      <c r="N1616" s="137">
        <f>VLOOKUP(L1616,단가표!$B$2:$C$75,2,0)</f>
        <v>46875</v>
      </c>
      <c r="O1616" s="42">
        <f>SUM(M1616*N1616)</f>
        <v>46875</v>
      </c>
      <c r="P1616" s="138"/>
      <c r="Q1616" s="165" t="s">
        <v>26</v>
      </c>
      <c r="R1616" s="41"/>
      <c r="S1616" s="43">
        <f>VLOOKUP(Q1616,단가표!$B$2:$C$75,2,0)</f>
        <v>0</v>
      </c>
      <c r="T1616" s="166"/>
      <c r="U1616" s="193"/>
      <c r="V1616" s="50"/>
      <c r="W1616" s="194" t="s">
        <v>321</v>
      </c>
      <c r="X1616" s="186">
        <v>45299</v>
      </c>
      <c r="Y1616" s="55" t="s">
        <v>4</v>
      </c>
      <c r="Z1616" s="48"/>
      <c r="AA1616" s="48" t="s">
        <v>520</v>
      </c>
      <c r="AB1616" s="48"/>
      <c r="AC1616" s="40"/>
    </row>
    <row r="1617" spans="1:29" ht="20.100000000000001" customHeight="1">
      <c r="A1617" s="95" t="s">
        <v>2705</v>
      </c>
      <c r="B1617" s="95" t="s">
        <v>50</v>
      </c>
      <c r="C1617" s="37"/>
      <c r="D1617" s="37" t="s">
        <v>636</v>
      </c>
      <c r="E1617" s="37" t="s">
        <v>44</v>
      </c>
      <c r="F1617" s="37" t="s">
        <v>1220</v>
      </c>
      <c r="G1617" s="37" t="s">
        <v>86</v>
      </c>
      <c r="H1617" s="37">
        <v>9</v>
      </c>
      <c r="I1617" s="37" t="s">
        <v>92</v>
      </c>
      <c r="J1617" s="68"/>
      <c r="K1617" s="66"/>
      <c r="L1617" s="38" t="s">
        <v>4</v>
      </c>
      <c r="M1617" s="128">
        <v>4</v>
      </c>
      <c r="N1617" s="137">
        <f>VLOOKUP(L1617,단가표!$B$2:$C$75,2,0)</f>
        <v>60000</v>
      </c>
      <c r="O1617" s="42">
        <f>SUM(M1617*N1617)</f>
        <v>240000</v>
      </c>
      <c r="P1617" s="138"/>
      <c r="Q1617" s="165" t="s">
        <v>26</v>
      </c>
      <c r="R1617" s="53"/>
      <c r="S1617" s="43">
        <f>VLOOKUP(Q1617,단가표!$B$2:$C$75,2,0)</f>
        <v>0</v>
      </c>
      <c r="T1617" s="168"/>
      <c r="U1617" s="200"/>
      <c r="V1617" s="45"/>
      <c r="W1617" s="199"/>
      <c r="X1617" s="187"/>
      <c r="Y1617" s="46"/>
      <c r="Z1617" s="37"/>
      <c r="AA1617" s="37"/>
      <c r="AB1617" s="37"/>
      <c r="AC1617" s="38"/>
    </row>
    <row r="1618" spans="1:29" ht="20.100000000000001" customHeight="1">
      <c r="A1618" s="95" t="s">
        <v>2705</v>
      </c>
      <c r="B1618" s="95" t="s">
        <v>51</v>
      </c>
      <c r="C1618" s="37"/>
      <c r="D1618" s="48" t="s">
        <v>123</v>
      </c>
      <c r="E1618" s="48" t="s">
        <v>48</v>
      </c>
      <c r="F1618" s="48" t="s">
        <v>124</v>
      </c>
      <c r="G1618" s="48" t="s">
        <v>86</v>
      </c>
      <c r="H1618" s="48">
        <v>8</v>
      </c>
      <c r="I1618" s="48" t="s">
        <v>87</v>
      </c>
      <c r="J1618" s="49"/>
      <c r="K1618" s="62"/>
      <c r="L1618" s="40" t="s">
        <v>5</v>
      </c>
      <c r="M1618" s="127">
        <v>4</v>
      </c>
      <c r="N1618" s="137">
        <f>VLOOKUP(L1618,단가표!$B$2:$C$75,2,0)</f>
        <v>57500</v>
      </c>
      <c r="O1618" s="42">
        <f>SUM(M1618*N1618)</f>
        <v>230000</v>
      </c>
      <c r="P1618" s="138"/>
      <c r="Q1618" s="167" t="s">
        <v>15</v>
      </c>
      <c r="R1618" s="41"/>
      <c r="S1618" s="43">
        <f>VLOOKUP(Q1618,단가표!$B$2:$C$75,2,0)</f>
        <v>6000</v>
      </c>
      <c r="T1618" s="166"/>
      <c r="U1618" s="195"/>
      <c r="V1618" s="50"/>
      <c r="W1618" s="194" t="s">
        <v>209</v>
      </c>
      <c r="X1618" s="186">
        <v>44147</v>
      </c>
      <c r="Y1618" s="55" t="s">
        <v>6</v>
      </c>
      <c r="Z1618" s="48"/>
      <c r="AA1618" s="48" t="s">
        <v>125</v>
      </c>
      <c r="AB1618" s="48"/>
      <c r="AC1618" s="48" t="s">
        <v>55</v>
      </c>
    </row>
    <row r="1619" spans="1:29" ht="20.100000000000001" customHeight="1">
      <c r="A1619" s="95" t="s">
        <v>2705</v>
      </c>
      <c r="B1619" s="95" t="s">
        <v>51</v>
      </c>
      <c r="C1619" s="59"/>
      <c r="D1619" s="37" t="s">
        <v>108</v>
      </c>
      <c r="E1619" s="37" t="s">
        <v>48</v>
      </c>
      <c r="F1619" s="37" t="s">
        <v>109</v>
      </c>
      <c r="G1619" s="37" t="s">
        <v>86</v>
      </c>
      <c r="H1619" s="37">
        <v>8</v>
      </c>
      <c r="I1619" s="37" t="s">
        <v>1217</v>
      </c>
      <c r="J1619" s="49"/>
      <c r="K1619" s="62"/>
      <c r="L1619" s="38" t="s">
        <v>4</v>
      </c>
      <c r="M1619" s="128">
        <v>1</v>
      </c>
      <c r="N1619" s="137">
        <f>VLOOKUP(L1619,단가표!$B$2:$C$75,2,0)</f>
        <v>60000</v>
      </c>
      <c r="O1619" s="42">
        <f>SUM(M1619*N1619)</f>
        <v>60000</v>
      </c>
      <c r="P1619" s="138"/>
      <c r="Q1619" s="165" t="s">
        <v>26</v>
      </c>
      <c r="R1619" s="53"/>
      <c r="S1619" s="43">
        <f>VLOOKUP(Q1619,단가표!$B$2:$C$75,2,0)</f>
        <v>0</v>
      </c>
      <c r="T1619" s="168"/>
      <c r="U1619" s="200"/>
      <c r="V1619" s="45"/>
      <c r="W1619" s="199"/>
      <c r="X1619" s="187">
        <v>43946</v>
      </c>
      <c r="Y1619" s="46" t="s">
        <v>6</v>
      </c>
      <c r="Z1619" s="37"/>
      <c r="AA1619" s="37" t="s">
        <v>110</v>
      </c>
      <c r="AB1619" s="37"/>
      <c r="AC1619" s="38"/>
    </row>
    <row r="1620" spans="1:29" ht="20.100000000000001" customHeight="1">
      <c r="A1620" s="95" t="s">
        <v>2705</v>
      </c>
      <c r="B1620" s="95" t="s">
        <v>51</v>
      </c>
      <c r="C1620" s="48"/>
      <c r="D1620" s="40" t="s">
        <v>127</v>
      </c>
      <c r="E1620" s="48" t="s">
        <v>48</v>
      </c>
      <c r="F1620" s="48" t="s">
        <v>153</v>
      </c>
      <c r="G1620" s="48" t="s">
        <v>86</v>
      </c>
      <c r="H1620" s="48">
        <v>8</v>
      </c>
      <c r="I1620" s="48" t="s">
        <v>92</v>
      </c>
      <c r="J1620" s="49"/>
      <c r="K1620" s="62"/>
      <c r="L1620" s="40" t="s">
        <v>4</v>
      </c>
      <c r="M1620" s="127">
        <v>1</v>
      </c>
      <c r="N1620" s="137">
        <f>VLOOKUP(L1620,단가표!$B$2:$C$75,2,0)</f>
        <v>60000</v>
      </c>
      <c r="O1620" s="42">
        <f>SUM(M1620*N1620)</f>
        <v>60000</v>
      </c>
      <c r="P1620" s="138"/>
      <c r="Q1620" s="167" t="s">
        <v>26</v>
      </c>
      <c r="R1620" s="75"/>
      <c r="S1620" s="43">
        <f>VLOOKUP(Q1620,단가표!$B$2:$C$75,2,0)</f>
        <v>0</v>
      </c>
      <c r="T1620" s="166"/>
      <c r="U1620" s="195"/>
      <c r="V1620" s="48"/>
      <c r="W1620" s="194"/>
      <c r="X1620" s="186"/>
      <c r="Y1620" s="48" t="s">
        <v>4</v>
      </c>
      <c r="Z1620" s="48"/>
      <c r="AA1620" s="67" t="s">
        <v>128</v>
      </c>
      <c r="AB1620" s="67"/>
      <c r="AC1620" s="40" t="s">
        <v>129</v>
      </c>
    </row>
    <row r="1621" spans="1:29" ht="20.100000000000001" customHeight="1">
      <c r="A1621" s="95" t="s">
        <v>2705</v>
      </c>
      <c r="B1621" s="95" t="s">
        <v>51</v>
      </c>
      <c r="C1621" s="48"/>
      <c r="D1621" s="40" t="s">
        <v>127</v>
      </c>
      <c r="E1621" s="48" t="s">
        <v>48</v>
      </c>
      <c r="F1621" s="48" t="s">
        <v>153</v>
      </c>
      <c r="G1621" s="48" t="s">
        <v>86</v>
      </c>
      <c r="H1621" s="48">
        <v>8</v>
      </c>
      <c r="I1621" s="48" t="s">
        <v>88</v>
      </c>
      <c r="J1621" s="49"/>
      <c r="K1621" s="62"/>
      <c r="L1621" s="40" t="s">
        <v>2435</v>
      </c>
      <c r="M1621" s="127">
        <v>1</v>
      </c>
      <c r="N1621" s="137">
        <f>VLOOKUP(L1621,단가표!$B$2:$C$75,2,0)</f>
        <v>30000</v>
      </c>
      <c r="O1621" s="42">
        <f>SUM(M1621*N1621)</f>
        <v>30000</v>
      </c>
      <c r="P1621" s="138"/>
      <c r="Q1621" s="167" t="s">
        <v>26</v>
      </c>
      <c r="R1621" s="75"/>
      <c r="S1621" s="43">
        <f>VLOOKUP(Q1621,단가표!$B$2:$C$75,2,0)</f>
        <v>0</v>
      </c>
      <c r="T1621" s="166"/>
      <c r="U1621" s="195"/>
      <c r="V1621" s="48"/>
      <c r="W1621" s="194"/>
      <c r="X1621" s="186"/>
      <c r="Y1621" s="48" t="s">
        <v>4</v>
      </c>
      <c r="Z1621" s="48"/>
      <c r="AA1621" s="67" t="s">
        <v>128</v>
      </c>
      <c r="AB1621" s="67"/>
      <c r="AC1621" s="40" t="s">
        <v>129</v>
      </c>
    </row>
    <row r="1622" spans="1:29" ht="20.100000000000001" customHeight="1">
      <c r="A1622" s="95" t="s">
        <v>2705</v>
      </c>
      <c r="B1622" s="95" t="s">
        <v>51</v>
      </c>
      <c r="C1622" s="71"/>
      <c r="D1622" s="38" t="s">
        <v>223</v>
      </c>
      <c r="E1622" s="37" t="s">
        <v>193</v>
      </c>
      <c r="F1622" s="37" t="s">
        <v>249</v>
      </c>
      <c r="G1622" s="37" t="s">
        <v>86</v>
      </c>
      <c r="H1622" s="37">
        <v>7</v>
      </c>
      <c r="I1622" s="37" t="s">
        <v>141</v>
      </c>
      <c r="J1622" s="49"/>
      <c r="K1622" s="44"/>
      <c r="L1622" s="40" t="s">
        <v>6</v>
      </c>
      <c r="M1622" s="127">
        <v>8</v>
      </c>
      <c r="N1622" s="137">
        <f>VLOOKUP(L1622,단가표!$B$2:$C$75,2,0)</f>
        <v>55000</v>
      </c>
      <c r="O1622" s="42">
        <f>SUM(M1622*N1622)</f>
        <v>440000</v>
      </c>
      <c r="P1622" s="139"/>
      <c r="Q1622" s="167" t="s">
        <v>26</v>
      </c>
      <c r="R1622" s="53"/>
      <c r="S1622" s="43">
        <f>VLOOKUP(Q1622,단가표!$B$2:$C$75,2,0)</f>
        <v>0</v>
      </c>
      <c r="T1622" s="168"/>
      <c r="U1622" s="200"/>
      <c r="V1622" s="45"/>
      <c r="W1622" s="199"/>
      <c r="X1622" s="187">
        <v>44660</v>
      </c>
      <c r="Y1622" s="46"/>
      <c r="Z1622" s="37"/>
      <c r="AA1622" s="37" t="s">
        <v>250</v>
      </c>
      <c r="AB1622" s="37"/>
      <c r="AC1622" s="37"/>
    </row>
    <row r="1623" spans="1:29" ht="20.100000000000001" customHeight="1">
      <c r="A1623" s="95" t="s">
        <v>2705</v>
      </c>
      <c r="B1623" s="95" t="s">
        <v>51</v>
      </c>
      <c r="C1623" s="59"/>
      <c r="D1623" s="57" t="s">
        <v>183</v>
      </c>
      <c r="E1623" s="48" t="s">
        <v>48</v>
      </c>
      <c r="F1623" s="48" t="s">
        <v>211</v>
      </c>
      <c r="G1623" s="48" t="s">
        <v>86</v>
      </c>
      <c r="H1623" s="48">
        <v>6</v>
      </c>
      <c r="I1623" s="48" t="s">
        <v>107</v>
      </c>
      <c r="J1623" s="49"/>
      <c r="K1623" s="82"/>
      <c r="L1623" s="40" t="s">
        <v>2435</v>
      </c>
      <c r="M1623" s="127">
        <v>3</v>
      </c>
      <c r="N1623" s="137">
        <f>VLOOKUP(L1623,단가표!$B$2:$C$75,2,0)</f>
        <v>30000</v>
      </c>
      <c r="O1623" s="42">
        <f>SUM(M1623*N1623)</f>
        <v>90000</v>
      </c>
      <c r="P1623" s="138"/>
      <c r="Q1623" s="167" t="s">
        <v>26</v>
      </c>
      <c r="R1623" s="41"/>
      <c r="S1623" s="43">
        <f>VLOOKUP(Q1623,단가표!$B$2:$C$75,2,0)</f>
        <v>0</v>
      </c>
      <c r="T1623" s="166"/>
      <c r="U1623" s="195"/>
      <c r="V1623" s="48"/>
      <c r="W1623" s="194"/>
      <c r="X1623" s="186">
        <v>44316</v>
      </c>
      <c r="Y1623" s="48"/>
      <c r="Z1623" s="48"/>
      <c r="AA1623" s="48" t="s">
        <v>182</v>
      </c>
      <c r="AB1623" s="48"/>
      <c r="AC1623" s="50"/>
    </row>
    <row r="1624" spans="1:29" ht="20.100000000000001" customHeight="1">
      <c r="A1624" s="95" t="s">
        <v>2705</v>
      </c>
      <c r="B1624" s="95" t="s">
        <v>51</v>
      </c>
      <c r="C1624" s="59"/>
      <c r="D1624" s="57" t="s">
        <v>183</v>
      </c>
      <c r="E1624" s="48" t="s">
        <v>48</v>
      </c>
      <c r="F1624" s="48" t="s">
        <v>211</v>
      </c>
      <c r="G1624" s="48" t="s">
        <v>86</v>
      </c>
      <c r="H1624" s="48">
        <v>6</v>
      </c>
      <c r="I1624" s="48" t="s">
        <v>107</v>
      </c>
      <c r="J1624" s="49"/>
      <c r="K1624" s="82"/>
      <c r="L1624" s="40" t="s">
        <v>2435</v>
      </c>
      <c r="M1624" s="127">
        <v>5</v>
      </c>
      <c r="N1624" s="137">
        <f>VLOOKUP(L1624,단가표!$B$2:$C$75,2,0)</f>
        <v>30000</v>
      </c>
      <c r="O1624" s="42">
        <f>SUM(M1624*N1624)</f>
        <v>150000</v>
      </c>
      <c r="P1624" s="138"/>
      <c r="Q1624" s="167" t="s">
        <v>26</v>
      </c>
      <c r="R1624" s="41"/>
      <c r="S1624" s="43">
        <f>VLOOKUP(Q1624,단가표!$B$2:$C$75,2,0)</f>
        <v>0</v>
      </c>
      <c r="T1624" s="166"/>
      <c r="U1624" s="195"/>
      <c r="V1624" s="48"/>
      <c r="W1624" s="194"/>
      <c r="X1624" s="186">
        <v>44316</v>
      </c>
      <c r="Y1624" s="48"/>
      <c r="Z1624" s="48"/>
      <c r="AA1624" s="48" t="s">
        <v>182</v>
      </c>
      <c r="AB1624" s="48"/>
      <c r="AC1624" s="50"/>
    </row>
    <row r="1625" spans="1:29" ht="20.100000000000001" customHeight="1">
      <c r="A1625" s="95" t="s">
        <v>2705</v>
      </c>
      <c r="B1625" s="95" t="s">
        <v>51</v>
      </c>
      <c r="C1625" s="59"/>
      <c r="D1625" s="57" t="s">
        <v>183</v>
      </c>
      <c r="E1625" s="48" t="s">
        <v>48</v>
      </c>
      <c r="F1625" s="48" t="s">
        <v>211</v>
      </c>
      <c r="G1625" s="48" t="s">
        <v>86</v>
      </c>
      <c r="H1625" s="48">
        <v>6</v>
      </c>
      <c r="I1625" s="48" t="s">
        <v>107</v>
      </c>
      <c r="J1625" s="49"/>
      <c r="K1625" s="82"/>
      <c r="L1625" s="41" t="s">
        <v>3</v>
      </c>
      <c r="M1625" s="127">
        <v>3</v>
      </c>
      <c r="N1625" s="137">
        <f>VLOOKUP(L1625,단가표!$B$2:$C$75,2,0)</f>
        <v>70000</v>
      </c>
      <c r="O1625" s="42">
        <f>SUM(M1625*N1625)</f>
        <v>210000</v>
      </c>
      <c r="P1625" s="138"/>
      <c r="Q1625" s="167" t="s">
        <v>26</v>
      </c>
      <c r="R1625" s="41"/>
      <c r="S1625" s="43">
        <f>VLOOKUP(Q1625,단가표!$B$2:$C$75,2,0)</f>
        <v>0</v>
      </c>
      <c r="T1625" s="166"/>
      <c r="U1625" s="195"/>
      <c r="V1625" s="48"/>
      <c r="W1625" s="194"/>
      <c r="X1625" s="186">
        <v>44316</v>
      </c>
      <c r="Y1625" s="48"/>
      <c r="Z1625" s="48"/>
      <c r="AA1625" s="48" t="s">
        <v>182</v>
      </c>
      <c r="AB1625" s="48"/>
      <c r="AC1625" s="50"/>
    </row>
    <row r="1626" spans="1:29" ht="20.100000000000001" customHeight="1">
      <c r="A1626" s="95" t="s">
        <v>2705</v>
      </c>
      <c r="B1626" s="95" t="s">
        <v>51</v>
      </c>
      <c r="C1626" s="56"/>
      <c r="D1626" s="37" t="s">
        <v>369</v>
      </c>
      <c r="E1626" s="48" t="s">
        <v>46</v>
      </c>
      <c r="F1626" s="40" t="s">
        <v>370</v>
      </c>
      <c r="G1626" s="48" t="s">
        <v>86</v>
      </c>
      <c r="H1626" s="48">
        <v>7</v>
      </c>
      <c r="I1626" s="48" t="s">
        <v>205</v>
      </c>
      <c r="J1626" s="49"/>
      <c r="K1626" s="62"/>
      <c r="L1626" s="40" t="s">
        <v>8</v>
      </c>
      <c r="M1626" s="127">
        <v>4</v>
      </c>
      <c r="N1626" s="137">
        <f>VLOOKUP(L1626,단가표!$B$2:$C$75,2,0)</f>
        <v>50000</v>
      </c>
      <c r="O1626" s="42">
        <f>SUM(M1626*N1626)</f>
        <v>200000</v>
      </c>
      <c r="P1626" s="138"/>
      <c r="Q1626" s="167" t="s">
        <v>26</v>
      </c>
      <c r="R1626" s="41"/>
      <c r="S1626" s="43">
        <f>VLOOKUP(Q1626,단가표!$B$2:$C$75,2,0)</f>
        <v>0</v>
      </c>
      <c r="T1626" s="175" t="s">
        <v>2230</v>
      </c>
      <c r="U1626" s="195"/>
      <c r="V1626" s="50"/>
      <c r="W1626" s="196"/>
      <c r="X1626" s="186">
        <v>45020</v>
      </c>
      <c r="Y1626" s="55" t="s">
        <v>4</v>
      </c>
      <c r="Z1626" s="48"/>
      <c r="AA1626" s="48"/>
      <c r="AB1626" s="48"/>
      <c r="AC1626" s="48"/>
    </row>
    <row r="1627" spans="1:29" ht="20.100000000000001" customHeight="1">
      <c r="A1627" s="95" t="s">
        <v>2705</v>
      </c>
      <c r="B1627" s="95" t="s">
        <v>51</v>
      </c>
      <c r="C1627" s="56"/>
      <c r="D1627" s="37" t="s">
        <v>522</v>
      </c>
      <c r="E1627" s="48" t="s">
        <v>193</v>
      </c>
      <c r="F1627" s="40" t="s">
        <v>1798</v>
      </c>
      <c r="G1627" s="48" t="s">
        <v>86</v>
      </c>
      <c r="H1627" s="48">
        <v>9</v>
      </c>
      <c r="I1627" s="48" t="s">
        <v>91</v>
      </c>
      <c r="J1627" s="49"/>
      <c r="K1627" s="62"/>
      <c r="L1627" s="40" t="s">
        <v>4</v>
      </c>
      <c r="M1627" s="127">
        <v>1</v>
      </c>
      <c r="N1627" s="137">
        <f>VLOOKUP(L1627,단가표!$B$2:$C$75,2,0)</f>
        <v>60000</v>
      </c>
      <c r="O1627" s="42">
        <f>SUM(M1627*N1627)</f>
        <v>60000</v>
      </c>
      <c r="P1627" s="138"/>
      <c r="Q1627" s="167" t="s">
        <v>14</v>
      </c>
      <c r="R1627" s="41"/>
      <c r="S1627" s="43">
        <f>VLOOKUP(Q1627,단가표!$B$2:$C$75,2,0)</f>
        <v>30000</v>
      </c>
      <c r="T1627" s="166"/>
      <c r="U1627" s="195"/>
      <c r="V1627" s="50"/>
      <c r="W1627" s="196"/>
      <c r="X1627" s="186">
        <v>45654</v>
      </c>
      <c r="Y1627" s="55" t="s">
        <v>4</v>
      </c>
      <c r="Z1627" s="48" t="s">
        <v>2042</v>
      </c>
      <c r="AA1627" s="48" t="s">
        <v>599</v>
      </c>
      <c r="AB1627" s="48"/>
      <c r="AC1627" s="48"/>
    </row>
    <row r="1628" spans="1:29" ht="20.100000000000001" customHeight="1">
      <c r="A1628" s="95" t="s">
        <v>2705</v>
      </c>
      <c r="B1628" s="95" t="s">
        <v>51</v>
      </c>
      <c r="C1628" s="56"/>
      <c r="D1628" s="37" t="s">
        <v>522</v>
      </c>
      <c r="E1628" s="48" t="s">
        <v>193</v>
      </c>
      <c r="F1628" s="40" t="s">
        <v>1798</v>
      </c>
      <c r="G1628" s="48" t="s">
        <v>86</v>
      </c>
      <c r="H1628" s="48">
        <v>9</v>
      </c>
      <c r="I1628" s="48" t="s">
        <v>91</v>
      </c>
      <c r="J1628" s="49"/>
      <c r="K1628" s="62"/>
      <c r="L1628" s="40" t="s">
        <v>4</v>
      </c>
      <c r="M1628" s="127">
        <v>4</v>
      </c>
      <c r="N1628" s="137">
        <f>VLOOKUP(L1628,단가표!$B$2:$C$75,2,0)</f>
        <v>60000</v>
      </c>
      <c r="O1628" s="42">
        <f>SUM(M1628*N1628)</f>
        <v>240000</v>
      </c>
      <c r="P1628" s="138"/>
      <c r="Q1628" s="167" t="s">
        <v>26</v>
      </c>
      <c r="R1628" s="41"/>
      <c r="S1628" s="43">
        <f>VLOOKUP(Q1628,단가표!$B$2:$C$75,2,0)</f>
        <v>0</v>
      </c>
      <c r="T1628" s="166"/>
      <c r="U1628" s="195"/>
      <c r="V1628" s="50"/>
      <c r="W1628" s="196"/>
      <c r="X1628" s="186">
        <v>45654</v>
      </c>
      <c r="Y1628" s="55" t="s">
        <v>4</v>
      </c>
      <c r="Z1628" s="48" t="s">
        <v>2042</v>
      </c>
      <c r="AA1628" s="48" t="s">
        <v>599</v>
      </c>
      <c r="AB1628" s="48"/>
      <c r="AC1628" s="48"/>
    </row>
    <row r="1629" spans="1:29" ht="20.100000000000001" customHeight="1">
      <c r="A1629" s="95" t="s">
        <v>2705</v>
      </c>
      <c r="B1629" s="95" t="s">
        <v>51</v>
      </c>
      <c r="C1629" s="59"/>
      <c r="D1629" s="37" t="s">
        <v>342</v>
      </c>
      <c r="E1629" s="48" t="s">
        <v>48</v>
      </c>
      <c r="F1629" s="48" t="s">
        <v>343</v>
      </c>
      <c r="G1629" s="48" t="s">
        <v>86</v>
      </c>
      <c r="H1629" s="48">
        <v>8</v>
      </c>
      <c r="I1629" s="48" t="s">
        <v>180</v>
      </c>
      <c r="J1629" s="49"/>
      <c r="K1629" s="66"/>
      <c r="L1629" s="40" t="s">
        <v>6</v>
      </c>
      <c r="M1629" s="127">
        <v>8</v>
      </c>
      <c r="N1629" s="137">
        <f>VLOOKUP(L1629,단가표!$B$2:$C$75,2,0)</f>
        <v>55000</v>
      </c>
      <c r="O1629" s="42">
        <f>SUM(M1629*N1629)</f>
        <v>440000</v>
      </c>
      <c r="P1629" s="138"/>
      <c r="Q1629" s="167" t="s">
        <v>26</v>
      </c>
      <c r="R1629" s="41"/>
      <c r="S1629" s="43">
        <v>0</v>
      </c>
      <c r="T1629" s="166"/>
      <c r="U1629" s="195"/>
      <c r="V1629" s="50"/>
      <c r="W1629" s="194"/>
      <c r="X1629" s="186">
        <v>44939</v>
      </c>
      <c r="Y1629" s="48" t="s">
        <v>6</v>
      </c>
      <c r="Z1629" s="48"/>
      <c r="AA1629" s="48" t="s">
        <v>344</v>
      </c>
      <c r="AB1629" s="48"/>
      <c r="AC1629" s="40"/>
    </row>
    <row r="1630" spans="1:29" ht="20.100000000000001" customHeight="1">
      <c r="A1630" s="95" t="s">
        <v>2705</v>
      </c>
      <c r="B1630" s="95" t="s">
        <v>51</v>
      </c>
      <c r="C1630" s="61"/>
      <c r="D1630" s="48" t="s">
        <v>623</v>
      </c>
      <c r="E1630" s="48" t="s">
        <v>193</v>
      </c>
      <c r="F1630" s="48" t="s">
        <v>624</v>
      </c>
      <c r="G1630" s="48" t="s">
        <v>86</v>
      </c>
      <c r="H1630" s="48">
        <v>6</v>
      </c>
      <c r="I1630" s="48" t="s">
        <v>135</v>
      </c>
      <c r="J1630" s="49"/>
      <c r="K1630" s="66"/>
      <c r="L1630" s="40" t="s">
        <v>6</v>
      </c>
      <c r="M1630" s="127">
        <v>8</v>
      </c>
      <c r="N1630" s="137">
        <f>VLOOKUP(L1630,단가표!$B$2:$C$75,2,0)</f>
        <v>55000</v>
      </c>
      <c r="O1630" s="42">
        <f>SUM(M1630*N1630)</f>
        <v>440000</v>
      </c>
      <c r="P1630" s="138"/>
      <c r="Q1630" s="165" t="s">
        <v>26</v>
      </c>
      <c r="R1630" s="41"/>
      <c r="S1630" s="43">
        <f>VLOOKUP(Q1630,단가표!$B$2:$C$75,2,0)</f>
        <v>0</v>
      </c>
      <c r="T1630" s="166"/>
      <c r="U1630" s="195"/>
      <c r="V1630" s="48"/>
      <c r="W1630" s="194"/>
      <c r="X1630" s="186"/>
      <c r="Y1630" s="48"/>
      <c r="Z1630" s="48"/>
      <c r="AA1630" s="48"/>
      <c r="AB1630" s="48"/>
      <c r="AC1630" s="50"/>
    </row>
    <row r="1631" spans="1:29" ht="20.100000000000001" customHeight="1">
      <c r="A1631" s="95" t="s">
        <v>2705</v>
      </c>
      <c r="B1631" s="95" t="s">
        <v>51</v>
      </c>
      <c r="C1631" s="48"/>
      <c r="D1631" s="40" t="s">
        <v>95</v>
      </c>
      <c r="E1631" s="48" t="s">
        <v>48</v>
      </c>
      <c r="F1631" s="48" t="s">
        <v>96</v>
      </c>
      <c r="G1631" s="48" t="s">
        <v>86</v>
      </c>
      <c r="H1631" s="48">
        <v>9</v>
      </c>
      <c r="I1631" s="48" t="s">
        <v>707</v>
      </c>
      <c r="J1631" s="49"/>
      <c r="K1631" s="66"/>
      <c r="L1631" s="40" t="s">
        <v>2435</v>
      </c>
      <c r="M1631" s="127">
        <v>2</v>
      </c>
      <c r="N1631" s="137">
        <f>VLOOKUP(L1631,단가표!$B$2:$C$75,2,0)</f>
        <v>30000</v>
      </c>
      <c r="O1631" s="42">
        <f>SUM(M1631*N1631)</f>
        <v>60000</v>
      </c>
      <c r="P1631" s="138"/>
      <c r="Q1631" s="165" t="s">
        <v>26</v>
      </c>
      <c r="R1631" s="41"/>
      <c r="S1631" s="42">
        <f>VLOOKUP(Q1631,단가표!$B$2:$C$75,2,0)</f>
        <v>0</v>
      </c>
      <c r="T1631" s="166"/>
      <c r="U1631" s="195"/>
      <c r="V1631" s="50"/>
      <c r="W1631" s="194"/>
      <c r="X1631" s="186">
        <v>43407</v>
      </c>
      <c r="Y1631" s="55" t="s">
        <v>4</v>
      </c>
      <c r="Z1631" s="48"/>
      <c r="AA1631" s="48" t="s">
        <v>97</v>
      </c>
      <c r="AB1631" s="48"/>
      <c r="AC1631" s="50" t="s">
        <v>53</v>
      </c>
    </row>
    <row r="1632" spans="1:29" ht="20.100000000000001" customHeight="1">
      <c r="A1632" s="95" t="s">
        <v>2705</v>
      </c>
      <c r="B1632" s="95" t="s">
        <v>51</v>
      </c>
      <c r="C1632" s="48"/>
      <c r="D1632" s="40" t="s">
        <v>95</v>
      </c>
      <c r="E1632" s="48" t="s">
        <v>48</v>
      </c>
      <c r="F1632" s="48" t="s">
        <v>96</v>
      </c>
      <c r="G1632" s="48" t="s">
        <v>86</v>
      </c>
      <c r="H1632" s="48">
        <v>9</v>
      </c>
      <c r="I1632" s="48" t="s">
        <v>94</v>
      </c>
      <c r="J1632" s="49"/>
      <c r="K1632" s="66"/>
      <c r="L1632" s="40" t="s">
        <v>4</v>
      </c>
      <c r="M1632" s="127">
        <v>4</v>
      </c>
      <c r="N1632" s="137">
        <f>VLOOKUP(L1632,단가표!$B$2:$C$75,2,0)</f>
        <v>60000</v>
      </c>
      <c r="O1632" s="42">
        <f>SUM(M1632*N1632)</f>
        <v>240000</v>
      </c>
      <c r="P1632" s="138"/>
      <c r="Q1632" s="165" t="s">
        <v>26</v>
      </c>
      <c r="R1632" s="41"/>
      <c r="S1632" s="42">
        <f>VLOOKUP(Q1632,단가표!$B$2:$C$75,2,0)</f>
        <v>0</v>
      </c>
      <c r="T1632" s="166"/>
      <c r="U1632" s="195"/>
      <c r="V1632" s="50"/>
      <c r="W1632" s="194"/>
      <c r="X1632" s="186">
        <v>43407</v>
      </c>
      <c r="Y1632" s="55" t="s">
        <v>4</v>
      </c>
      <c r="Z1632" s="48"/>
      <c r="AA1632" s="48" t="s">
        <v>97</v>
      </c>
      <c r="AB1632" s="48"/>
      <c r="AC1632" s="50" t="s">
        <v>53</v>
      </c>
    </row>
    <row r="1633" spans="1:29" ht="20.100000000000001" customHeight="1">
      <c r="A1633" s="95" t="s">
        <v>2705</v>
      </c>
      <c r="B1633" s="95" t="s">
        <v>51</v>
      </c>
      <c r="C1633" s="56"/>
      <c r="D1633" s="48" t="s">
        <v>327</v>
      </c>
      <c r="E1633" s="48" t="s">
        <v>46</v>
      </c>
      <c r="F1633" s="48" t="s">
        <v>245</v>
      </c>
      <c r="G1633" s="48" t="s">
        <v>86</v>
      </c>
      <c r="H1633" s="48">
        <v>6</v>
      </c>
      <c r="I1633" s="50" t="s">
        <v>754</v>
      </c>
      <c r="J1633" s="49"/>
      <c r="K1633" s="66"/>
      <c r="L1633" s="40" t="s">
        <v>10</v>
      </c>
      <c r="M1633" s="127">
        <v>16</v>
      </c>
      <c r="N1633" s="137">
        <f>VLOOKUP(L1633,단가표!$B$2:$C$75,2,0)</f>
        <v>47500</v>
      </c>
      <c r="O1633" s="42">
        <f>SUM(M1633*N1633)</f>
        <v>760000</v>
      </c>
      <c r="P1633" s="138"/>
      <c r="Q1633" s="167" t="s">
        <v>26</v>
      </c>
      <c r="R1633" s="41"/>
      <c r="S1633" s="43">
        <f>VLOOKUP(Q1633,단가표!$B$2:$C$75,2,0)</f>
        <v>0</v>
      </c>
      <c r="T1633" s="166"/>
      <c r="U1633" s="195"/>
      <c r="V1633" s="50"/>
      <c r="W1633" s="196"/>
      <c r="X1633" s="186">
        <v>44915</v>
      </c>
      <c r="Y1633" s="55" t="s">
        <v>4</v>
      </c>
      <c r="Z1633" s="48"/>
      <c r="AA1633" s="48" t="s">
        <v>328</v>
      </c>
      <c r="AB1633" s="48"/>
      <c r="AC1633" s="48"/>
    </row>
    <row r="1634" spans="1:29" ht="20.100000000000001" customHeight="1">
      <c r="A1634" s="95" t="s">
        <v>2705</v>
      </c>
      <c r="B1634" s="95" t="s">
        <v>51</v>
      </c>
      <c r="C1634" s="38"/>
      <c r="D1634" s="48" t="s">
        <v>434</v>
      </c>
      <c r="E1634" s="48" t="s">
        <v>47</v>
      </c>
      <c r="F1634" s="40" t="s">
        <v>488</v>
      </c>
      <c r="G1634" s="48" t="s">
        <v>86</v>
      </c>
      <c r="H1634" s="48">
        <v>7</v>
      </c>
      <c r="I1634" s="48" t="s">
        <v>838</v>
      </c>
      <c r="J1634" s="49"/>
      <c r="K1634" s="90"/>
      <c r="L1634" s="40" t="s">
        <v>6</v>
      </c>
      <c r="M1634" s="127">
        <v>1</v>
      </c>
      <c r="N1634" s="137">
        <f>VLOOKUP(L1634,단가표!$B$2:$C$75,2,0)</f>
        <v>55000</v>
      </c>
      <c r="O1634" s="42">
        <f>SUM(M1634*N1634)</f>
        <v>55000</v>
      </c>
      <c r="P1634" s="138"/>
      <c r="Q1634" s="167" t="s">
        <v>26</v>
      </c>
      <c r="R1634" s="53"/>
      <c r="S1634" s="43">
        <f>VLOOKUP(Q1634,단가표!$B$2:$C$75,2,0)</f>
        <v>0</v>
      </c>
      <c r="T1634" s="168"/>
      <c r="U1634" s="195"/>
      <c r="V1634" s="50"/>
      <c r="W1634" s="196"/>
      <c r="X1634" s="186">
        <v>45278</v>
      </c>
      <c r="Y1634" s="55" t="s">
        <v>4</v>
      </c>
      <c r="Z1634" s="48" t="s">
        <v>489</v>
      </c>
      <c r="AA1634" s="48" t="s">
        <v>490</v>
      </c>
      <c r="AB1634" s="48"/>
      <c r="AC1634" s="48"/>
    </row>
    <row r="1635" spans="1:29" ht="20.100000000000001" customHeight="1">
      <c r="A1635" s="95" t="s">
        <v>2705</v>
      </c>
      <c r="B1635" s="95" t="s">
        <v>51</v>
      </c>
      <c r="C1635" s="38"/>
      <c r="D1635" s="48" t="s">
        <v>434</v>
      </c>
      <c r="E1635" s="48" t="s">
        <v>47</v>
      </c>
      <c r="F1635" s="40" t="s">
        <v>488</v>
      </c>
      <c r="G1635" s="48" t="s">
        <v>86</v>
      </c>
      <c r="H1635" s="48">
        <v>7</v>
      </c>
      <c r="I1635" s="48" t="s">
        <v>838</v>
      </c>
      <c r="J1635" s="49"/>
      <c r="K1635" s="90"/>
      <c r="L1635" s="40" t="s">
        <v>6</v>
      </c>
      <c r="M1635" s="127">
        <v>8</v>
      </c>
      <c r="N1635" s="137">
        <f>VLOOKUP(L1635,단가표!$B$2:$C$75,2,0)</f>
        <v>55000</v>
      </c>
      <c r="O1635" s="42">
        <f>SUM(M1635*N1635)</f>
        <v>440000</v>
      </c>
      <c r="P1635" s="138"/>
      <c r="Q1635" s="167" t="s">
        <v>26</v>
      </c>
      <c r="R1635" s="53"/>
      <c r="S1635" s="43">
        <f>VLOOKUP(Q1635,단가표!$B$2:$C$75,2,0)</f>
        <v>0</v>
      </c>
      <c r="T1635" s="168"/>
      <c r="U1635" s="195"/>
      <c r="V1635" s="50"/>
      <c r="W1635" s="196"/>
      <c r="X1635" s="186">
        <v>45278</v>
      </c>
      <c r="Y1635" s="55" t="s">
        <v>4</v>
      </c>
      <c r="Z1635" s="48" t="s">
        <v>489</v>
      </c>
      <c r="AA1635" s="48" t="s">
        <v>490</v>
      </c>
      <c r="AB1635" s="48"/>
      <c r="AC1635" s="48"/>
    </row>
    <row r="1636" spans="1:29" ht="20.100000000000001" customHeight="1">
      <c r="A1636" s="95" t="s">
        <v>2705</v>
      </c>
      <c r="B1636" s="95" t="s">
        <v>50</v>
      </c>
      <c r="C1636" s="37"/>
      <c r="D1636" s="40" t="s">
        <v>650</v>
      </c>
      <c r="E1636" s="48" t="s">
        <v>44</v>
      </c>
      <c r="F1636" s="48" t="s">
        <v>651</v>
      </c>
      <c r="G1636" s="48" t="s">
        <v>89</v>
      </c>
      <c r="H1636" s="48">
        <v>10</v>
      </c>
      <c r="I1636" s="48" t="s">
        <v>93</v>
      </c>
      <c r="J1636" s="49"/>
      <c r="K1636" s="44"/>
      <c r="L1636" s="40" t="s">
        <v>4</v>
      </c>
      <c r="M1636" s="128">
        <v>4</v>
      </c>
      <c r="N1636" s="137">
        <f>VLOOKUP(L1636,단가표!$B$2:$C$75,2,0)</f>
        <v>60000</v>
      </c>
      <c r="O1636" s="42">
        <f>SUM(M1636*N1636)</f>
        <v>240000</v>
      </c>
      <c r="P1636" s="141"/>
      <c r="Q1636" s="167" t="s">
        <v>26</v>
      </c>
      <c r="R1636" s="53"/>
      <c r="S1636" s="43">
        <f>VLOOKUP(Q1636,단가표!$B$2:$C$75,2,0)</f>
        <v>0</v>
      </c>
      <c r="T1636" s="168"/>
      <c r="U1636" s="195"/>
      <c r="V1636" s="45"/>
      <c r="W1636" s="194"/>
      <c r="X1636" s="186">
        <v>45402</v>
      </c>
      <c r="Y1636" s="55" t="s">
        <v>4</v>
      </c>
      <c r="Z1636" s="48"/>
      <c r="AA1636" s="48" t="s">
        <v>654</v>
      </c>
      <c r="AB1636" s="48"/>
      <c r="AC1636" s="48"/>
    </row>
    <row r="1637" spans="1:29" ht="20.100000000000001" customHeight="1">
      <c r="A1637" s="95" t="s">
        <v>2705</v>
      </c>
      <c r="B1637" s="95" t="s">
        <v>51</v>
      </c>
      <c r="C1637" s="37"/>
      <c r="D1637" s="38" t="s">
        <v>241</v>
      </c>
      <c r="E1637" s="37" t="s">
        <v>47</v>
      </c>
      <c r="F1637" s="37" t="s">
        <v>242</v>
      </c>
      <c r="G1637" s="37" t="s">
        <v>86</v>
      </c>
      <c r="H1637" s="37">
        <v>6</v>
      </c>
      <c r="I1637" s="37" t="s">
        <v>1236</v>
      </c>
      <c r="J1637" s="39"/>
      <c r="K1637" s="44"/>
      <c r="L1637" s="38" t="s">
        <v>6</v>
      </c>
      <c r="M1637" s="127">
        <v>4</v>
      </c>
      <c r="N1637" s="137">
        <f>VLOOKUP(L1637,단가표!$B$2:$C$75,2,0)</f>
        <v>55000</v>
      </c>
      <c r="O1637" s="42">
        <f>SUM(M1637*N1637)</f>
        <v>220000</v>
      </c>
      <c r="P1637" s="141"/>
      <c r="Q1637" s="167" t="s">
        <v>26</v>
      </c>
      <c r="R1637" s="53"/>
      <c r="S1637" s="43">
        <v>0</v>
      </c>
      <c r="T1637" s="168"/>
      <c r="U1637" s="200"/>
      <c r="V1637" s="37"/>
      <c r="W1637" s="199"/>
      <c r="X1637" s="187">
        <v>44586</v>
      </c>
      <c r="Y1637" s="46" t="s">
        <v>4</v>
      </c>
      <c r="Z1637" s="37"/>
      <c r="AA1637" s="37" t="s">
        <v>240</v>
      </c>
      <c r="AB1637" s="37"/>
      <c r="AC1637" s="37"/>
    </row>
    <row r="1638" spans="1:29" ht="20.100000000000001" customHeight="1">
      <c r="A1638" s="95" t="s">
        <v>2705</v>
      </c>
      <c r="B1638" s="95" t="s">
        <v>50</v>
      </c>
      <c r="C1638" s="37"/>
      <c r="D1638" s="48" t="s">
        <v>636</v>
      </c>
      <c r="E1638" s="48" t="s">
        <v>44</v>
      </c>
      <c r="F1638" s="48" t="s">
        <v>1220</v>
      </c>
      <c r="G1638" s="48" t="s">
        <v>86</v>
      </c>
      <c r="H1638" s="48">
        <v>9</v>
      </c>
      <c r="I1638" s="48" t="s">
        <v>92</v>
      </c>
      <c r="J1638" s="49"/>
      <c r="K1638" s="66"/>
      <c r="L1638" s="40" t="s">
        <v>4</v>
      </c>
      <c r="M1638" s="127">
        <v>3</v>
      </c>
      <c r="N1638" s="137">
        <f>VLOOKUP(L1638,단가표!$B$2:$C$75,2,0)</f>
        <v>60000</v>
      </c>
      <c r="O1638" s="42">
        <f>SUM(M1638*N1638)</f>
        <v>180000</v>
      </c>
      <c r="P1638" s="138"/>
      <c r="Q1638" s="167" t="s">
        <v>14</v>
      </c>
      <c r="R1638" s="41"/>
      <c r="S1638" s="43">
        <f>VLOOKUP(Q1638,단가표!$B$2:$C$75,2,0)</f>
        <v>30000</v>
      </c>
      <c r="T1638" s="166"/>
      <c r="U1638" s="195"/>
      <c r="V1638" s="48"/>
      <c r="W1638" s="199"/>
      <c r="X1638" s="186">
        <v>45598</v>
      </c>
      <c r="Y1638" s="48" t="s">
        <v>4</v>
      </c>
      <c r="Z1638" s="48" t="s">
        <v>1243</v>
      </c>
      <c r="AA1638" s="48" t="s">
        <v>1244</v>
      </c>
      <c r="AB1638" s="48"/>
      <c r="AC1638" s="50"/>
    </row>
    <row r="1639" spans="1:29" ht="20.100000000000001" customHeight="1">
      <c r="A1639" s="95" t="s">
        <v>2705</v>
      </c>
      <c r="B1639" s="95" t="s">
        <v>51</v>
      </c>
      <c r="C1639" s="37"/>
      <c r="D1639" s="38" t="s">
        <v>891</v>
      </c>
      <c r="E1639" s="37" t="s">
        <v>577</v>
      </c>
      <c r="F1639" s="37" t="s">
        <v>892</v>
      </c>
      <c r="G1639" s="37" t="s">
        <v>86</v>
      </c>
      <c r="H1639" s="37">
        <v>7</v>
      </c>
      <c r="I1639" s="37" t="s">
        <v>101</v>
      </c>
      <c r="J1639" s="39"/>
      <c r="K1639" s="44"/>
      <c r="L1639" s="38" t="s">
        <v>31</v>
      </c>
      <c r="M1639" s="128">
        <v>1</v>
      </c>
      <c r="N1639" s="137">
        <f>VLOOKUP(L1639,단가표!$B$2:$C$75,2,0)</f>
        <v>0</v>
      </c>
      <c r="O1639" s="42">
        <f>SUM(M1639*N1639)</f>
        <v>0</v>
      </c>
      <c r="P1639" s="141"/>
      <c r="Q1639" s="165" t="s">
        <v>26</v>
      </c>
      <c r="R1639" s="41"/>
      <c r="S1639" s="43">
        <f>VLOOKUP(Q1639,단가표!$B$2:$C$75,2,0)</f>
        <v>0</v>
      </c>
      <c r="T1639" s="166"/>
      <c r="U1639" s="200"/>
      <c r="V1639" s="37"/>
      <c r="W1639" s="199"/>
      <c r="X1639" s="187"/>
      <c r="Y1639" s="46"/>
      <c r="Z1639" s="37"/>
      <c r="AA1639" s="37"/>
      <c r="AB1639" s="37"/>
      <c r="AC1639" s="37"/>
    </row>
    <row r="1640" spans="1:29" ht="20.100000000000001" customHeight="1">
      <c r="A1640" s="94" t="s">
        <v>2705</v>
      </c>
      <c r="B1640" s="95" t="s">
        <v>50</v>
      </c>
      <c r="C1640" s="61"/>
      <c r="D1640" s="48" t="s">
        <v>451</v>
      </c>
      <c r="E1640" s="48" t="s">
        <v>45</v>
      </c>
      <c r="F1640" s="48" t="s">
        <v>452</v>
      </c>
      <c r="G1640" s="48" t="s">
        <v>89</v>
      </c>
      <c r="H1640" s="48">
        <v>8</v>
      </c>
      <c r="I1640" s="50" t="s">
        <v>450</v>
      </c>
      <c r="J1640" s="49"/>
      <c r="K1640" s="62"/>
      <c r="L1640" s="40" t="s">
        <v>8</v>
      </c>
      <c r="M1640" s="127">
        <v>12</v>
      </c>
      <c r="N1640" s="137">
        <f>VLOOKUP(L1640,단가표!$B$2:$C$75,2,0)</f>
        <v>50000</v>
      </c>
      <c r="O1640" s="42">
        <f>SUM(M1640*N1640)</f>
        <v>600000</v>
      </c>
      <c r="P1640" s="138"/>
      <c r="Q1640" s="167" t="s">
        <v>26</v>
      </c>
      <c r="R1640" s="41"/>
      <c r="S1640" s="43">
        <f>VLOOKUP(Q1640,단가표!$B$2:$C$75,2,0)</f>
        <v>0</v>
      </c>
      <c r="T1640" s="166"/>
      <c r="U1640" s="195"/>
      <c r="V1640" s="48"/>
      <c r="W1640" s="194"/>
      <c r="X1640" s="186">
        <v>45196</v>
      </c>
      <c r="Y1640" s="48" t="s">
        <v>10</v>
      </c>
      <c r="Z1640" s="48"/>
      <c r="AA1640" s="48"/>
      <c r="AB1640" s="48"/>
      <c r="AC1640" s="50"/>
    </row>
    <row r="1641" spans="1:29" ht="20.100000000000001" customHeight="1">
      <c r="A1641" s="95" t="s">
        <v>2705</v>
      </c>
      <c r="B1641" s="95" t="s">
        <v>50</v>
      </c>
      <c r="C1641" s="59"/>
      <c r="D1641" s="48" t="s">
        <v>1275</v>
      </c>
      <c r="E1641" s="48" t="s">
        <v>44</v>
      </c>
      <c r="F1641" s="48" t="s">
        <v>1276</v>
      </c>
      <c r="G1641" s="48" t="s">
        <v>89</v>
      </c>
      <c r="H1641" s="48">
        <v>5</v>
      </c>
      <c r="I1641" s="48" t="s">
        <v>103</v>
      </c>
      <c r="J1641" s="49"/>
      <c r="K1641" s="62"/>
      <c r="L1641" s="40" t="s">
        <v>28</v>
      </c>
      <c r="M1641" s="127">
        <v>1</v>
      </c>
      <c r="N1641" s="137">
        <f>VLOOKUP(L1641,단가표!$B$2:$C$75,2,0)</f>
        <v>70000</v>
      </c>
      <c r="O1641" s="42">
        <f>SUM(M1641*N1641)</f>
        <v>70000</v>
      </c>
      <c r="P1641" s="138"/>
      <c r="Q1641" s="165" t="s">
        <v>26</v>
      </c>
      <c r="R1641" s="41"/>
      <c r="S1641" s="42">
        <f>VLOOKUP(Q1641,단가표!$B$2:$C$75,2,0)</f>
        <v>0</v>
      </c>
      <c r="T1641" s="166"/>
      <c r="U1641" s="195"/>
      <c r="V1641" s="50"/>
      <c r="W1641" s="197"/>
      <c r="X1641" s="186"/>
      <c r="Y1641" s="48"/>
      <c r="Z1641" s="48"/>
      <c r="AA1641" s="48"/>
      <c r="AB1641" s="48"/>
      <c r="AC1641" s="40"/>
    </row>
    <row r="1642" spans="1:29" ht="20.100000000000001" customHeight="1">
      <c r="A1642" s="95" t="s">
        <v>2705</v>
      </c>
      <c r="B1642" s="95" t="s">
        <v>51</v>
      </c>
      <c r="C1642" s="59"/>
      <c r="D1642" s="48" t="s">
        <v>198</v>
      </c>
      <c r="E1642" s="48" t="s">
        <v>193</v>
      </c>
      <c r="F1642" s="48" t="s">
        <v>200</v>
      </c>
      <c r="G1642" s="48" t="s">
        <v>86</v>
      </c>
      <c r="H1642" s="48">
        <v>7</v>
      </c>
      <c r="I1642" s="48" t="s">
        <v>141</v>
      </c>
      <c r="J1642" s="49"/>
      <c r="K1642" s="90"/>
      <c r="L1642" s="40" t="s">
        <v>2435</v>
      </c>
      <c r="M1642" s="127">
        <v>4</v>
      </c>
      <c r="N1642" s="137">
        <f>VLOOKUP(L1642,단가표!$B$2:$C$75,2,0)</f>
        <v>30000</v>
      </c>
      <c r="O1642" s="42">
        <f>SUM(M1642*N1642)</f>
        <v>120000</v>
      </c>
      <c r="P1642" s="138"/>
      <c r="Q1642" s="167" t="s">
        <v>26</v>
      </c>
      <c r="R1642" s="42"/>
      <c r="S1642" s="43">
        <f>VLOOKUP(Q1642,단가표!$B$2:$C$75,2,0)</f>
        <v>0</v>
      </c>
      <c r="T1642" s="166"/>
      <c r="U1642" s="195"/>
      <c r="V1642" s="48"/>
      <c r="W1642" s="194"/>
      <c r="X1642" s="186">
        <v>44415</v>
      </c>
      <c r="Y1642" s="48" t="s">
        <v>4</v>
      </c>
      <c r="Z1642" s="48"/>
      <c r="AA1642" s="48" t="s">
        <v>199</v>
      </c>
      <c r="AB1642" s="48"/>
      <c r="AC1642" s="40" t="s">
        <v>60</v>
      </c>
    </row>
    <row r="1643" spans="1:29" ht="20.100000000000001" customHeight="1">
      <c r="A1643" s="95" t="s">
        <v>2705</v>
      </c>
      <c r="B1643" s="95" t="s">
        <v>50</v>
      </c>
      <c r="C1643" s="37"/>
      <c r="D1643" s="48" t="s">
        <v>307</v>
      </c>
      <c r="E1643" s="48" t="s">
        <v>45</v>
      </c>
      <c r="F1643" s="40" t="s">
        <v>308</v>
      </c>
      <c r="G1643" s="48" t="s">
        <v>89</v>
      </c>
      <c r="H1643" s="48">
        <v>7</v>
      </c>
      <c r="I1643" s="48" t="s">
        <v>474</v>
      </c>
      <c r="J1643" s="49"/>
      <c r="K1643" s="44"/>
      <c r="L1643" s="40" t="s">
        <v>5</v>
      </c>
      <c r="M1643" s="127">
        <v>3</v>
      </c>
      <c r="N1643" s="137">
        <f>VLOOKUP(L1643,단가표!$B$2:$C$75,2,0)</f>
        <v>57500</v>
      </c>
      <c r="O1643" s="42">
        <f>SUM(M1643*N1643)</f>
        <v>172500</v>
      </c>
      <c r="P1643" s="138"/>
      <c r="Q1643" s="167" t="s">
        <v>26</v>
      </c>
      <c r="R1643" s="41"/>
      <c r="S1643" s="43">
        <f>VLOOKUP(Q1643,단가표!$B$2:$C$75,2,0)</f>
        <v>0</v>
      </c>
      <c r="T1643" s="166"/>
      <c r="U1643" s="195"/>
      <c r="V1643" s="50"/>
      <c r="W1643" s="196"/>
      <c r="X1643" s="186">
        <v>44860</v>
      </c>
      <c r="Y1643" s="55" t="s">
        <v>6</v>
      </c>
      <c r="Z1643" s="48"/>
      <c r="AA1643" s="48" t="s">
        <v>309</v>
      </c>
      <c r="AB1643" s="48"/>
      <c r="AC1643" s="48"/>
    </row>
    <row r="1644" spans="1:29" ht="20.100000000000001" customHeight="1">
      <c r="A1644" s="94" t="s">
        <v>2705</v>
      </c>
      <c r="B1644" s="95" t="s">
        <v>50</v>
      </c>
      <c r="C1644" s="56"/>
      <c r="D1644" s="56" t="s">
        <v>435</v>
      </c>
      <c r="E1644" s="48" t="s">
        <v>731</v>
      </c>
      <c r="F1644" s="48" t="s">
        <v>436</v>
      </c>
      <c r="G1644" s="48" t="s">
        <v>89</v>
      </c>
      <c r="H1644" s="48">
        <v>10</v>
      </c>
      <c r="I1644" s="50" t="s">
        <v>104</v>
      </c>
      <c r="J1644" s="49"/>
      <c r="K1644" s="44"/>
      <c r="L1644" s="40" t="s">
        <v>4</v>
      </c>
      <c r="M1644" s="127">
        <v>4</v>
      </c>
      <c r="N1644" s="137">
        <f>VLOOKUP(L1644,단가표!$B$2:$C$75,2,0)</f>
        <v>60000</v>
      </c>
      <c r="O1644" s="42">
        <f>SUM(M1644*N1644)</f>
        <v>240000</v>
      </c>
      <c r="P1644" s="138"/>
      <c r="Q1644" s="167" t="s">
        <v>26</v>
      </c>
      <c r="R1644" s="41"/>
      <c r="S1644" s="43">
        <f>VLOOKUP(Q1644,단가표!$B$2:$C$75,2,0)</f>
        <v>0</v>
      </c>
      <c r="T1644" s="166"/>
      <c r="U1644" s="195"/>
      <c r="V1644" s="50"/>
      <c r="W1644" s="196"/>
      <c r="X1644" s="186">
        <v>45167</v>
      </c>
      <c r="Y1644" s="55" t="s">
        <v>4</v>
      </c>
      <c r="Z1644" s="48"/>
      <c r="AA1644" s="48" t="s">
        <v>437</v>
      </c>
      <c r="AB1644" s="48"/>
      <c r="AC1644" s="48"/>
    </row>
    <row r="1645" spans="1:29" ht="20.100000000000001" customHeight="1">
      <c r="A1645" s="94" t="s">
        <v>2705</v>
      </c>
      <c r="B1645" s="95" t="s">
        <v>50</v>
      </c>
      <c r="C1645" s="37"/>
      <c r="D1645" s="37" t="s">
        <v>1301</v>
      </c>
      <c r="E1645" s="48" t="s">
        <v>44</v>
      </c>
      <c r="F1645" s="48" t="s">
        <v>1302</v>
      </c>
      <c r="G1645" s="48" t="s">
        <v>86</v>
      </c>
      <c r="H1645" s="48">
        <v>8</v>
      </c>
      <c r="I1645" s="48" t="s">
        <v>102</v>
      </c>
      <c r="J1645" s="49"/>
      <c r="K1645" s="66"/>
      <c r="L1645" s="40" t="s">
        <v>4</v>
      </c>
      <c r="M1645" s="127">
        <v>3</v>
      </c>
      <c r="N1645" s="137">
        <f>VLOOKUP(L1645,단가표!$B$2:$C$75,2,0)</f>
        <v>60000</v>
      </c>
      <c r="O1645" s="42">
        <f>SUM(M1645*N1645)</f>
        <v>180000</v>
      </c>
      <c r="P1645" s="138"/>
      <c r="Q1645" s="167" t="s">
        <v>14</v>
      </c>
      <c r="R1645" s="41"/>
      <c r="S1645" s="43">
        <f>VLOOKUP(Q1645,단가표!$B$2:$C$75,2,0)</f>
        <v>30000</v>
      </c>
      <c r="T1645" s="166"/>
      <c r="U1645" s="195"/>
      <c r="V1645" s="48"/>
      <c r="W1645" s="194"/>
      <c r="X1645" s="186"/>
      <c r="Y1645" s="55"/>
      <c r="Z1645" s="48"/>
      <c r="AA1645" s="48"/>
      <c r="AB1645" s="48"/>
      <c r="AC1645" s="48"/>
    </row>
    <row r="1646" spans="1:29" ht="20.100000000000001" customHeight="1">
      <c r="A1646" s="95" t="s">
        <v>2705</v>
      </c>
      <c r="B1646" s="95" t="s">
        <v>50</v>
      </c>
      <c r="C1646" s="48"/>
      <c r="D1646" s="37" t="s">
        <v>132</v>
      </c>
      <c r="E1646" s="48" t="s">
        <v>44</v>
      </c>
      <c r="F1646" s="48" t="s">
        <v>130</v>
      </c>
      <c r="G1646" s="48" t="s">
        <v>86</v>
      </c>
      <c r="H1646" s="48">
        <v>9</v>
      </c>
      <c r="I1646" s="48" t="s">
        <v>93</v>
      </c>
      <c r="J1646" s="49"/>
      <c r="K1646" s="62"/>
      <c r="L1646" s="40" t="s">
        <v>5</v>
      </c>
      <c r="M1646" s="127">
        <v>4</v>
      </c>
      <c r="N1646" s="137">
        <f>VLOOKUP(L1646,단가표!$B$2:$C$75,2,0)</f>
        <v>57500</v>
      </c>
      <c r="O1646" s="42">
        <f>SUM(M1646*N1646)</f>
        <v>230000</v>
      </c>
      <c r="P1646" s="140"/>
      <c r="Q1646" s="167" t="s">
        <v>16</v>
      </c>
      <c r="R1646" s="41"/>
      <c r="S1646" s="43">
        <f>VLOOKUP(Q1646,단가표!$B$2:$C$75,2,0)</f>
        <v>3000</v>
      </c>
      <c r="T1646" s="166"/>
      <c r="U1646" s="195"/>
      <c r="V1646" s="50"/>
      <c r="W1646" s="194"/>
      <c r="X1646" s="186">
        <v>43417</v>
      </c>
      <c r="Y1646" s="48" t="s">
        <v>4</v>
      </c>
      <c r="Z1646" s="48" t="s">
        <v>133</v>
      </c>
      <c r="AA1646" s="48" t="s">
        <v>131</v>
      </c>
      <c r="AB1646" s="48"/>
      <c r="AC1646" s="40" t="s">
        <v>54</v>
      </c>
    </row>
    <row r="1647" spans="1:29" ht="20.100000000000001" customHeight="1">
      <c r="A1647" s="95" t="s">
        <v>2705</v>
      </c>
      <c r="B1647" s="95" t="s">
        <v>51</v>
      </c>
      <c r="C1647" s="56"/>
      <c r="D1647" s="48" t="s">
        <v>203</v>
      </c>
      <c r="E1647" s="48" t="s">
        <v>46</v>
      </c>
      <c r="F1647" s="40" t="s">
        <v>204</v>
      </c>
      <c r="G1647" s="48" t="s">
        <v>86</v>
      </c>
      <c r="H1647" s="48">
        <v>10</v>
      </c>
      <c r="I1647" s="48" t="s">
        <v>135</v>
      </c>
      <c r="J1647" s="68"/>
      <c r="K1647" s="63"/>
      <c r="L1647" s="40" t="s">
        <v>38</v>
      </c>
      <c r="M1647" s="127">
        <v>1</v>
      </c>
      <c r="N1647" s="137">
        <f>VLOOKUP(L1647,단가표!$B$2:$C$75,2,0)</f>
        <v>70000</v>
      </c>
      <c r="O1647" s="42">
        <f>SUM(M1647*N1647)</f>
        <v>70000</v>
      </c>
      <c r="P1647" s="138"/>
      <c r="Q1647" s="167" t="s">
        <v>26</v>
      </c>
      <c r="R1647" s="75"/>
      <c r="S1647" s="43">
        <f>VLOOKUP(Q1647,단가표!$B$2:$C$75,2,0)</f>
        <v>0</v>
      </c>
      <c r="T1647" s="166"/>
      <c r="U1647" s="195"/>
      <c r="V1647" s="50"/>
      <c r="W1647" s="194"/>
      <c r="X1647" s="186">
        <v>44569</v>
      </c>
      <c r="Y1647" s="55" t="s">
        <v>4</v>
      </c>
      <c r="Z1647" s="48"/>
      <c r="AA1647" s="48"/>
      <c r="AB1647" s="48"/>
      <c r="AC1647" s="48"/>
    </row>
    <row r="1648" spans="1:29" ht="20.100000000000001" customHeight="1">
      <c r="A1648" s="95" t="s">
        <v>2705</v>
      </c>
      <c r="B1648" s="95" t="s">
        <v>51</v>
      </c>
      <c r="C1648" s="59"/>
      <c r="D1648" s="57" t="s">
        <v>622</v>
      </c>
      <c r="E1648" s="48" t="s">
        <v>193</v>
      </c>
      <c r="F1648" s="48" t="s">
        <v>680</v>
      </c>
      <c r="G1648" s="48" t="s">
        <v>86</v>
      </c>
      <c r="H1648" s="48">
        <v>9</v>
      </c>
      <c r="I1648" s="50" t="s">
        <v>1335</v>
      </c>
      <c r="J1648" s="49"/>
      <c r="K1648" s="66"/>
      <c r="L1648" s="40" t="s">
        <v>7</v>
      </c>
      <c r="M1648" s="127">
        <v>8</v>
      </c>
      <c r="N1648" s="137">
        <f>VLOOKUP(L1648,단가표!$B$2:$C$75,2,0)</f>
        <v>53750</v>
      </c>
      <c r="O1648" s="42">
        <f>SUM(M1648*N1648)</f>
        <v>430000</v>
      </c>
      <c r="P1648" s="140"/>
      <c r="Q1648" s="167" t="s">
        <v>26</v>
      </c>
      <c r="R1648" s="41"/>
      <c r="S1648" s="42">
        <f>VLOOKUP(Q1648,단가표!$B$2:$C$75,2,0)</f>
        <v>0</v>
      </c>
      <c r="T1648" s="166"/>
      <c r="U1648" s="195"/>
      <c r="V1648" s="48"/>
      <c r="W1648" s="194"/>
      <c r="X1648" s="186">
        <v>45447</v>
      </c>
      <c r="Y1648" s="55" t="s">
        <v>4</v>
      </c>
      <c r="Z1648" s="48"/>
      <c r="AA1648" s="48" t="s">
        <v>681</v>
      </c>
      <c r="AB1648" s="48"/>
      <c r="AC1648" s="48"/>
    </row>
    <row r="1649" spans="1:29" ht="20.100000000000001" customHeight="1">
      <c r="A1649" s="95" t="s">
        <v>2705</v>
      </c>
      <c r="B1649" s="95" t="s">
        <v>51</v>
      </c>
      <c r="C1649" s="59"/>
      <c r="D1649" s="57" t="s">
        <v>679</v>
      </c>
      <c r="E1649" s="48" t="s">
        <v>193</v>
      </c>
      <c r="F1649" s="48" t="s">
        <v>680</v>
      </c>
      <c r="G1649" s="48" t="s">
        <v>86</v>
      </c>
      <c r="H1649" s="48">
        <v>6</v>
      </c>
      <c r="I1649" s="50" t="s">
        <v>1335</v>
      </c>
      <c r="J1649" s="49"/>
      <c r="K1649" s="66"/>
      <c r="L1649" s="40" t="s">
        <v>7</v>
      </c>
      <c r="M1649" s="127">
        <v>8</v>
      </c>
      <c r="N1649" s="137">
        <f>VLOOKUP(L1649,단가표!$B$2:$C$75,2,0)</f>
        <v>53750</v>
      </c>
      <c r="O1649" s="42">
        <f>SUM(M1649*N1649)</f>
        <v>430000</v>
      </c>
      <c r="P1649" s="140"/>
      <c r="Q1649" s="167" t="s">
        <v>26</v>
      </c>
      <c r="R1649" s="41"/>
      <c r="S1649" s="42">
        <f>VLOOKUP(Q1649,단가표!$B$2:$C$75,2,0)</f>
        <v>0</v>
      </c>
      <c r="T1649" s="166"/>
      <c r="U1649" s="195"/>
      <c r="V1649" s="48"/>
      <c r="W1649" s="194"/>
      <c r="X1649" s="186">
        <v>45447</v>
      </c>
      <c r="Y1649" s="55" t="s">
        <v>4</v>
      </c>
      <c r="Z1649" s="48"/>
      <c r="AA1649" s="48" t="s">
        <v>681</v>
      </c>
      <c r="AB1649" s="48"/>
      <c r="AC1649" s="48"/>
    </row>
    <row r="1650" spans="1:29" ht="20.100000000000001" customHeight="1">
      <c r="A1650" s="95" t="s">
        <v>2705</v>
      </c>
      <c r="B1650" s="95" t="s">
        <v>51</v>
      </c>
      <c r="C1650" s="59"/>
      <c r="D1650" s="57" t="s">
        <v>1338</v>
      </c>
      <c r="E1650" s="48" t="s">
        <v>47</v>
      </c>
      <c r="F1650" s="48" t="s">
        <v>1339</v>
      </c>
      <c r="G1650" s="48" t="s">
        <v>86</v>
      </c>
      <c r="H1650" s="48">
        <v>8</v>
      </c>
      <c r="I1650" s="50" t="s">
        <v>94</v>
      </c>
      <c r="J1650" s="49"/>
      <c r="K1650" s="66"/>
      <c r="L1650" s="40" t="s">
        <v>28</v>
      </c>
      <c r="M1650" s="127">
        <v>1</v>
      </c>
      <c r="N1650" s="137">
        <f>VLOOKUP(L1650,단가표!$B$2:$C$75,2,0)</f>
        <v>70000</v>
      </c>
      <c r="O1650" s="42">
        <f>SUM(M1650*N1650)</f>
        <v>70000</v>
      </c>
      <c r="P1650" s="140"/>
      <c r="Q1650" s="167" t="s">
        <v>26</v>
      </c>
      <c r="R1650" s="41"/>
      <c r="S1650" s="42">
        <f>VLOOKUP(Q1650,단가표!$B$2:$C$75,2,0)</f>
        <v>0</v>
      </c>
      <c r="T1650" s="166"/>
      <c r="U1650" s="195"/>
      <c r="V1650" s="48"/>
      <c r="W1650" s="194"/>
      <c r="X1650" s="186"/>
      <c r="Y1650" s="55"/>
      <c r="Z1650" s="48"/>
      <c r="AA1650" s="48"/>
      <c r="AB1650" s="48"/>
      <c r="AC1650" s="48"/>
    </row>
    <row r="1651" spans="1:29" ht="20.100000000000001" customHeight="1">
      <c r="A1651" s="95" t="s">
        <v>2705</v>
      </c>
      <c r="B1651" s="95" t="s">
        <v>51</v>
      </c>
      <c r="C1651" s="56"/>
      <c r="D1651" s="37" t="s">
        <v>369</v>
      </c>
      <c r="E1651" s="48" t="s">
        <v>46</v>
      </c>
      <c r="F1651" s="40" t="s">
        <v>370</v>
      </c>
      <c r="G1651" s="48" t="s">
        <v>86</v>
      </c>
      <c r="H1651" s="48">
        <v>7</v>
      </c>
      <c r="I1651" s="48" t="s">
        <v>205</v>
      </c>
      <c r="J1651" s="49"/>
      <c r="K1651" s="62"/>
      <c r="L1651" s="40" t="s">
        <v>38</v>
      </c>
      <c r="M1651" s="127">
        <v>1</v>
      </c>
      <c r="N1651" s="137">
        <f>VLOOKUP(L1651,단가표!$B$2:$C$75,2,0)</f>
        <v>70000</v>
      </c>
      <c r="O1651" s="42">
        <f>SUM(M1651*N1651)</f>
        <v>70000</v>
      </c>
      <c r="P1651" s="138"/>
      <c r="Q1651" s="167" t="s">
        <v>26</v>
      </c>
      <c r="R1651" s="41"/>
      <c r="S1651" s="43">
        <f>VLOOKUP(Q1651,단가표!$B$2:$C$75,2,0)</f>
        <v>0</v>
      </c>
      <c r="T1651" s="166"/>
      <c r="U1651" s="195"/>
      <c r="V1651" s="50"/>
      <c r="W1651" s="194"/>
      <c r="X1651" s="186">
        <v>45020</v>
      </c>
      <c r="Y1651" s="55" t="s">
        <v>4</v>
      </c>
      <c r="Z1651" s="48"/>
      <c r="AA1651" s="48"/>
      <c r="AB1651" s="48"/>
      <c r="AC1651" s="48"/>
    </row>
    <row r="1652" spans="1:29" ht="20.100000000000001" customHeight="1">
      <c r="A1652" s="95" t="s">
        <v>2705</v>
      </c>
      <c r="B1652" s="95" t="s">
        <v>50</v>
      </c>
      <c r="C1652" s="56"/>
      <c r="D1652" s="76" t="s">
        <v>1371</v>
      </c>
      <c r="E1652" s="48" t="s">
        <v>45</v>
      </c>
      <c r="F1652" s="48" t="s">
        <v>1372</v>
      </c>
      <c r="G1652" s="48" t="s">
        <v>86</v>
      </c>
      <c r="H1652" s="48">
        <v>12</v>
      </c>
      <c r="I1652" s="48" t="s">
        <v>90</v>
      </c>
      <c r="J1652" s="49"/>
      <c r="K1652" s="44"/>
      <c r="L1652" s="40" t="s">
        <v>4</v>
      </c>
      <c r="M1652" s="127">
        <v>4</v>
      </c>
      <c r="N1652" s="137">
        <f>VLOOKUP(L1652,단가표!$B$2:$C$75,2,0)</f>
        <v>60000</v>
      </c>
      <c r="O1652" s="42">
        <f>SUM(M1652*N1652)</f>
        <v>240000</v>
      </c>
      <c r="P1652" s="138"/>
      <c r="Q1652" s="167" t="s">
        <v>14</v>
      </c>
      <c r="R1652" s="41"/>
      <c r="S1652" s="43">
        <f>VLOOKUP(Q1652,단가표!$B$2:$C$75,2,0)</f>
        <v>30000</v>
      </c>
      <c r="T1652" s="166"/>
      <c r="U1652" s="195"/>
      <c r="V1652" s="50"/>
      <c r="W1652" s="194"/>
      <c r="X1652" s="186"/>
      <c r="Y1652" s="48"/>
      <c r="Z1652" s="48"/>
      <c r="AA1652" s="67"/>
      <c r="AB1652" s="67"/>
      <c r="AC1652" s="48"/>
    </row>
    <row r="1653" spans="1:29" ht="20.100000000000001" customHeight="1">
      <c r="A1653" s="94" t="s">
        <v>2705</v>
      </c>
      <c r="B1653" s="95" t="s">
        <v>50</v>
      </c>
      <c r="C1653" s="59"/>
      <c r="D1653" s="48" t="s">
        <v>316</v>
      </c>
      <c r="E1653" s="48" t="s">
        <v>44</v>
      </c>
      <c r="F1653" s="48" t="s">
        <v>317</v>
      </c>
      <c r="G1653" s="48" t="s">
        <v>89</v>
      </c>
      <c r="H1653" s="48">
        <v>6</v>
      </c>
      <c r="I1653" s="48" t="s">
        <v>90</v>
      </c>
      <c r="J1653" s="49"/>
      <c r="K1653" s="62"/>
      <c r="L1653" s="40" t="s">
        <v>5</v>
      </c>
      <c r="M1653" s="127">
        <v>4</v>
      </c>
      <c r="N1653" s="137">
        <f>VLOOKUP(L1653,단가표!$B$2:$C$75,2,0)</f>
        <v>57500</v>
      </c>
      <c r="O1653" s="42">
        <f>SUM(M1653*N1653)</f>
        <v>230000</v>
      </c>
      <c r="P1653" s="138"/>
      <c r="Q1653" s="167" t="s">
        <v>26</v>
      </c>
      <c r="R1653" s="41"/>
      <c r="S1653" s="43">
        <f>VLOOKUP(Q1653,단가표!$B$2:$C$75,2,0)</f>
        <v>0</v>
      </c>
      <c r="T1653" s="166"/>
      <c r="U1653" s="195"/>
      <c r="V1653" s="50"/>
      <c r="W1653" s="194"/>
      <c r="X1653" s="186">
        <v>44960</v>
      </c>
      <c r="Y1653" s="48" t="s">
        <v>4</v>
      </c>
      <c r="Z1653" s="48"/>
      <c r="AA1653" s="48" t="s">
        <v>354</v>
      </c>
      <c r="AB1653" s="48"/>
      <c r="AC1653" s="48"/>
    </row>
    <row r="1654" spans="1:29" ht="20.100000000000001" customHeight="1">
      <c r="A1654" s="95" t="s">
        <v>2705</v>
      </c>
      <c r="B1654" s="95" t="s">
        <v>51</v>
      </c>
      <c r="C1654" s="83"/>
      <c r="D1654" s="38" t="s">
        <v>695</v>
      </c>
      <c r="E1654" s="37" t="s">
        <v>577</v>
      </c>
      <c r="F1654" s="84" t="s">
        <v>696</v>
      </c>
      <c r="G1654" s="37" t="s">
        <v>86</v>
      </c>
      <c r="H1654" s="37">
        <v>10</v>
      </c>
      <c r="I1654" s="37" t="s">
        <v>101</v>
      </c>
      <c r="J1654" s="49"/>
      <c r="K1654" s="66"/>
      <c r="L1654" s="40" t="s">
        <v>4</v>
      </c>
      <c r="M1654" s="127">
        <v>4</v>
      </c>
      <c r="N1654" s="137">
        <f>VLOOKUP(L1654,단가표!$B$2:$C$75,2,0)</f>
        <v>60000</v>
      </c>
      <c r="O1654" s="42">
        <f>SUM(M1654*N1654)</f>
        <v>240000</v>
      </c>
      <c r="P1654" s="138"/>
      <c r="Q1654" s="167" t="s">
        <v>26</v>
      </c>
      <c r="R1654" s="41"/>
      <c r="S1654" s="43">
        <f>VLOOKUP(Q1654,단가표!$B$2:$C$75,2,0)</f>
        <v>0</v>
      </c>
      <c r="T1654" s="166"/>
      <c r="U1654" s="200"/>
      <c r="V1654" s="45"/>
      <c r="W1654" s="202"/>
      <c r="X1654" s="187">
        <v>45497</v>
      </c>
      <c r="Y1654" s="46" t="s">
        <v>4</v>
      </c>
      <c r="Z1654" s="37"/>
      <c r="AA1654" s="37"/>
      <c r="AB1654" s="37"/>
      <c r="AC1654" s="38"/>
    </row>
    <row r="1655" spans="1:29" ht="20.100000000000001" customHeight="1">
      <c r="A1655" s="95" t="s">
        <v>2705</v>
      </c>
      <c r="B1655" s="95" t="s">
        <v>51</v>
      </c>
      <c r="C1655" s="56"/>
      <c r="D1655" s="48" t="s">
        <v>398</v>
      </c>
      <c r="E1655" s="48" t="s">
        <v>46</v>
      </c>
      <c r="F1655" s="48" t="s">
        <v>399</v>
      </c>
      <c r="G1655" s="48" t="s">
        <v>86</v>
      </c>
      <c r="H1655" s="48">
        <v>9</v>
      </c>
      <c r="I1655" s="50" t="s">
        <v>91</v>
      </c>
      <c r="J1655" s="49"/>
      <c r="K1655" s="62"/>
      <c r="L1655" s="40" t="s">
        <v>4</v>
      </c>
      <c r="M1655" s="127">
        <v>4</v>
      </c>
      <c r="N1655" s="137">
        <f>VLOOKUP(L1655,단가표!$B$2:$C$75,2,0)</f>
        <v>60000</v>
      </c>
      <c r="O1655" s="42">
        <f>SUM(M1655*N1655)</f>
        <v>240000</v>
      </c>
      <c r="P1655" s="138"/>
      <c r="Q1655" s="167" t="s">
        <v>26</v>
      </c>
      <c r="R1655" s="41"/>
      <c r="S1655" s="43">
        <f>VLOOKUP(Q1655,단가표!$B$2:$C$75,2,0)</f>
        <v>0</v>
      </c>
      <c r="T1655" s="166"/>
      <c r="U1655" s="195"/>
      <c r="V1655" s="50"/>
      <c r="W1655" s="196"/>
      <c r="X1655" s="186">
        <v>45062</v>
      </c>
      <c r="Y1655" s="55" t="s">
        <v>4</v>
      </c>
      <c r="Z1655" s="48"/>
      <c r="AA1655" s="48" t="s">
        <v>400</v>
      </c>
      <c r="AB1655" s="48"/>
      <c r="AC1655" s="48"/>
    </row>
    <row r="1656" spans="1:29" ht="20.100000000000001" customHeight="1">
      <c r="A1656" s="94" t="s">
        <v>2705</v>
      </c>
      <c r="B1656" s="95" t="s">
        <v>50</v>
      </c>
      <c r="C1656" s="59"/>
      <c r="D1656" s="38" t="s">
        <v>228</v>
      </c>
      <c r="E1656" s="56" t="s">
        <v>44</v>
      </c>
      <c r="F1656" s="40" t="s">
        <v>192</v>
      </c>
      <c r="G1656" s="56" t="s">
        <v>89</v>
      </c>
      <c r="H1656" s="56">
        <v>7</v>
      </c>
      <c r="I1656" s="56" t="s">
        <v>93</v>
      </c>
      <c r="J1656" s="68"/>
      <c r="K1656" s="63"/>
      <c r="L1656" s="40" t="s">
        <v>234</v>
      </c>
      <c r="M1656" s="127">
        <v>2</v>
      </c>
      <c r="N1656" s="137">
        <f>VLOOKUP(L1656,단가표!$B$2:$C$75,2,0)</f>
        <v>70000</v>
      </c>
      <c r="O1656" s="42">
        <f>SUM(M1656*N1656)</f>
        <v>140000</v>
      </c>
      <c r="P1656" s="138"/>
      <c r="Q1656" s="167" t="s">
        <v>26</v>
      </c>
      <c r="R1656" s="41"/>
      <c r="S1656" s="43">
        <f>VLOOKUP(Q1656,단가표!$B$2:$C$75,2,0)</f>
        <v>0</v>
      </c>
      <c r="T1656" s="166"/>
      <c r="U1656" s="204"/>
      <c r="V1656" s="50"/>
      <c r="W1656" s="194"/>
      <c r="X1656" s="189"/>
      <c r="Y1656" s="56"/>
      <c r="Z1656" s="56"/>
      <c r="AA1656" s="40"/>
      <c r="AB1656" s="40"/>
      <c r="AC1656" s="56"/>
    </row>
    <row r="1657" spans="1:29" ht="20.100000000000001" customHeight="1">
      <c r="A1657" s="95" t="s">
        <v>2705</v>
      </c>
      <c r="B1657" s="95" t="s">
        <v>50</v>
      </c>
      <c r="C1657" s="37"/>
      <c r="D1657" s="48" t="s">
        <v>636</v>
      </c>
      <c r="E1657" s="48" t="s">
        <v>44</v>
      </c>
      <c r="F1657" s="48" t="s">
        <v>1220</v>
      </c>
      <c r="G1657" s="48" t="s">
        <v>86</v>
      </c>
      <c r="H1657" s="48">
        <v>9</v>
      </c>
      <c r="I1657" s="48" t="s">
        <v>92</v>
      </c>
      <c r="J1657" s="49"/>
      <c r="K1657" s="66"/>
      <c r="L1657" s="40" t="s">
        <v>4</v>
      </c>
      <c r="M1657" s="127">
        <v>4</v>
      </c>
      <c r="N1657" s="137">
        <f>VLOOKUP(L1657,단가표!$B$2:$C$75,2,0)</f>
        <v>60000</v>
      </c>
      <c r="O1657" s="42">
        <f>SUM(M1657*N1657)</f>
        <v>240000</v>
      </c>
      <c r="P1657" s="138"/>
      <c r="Q1657" s="167" t="s">
        <v>26</v>
      </c>
      <c r="R1657" s="41"/>
      <c r="S1657" s="43">
        <f>VLOOKUP(Q1657,단가표!$B$2:$C$75,2,0)</f>
        <v>0</v>
      </c>
      <c r="T1657" s="166"/>
      <c r="U1657" s="195"/>
      <c r="V1657" s="48"/>
      <c r="W1657" s="199"/>
      <c r="X1657" s="186">
        <v>45598</v>
      </c>
      <c r="Y1657" s="48" t="s">
        <v>4</v>
      </c>
      <c r="Z1657" s="48" t="s">
        <v>1243</v>
      </c>
      <c r="AA1657" s="48" t="s">
        <v>1244</v>
      </c>
      <c r="AB1657" s="48"/>
      <c r="AC1657" s="50"/>
    </row>
    <row r="1658" spans="1:29" ht="20.100000000000001" customHeight="1">
      <c r="A1658" s="94" t="s">
        <v>2705</v>
      </c>
      <c r="B1658" s="95" t="s">
        <v>50</v>
      </c>
      <c r="C1658" s="59"/>
      <c r="D1658" s="48" t="s">
        <v>507</v>
      </c>
      <c r="E1658" s="48" t="s">
        <v>45</v>
      </c>
      <c r="F1658" s="48" t="s">
        <v>508</v>
      </c>
      <c r="G1658" s="48" t="s">
        <v>89</v>
      </c>
      <c r="H1658" s="48">
        <v>8</v>
      </c>
      <c r="I1658" s="50" t="s">
        <v>92</v>
      </c>
      <c r="J1658" s="49"/>
      <c r="K1658" s="66"/>
      <c r="L1658" s="40" t="s">
        <v>238</v>
      </c>
      <c r="M1658" s="127">
        <v>4</v>
      </c>
      <c r="N1658" s="137">
        <f>VLOOKUP(L1658,단가표!$B$2:$C$75,2,0)</f>
        <v>60000</v>
      </c>
      <c r="O1658" s="42">
        <f>SUM(M1658*N1658)</f>
        <v>240000</v>
      </c>
      <c r="P1658" s="138"/>
      <c r="Q1658" s="167" t="s">
        <v>26</v>
      </c>
      <c r="R1658" s="41"/>
      <c r="S1658" s="43">
        <f>VLOOKUP(Q1658,단가표!$B$2:$C$75,2,0)</f>
        <v>0</v>
      </c>
      <c r="T1658" s="166"/>
      <c r="U1658" s="195"/>
      <c r="V1658" s="50"/>
      <c r="W1658" s="196"/>
      <c r="X1658" s="186">
        <v>45192</v>
      </c>
      <c r="Y1658" s="55" t="s">
        <v>4</v>
      </c>
      <c r="Z1658" s="48" t="s">
        <v>509</v>
      </c>
      <c r="AA1658" s="48"/>
      <c r="AB1658" s="48"/>
      <c r="AC1658" s="48"/>
    </row>
    <row r="1659" spans="1:29" ht="20.100000000000001" customHeight="1">
      <c r="A1659" s="95" t="s">
        <v>2705</v>
      </c>
      <c r="B1659" s="95" t="s">
        <v>50</v>
      </c>
      <c r="C1659" s="56"/>
      <c r="D1659" s="48" t="s">
        <v>701</v>
      </c>
      <c r="E1659" s="48" t="s">
        <v>44</v>
      </c>
      <c r="F1659" s="48" t="s">
        <v>702</v>
      </c>
      <c r="G1659" s="48" t="s">
        <v>89</v>
      </c>
      <c r="H1659" s="48">
        <v>9</v>
      </c>
      <c r="I1659" s="48" t="s">
        <v>92</v>
      </c>
      <c r="J1659" s="49"/>
      <c r="K1659" s="62"/>
      <c r="L1659" s="40" t="s">
        <v>4</v>
      </c>
      <c r="M1659" s="127">
        <v>4</v>
      </c>
      <c r="N1659" s="137">
        <f>VLOOKUP(L1659,단가표!$B$2:$C$75,2,0)</f>
        <v>60000</v>
      </c>
      <c r="O1659" s="42">
        <f>SUM(M1659*N1659)</f>
        <v>240000</v>
      </c>
      <c r="P1659" s="138"/>
      <c r="Q1659" s="165" t="s">
        <v>26</v>
      </c>
      <c r="R1659" s="41"/>
      <c r="S1659" s="43">
        <f>VLOOKUP(Q1659,단가표!$B$2:$C$75,2,0)</f>
        <v>0</v>
      </c>
      <c r="T1659" s="166"/>
      <c r="U1659" s="195"/>
      <c r="V1659" s="50"/>
      <c r="W1659" s="194"/>
      <c r="X1659" s="186">
        <v>45504</v>
      </c>
      <c r="Y1659" s="55" t="s">
        <v>4</v>
      </c>
      <c r="Z1659" s="48"/>
      <c r="AA1659" s="48"/>
      <c r="AB1659" s="48"/>
      <c r="AC1659" s="40"/>
    </row>
    <row r="1660" spans="1:29" ht="20.100000000000001" customHeight="1">
      <c r="A1660" s="96" t="s">
        <v>2705</v>
      </c>
      <c r="B1660" s="95" t="s">
        <v>50</v>
      </c>
      <c r="C1660" s="37"/>
      <c r="D1660" s="38" t="s">
        <v>1422</v>
      </c>
      <c r="E1660" s="48" t="s">
        <v>731</v>
      </c>
      <c r="F1660" s="48" t="s">
        <v>1423</v>
      </c>
      <c r="G1660" s="48" t="s">
        <v>89</v>
      </c>
      <c r="H1660" s="48">
        <v>9</v>
      </c>
      <c r="I1660" s="48" t="s">
        <v>172</v>
      </c>
      <c r="J1660" s="49"/>
      <c r="K1660" s="44"/>
      <c r="L1660" s="40" t="s">
        <v>4</v>
      </c>
      <c r="M1660" s="127">
        <v>2</v>
      </c>
      <c r="N1660" s="137">
        <f>VLOOKUP(L1660,단가표!$B$2:$C$75,2,0)</f>
        <v>60000</v>
      </c>
      <c r="O1660" s="42">
        <f>SUM(M1660*N1660)</f>
        <v>120000</v>
      </c>
      <c r="P1660" s="138"/>
      <c r="Q1660" s="165" t="s">
        <v>14</v>
      </c>
      <c r="R1660" s="41"/>
      <c r="S1660" s="42">
        <f>VLOOKUP(Q1660,단가표!$B$2:$C$75,2,0)</f>
        <v>30000</v>
      </c>
      <c r="T1660" s="166"/>
      <c r="U1660" s="195"/>
      <c r="V1660" s="50"/>
      <c r="W1660" s="198"/>
      <c r="X1660" s="188">
        <v>45615</v>
      </c>
      <c r="Y1660" s="55" t="s">
        <v>4</v>
      </c>
      <c r="Z1660" s="48"/>
      <c r="AA1660" s="48"/>
      <c r="AB1660" s="48"/>
      <c r="AC1660" s="40"/>
    </row>
    <row r="1661" spans="1:29" ht="20.100000000000001" customHeight="1">
      <c r="A1661" s="95" t="s">
        <v>2705</v>
      </c>
      <c r="B1661" s="95" t="s">
        <v>50</v>
      </c>
      <c r="C1661" s="37"/>
      <c r="D1661" s="40" t="s">
        <v>283</v>
      </c>
      <c r="E1661" s="48" t="s">
        <v>45</v>
      </c>
      <c r="F1661" s="48" t="s">
        <v>284</v>
      </c>
      <c r="G1661" s="48" t="s">
        <v>89</v>
      </c>
      <c r="H1661" s="48">
        <v>8</v>
      </c>
      <c r="I1661" s="48" t="s">
        <v>474</v>
      </c>
      <c r="J1661" s="49"/>
      <c r="K1661" s="44"/>
      <c r="L1661" s="40" t="s">
        <v>4</v>
      </c>
      <c r="M1661" s="127">
        <v>3</v>
      </c>
      <c r="N1661" s="137">
        <f>VLOOKUP(L1661,단가표!$B$2:$C$75,2,0)</f>
        <v>60000</v>
      </c>
      <c r="O1661" s="42">
        <f>SUM(M1661*N1661)</f>
        <v>180000</v>
      </c>
      <c r="P1661" s="140"/>
      <c r="Q1661" s="167" t="s">
        <v>26</v>
      </c>
      <c r="R1661" s="53"/>
      <c r="S1661" s="43">
        <f>VLOOKUP(Q1661,단가표!$B$2:$C$75,2,0)</f>
        <v>0</v>
      </c>
      <c r="T1661" s="168"/>
      <c r="U1661" s="195"/>
      <c r="V1661" s="50"/>
      <c r="W1661" s="194"/>
      <c r="X1661" s="186">
        <v>44733</v>
      </c>
      <c r="Y1661" s="48" t="s">
        <v>4</v>
      </c>
      <c r="Z1661" s="48"/>
      <c r="AA1661" s="67"/>
      <c r="AB1661" s="67"/>
      <c r="AC1661" s="48"/>
    </row>
    <row r="1662" spans="1:29" ht="20.100000000000001" customHeight="1">
      <c r="A1662" s="95" t="s">
        <v>2705</v>
      </c>
      <c r="B1662" s="95" t="s">
        <v>50</v>
      </c>
      <c r="C1662" s="37"/>
      <c r="D1662" s="48" t="s">
        <v>415</v>
      </c>
      <c r="E1662" s="48" t="s">
        <v>45</v>
      </c>
      <c r="F1662" s="40" t="s">
        <v>416</v>
      </c>
      <c r="G1662" s="48" t="s">
        <v>89</v>
      </c>
      <c r="H1662" s="48">
        <v>5</v>
      </c>
      <c r="I1662" s="48" t="s">
        <v>1431</v>
      </c>
      <c r="J1662" s="49"/>
      <c r="K1662" s="44"/>
      <c r="L1662" s="40" t="s">
        <v>6</v>
      </c>
      <c r="M1662" s="127">
        <v>4</v>
      </c>
      <c r="N1662" s="137">
        <f>VLOOKUP(L1662,단가표!$B$2:$C$75,2,0)</f>
        <v>55000</v>
      </c>
      <c r="O1662" s="42">
        <f>SUM(M1662*N1662)</f>
        <v>220000</v>
      </c>
      <c r="P1662" s="141"/>
      <c r="Q1662" s="165" t="s">
        <v>26</v>
      </c>
      <c r="R1662" s="41"/>
      <c r="S1662" s="43">
        <f>VLOOKUP(Q1662,단가표!$B$2:$C$75,2,0)</f>
        <v>0</v>
      </c>
      <c r="T1662" s="166"/>
      <c r="U1662" s="195"/>
      <c r="V1662" s="41"/>
      <c r="W1662" s="194"/>
      <c r="X1662" s="186"/>
      <c r="Y1662" s="55"/>
      <c r="Z1662" s="48"/>
      <c r="AA1662" s="48"/>
      <c r="AB1662" s="48"/>
      <c r="AC1662" s="48"/>
    </row>
    <row r="1663" spans="1:29" ht="20.100000000000001" customHeight="1">
      <c r="A1663" s="95" t="s">
        <v>2705</v>
      </c>
      <c r="B1663" s="95" t="s">
        <v>51</v>
      </c>
      <c r="C1663" s="56"/>
      <c r="D1663" s="57" t="s">
        <v>543</v>
      </c>
      <c r="E1663" s="48" t="s">
        <v>46</v>
      </c>
      <c r="F1663" s="48" t="s">
        <v>544</v>
      </c>
      <c r="G1663" s="48" t="s">
        <v>86</v>
      </c>
      <c r="H1663" s="48">
        <v>11</v>
      </c>
      <c r="I1663" s="48" t="s">
        <v>101</v>
      </c>
      <c r="J1663" s="49"/>
      <c r="K1663" s="66"/>
      <c r="L1663" s="40" t="s">
        <v>5</v>
      </c>
      <c r="M1663" s="127">
        <v>4</v>
      </c>
      <c r="N1663" s="137">
        <f>VLOOKUP(L1663,단가표!$B$2:$C$75,2,0)</f>
        <v>57500</v>
      </c>
      <c r="O1663" s="42">
        <f>SUM(M1663*N1663)</f>
        <v>230000</v>
      </c>
      <c r="P1663" s="138"/>
      <c r="Q1663" s="165" t="s">
        <v>26</v>
      </c>
      <c r="R1663" s="41"/>
      <c r="S1663" s="43">
        <f>VLOOKUP(Q1663,단가표!$B$2:$C$75,2,0)</f>
        <v>0</v>
      </c>
      <c r="T1663" s="166"/>
      <c r="U1663" s="193"/>
      <c r="V1663" s="50"/>
      <c r="W1663" s="194"/>
      <c r="X1663" s="186">
        <v>45315</v>
      </c>
      <c r="Y1663" s="55" t="s">
        <v>4</v>
      </c>
      <c r="Z1663" s="48"/>
      <c r="AA1663" s="48" t="s">
        <v>136</v>
      </c>
      <c r="AB1663" s="48"/>
      <c r="AC1663" s="40"/>
    </row>
    <row r="1664" spans="1:29" ht="20.100000000000001" customHeight="1">
      <c r="A1664" s="95" t="s">
        <v>2705</v>
      </c>
      <c r="B1664" s="95" t="s">
        <v>50</v>
      </c>
      <c r="C1664" s="56"/>
      <c r="D1664" s="57" t="s">
        <v>545</v>
      </c>
      <c r="E1664" s="48" t="s">
        <v>731</v>
      </c>
      <c r="F1664" s="48" t="s">
        <v>544</v>
      </c>
      <c r="G1664" s="48" t="s">
        <v>89</v>
      </c>
      <c r="H1664" s="48">
        <v>8</v>
      </c>
      <c r="I1664" s="48" t="s">
        <v>101</v>
      </c>
      <c r="J1664" s="49"/>
      <c r="K1664" s="66"/>
      <c r="L1664" s="40" t="s">
        <v>5</v>
      </c>
      <c r="M1664" s="127">
        <v>4</v>
      </c>
      <c r="N1664" s="137">
        <f>VLOOKUP(L1664,단가표!$B$2:$C$75,2,0)</f>
        <v>57500</v>
      </c>
      <c r="O1664" s="42">
        <f>SUM(M1664*N1664)</f>
        <v>230000</v>
      </c>
      <c r="P1664" s="138"/>
      <c r="Q1664" s="165" t="s">
        <v>26</v>
      </c>
      <c r="R1664" s="41"/>
      <c r="S1664" s="43">
        <f>VLOOKUP(Q1664,단가표!$B$2:$C$75,2,0)</f>
        <v>0</v>
      </c>
      <c r="T1664" s="166"/>
      <c r="U1664" s="193"/>
      <c r="V1664" s="50"/>
      <c r="W1664" s="194"/>
      <c r="X1664" s="186">
        <v>45315</v>
      </c>
      <c r="Y1664" s="55" t="s">
        <v>4</v>
      </c>
      <c r="Z1664" s="48"/>
      <c r="AA1664" s="48" t="s">
        <v>136</v>
      </c>
      <c r="AB1664" s="48"/>
      <c r="AC1664" s="40"/>
    </row>
    <row r="1665" spans="1:29" ht="20.100000000000001" customHeight="1">
      <c r="A1665" s="94" t="s">
        <v>2705</v>
      </c>
      <c r="B1665" s="95" t="s">
        <v>50</v>
      </c>
      <c r="C1665" s="59"/>
      <c r="D1665" s="57" t="s">
        <v>216</v>
      </c>
      <c r="E1665" s="48" t="s">
        <v>45</v>
      </c>
      <c r="F1665" s="48" t="s">
        <v>217</v>
      </c>
      <c r="G1665" s="48" t="s">
        <v>89</v>
      </c>
      <c r="H1665" s="48">
        <v>5</v>
      </c>
      <c r="I1665" s="48" t="s">
        <v>403</v>
      </c>
      <c r="J1665" s="49"/>
      <c r="K1665" s="66"/>
      <c r="L1665" s="40" t="s">
        <v>2435</v>
      </c>
      <c r="M1665" s="127">
        <v>1</v>
      </c>
      <c r="N1665" s="137">
        <f>VLOOKUP(L1665,단가표!$B$2:$C$75,2,0)</f>
        <v>30000</v>
      </c>
      <c r="O1665" s="42">
        <f>SUM(M1665*N1665)</f>
        <v>30000</v>
      </c>
      <c r="P1665" s="138"/>
      <c r="Q1665" s="167" t="s">
        <v>26</v>
      </c>
      <c r="R1665" s="41"/>
      <c r="S1665" s="43">
        <v>0</v>
      </c>
      <c r="T1665" s="166"/>
      <c r="U1665" s="195"/>
      <c r="V1665" s="50"/>
      <c r="W1665" s="194"/>
      <c r="X1665" s="186">
        <v>44538</v>
      </c>
      <c r="Y1665" s="48" t="s">
        <v>4</v>
      </c>
      <c r="Z1665" s="48"/>
      <c r="AA1665" s="48" t="s">
        <v>218</v>
      </c>
      <c r="AB1665" s="48"/>
      <c r="AC1665" s="48"/>
    </row>
    <row r="1666" spans="1:29" ht="20.100000000000001" customHeight="1">
      <c r="A1666" s="94" t="s">
        <v>2705</v>
      </c>
      <c r="B1666" s="95" t="s">
        <v>50</v>
      </c>
      <c r="C1666" s="59"/>
      <c r="D1666" s="57" t="s">
        <v>219</v>
      </c>
      <c r="E1666" s="48" t="s">
        <v>45</v>
      </c>
      <c r="F1666" s="48" t="s">
        <v>217</v>
      </c>
      <c r="G1666" s="48" t="s">
        <v>89</v>
      </c>
      <c r="H1666" s="48">
        <v>7</v>
      </c>
      <c r="I1666" s="48" t="s">
        <v>403</v>
      </c>
      <c r="J1666" s="49"/>
      <c r="K1666" s="66"/>
      <c r="L1666" s="40" t="s">
        <v>2435</v>
      </c>
      <c r="M1666" s="127">
        <v>1</v>
      </c>
      <c r="N1666" s="137">
        <f>VLOOKUP(L1666,단가표!$B$2:$C$75,2,0)</f>
        <v>30000</v>
      </c>
      <c r="O1666" s="42">
        <f>SUM(M1666*N1666)</f>
        <v>30000</v>
      </c>
      <c r="P1666" s="138"/>
      <c r="Q1666" s="167" t="s">
        <v>26</v>
      </c>
      <c r="R1666" s="41"/>
      <c r="S1666" s="43">
        <v>0</v>
      </c>
      <c r="T1666" s="166"/>
      <c r="U1666" s="195"/>
      <c r="V1666" s="50"/>
      <c r="W1666" s="194"/>
      <c r="X1666" s="186">
        <v>44538</v>
      </c>
      <c r="Y1666" s="48" t="s">
        <v>4</v>
      </c>
      <c r="Z1666" s="48"/>
      <c r="AA1666" s="48" t="s">
        <v>218</v>
      </c>
      <c r="AB1666" s="48"/>
      <c r="AC1666" s="48"/>
    </row>
    <row r="1667" spans="1:29" ht="20.100000000000001" customHeight="1">
      <c r="A1667" s="95" t="s">
        <v>2705</v>
      </c>
      <c r="B1667" s="95" t="s">
        <v>51</v>
      </c>
      <c r="C1667" s="59"/>
      <c r="D1667" s="48" t="s">
        <v>483</v>
      </c>
      <c r="E1667" s="48" t="s">
        <v>46</v>
      </c>
      <c r="F1667" s="48" t="s">
        <v>531</v>
      </c>
      <c r="G1667" s="48" t="s">
        <v>86</v>
      </c>
      <c r="H1667" s="48">
        <v>6</v>
      </c>
      <c r="I1667" s="50" t="s">
        <v>104</v>
      </c>
      <c r="J1667" s="49"/>
      <c r="K1667" s="66"/>
      <c r="L1667" s="40" t="s">
        <v>4</v>
      </c>
      <c r="M1667" s="127">
        <v>4</v>
      </c>
      <c r="N1667" s="137">
        <f>VLOOKUP(L1667,단가표!$B$2:$C$75,2,0)</f>
        <v>60000</v>
      </c>
      <c r="O1667" s="42">
        <f>SUM(M1667*N1667)</f>
        <v>240000</v>
      </c>
      <c r="P1667" s="138"/>
      <c r="Q1667" s="167" t="s">
        <v>26</v>
      </c>
      <c r="R1667" s="41"/>
      <c r="S1667" s="43">
        <f>VLOOKUP(Q1667,단가표!$B$2:$C$75,2,0)</f>
        <v>0</v>
      </c>
      <c r="T1667" s="166"/>
      <c r="U1667" s="195"/>
      <c r="V1667" s="48"/>
      <c r="W1667" s="194"/>
      <c r="X1667" s="186">
        <v>45301</v>
      </c>
      <c r="Y1667" s="55" t="s">
        <v>4</v>
      </c>
      <c r="Z1667" s="48"/>
      <c r="AA1667" s="48" t="s">
        <v>532</v>
      </c>
      <c r="AB1667" s="48"/>
      <c r="AC1667" s="48"/>
    </row>
    <row r="1668" spans="1:29" ht="20.100000000000001" customHeight="1">
      <c r="A1668" s="95" t="s">
        <v>2705</v>
      </c>
      <c r="B1668" s="95" t="s">
        <v>51</v>
      </c>
      <c r="C1668" s="56"/>
      <c r="D1668" s="40" t="s">
        <v>392</v>
      </c>
      <c r="E1668" s="48" t="s">
        <v>47</v>
      </c>
      <c r="F1668" s="48" t="s">
        <v>393</v>
      </c>
      <c r="G1668" s="48" t="s">
        <v>86</v>
      </c>
      <c r="H1668" s="48">
        <v>6</v>
      </c>
      <c r="I1668" s="48" t="s">
        <v>474</v>
      </c>
      <c r="J1668" s="49"/>
      <c r="K1668" s="74"/>
      <c r="L1668" s="40" t="s">
        <v>3</v>
      </c>
      <c r="M1668" s="127">
        <v>2</v>
      </c>
      <c r="N1668" s="137">
        <f>VLOOKUP(L1668,단가표!$B$2:$C$75,2,0)</f>
        <v>70000</v>
      </c>
      <c r="O1668" s="42">
        <f>SUM(M1668*N1668)</f>
        <v>140000</v>
      </c>
      <c r="P1668" s="138"/>
      <c r="Q1668" s="165" t="s">
        <v>26</v>
      </c>
      <c r="R1668" s="41"/>
      <c r="S1668" s="42">
        <v>0</v>
      </c>
      <c r="T1668" s="166"/>
      <c r="U1668" s="195"/>
      <c r="V1668" s="50"/>
      <c r="W1668" s="194"/>
      <c r="X1668" s="186">
        <v>45055</v>
      </c>
      <c r="Y1668" s="48" t="s">
        <v>4</v>
      </c>
      <c r="Z1668" s="48"/>
      <c r="AA1668" s="67" t="s">
        <v>394</v>
      </c>
      <c r="AB1668" s="67"/>
      <c r="AC1668" s="48" t="s">
        <v>136</v>
      </c>
    </row>
    <row r="1669" spans="1:29" ht="20.100000000000001" customHeight="1">
      <c r="A1669" s="94" t="s">
        <v>2705</v>
      </c>
      <c r="B1669" s="95" t="s">
        <v>51</v>
      </c>
      <c r="C1669" s="61"/>
      <c r="D1669" s="48" t="s">
        <v>417</v>
      </c>
      <c r="E1669" s="48" t="s">
        <v>193</v>
      </c>
      <c r="F1669" s="48" t="s">
        <v>418</v>
      </c>
      <c r="G1669" s="48" t="s">
        <v>86</v>
      </c>
      <c r="H1669" s="48">
        <v>6</v>
      </c>
      <c r="I1669" s="48" t="s">
        <v>87</v>
      </c>
      <c r="J1669" s="68"/>
      <c r="K1669" s="62"/>
      <c r="L1669" s="40" t="s">
        <v>4</v>
      </c>
      <c r="M1669" s="127">
        <v>4</v>
      </c>
      <c r="N1669" s="137">
        <f>VLOOKUP(L1669,단가표!$B$2:$C$75,2,0)</f>
        <v>60000</v>
      </c>
      <c r="O1669" s="42">
        <f>SUM(M1669*N1669)</f>
        <v>240000</v>
      </c>
      <c r="P1669" s="138"/>
      <c r="Q1669" s="167" t="s">
        <v>26</v>
      </c>
      <c r="R1669" s="41"/>
      <c r="S1669" s="43">
        <f>VLOOKUP(Q1669,단가표!$B$2:$C$75,2,0)</f>
        <v>0</v>
      </c>
      <c r="T1669" s="138"/>
      <c r="U1669" s="195"/>
      <c r="V1669" s="50"/>
      <c r="W1669" s="194"/>
      <c r="X1669" s="186">
        <v>45134</v>
      </c>
      <c r="Y1669" s="48" t="s">
        <v>4</v>
      </c>
      <c r="Z1669" s="48"/>
      <c r="AA1669" s="48" t="s">
        <v>419</v>
      </c>
      <c r="AB1669" s="48"/>
      <c r="AC1669" s="40"/>
    </row>
    <row r="1670" spans="1:29" ht="20.100000000000001" customHeight="1">
      <c r="A1670" s="95" t="s">
        <v>2705</v>
      </c>
      <c r="B1670" s="95" t="s">
        <v>51</v>
      </c>
      <c r="C1670" s="48"/>
      <c r="D1670" s="40" t="s">
        <v>420</v>
      </c>
      <c r="E1670" s="48" t="s">
        <v>46</v>
      </c>
      <c r="F1670" s="48" t="s">
        <v>421</v>
      </c>
      <c r="G1670" s="48" t="s">
        <v>86</v>
      </c>
      <c r="H1670" s="48">
        <v>8</v>
      </c>
      <c r="I1670" s="48" t="s">
        <v>205</v>
      </c>
      <c r="J1670" s="49"/>
      <c r="K1670" s="44"/>
      <c r="L1670" s="40" t="s">
        <v>6</v>
      </c>
      <c r="M1670" s="127">
        <v>8</v>
      </c>
      <c r="N1670" s="137">
        <f>VLOOKUP(L1670,단가표!$B$2:$C$75,2,0)</f>
        <v>55000</v>
      </c>
      <c r="O1670" s="42">
        <f>SUM(M1670*N1670)</f>
        <v>440000</v>
      </c>
      <c r="P1670" s="138"/>
      <c r="Q1670" s="167" t="s">
        <v>26</v>
      </c>
      <c r="R1670" s="41"/>
      <c r="S1670" s="43">
        <f>VLOOKUP(Q1670,단가표!$B$2:$C$75,2,0)</f>
        <v>0</v>
      </c>
      <c r="T1670" s="166"/>
      <c r="U1670" s="195"/>
      <c r="V1670" s="48"/>
      <c r="W1670" s="194"/>
      <c r="X1670" s="186">
        <v>45135</v>
      </c>
      <c r="Y1670" s="55" t="s">
        <v>4</v>
      </c>
      <c r="Z1670" s="48"/>
      <c r="AA1670" s="48" t="s">
        <v>422</v>
      </c>
      <c r="AB1670" s="48"/>
      <c r="AC1670" s="50" t="s">
        <v>53</v>
      </c>
    </row>
    <row r="1671" spans="1:29" ht="20.100000000000001" customHeight="1">
      <c r="A1671" s="95" t="s">
        <v>2705</v>
      </c>
      <c r="B1671" s="95" t="s">
        <v>51</v>
      </c>
      <c r="C1671" s="37"/>
      <c r="D1671" s="40" t="s">
        <v>662</v>
      </c>
      <c r="E1671" s="48" t="s">
        <v>193</v>
      </c>
      <c r="F1671" s="48" t="s">
        <v>663</v>
      </c>
      <c r="G1671" s="48" t="s">
        <v>89</v>
      </c>
      <c r="H1671" s="48">
        <v>6</v>
      </c>
      <c r="I1671" s="48" t="s">
        <v>100</v>
      </c>
      <c r="J1671" s="68"/>
      <c r="K1671" s="66"/>
      <c r="L1671" s="41" t="s">
        <v>5</v>
      </c>
      <c r="M1671" s="127">
        <v>4</v>
      </c>
      <c r="N1671" s="137">
        <f>VLOOKUP(L1671,단가표!$B$2:$C$75,2,0)</f>
        <v>57500</v>
      </c>
      <c r="O1671" s="42">
        <f>SUM(M1671*N1671)</f>
        <v>230000</v>
      </c>
      <c r="P1671" s="140"/>
      <c r="Q1671" s="167" t="s">
        <v>26</v>
      </c>
      <c r="R1671" s="41"/>
      <c r="S1671" s="43">
        <f>VLOOKUP(Q1671,단가표!$B$2:$C$75,2,0)</f>
        <v>0</v>
      </c>
      <c r="T1671" s="166"/>
      <c r="U1671" s="204"/>
      <c r="V1671" s="50"/>
      <c r="W1671" s="205"/>
      <c r="X1671" s="186">
        <v>45457</v>
      </c>
      <c r="Y1671" s="48"/>
      <c r="Z1671" s="48"/>
      <c r="AA1671" s="60"/>
      <c r="AB1671" s="60"/>
      <c r="AC1671" s="40"/>
    </row>
    <row r="1672" spans="1:29" ht="20.100000000000001" customHeight="1">
      <c r="A1672" s="94" t="s">
        <v>2705</v>
      </c>
      <c r="B1672" s="95" t="s">
        <v>51</v>
      </c>
      <c r="C1672" s="37"/>
      <c r="D1672" s="37" t="s">
        <v>1457</v>
      </c>
      <c r="E1672" s="48" t="s">
        <v>47</v>
      </c>
      <c r="F1672" s="48" t="s">
        <v>1458</v>
      </c>
      <c r="G1672" s="48" t="s">
        <v>86</v>
      </c>
      <c r="H1672" s="48">
        <v>12</v>
      </c>
      <c r="I1672" s="48" t="s">
        <v>91</v>
      </c>
      <c r="J1672" s="49"/>
      <c r="K1672" s="66"/>
      <c r="L1672" s="40" t="s">
        <v>28</v>
      </c>
      <c r="M1672" s="127">
        <v>1</v>
      </c>
      <c r="N1672" s="137">
        <f>VLOOKUP(L1672,단가표!$B$2:$C$75,2,0)</f>
        <v>70000</v>
      </c>
      <c r="O1672" s="42">
        <f>SUM(M1672*N1672)</f>
        <v>70000</v>
      </c>
      <c r="P1672" s="138"/>
      <c r="Q1672" s="167" t="s">
        <v>26</v>
      </c>
      <c r="R1672" s="41"/>
      <c r="S1672" s="43">
        <f>VLOOKUP(Q1672,단가표!$B$2:$C$75,2,0)</f>
        <v>0</v>
      </c>
      <c r="T1672" s="166"/>
      <c r="U1672" s="195"/>
      <c r="V1672" s="48"/>
      <c r="W1672" s="194"/>
      <c r="X1672" s="186"/>
      <c r="Y1672" s="55"/>
      <c r="Z1672" s="48"/>
      <c r="AA1672" s="48"/>
      <c r="AB1672" s="48"/>
      <c r="AC1672" s="48"/>
    </row>
    <row r="1673" spans="1:29" ht="20.100000000000001" customHeight="1">
      <c r="A1673" s="94" t="s">
        <v>2705</v>
      </c>
      <c r="B1673" s="95" t="s">
        <v>50</v>
      </c>
      <c r="C1673" s="37"/>
      <c r="D1673" s="37" t="s">
        <v>1301</v>
      </c>
      <c r="E1673" s="48" t="s">
        <v>44</v>
      </c>
      <c r="F1673" s="48" t="s">
        <v>1302</v>
      </c>
      <c r="G1673" s="48" t="s">
        <v>86</v>
      </c>
      <c r="H1673" s="48">
        <v>8</v>
      </c>
      <c r="I1673" s="48" t="s">
        <v>102</v>
      </c>
      <c r="J1673" s="49"/>
      <c r="K1673" s="66"/>
      <c r="L1673" s="40" t="s">
        <v>4</v>
      </c>
      <c r="M1673" s="127">
        <v>4</v>
      </c>
      <c r="N1673" s="137">
        <f>VLOOKUP(L1673,단가표!$B$2:$C$75,2,0)</f>
        <v>60000</v>
      </c>
      <c r="O1673" s="42">
        <f>SUM(M1673*N1673)</f>
        <v>240000</v>
      </c>
      <c r="P1673" s="138"/>
      <c r="Q1673" s="167" t="s">
        <v>26</v>
      </c>
      <c r="R1673" s="41"/>
      <c r="S1673" s="43">
        <f>VLOOKUP(Q1673,단가표!$B$2:$C$75,2,0)</f>
        <v>0</v>
      </c>
      <c r="T1673" s="166"/>
      <c r="U1673" s="195"/>
      <c r="V1673" s="48"/>
      <c r="W1673" s="194"/>
      <c r="X1673" s="186"/>
      <c r="Y1673" s="55"/>
      <c r="Z1673" s="48"/>
      <c r="AA1673" s="48"/>
      <c r="AB1673" s="48"/>
      <c r="AC1673" s="48"/>
    </row>
    <row r="1674" spans="1:29" ht="20.100000000000001" customHeight="1">
      <c r="A1674" s="94" t="s">
        <v>2705</v>
      </c>
      <c r="B1674" s="95" t="s">
        <v>50</v>
      </c>
      <c r="C1674" s="61"/>
      <c r="D1674" s="48" t="s">
        <v>703</v>
      </c>
      <c r="E1674" s="48" t="s">
        <v>44</v>
      </c>
      <c r="F1674" s="48" t="s">
        <v>704</v>
      </c>
      <c r="G1674" s="48" t="s">
        <v>86</v>
      </c>
      <c r="H1674" s="48">
        <v>7</v>
      </c>
      <c r="I1674" s="50" t="s">
        <v>102</v>
      </c>
      <c r="J1674" s="49"/>
      <c r="K1674" s="62"/>
      <c r="L1674" s="40" t="s">
        <v>5</v>
      </c>
      <c r="M1674" s="127">
        <v>4</v>
      </c>
      <c r="N1674" s="137">
        <f>VLOOKUP(L1674,단가표!$B$2:$C$75,2,0)</f>
        <v>57500</v>
      </c>
      <c r="O1674" s="42">
        <f>SUM(M1674*N1674)</f>
        <v>230000</v>
      </c>
      <c r="P1674" s="138"/>
      <c r="Q1674" s="167" t="s">
        <v>26</v>
      </c>
      <c r="R1674" s="41"/>
      <c r="S1674" s="43">
        <f>VLOOKUP(Q1674,단가표!$B$2:$C$75,2,0)</f>
        <v>0</v>
      </c>
      <c r="T1674" s="166"/>
      <c r="U1674" s="195"/>
      <c r="V1674" s="48"/>
      <c r="W1674" s="194"/>
      <c r="X1674" s="186">
        <v>45486</v>
      </c>
      <c r="Y1674" s="48" t="s">
        <v>4</v>
      </c>
      <c r="Z1674" s="48"/>
      <c r="AA1674" s="48"/>
      <c r="AB1674" s="48"/>
      <c r="AC1674" s="50"/>
    </row>
    <row r="1675" spans="1:29" ht="20.100000000000001" customHeight="1">
      <c r="A1675" s="95" t="s">
        <v>2705</v>
      </c>
      <c r="B1675" s="95" t="s">
        <v>51</v>
      </c>
      <c r="C1675" s="48"/>
      <c r="D1675" s="37" t="s">
        <v>244</v>
      </c>
      <c r="E1675" s="37" t="s">
        <v>193</v>
      </c>
      <c r="F1675" s="37" t="s">
        <v>188</v>
      </c>
      <c r="G1675" s="37" t="s">
        <v>86</v>
      </c>
      <c r="H1675" s="37">
        <v>8</v>
      </c>
      <c r="I1675" s="37" t="s">
        <v>114</v>
      </c>
      <c r="J1675" s="49"/>
      <c r="K1675" s="63"/>
      <c r="L1675" s="38" t="s">
        <v>5</v>
      </c>
      <c r="M1675" s="128">
        <v>4</v>
      </c>
      <c r="N1675" s="137">
        <f>VLOOKUP(L1675,단가표!$B$2:$C$75,2,0)</f>
        <v>57500</v>
      </c>
      <c r="O1675" s="42">
        <f>SUM(M1675*N1675)</f>
        <v>230000</v>
      </c>
      <c r="P1675" s="138"/>
      <c r="Q1675" s="167" t="s">
        <v>26</v>
      </c>
      <c r="R1675" s="53"/>
      <c r="S1675" s="43">
        <f>VLOOKUP(Q1675,단가표!$B$2:$C$75,2,0)</f>
        <v>0</v>
      </c>
      <c r="T1675" s="143"/>
      <c r="U1675" s="195"/>
      <c r="V1675" s="45"/>
      <c r="W1675" s="206"/>
      <c r="X1675" s="187"/>
      <c r="Y1675" s="37"/>
      <c r="Z1675" s="37"/>
      <c r="AA1675" s="37"/>
      <c r="AB1675" s="37"/>
      <c r="AC1675" s="38"/>
    </row>
    <row r="1676" spans="1:29" ht="20.100000000000001" customHeight="1">
      <c r="A1676" s="95" t="s">
        <v>2705</v>
      </c>
      <c r="B1676" s="95" t="s">
        <v>51</v>
      </c>
      <c r="C1676" s="59"/>
      <c r="D1676" s="48" t="s">
        <v>206</v>
      </c>
      <c r="E1676" s="48" t="s">
        <v>193</v>
      </c>
      <c r="F1676" s="48" t="s">
        <v>207</v>
      </c>
      <c r="G1676" s="48" t="s">
        <v>86</v>
      </c>
      <c r="H1676" s="48">
        <v>9</v>
      </c>
      <c r="I1676" s="48" t="s">
        <v>141</v>
      </c>
      <c r="J1676" s="49"/>
      <c r="K1676" s="62"/>
      <c r="L1676" s="40" t="s">
        <v>4</v>
      </c>
      <c r="M1676" s="127">
        <v>6</v>
      </c>
      <c r="N1676" s="137">
        <f>VLOOKUP(L1676,단가표!$B$2:$C$75,2,0)</f>
        <v>60000</v>
      </c>
      <c r="O1676" s="42">
        <f>SUM(M1676*N1676)</f>
        <v>360000</v>
      </c>
      <c r="P1676" s="138"/>
      <c r="Q1676" s="167" t="s">
        <v>26</v>
      </c>
      <c r="R1676" s="42"/>
      <c r="S1676" s="43">
        <f>VLOOKUP(Q1676,단가표!$B$2:$C$75,2,0)</f>
        <v>0</v>
      </c>
      <c r="T1676" s="166"/>
      <c r="U1676" s="195"/>
      <c r="V1676" s="48"/>
      <c r="W1676" s="194"/>
      <c r="X1676" s="186">
        <v>44485</v>
      </c>
      <c r="Y1676" s="48" t="s">
        <v>4</v>
      </c>
      <c r="Z1676" s="48"/>
      <c r="AA1676" s="48" t="s">
        <v>208</v>
      </c>
      <c r="AB1676" s="48"/>
      <c r="AC1676" s="40"/>
    </row>
    <row r="1677" spans="1:29" ht="20.100000000000001" customHeight="1">
      <c r="A1677" s="94" t="s">
        <v>2705</v>
      </c>
      <c r="B1677" s="95" t="s">
        <v>51</v>
      </c>
      <c r="C1677" s="56"/>
      <c r="D1677" s="48" t="s">
        <v>1099</v>
      </c>
      <c r="E1677" s="48" t="s">
        <v>577</v>
      </c>
      <c r="F1677" s="48" t="s">
        <v>1095</v>
      </c>
      <c r="G1677" s="48" t="s">
        <v>86</v>
      </c>
      <c r="H1677" s="48">
        <v>9</v>
      </c>
      <c r="I1677" s="48" t="s">
        <v>596</v>
      </c>
      <c r="J1677" s="68"/>
      <c r="K1677" s="44"/>
      <c r="L1677" s="40" t="s">
        <v>4</v>
      </c>
      <c r="M1677" s="127">
        <v>3</v>
      </c>
      <c r="N1677" s="137">
        <f>VLOOKUP(L1677,단가표!$B$2:$C$75,2,0)</f>
        <v>60000</v>
      </c>
      <c r="O1677" s="42">
        <f>SUM(M1677*N1677)</f>
        <v>180000</v>
      </c>
      <c r="P1677" s="138"/>
      <c r="Q1677" s="167" t="s">
        <v>26</v>
      </c>
      <c r="R1677" s="41"/>
      <c r="S1677" s="43">
        <f>VLOOKUP(Q1677,단가표!$B$2:$C$75,2,0)</f>
        <v>0</v>
      </c>
      <c r="T1677" s="166"/>
      <c r="U1677" s="195"/>
      <c r="V1677" s="50"/>
      <c r="W1677" s="194"/>
      <c r="X1677" s="186"/>
      <c r="Y1677" s="48" t="s">
        <v>4</v>
      </c>
      <c r="Z1677" s="48"/>
      <c r="AA1677" s="48" t="s">
        <v>1097</v>
      </c>
      <c r="AB1677" s="48"/>
      <c r="AC1677" s="50"/>
    </row>
    <row r="1678" spans="1:29" ht="20.100000000000001" customHeight="1">
      <c r="A1678" s="95" t="s">
        <v>2705</v>
      </c>
      <c r="B1678" s="95" t="s">
        <v>51</v>
      </c>
      <c r="C1678" s="61"/>
      <c r="D1678" s="48" t="s">
        <v>623</v>
      </c>
      <c r="E1678" s="48" t="s">
        <v>193</v>
      </c>
      <c r="F1678" s="48" t="s">
        <v>624</v>
      </c>
      <c r="G1678" s="48" t="s">
        <v>86</v>
      </c>
      <c r="H1678" s="48">
        <v>6</v>
      </c>
      <c r="I1678" s="48" t="s">
        <v>135</v>
      </c>
      <c r="J1678" s="49"/>
      <c r="K1678" s="66"/>
      <c r="L1678" s="40" t="s">
        <v>6</v>
      </c>
      <c r="M1678" s="127">
        <v>1</v>
      </c>
      <c r="N1678" s="137">
        <f>VLOOKUP(L1678,단가표!$B$2:$C$75,2,0)</f>
        <v>55000</v>
      </c>
      <c r="O1678" s="42">
        <f>SUM(M1678*N1678)</f>
        <v>55000</v>
      </c>
      <c r="P1678" s="138"/>
      <c r="Q1678" s="165" t="s">
        <v>26</v>
      </c>
      <c r="R1678" s="41"/>
      <c r="S1678" s="43">
        <f>VLOOKUP(Q1678,단가표!$B$2:$C$75,2,0)</f>
        <v>0</v>
      </c>
      <c r="T1678" s="166"/>
      <c r="U1678" s="195"/>
      <c r="V1678" s="48"/>
      <c r="W1678" s="194"/>
      <c r="X1678" s="186"/>
      <c r="Y1678" s="48"/>
      <c r="Z1678" s="48"/>
      <c r="AA1678" s="48"/>
      <c r="AB1678" s="48"/>
      <c r="AC1678" s="50"/>
    </row>
    <row r="1679" spans="1:29" ht="20.100000000000001" customHeight="1">
      <c r="A1679" s="95" t="s">
        <v>2705</v>
      </c>
      <c r="B1679" s="95" t="s">
        <v>50</v>
      </c>
      <c r="C1679" s="56"/>
      <c r="D1679" s="37" t="s">
        <v>377</v>
      </c>
      <c r="E1679" s="48" t="s">
        <v>731</v>
      </c>
      <c r="F1679" s="48" t="s">
        <v>627</v>
      </c>
      <c r="G1679" s="48" t="s">
        <v>89</v>
      </c>
      <c r="H1679" s="48">
        <v>7</v>
      </c>
      <c r="I1679" s="48" t="s">
        <v>119</v>
      </c>
      <c r="J1679" s="68"/>
      <c r="K1679" s="62"/>
      <c r="L1679" s="40" t="s">
        <v>3</v>
      </c>
      <c r="M1679" s="127">
        <v>2</v>
      </c>
      <c r="N1679" s="137">
        <f>VLOOKUP(L1679,단가표!$B$2:$C$75,2,0)</f>
        <v>70000</v>
      </c>
      <c r="O1679" s="42">
        <f>SUM(M1679*N1679)</f>
        <v>140000</v>
      </c>
      <c r="P1679" s="138"/>
      <c r="Q1679" s="167" t="s">
        <v>15</v>
      </c>
      <c r="R1679" s="41"/>
      <c r="S1679" s="43">
        <f>VLOOKUP(Q1679,단가표!$B$2:$C$75,2,0)</f>
        <v>6000</v>
      </c>
      <c r="T1679" s="166"/>
      <c r="U1679" s="195"/>
      <c r="V1679" s="48"/>
      <c r="W1679" s="194"/>
      <c r="X1679" s="186" t="s">
        <v>378</v>
      </c>
      <c r="Y1679" s="48" t="s">
        <v>4</v>
      </c>
      <c r="Z1679" s="48"/>
      <c r="AA1679" s="48" t="s">
        <v>379</v>
      </c>
      <c r="AB1679" s="48"/>
      <c r="AC1679" s="50"/>
    </row>
    <row r="1680" spans="1:29" ht="20.100000000000001" customHeight="1">
      <c r="A1680" s="94" t="s">
        <v>2705</v>
      </c>
      <c r="B1680" s="95" t="s">
        <v>50</v>
      </c>
      <c r="C1680" s="59"/>
      <c r="D1680" s="48" t="s">
        <v>608</v>
      </c>
      <c r="E1680" s="48" t="s">
        <v>731</v>
      </c>
      <c r="F1680" s="48" t="s">
        <v>616</v>
      </c>
      <c r="G1680" s="48" t="s">
        <v>89</v>
      </c>
      <c r="H1680" s="48">
        <v>7</v>
      </c>
      <c r="I1680" s="48" t="s">
        <v>119</v>
      </c>
      <c r="J1680" s="49"/>
      <c r="K1680" s="66"/>
      <c r="L1680" s="40" t="s">
        <v>4</v>
      </c>
      <c r="M1680" s="127">
        <v>4</v>
      </c>
      <c r="N1680" s="137">
        <f>VLOOKUP(L1680,단가표!$B$2:$C$75,2,0)</f>
        <v>60000</v>
      </c>
      <c r="O1680" s="42">
        <f>SUM(M1680*N1680)</f>
        <v>240000</v>
      </c>
      <c r="P1680" s="140"/>
      <c r="Q1680" s="165" t="s">
        <v>15</v>
      </c>
      <c r="R1680" s="41"/>
      <c r="S1680" s="43">
        <f>VLOOKUP(Q1680,단가표!$B$2:$C$75,2,0)</f>
        <v>6000</v>
      </c>
      <c r="T1680" s="166"/>
      <c r="U1680" s="195"/>
      <c r="V1680" s="50"/>
      <c r="W1680" s="194"/>
      <c r="X1680" s="186">
        <v>45357</v>
      </c>
      <c r="Y1680" s="55" t="s">
        <v>4</v>
      </c>
      <c r="Z1680" s="48" t="s">
        <v>618</v>
      </c>
      <c r="AA1680" s="48" t="s">
        <v>617</v>
      </c>
      <c r="AB1680" s="48" t="s">
        <v>1211</v>
      </c>
      <c r="AC1680" s="48" t="s">
        <v>1211</v>
      </c>
    </row>
    <row r="1681" spans="1:29" ht="20.100000000000001" customHeight="1">
      <c r="A1681" s="95" t="s">
        <v>2705</v>
      </c>
      <c r="B1681" s="95" t="s">
        <v>51</v>
      </c>
      <c r="C1681" s="59"/>
      <c r="D1681" s="48" t="s">
        <v>1533</v>
      </c>
      <c r="E1681" s="48" t="s">
        <v>47</v>
      </c>
      <c r="F1681" s="40" t="s">
        <v>1534</v>
      </c>
      <c r="G1681" s="48" t="s">
        <v>86</v>
      </c>
      <c r="H1681" s="48" t="s">
        <v>1535</v>
      </c>
      <c r="I1681" s="48" t="s">
        <v>94</v>
      </c>
      <c r="J1681" s="39"/>
      <c r="K1681" s="63"/>
      <c r="L1681" s="40" t="s">
        <v>4</v>
      </c>
      <c r="M1681" s="127">
        <v>4</v>
      </c>
      <c r="N1681" s="137">
        <f>VLOOKUP(L1681,단가표!$B$2:$C$75,2,0)</f>
        <v>60000</v>
      </c>
      <c r="O1681" s="42">
        <f>SUM(M1681*N1681)</f>
        <v>240000</v>
      </c>
      <c r="P1681" s="138"/>
      <c r="Q1681" s="167" t="s">
        <v>14</v>
      </c>
      <c r="R1681" s="41"/>
      <c r="S1681" s="43">
        <f>VLOOKUP(Q1681,단가표!$B$2:$C$75,2,0)</f>
        <v>30000</v>
      </c>
      <c r="T1681" s="166"/>
      <c r="U1681" s="193"/>
      <c r="V1681" s="50"/>
      <c r="W1681" s="194"/>
      <c r="X1681" s="186"/>
      <c r="Y1681" s="55"/>
      <c r="Z1681" s="48"/>
      <c r="AA1681" s="48"/>
      <c r="AB1681" s="48"/>
      <c r="AC1681" s="48"/>
    </row>
    <row r="1682" spans="1:29" ht="20.100000000000001" customHeight="1">
      <c r="A1682" s="94" t="s">
        <v>2705</v>
      </c>
      <c r="B1682" s="95" t="s">
        <v>50</v>
      </c>
      <c r="C1682" s="59"/>
      <c r="D1682" s="48" t="s">
        <v>190</v>
      </c>
      <c r="E1682" s="48" t="s">
        <v>45</v>
      </c>
      <c r="F1682" s="48" t="s">
        <v>189</v>
      </c>
      <c r="G1682" s="48" t="s">
        <v>89</v>
      </c>
      <c r="H1682" s="48">
        <v>8</v>
      </c>
      <c r="I1682" s="48" t="s">
        <v>144</v>
      </c>
      <c r="J1682" s="49"/>
      <c r="K1682" s="66"/>
      <c r="L1682" s="40" t="s">
        <v>4</v>
      </c>
      <c r="M1682" s="127">
        <v>4</v>
      </c>
      <c r="N1682" s="137">
        <f>VLOOKUP(L1682,단가표!$B$2:$C$75,2,0)</f>
        <v>60000</v>
      </c>
      <c r="O1682" s="42">
        <f>SUM(M1682*N1682)</f>
        <v>240000</v>
      </c>
      <c r="P1682" s="138"/>
      <c r="Q1682" s="167" t="s">
        <v>15</v>
      </c>
      <c r="R1682" s="41"/>
      <c r="S1682" s="43">
        <f>VLOOKUP(Q1682,단가표!$B$2:$C$75,2,0)</f>
        <v>6000</v>
      </c>
      <c r="T1682" s="166"/>
      <c r="U1682" s="195"/>
      <c r="V1682" s="50"/>
      <c r="W1682" s="194"/>
      <c r="X1682" s="186">
        <v>44370</v>
      </c>
      <c r="Y1682" s="48"/>
      <c r="Z1682" s="48"/>
      <c r="AA1682" s="48" t="s">
        <v>191</v>
      </c>
      <c r="AB1682" s="48"/>
      <c r="AC1682" s="48"/>
    </row>
    <row r="1683" spans="1:29" ht="20.100000000000001" customHeight="1">
      <c r="A1683" s="95" t="s">
        <v>2705</v>
      </c>
      <c r="B1683" s="95" t="s">
        <v>51</v>
      </c>
      <c r="C1683" s="59"/>
      <c r="D1683" s="37" t="s">
        <v>235</v>
      </c>
      <c r="E1683" s="48" t="s">
        <v>193</v>
      </c>
      <c r="F1683" s="40" t="s">
        <v>236</v>
      </c>
      <c r="G1683" s="48" t="s">
        <v>86</v>
      </c>
      <c r="H1683" s="48">
        <v>9</v>
      </c>
      <c r="I1683" s="48" t="s">
        <v>93</v>
      </c>
      <c r="J1683" s="39"/>
      <c r="K1683" s="44"/>
      <c r="L1683" s="40" t="s">
        <v>3</v>
      </c>
      <c r="M1683" s="127">
        <v>2</v>
      </c>
      <c r="N1683" s="137">
        <f>VLOOKUP(L1683,단가표!$B$2:$C$75,2,0)</f>
        <v>70000</v>
      </c>
      <c r="O1683" s="42">
        <f>SUM(M1683*N1683)</f>
        <v>140000</v>
      </c>
      <c r="P1683" s="138"/>
      <c r="Q1683" s="167" t="s">
        <v>26</v>
      </c>
      <c r="R1683" s="42"/>
      <c r="S1683" s="43">
        <f>VLOOKUP(Q1683,단가표!$B$2:$C$75,2,0)</f>
        <v>0</v>
      </c>
      <c r="T1683" s="166"/>
      <c r="U1683" s="195"/>
      <c r="V1683" s="50"/>
      <c r="W1683" s="194"/>
      <c r="X1683" s="186">
        <v>44569</v>
      </c>
      <c r="Y1683" s="55" t="s">
        <v>4</v>
      </c>
      <c r="Z1683" s="48"/>
      <c r="AA1683" s="48"/>
      <c r="AB1683" s="48"/>
      <c r="AC1683" s="48"/>
    </row>
    <row r="1684" spans="1:29" ht="20.100000000000001" customHeight="1">
      <c r="A1684" s="95" t="s">
        <v>2705</v>
      </c>
      <c r="B1684" s="95" t="s">
        <v>51</v>
      </c>
      <c r="C1684" s="38"/>
      <c r="D1684" s="48" t="s">
        <v>434</v>
      </c>
      <c r="E1684" s="48" t="s">
        <v>47</v>
      </c>
      <c r="F1684" s="40" t="s">
        <v>488</v>
      </c>
      <c r="G1684" s="48" t="s">
        <v>86</v>
      </c>
      <c r="H1684" s="48">
        <v>7</v>
      </c>
      <c r="I1684" s="48" t="s">
        <v>838</v>
      </c>
      <c r="J1684" s="49"/>
      <c r="K1684" s="90"/>
      <c r="L1684" s="40" t="s">
        <v>6</v>
      </c>
      <c r="M1684" s="127">
        <v>1</v>
      </c>
      <c r="N1684" s="137">
        <f>VLOOKUP(L1684,단가표!$B$2:$C$75,2,0)</f>
        <v>55000</v>
      </c>
      <c r="O1684" s="42">
        <f>SUM(M1684*N1684)</f>
        <v>55000</v>
      </c>
      <c r="P1684" s="138"/>
      <c r="Q1684" s="167" t="s">
        <v>26</v>
      </c>
      <c r="R1684" s="53"/>
      <c r="S1684" s="43">
        <f>VLOOKUP(Q1684,단가표!$B$2:$C$75,2,0)</f>
        <v>0</v>
      </c>
      <c r="T1684" s="168"/>
      <c r="U1684" s="195"/>
      <c r="V1684" s="50"/>
      <c r="W1684" s="196"/>
      <c r="X1684" s="186">
        <v>45278</v>
      </c>
      <c r="Y1684" s="55" t="s">
        <v>4</v>
      </c>
      <c r="Z1684" s="48" t="s">
        <v>489</v>
      </c>
      <c r="AA1684" s="48" t="s">
        <v>490</v>
      </c>
      <c r="AB1684" s="48"/>
      <c r="AC1684" s="48"/>
    </row>
    <row r="1685" spans="1:29" ht="20.100000000000001" customHeight="1">
      <c r="A1685" s="95" t="s">
        <v>2705</v>
      </c>
      <c r="B1685" s="95" t="s">
        <v>51</v>
      </c>
      <c r="C1685" s="61"/>
      <c r="D1685" s="48" t="s">
        <v>460</v>
      </c>
      <c r="E1685" s="48" t="s">
        <v>193</v>
      </c>
      <c r="F1685" s="48" t="s">
        <v>461</v>
      </c>
      <c r="G1685" s="48" t="s">
        <v>86</v>
      </c>
      <c r="H1685" s="48">
        <v>8</v>
      </c>
      <c r="I1685" s="48" t="s">
        <v>87</v>
      </c>
      <c r="J1685" s="68"/>
      <c r="K1685" s="66"/>
      <c r="L1685" s="40" t="s">
        <v>4</v>
      </c>
      <c r="M1685" s="127">
        <v>4</v>
      </c>
      <c r="N1685" s="137">
        <f>VLOOKUP(L1685,단가표!$B$2:$C$75,2,0)</f>
        <v>60000</v>
      </c>
      <c r="O1685" s="42">
        <f>SUM(M1685*N1685)</f>
        <v>240000</v>
      </c>
      <c r="P1685" s="140"/>
      <c r="Q1685" s="167" t="s">
        <v>26</v>
      </c>
      <c r="R1685" s="41"/>
      <c r="S1685" s="43">
        <f>VLOOKUP(Q1685,단가표!$B$2:$C$75,2,0)</f>
        <v>0</v>
      </c>
      <c r="T1685" s="166"/>
      <c r="U1685" s="195"/>
      <c r="V1685" s="48"/>
      <c r="W1685" s="199"/>
      <c r="X1685" s="186"/>
      <c r="Y1685" s="48"/>
      <c r="Z1685" s="48"/>
      <c r="AA1685" s="48"/>
      <c r="AB1685" s="48"/>
      <c r="AC1685" s="50"/>
    </row>
    <row r="1686" spans="1:29" ht="20.100000000000001" customHeight="1">
      <c r="A1686" s="95" t="s">
        <v>2705</v>
      </c>
      <c r="B1686" s="95" t="s">
        <v>51</v>
      </c>
      <c r="C1686" s="56"/>
      <c r="D1686" s="37" t="s">
        <v>369</v>
      </c>
      <c r="E1686" s="48" t="s">
        <v>46</v>
      </c>
      <c r="F1686" s="40" t="s">
        <v>370</v>
      </c>
      <c r="G1686" s="48" t="s">
        <v>86</v>
      </c>
      <c r="H1686" s="48">
        <v>7</v>
      </c>
      <c r="I1686" s="48" t="s">
        <v>205</v>
      </c>
      <c r="J1686" s="49"/>
      <c r="K1686" s="62"/>
      <c r="L1686" s="40" t="s">
        <v>6</v>
      </c>
      <c r="M1686" s="127">
        <v>1</v>
      </c>
      <c r="N1686" s="137">
        <f>VLOOKUP(L1686,단가표!$B$2:$C$75,2,0)</f>
        <v>55000</v>
      </c>
      <c r="O1686" s="42">
        <f>SUM(M1686*N1686)</f>
        <v>55000</v>
      </c>
      <c r="P1686" s="138"/>
      <c r="Q1686" s="167" t="s">
        <v>16</v>
      </c>
      <c r="R1686" s="41"/>
      <c r="S1686" s="43">
        <f>VLOOKUP(Q1686,단가표!$B$2:$C$75,2,0)</f>
        <v>3000</v>
      </c>
      <c r="T1686" s="166"/>
      <c r="U1686" s="195"/>
      <c r="V1686" s="50"/>
      <c r="W1686" s="208"/>
      <c r="X1686" s="186">
        <v>45020</v>
      </c>
      <c r="Y1686" s="55" t="s">
        <v>4</v>
      </c>
      <c r="Z1686" s="48"/>
      <c r="AA1686" s="48"/>
      <c r="AB1686" s="48"/>
      <c r="AC1686" s="48"/>
    </row>
    <row r="1687" spans="1:29" ht="20.100000000000001" customHeight="1">
      <c r="A1687" s="94" t="s">
        <v>2705</v>
      </c>
      <c r="B1687" s="95" t="s">
        <v>50</v>
      </c>
      <c r="C1687" s="61"/>
      <c r="D1687" s="48" t="s">
        <v>972</v>
      </c>
      <c r="E1687" s="48" t="s">
        <v>44</v>
      </c>
      <c r="F1687" s="48" t="s">
        <v>973</v>
      </c>
      <c r="G1687" s="48" t="s">
        <v>89</v>
      </c>
      <c r="H1687" s="48">
        <v>6</v>
      </c>
      <c r="I1687" s="50" t="s">
        <v>90</v>
      </c>
      <c r="J1687" s="49"/>
      <c r="K1687" s="62"/>
      <c r="L1687" s="40" t="s">
        <v>4</v>
      </c>
      <c r="M1687" s="127">
        <v>4</v>
      </c>
      <c r="N1687" s="137">
        <f>VLOOKUP(L1687,단가표!$B$2:$C$75,2,0)</f>
        <v>60000</v>
      </c>
      <c r="O1687" s="42">
        <f>SUM(M1687*N1687)</f>
        <v>240000</v>
      </c>
      <c r="P1687" s="138"/>
      <c r="Q1687" s="167" t="s">
        <v>15</v>
      </c>
      <c r="R1687" s="41"/>
      <c r="S1687" s="43">
        <f>VLOOKUP(Q1687,단가표!$B$2:$C$75,2,0)</f>
        <v>6000</v>
      </c>
      <c r="T1687" s="166"/>
      <c r="U1687" s="195"/>
      <c r="V1687" s="48"/>
      <c r="W1687" s="194"/>
      <c r="X1687" s="186">
        <v>43748</v>
      </c>
      <c r="Y1687" s="48" t="s">
        <v>4</v>
      </c>
      <c r="Z1687" s="48"/>
      <c r="AA1687" s="48" t="s">
        <v>333</v>
      </c>
      <c r="AB1687" s="48"/>
      <c r="AC1687" s="50"/>
    </row>
    <row r="1688" spans="1:29" ht="20.100000000000001" customHeight="1">
      <c r="A1688" s="94" t="s">
        <v>2705</v>
      </c>
      <c r="B1688" s="95" t="s">
        <v>50</v>
      </c>
      <c r="C1688" s="61"/>
      <c r="D1688" s="48" t="s">
        <v>972</v>
      </c>
      <c r="E1688" s="48" t="s">
        <v>44</v>
      </c>
      <c r="F1688" s="48" t="s">
        <v>973</v>
      </c>
      <c r="G1688" s="48" t="s">
        <v>89</v>
      </c>
      <c r="H1688" s="48">
        <v>6</v>
      </c>
      <c r="I1688" s="50" t="s">
        <v>90</v>
      </c>
      <c r="J1688" s="49"/>
      <c r="K1688" s="62"/>
      <c r="L1688" s="40" t="s">
        <v>4</v>
      </c>
      <c r="M1688" s="127">
        <v>4</v>
      </c>
      <c r="N1688" s="137">
        <f>VLOOKUP(L1688,단가표!$B$2:$C$75,2,0)</f>
        <v>60000</v>
      </c>
      <c r="O1688" s="42">
        <f>SUM(M1688*N1688)</f>
        <v>240000</v>
      </c>
      <c r="P1688" s="138"/>
      <c r="Q1688" s="167" t="s">
        <v>15</v>
      </c>
      <c r="R1688" s="41"/>
      <c r="S1688" s="43">
        <f>VLOOKUP(Q1688,단가표!$B$2:$C$75,2,0)</f>
        <v>6000</v>
      </c>
      <c r="T1688" s="166"/>
      <c r="U1688" s="195"/>
      <c r="V1688" s="48"/>
      <c r="W1688" s="194"/>
      <c r="X1688" s="186">
        <v>43748</v>
      </c>
      <c r="Y1688" s="48" t="s">
        <v>4</v>
      </c>
      <c r="Z1688" s="48"/>
      <c r="AA1688" s="48" t="s">
        <v>333</v>
      </c>
      <c r="AB1688" s="48"/>
      <c r="AC1688" s="50"/>
    </row>
    <row r="1689" spans="1:29" ht="20.100000000000001" customHeight="1">
      <c r="A1689" s="94" t="s">
        <v>2705</v>
      </c>
      <c r="B1689" s="95" t="s">
        <v>50</v>
      </c>
      <c r="C1689" s="61"/>
      <c r="D1689" s="48" t="s">
        <v>972</v>
      </c>
      <c r="E1689" s="48" t="s">
        <v>44</v>
      </c>
      <c r="F1689" s="48" t="s">
        <v>973</v>
      </c>
      <c r="G1689" s="48" t="s">
        <v>89</v>
      </c>
      <c r="H1689" s="48">
        <v>6</v>
      </c>
      <c r="I1689" s="50" t="s">
        <v>90</v>
      </c>
      <c r="J1689" s="49"/>
      <c r="K1689" s="62"/>
      <c r="L1689" s="40" t="s">
        <v>4</v>
      </c>
      <c r="M1689" s="127">
        <v>4</v>
      </c>
      <c r="N1689" s="137">
        <f>VLOOKUP(L1689,단가표!$B$2:$C$75,2,0)</f>
        <v>60000</v>
      </c>
      <c r="O1689" s="42">
        <f>SUM(M1689*N1689)</f>
        <v>240000</v>
      </c>
      <c r="P1689" s="138"/>
      <c r="Q1689" s="167" t="s">
        <v>15</v>
      </c>
      <c r="R1689" s="41"/>
      <c r="S1689" s="43">
        <f>VLOOKUP(Q1689,단가표!$B$2:$C$75,2,0)</f>
        <v>6000</v>
      </c>
      <c r="T1689" s="166"/>
      <c r="U1689" s="195"/>
      <c r="V1689" s="48"/>
      <c r="W1689" s="194"/>
      <c r="X1689" s="186">
        <v>43748</v>
      </c>
      <c r="Y1689" s="48" t="s">
        <v>4</v>
      </c>
      <c r="Z1689" s="48"/>
      <c r="AA1689" s="48" t="s">
        <v>333</v>
      </c>
      <c r="AB1689" s="48"/>
      <c r="AC1689" s="50"/>
    </row>
    <row r="1690" spans="1:29" ht="20.100000000000001" customHeight="1">
      <c r="A1690" s="94" t="s">
        <v>2705</v>
      </c>
      <c r="B1690" s="95" t="s">
        <v>50</v>
      </c>
      <c r="C1690" s="56"/>
      <c r="D1690" s="56" t="s">
        <v>395</v>
      </c>
      <c r="E1690" s="48" t="s">
        <v>44</v>
      </c>
      <c r="F1690" s="48" t="s">
        <v>396</v>
      </c>
      <c r="G1690" s="48" t="s">
        <v>89</v>
      </c>
      <c r="H1690" s="48">
        <v>8</v>
      </c>
      <c r="I1690" s="50" t="s">
        <v>102</v>
      </c>
      <c r="J1690" s="49"/>
      <c r="K1690" s="63"/>
      <c r="L1690" s="40" t="s">
        <v>4</v>
      </c>
      <c r="M1690" s="127">
        <v>1</v>
      </c>
      <c r="N1690" s="137">
        <f>VLOOKUP(L1690,단가표!$B$2:$C$75,2,0)</f>
        <v>60000</v>
      </c>
      <c r="O1690" s="42">
        <f>SUM(M1690*N1690)</f>
        <v>60000</v>
      </c>
      <c r="P1690" s="138"/>
      <c r="Q1690" s="165" t="s">
        <v>26</v>
      </c>
      <c r="R1690" s="41"/>
      <c r="S1690" s="42">
        <f>VLOOKUP(Q1690,단가표!$B$2:$C$75,2,0)</f>
        <v>0</v>
      </c>
      <c r="T1690" s="166"/>
      <c r="U1690" s="195"/>
      <c r="V1690" s="50"/>
      <c r="W1690" s="196"/>
      <c r="X1690" s="186">
        <v>45056</v>
      </c>
      <c r="Y1690" s="55" t="s">
        <v>6</v>
      </c>
      <c r="Z1690" s="48"/>
      <c r="AA1690" s="48" t="s">
        <v>397</v>
      </c>
      <c r="AB1690" s="48"/>
      <c r="AC1690" s="48"/>
    </row>
    <row r="1691" spans="1:29" ht="20.100000000000001" customHeight="1">
      <c r="A1691" s="94" t="s">
        <v>2705</v>
      </c>
      <c r="B1691" s="95" t="s">
        <v>50</v>
      </c>
      <c r="C1691" s="59"/>
      <c r="D1691" s="57" t="s">
        <v>216</v>
      </c>
      <c r="E1691" s="48" t="s">
        <v>45</v>
      </c>
      <c r="F1691" s="48" t="s">
        <v>217</v>
      </c>
      <c r="G1691" s="48" t="s">
        <v>89</v>
      </c>
      <c r="H1691" s="48">
        <v>5</v>
      </c>
      <c r="I1691" s="48" t="s">
        <v>403</v>
      </c>
      <c r="J1691" s="49"/>
      <c r="K1691" s="66"/>
      <c r="L1691" s="40" t="s">
        <v>2435</v>
      </c>
      <c r="M1691" s="127">
        <v>1</v>
      </c>
      <c r="N1691" s="137">
        <f>VLOOKUP(L1691,단가표!$B$2:$C$75,2,0)</f>
        <v>30000</v>
      </c>
      <c r="O1691" s="42">
        <f>SUM(M1691*N1691)</f>
        <v>30000</v>
      </c>
      <c r="P1691" s="138"/>
      <c r="Q1691" s="167" t="s">
        <v>26</v>
      </c>
      <c r="R1691" s="41"/>
      <c r="S1691" s="43">
        <v>0</v>
      </c>
      <c r="T1691" s="166"/>
      <c r="U1691" s="195"/>
      <c r="V1691" s="50"/>
      <c r="W1691" s="194" t="s">
        <v>755</v>
      </c>
      <c r="X1691" s="186">
        <v>44538</v>
      </c>
      <c r="Y1691" s="48" t="s">
        <v>4</v>
      </c>
      <c r="Z1691" s="48"/>
      <c r="AA1691" s="48" t="s">
        <v>218</v>
      </c>
      <c r="AB1691" s="48"/>
      <c r="AC1691" s="48"/>
    </row>
    <row r="1692" spans="1:29" ht="20.100000000000001" customHeight="1">
      <c r="A1692" s="94" t="s">
        <v>2705</v>
      </c>
      <c r="B1692" s="95" t="s">
        <v>50</v>
      </c>
      <c r="C1692" s="59"/>
      <c r="D1692" s="57" t="s">
        <v>219</v>
      </c>
      <c r="E1692" s="48" t="s">
        <v>45</v>
      </c>
      <c r="F1692" s="48" t="s">
        <v>217</v>
      </c>
      <c r="G1692" s="48" t="s">
        <v>89</v>
      </c>
      <c r="H1692" s="48">
        <v>7</v>
      </c>
      <c r="I1692" s="48" t="s">
        <v>403</v>
      </c>
      <c r="J1692" s="49"/>
      <c r="K1692" s="66"/>
      <c r="L1692" s="40" t="s">
        <v>2435</v>
      </c>
      <c r="M1692" s="127">
        <v>1</v>
      </c>
      <c r="N1692" s="137">
        <f>VLOOKUP(L1692,단가표!$B$2:$C$75,2,0)</f>
        <v>30000</v>
      </c>
      <c r="O1692" s="42">
        <f>SUM(M1692*N1692)</f>
        <v>30000</v>
      </c>
      <c r="P1692" s="138"/>
      <c r="Q1692" s="167" t="s">
        <v>26</v>
      </c>
      <c r="R1692" s="41"/>
      <c r="S1692" s="43">
        <v>0</v>
      </c>
      <c r="T1692" s="166"/>
      <c r="U1692" s="195"/>
      <c r="V1692" s="50"/>
      <c r="W1692" s="194"/>
      <c r="X1692" s="186">
        <v>44538</v>
      </c>
      <c r="Y1692" s="48" t="s">
        <v>4</v>
      </c>
      <c r="Z1692" s="48"/>
      <c r="AA1692" s="48" t="s">
        <v>218</v>
      </c>
      <c r="AB1692" s="48"/>
      <c r="AC1692" s="48"/>
    </row>
    <row r="1693" spans="1:29" ht="20.100000000000001" customHeight="1">
      <c r="A1693" s="94" t="s">
        <v>2705</v>
      </c>
      <c r="B1693" s="95" t="s">
        <v>50</v>
      </c>
      <c r="C1693" s="56"/>
      <c r="D1693" s="48" t="s">
        <v>553</v>
      </c>
      <c r="E1693" s="48" t="s">
        <v>731</v>
      </c>
      <c r="F1693" s="48" t="s">
        <v>554</v>
      </c>
      <c r="G1693" s="48" t="s">
        <v>86</v>
      </c>
      <c r="H1693" s="48">
        <v>9</v>
      </c>
      <c r="I1693" s="48" t="s">
        <v>87</v>
      </c>
      <c r="J1693" s="49"/>
      <c r="K1693" s="66"/>
      <c r="L1693" s="40" t="s">
        <v>234</v>
      </c>
      <c r="M1693" s="127">
        <v>2</v>
      </c>
      <c r="N1693" s="137">
        <f>VLOOKUP(L1693,단가표!$B$2:$C$75,2,0)</f>
        <v>70000</v>
      </c>
      <c r="O1693" s="42">
        <f>SUM(M1693*N1693)</f>
        <v>140000</v>
      </c>
      <c r="P1693" s="138"/>
      <c r="Q1693" s="167" t="s">
        <v>15</v>
      </c>
      <c r="R1693" s="41"/>
      <c r="S1693" s="43">
        <f>VLOOKUP(Q1693,단가표!$B$2:$C$75,2,0)</f>
        <v>6000</v>
      </c>
      <c r="T1693" s="166"/>
      <c r="U1693" s="195"/>
      <c r="V1693" s="48"/>
      <c r="W1693" s="202" t="s">
        <v>209</v>
      </c>
      <c r="X1693" s="186">
        <v>45356</v>
      </c>
      <c r="Y1693" s="48" t="s">
        <v>4</v>
      </c>
      <c r="Z1693" s="48" t="s">
        <v>613</v>
      </c>
      <c r="AA1693" s="48" t="s">
        <v>614</v>
      </c>
      <c r="AB1693" s="48" t="s">
        <v>615</v>
      </c>
      <c r="AC1693" s="50"/>
    </row>
    <row r="1694" spans="1:29" ht="20.100000000000001" customHeight="1">
      <c r="A1694" s="95" t="s">
        <v>2705</v>
      </c>
      <c r="B1694" s="95" t="s">
        <v>50</v>
      </c>
      <c r="C1694" s="56"/>
      <c r="D1694" s="57" t="s">
        <v>535</v>
      </c>
      <c r="E1694" s="48" t="s">
        <v>45</v>
      </c>
      <c r="F1694" s="48" t="s">
        <v>519</v>
      </c>
      <c r="G1694" s="48" t="s">
        <v>86</v>
      </c>
      <c r="H1694" s="48">
        <v>8</v>
      </c>
      <c r="I1694" s="48" t="s">
        <v>621</v>
      </c>
      <c r="J1694" s="49"/>
      <c r="K1694" s="66"/>
      <c r="L1694" s="40" t="s">
        <v>7</v>
      </c>
      <c r="M1694" s="127">
        <v>8</v>
      </c>
      <c r="N1694" s="137">
        <f>VLOOKUP(L1694,단가표!$B$2:$C$75,2,0)</f>
        <v>53750</v>
      </c>
      <c r="O1694" s="42">
        <f>SUM(M1694*N1694)</f>
        <v>430000</v>
      </c>
      <c r="P1694" s="138"/>
      <c r="Q1694" s="165" t="s">
        <v>265</v>
      </c>
      <c r="R1694" s="41"/>
      <c r="S1694" s="43">
        <f>VLOOKUP(Q1694,단가표!$B$2:$C$75,2,0)</f>
        <v>2750</v>
      </c>
      <c r="T1694" s="166"/>
      <c r="U1694" s="193"/>
      <c r="V1694" s="50"/>
      <c r="W1694" s="194" t="s">
        <v>789</v>
      </c>
      <c r="X1694" s="186">
        <v>45302</v>
      </c>
      <c r="Y1694" s="55" t="s">
        <v>4</v>
      </c>
      <c r="Z1694" s="48"/>
      <c r="AA1694" s="48" t="s">
        <v>520</v>
      </c>
      <c r="AB1694" s="48"/>
      <c r="AC1694" s="40"/>
    </row>
    <row r="1695" spans="1:29" ht="20.100000000000001" customHeight="1">
      <c r="A1695" s="94" t="s">
        <v>2705</v>
      </c>
      <c r="B1695" s="95" t="s">
        <v>50</v>
      </c>
      <c r="C1695" s="59"/>
      <c r="D1695" s="105" t="s">
        <v>449</v>
      </c>
      <c r="E1695" s="48" t="s">
        <v>731</v>
      </c>
      <c r="F1695" s="48" t="s">
        <v>448</v>
      </c>
      <c r="G1695" s="48" t="s">
        <v>89</v>
      </c>
      <c r="H1695" s="48">
        <v>7</v>
      </c>
      <c r="I1695" s="50" t="s">
        <v>107</v>
      </c>
      <c r="J1695" s="49"/>
      <c r="K1695" s="63"/>
      <c r="L1695" s="40" t="s">
        <v>5</v>
      </c>
      <c r="M1695" s="127">
        <v>4</v>
      </c>
      <c r="N1695" s="137">
        <f>VLOOKUP(L1695,단가표!$B$2:$C$75,2,0)</f>
        <v>57500</v>
      </c>
      <c r="O1695" s="42">
        <f>SUM(M1695*N1695)</f>
        <v>230000</v>
      </c>
      <c r="P1695" s="138"/>
      <c r="Q1695" s="167" t="s">
        <v>26</v>
      </c>
      <c r="R1695" s="41"/>
      <c r="S1695" s="43">
        <f>VLOOKUP(Q1695,단가표!$B$2:$C$75,2,0)</f>
        <v>0</v>
      </c>
      <c r="T1695" s="166"/>
      <c r="U1695" s="195"/>
      <c r="V1695" s="50"/>
      <c r="W1695" s="194" t="s">
        <v>321</v>
      </c>
      <c r="X1695" s="186">
        <v>45167</v>
      </c>
      <c r="Y1695" s="55" t="s">
        <v>4</v>
      </c>
      <c r="Z1695" s="48"/>
      <c r="AA1695" s="48" t="s">
        <v>437</v>
      </c>
      <c r="AB1695" s="48"/>
      <c r="AC1695" s="48"/>
    </row>
    <row r="1696" spans="1:29" ht="20.100000000000001" customHeight="1">
      <c r="A1696" s="95" t="s">
        <v>2705</v>
      </c>
      <c r="B1696" s="95" t="s">
        <v>50</v>
      </c>
      <c r="C1696" s="59"/>
      <c r="D1696" s="57" t="s">
        <v>500</v>
      </c>
      <c r="E1696" s="48" t="s">
        <v>45</v>
      </c>
      <c r="F1696" s="48" t="s">
        <v>501</v>
      </c>
      <c r="G1696" s="48" t="s">
        <v>89</v>
      </c>
      <c r="H1696" s="48">
        <v>10</v>
      </c>
      <c r="I1696" s="48" t="s">
        <v>88</v>
      </c>
      <c r="J1696" s="49"/>
      <c r="K1696" s="66"/>
      <c r="L1696" s="38" t="s">
        <v>276</v>
      </c>
      <c r="M1696" s="128">
        <v>4</v>
      </c>
      <c r="N1696" s="137">
        <f>VLOOKUP(L1696,단가표!$B$2:$C$75,2,0)</f>
        <v>57500</v>
      </c>
      <c r="O1696" s="42">
        <f>SUM(M1696*N1696)</f>
        <v>230000</v>
      </c>
      <c r="P1696" s="141"/>
      <c r="Q1696" s="165" t="s">
        <v>16</v>
      </c>
      <c r="R1696" s="41"/>
      <c r="S1696" s="43">
        <f>VLOOKUP(Q1696,단가표!$B$2:$C$75,2,0)</f>
        <v>3000</v>
      </c>
      <c r="T1696" s="166"/>
      <c r="U1696" s="195"/>
      <c r="V1696" s="54"/>
      <c r="W1696" s="198" t="s">
        <v>321</v>
      </c>
      <c r="X1696" s="186">
        <v>45311</v>
      </c>
      <c r="Y1696" s="48" t="s">
        <v>4</v>
      </c>
      <c r="Z1696" s="48"/>
      <c r="AA1696" s="48" t="s">
        <v>334</v>
      </c>
      <c r="AB1696" s="48"/>
      <c r="AC1696" s="48"/>
    </row>
    <row r="1697" spans="1:29" ht="20.100000000000001" customHeight="1">
      <c r="A1697" s="95" t="s">
        <v>2705</v>
      </c>
      <c r="B1697" s="95" t="s">
        <v>50</v>
      </c>
      <c r="C1697" s="61"/>
      <c r="D1697" s="57" t="s">
        <v>500</v>
      </c>
      <c r="E1697" s="48" t="s">
        <v>45</v>
      </c>
      <c r="F1697" s="48" t="s">
        <v>501</v>
      </c>
      <c r="G1697" s="48" t="s">
        <v>89</v>
      </c>
      <c r="H1697" s="48">
        <v>10</v>
      </c>
      <c r="I1697" s="48" t="s">
        <v>88</v>
      </c>
      <c r="J1697" s="49"/>
      <c r="K1697" s="66"/>
      <c r="L1697" s="38" t="s">
        <v>276</v>
      </c>
      <c r="M1697" s="128">
        <v>4</v>
      </c>
      <c r="N1697" s="137">
        <f>VLOOKUP(L1697,단가표!$B$2:$C$75,2,0)</f>
        <v>57500</v>
      </c>
      <c r="O1697" s="42">
        <f>SUM(M1697*N1697)</f>
        <v>230000</v>
      </c>
      <c r="P1697" s="141"/>
      <c r="Q1697" s="165" t="s">
        <v>26</v>
      </c>
      <c r="R1697" s="41"/>
      <c r="S1697" s="43">
        <f>VLOOKUP(Q1697,단가표!$B$2:$C$75,2,0)</f>
        <v>0</v>
      </c>
      <c r="T1697" s="166"/>
      <c r="U1697" s="195"/>
      <c r="V1697" s="54"/>
      <c r="W1697" s="198" t="s">
        <v>321</v>
      </c>
      <c r="X1697" s="186">
        <v>45311</v>
      </c>
      <c r="Y1697" s="48" t="s">
        <v>4</v>
      </c>
      <c r="Z1697" s="48"/>
      <c r="AA1697" s="48" t="s">
        <v>334</v>
      </c>
      <c r="AB1697" s="48"/>
      <c r="AC1697" s="48"/>
    </row>
    <row r="1698" spans="1:29" ht="20.100000000000001" customHeight="1">
      <c r="A1698" s="94" t="s">
        <v>2705</v>
      </c>
      <c r="B1698" s="95" t="s">
        <v>50</v>
      </c>
      <c r="C1698" s="61"/>
      <c r="D1698" s="48" t="s">
        <v>714</v>
      </c>
      <c r="E1698" s="48" t="s">
        <v>44</v>
      </c>
      <c r="F1698" s="48" t="s">
        <v>709</v>
      </c>
      <c r="G1698" s="48" t="s">
        <v>89</v>
      </c>
      <c r="H1698" s="48">
        <v>8</v>
      </c>
      <c r="I1698" s="50" t="s">
        <v>91</v>
      </c>
      <c r="J1698" s="49"/>
      <c r="K1698" s="62"/>
      <c r="L1698" s="40" t="s">
        <v>4</v>
      </c>
      <c r="M1698" s="127">
        <v>4</v>
      </c>
      <c r="N1698" s="137">
        <f>VLOOKUP(L1698,단가표!$B$2:$C$75,2,0)</f>
        <v>60000</v>
      </c>
      <c r="O1698" s="42">
        <f>SUM(M1698*N1698)</f>
        <v>240000</v>
      </c>
      <c r="P1698" s="138"/>
      <c r="Q1698" s="167" t="s">
        <v>26</v>
      </c>
      <c r="R1698" s="41"/>
      <c r="S1698" s="43">
        <f>VLOOKUP(Q1698,단가표!$B$2:$C$75,2,0)</f>
        <v>0</v>
      </c>
      <c r="T1698" s="166"/>
      <c r="U1698" s="195"/>
      <c r="V1698" s="48"/>
      <c r="W1698" s="194" t="s">
        <v>697</v>
      </c>
      <c r="X1698" s="186">
        <v>45493</v>
      </c>
      <c r="Y1698" s="48" t="s">
        <v>4</v>
      </c>
      <c r="Z1698" s="48"/>
      <c r="AA1698" s="48"/>
      <c r="AB1698" s="48"/>
      <c r="AC1698" s="50"/>
    </row>
    <row r="1699" spans="1:29" ht="20.100000000000001" customHeight="1">
      <c r="A1699" s="95" t="s">
        <v>2705</v>
      </c>
      <c r="B1699" s="95" t="s">
        <v>50</v>
      </c>
      <c r="C1699" s="59"/>
      <c r="D1699" s="48" t="s">
        <v>298</v>
      </c>
      <c r="E1699" s="48" t="s">
        <v>44</v>
      </c>
      <c r="F1699" s="48" t="s">
        <v>295</v>
      </c>
      <c r="G1699" s="48" t="s">
        <v>86</v>
      </c>
      <c r="H1699" s="48">
        <v>10</v>
      </c>
      <c r="I1699" s="48" t="s">
        <v>144</v>
      </c>
      <c r="J1699" s="49"/>
      <c r="K1699" s="44"/>
      <c r="L1699" s="40" t="s">
        <v>4</v>
      </c>
      <c r="M1699" s="127">
        <v>4</v>
      </c>
      <c r="N1699" s="137">
        <f>VLOOKUP(L1699,단가표!$B$2:$C$75,2,0)</f>
        <v>60000</v>
      </c>
      <c r="O1699" s="42">
        <f>SUM(M1699*N1699)</f>
        <v>240000</v>
      </c>
      <c r="P1699" s="138"/>
      <c r="Q1699" s="167" t="s">
        <v>26</v>
      </c>
      <c r="R1699" s="41"/>
      <c r="S1699" s="43">
        <f>VLOOKUP(Q1699,단가표!$B$2:$C$75,2,0)</f>
        <v>0</v>
      </c>
      <c r="T1699" s="166"/>
      <c r="U1699" s="193"/>
      <c r="V1699" s="50"/>
      <c r="W1699" s="194"/>
      <c r="X1699" s="186">
        <v>44785</v>
      </c>
      <c r="Y1699" s="55" t="s">
        <v>4</v>
      </c>
      <c r="Z1699" s="48"/>
      <c r="AA1699" s="48" t="s">
        <v>296</v>
      </c>
      <c r="AB1699" s="48"/>
      <c r="AC1699" s="40"/>
    </row>
    <row r="1700" spans="1:29" ht="20.100000000000001" customHeight="1">
      <c r="A1700" s="95" t="s">
        <v>2705</v>
      </c>
      <c r="B1700" s="95" t="s">
        <v>50</v>
      </c>
      <c r="C1700" s="37"/>
      <c r="D1700" s="40" t="s">
        <v>299</v>
      </c>
      <c r="E1700" s="48" t="s">
        <v>45</v>
      </c>
      <c r="F1700" s="48" t="s">
        <v>300</v>
      </c>
      <c r="G1700" s="48" t="s">
        <v>89</v>
      </c>
      <c r="H1700" s="48">
        <v>8</v>
      </c>
      <c r="I1700" s="48" t="s">
        <v>113</v>
      </c>
      <c r="J1700" s="49"/>
      <c r="K1700" s="62"/>
      <c r="L1700" s="40" t="s">
        <v>4</v>
      </c>
      <c r="M1700" s="127">
        <v>4</v>
      </c>
      <c r="N1700" s="137">
        <f>VLOOKUP(L1700,단가표!$B$2:$C$75,2,0)</f>
        <v>60000</v>
      </c>
      <c r="O1700" s="42">
        <f>SUM(M1700*N1700)</f>
        <v>240000</v>
      </c>
      <c r="P1700" s="140"/>
      <c r="Q1700" s="167" t="s">
        <v>26</v>
      </c>
      <c r="R1700" s="53"/>
      <c r="S1700" s="43">
        <f>VLOOKUP(Q1700,단가표!$B$2:$C$75,2,0)</f>
        <v>0</v>
      </c>
      <c r="T1700" s="168"/>
      <c r="U1700" s="195"/>
      <c r="V1700" s="67"/>
      <c r="W1700" s="194"/>
      <c r="X1700" s="186">
        <v>44831</v>
      </c>
      <c r="Y1700" s="48" t="s">
        <v>4</v>
      </c>
      <c r="Z1700" s="48"/>
      <c r="AA1700" s="67" t="s">
        <v>301</v>
      </c>
      <c r="AB1700" s="67"/>
      <c r="AC1700" s="48"/>
    </row>
    <row r="1701" spans="1:29" ht="20.100000000000001" customHeight="1">
      <c r="A1701" s="95" t="s">
        <v>2705</v>
      </c>
      <c r="B1701" s="95" t="s">
        <v>50</v>
      </c>
      <c r="C1701" s="37"/>
      <c r="D1701" s="48" t="s">
        <v>415</v>
      </c>
      <c r="E1701" s="48" t="s">
        <v>45</v>
      </c>
      <c r="F1701" s="40" t="s">
        <v>416</v>
      </c>
      <c r="G1701" s="48" t="s">
        <v>89</v>
      </c>
      <c r="H1701" s="48">
        <v>5</v>
      </c>
      <c r="I1701" s="48" t="s">
        <v>113</v>
      </c>
      <c r="J1701" s="49"/>
      <c r="K1701" s="44"/>
      <c r="L1701" s="40" t="s">
        <v>4</v>
      </c>
      <c r="M1701" s="127">
        <v>1</v>
      </c>
      <c r="N1701" s="137">
        <f>VLOOKUP(L1701,단가표!$B$2:$C$75,2,0)</f>
        <v>60000</v>
      </c>
      <c r="O1701" s="91">
        <f>SUM(M1701*N1701)</f>
        <v>60000</v>
      </c>
      <c r="P1701" s="141"/>
      <c r="Q1701" s="165" t="s">
        <v>26</v>
      </c>
      <c r="R1701" s="41"/>
      <c r="S1701" s="43">
        <f>VLOOKUP(Q1701,단가표!$B$2:$C$75,2,0)</f>
        <v>0</v>
      </c>
      <c r="T1701" s="166"/>
      <c r="U1701" s="195"/>
      <c r="V1701" s="41"/>
      <c r="W1701" s="194"/>
      <c r="X1701" s="186"/>
      <c r="Y1701" s="55"/>
      <c r="Z1701" s="48"/>
      <c r="AA1701" s="48"/>
      <c r="AB1701" s="48"/>
      <c r="AC1701" s="48"/>
    </row>
    <row r="1702" spans="1:29" ht="20.100000000000001" customHeight="1">
      <c r="A1702" s="94" t="s">
        <v>2705</v>
      </c>
      <c r="B1702" s="95" t="s">
        <v>50</v>
      </c>
      <c r="C1702" s="59"/>
      <c r="D1702" s="48" t="s">
        <v>145</v>
      </c>
      <c r="E1702" s="48" t="s">
        <v>45</v>
      </c>
      <c r="F1702" s="48" t="s">
        <v>146</v>
      </c>
      <c r="G1702" s="48" t="s">
        <v>89</v>
      </c>
      <c r="H1702" s="48">
        <v>10</v>
      </c>
      <c r="I1702" s="48" t="s">
        <v>100</v>
      </c>
      <c r="J1702" s="49"/>
      <c r="K1702" s="66"/>
      <c r="L1702" s="40" t="s">
        <v>4</v>
      </c>
      <c r="M1702" s="127">
        <v>4</v>
      </c>
      <c r="N1702" s="137">
        <f>VLOOKUP(L1702,단가표!$B$2:$C$75,2,0)</f>
        <v>60000</v>
      </c>
      <c r="O1702" s="42">
        <f>SUM(M1702*N1702)</f>
        <v>240000</v>
      </c>
      <c r="P1702" s="138"/>
      <c r="Q1702" s="167" t="s">
        <v>26</v>
      </c>
      <c r="R1702" s="41"/>
      <c r="S1702" s="43">
        <f>VLOOKUP(Q1702,단가표!$B$2:$C$75,2,0)</f>
        <v>0</v>
      </c>
      <c r="T1702" s="166"/>
      <c r="U1702" s="195"/>
      <c r="V1702" s="50"/>
      <c r="W1702" s="202"/>
      <c r="X1702" s="186">
        <v>43849</v>
      </c>
      <c r="Y1702" s="48" t="s">
        <v>6</v>
      </c>
      <c r="Z1702" s="48"/>
      <c r="AA1702" s="48" t="s">
        <v>147</v>
      </c>
      <c r="AB1702" s="48"/>
      <c r="AC1702" s="48" t="s">
        <v>61</v>
      </c>
    </row>
    <row r="1703" spans="1:29" ht="20.100000000000001" customHeight="1">
      <c r="A1703" s="95" t="s">
        <v>2705</v>
      </c>
      <c r="B1703" s="95" t="s">
        <v>50</v>
      </c>
      <c r="C1703" s="61"/>
      <c r="D1703" s="37" t="s">
        <v>673</v>
      </c>
      <c r="E1703" s="48" t="s">
        <v>44</v>
      </c>
      <c r="F1703" s="48" t="s">
        <v>674</v>
      </c>
      <c r="G1703" s="48" t="s">
        <v>89</v>
      </c>
      <c r="H1703" s="48">
        <v>8</v>
      </c>
      <c r="I1703" s="48" t="s">
        <v>346</v>
      </c>
      <c r="J1703" s="49"/>
      <c r="K1703" s="44"/>
      <c r="L1703" s="40" t="s">
        <v>4</v>
      </c>
      <c r="M1703" s="127">
        <v>4</v>
      </c>
      <c r="N1703" s="137">
        <f>VLOOKUP(L1703,단가표!$B$2:$C$75,2,0)</f>
        <v>60000</v>
      </c>
      <c r="O1703" s="42">
        <f>SUM(M1703*N1703)</f>
        <v>240000</v>
      </c>
      <c r="P1703" s="138"/>
      <c r="Q1703" s="167" t="s">
        <v>26</v>
      </c>
      <c r="R1703" s="41"/>
      <c r="S1703" s="43">
        <f>VLOOKUP(Q1703,단가표!$B$2:$C$75,2,0)</f>
        <v>0</v>
      </c>
      <c r="T1703" s="166"/>
      <c r="U1703" s="200"/>
      <c r="V1703" s="50"/>
      <c r="W1703" s="194"/>
      <c r="X1703" s="186">
        <v>45458</v>
      </c>
      <c r="Y1703" s="48" t="s">
        <v>4</v>
      </c>
      <c r="Z1703" s="48"/>
      <c r="AA1703" s="48"/>
      <c r="AB1703" s="48"/>
      <c r="AC1703" s="50"/>
    </row>
    <row r="1704" spans="1:29" ht="20.100000000000001" customHeight="1">
      <c r="A1704" s="94" t="s">
        <v>2705</v>
      </c>
      <c r="B1704" s="95" t="s">
        <v>50</v>
      </c>
      <c r="C1704" s="61"/>
      <c r="D1704" s="48" t="s">
        <v>384</v>
      </c>
      <c r="E1704" s="48" t="s">
        <v>44</v>
      </c>
      <c r="F1704" s="48" t="s">
        <v>385</v>
      </c>
      <c r="G1704" s="48" t="s">
        <v>86</v>
      </c>
      <c r="H1704" s="48">
        <v>5</v>
      </c>
      <c r="I1704" s="48" t="s">
        <v>92</v>
      </c>
      <c r="J1704" s="49"/>
      <c r="K1704" s="44"/>
      <c r="L1704" s="38" t="s">
        <v>4</v>
      </c>
      <c r="M1704" s="128">
        <v>1</v>
      </c>
      <c r="N1704" s="137">
        <f>VLOOKUP(L1704,단가표!$B$2:$C$75,2,0)</f>
        <v>60000</v>
      </c>
      <c r="O1704" s="42">
        <f>SUM(M1704*N1704)</f>
        <v>60000</v>
      </c>
      <c r="P1704" s="138"/>
      <c r="Q1704" s="167" t="s">
        <v>26</v>
      </c>
      <c r="R1704" s="41"/>
      <c r="S1704" s="43">
        <f>VLOOKUP(Q1704,단가표!$B$2:$C$75,2,0)</f>
        <v>0</v>
      </c>
      <c r="T1704" s="166"/>
      <c r="U1704" s="195"/>
      <c r="V1704" s="54"/>
      <c r="W1704" s="196"/>
      <c r="X1704" s="186">
        <v>45029</v>
      </c>
      <c r="Y1704" s="48" t="s">
        <v>4</v>
      </c>
      <c r="Z1704" s="48"/>
      <c r="AA1704" s="48" t="s">
        <v>386</v>
      </c>
      <c r="AB1704" s="48"/>
      <c r="AC1704" s="48"/>
    </row>
    <row r="1705" spans="1:29" ht="20.100000000000001" customHeight="1">
      <c r="A1705" s="95" t="s">
        <v>2705</v>
      </c>
      <c r="B1705" s="95" t="s">
        <v>50</v>
      </c>
      <c r="C1705" s="61"/>
      <c r="D1705" s="57" t="s">
        <v>500</v>
      </c>
      <c r="E1705" s="48" t="s">
        <v>45</v>
      </c>
      <c r="F1705" s="48" t="s">
        <v>501</v>
      </c>
      <c r="G1705" s="48" t="s">
        <v>89</v>
      </c>
      <c r="H1705" s="48">
        <v>10</v>
      </c>
      <c r="I1705" s="48" t="s">
        <v>88</v>
      </c>
      <c r="J1705" s="49"/>
      <c r="K1705" s="66"/>
      <c r="L1705" s="38" t="s">
        <v>276</v>
      </c>
      <c r="M1705" s="128">
        <v>0</v>
      </c>
      <c r="N1705" s="137">
        <f>VLOOKUP(L1705,단가표!$B$2:$C$75,2,0)</f>
        <v>57500</v>
      </c>
      <c r="O1705" s="42">
        <f>SUM(M1705*N1705)</f>
        <v>0</v>
      </c>
      <c r="P1705" s="141"/>
      <c r="Q1705" s="165" t="s">
        <v>16</v>
      </c>
      <c r="R1705" s="41"/>
      <c r="S1705" s="43">
        <f>VLOOKUP(Q1705,단가표!$B$2:$C$75,2,0)</f>
        <v>3000</v>
      </c>
      <c r="T1705" s="166"/>
      <c r="U1705" s="195"/>
      <c r="V1705" s="54"/>
      <c r="W1705" s="198"/>
      <c r="X1705" s="186">
        <v>45311</v>
      </c>
      <c r="Y1705" s="48" t="s">
        <v>4</v>
      </c>
      <c r="Z1705" s="48"/>
      <c r="AA1705" s="48" t="s">
        <v>334</v>
      </c>
      <c r="AB1705" s="48"/>
      <c r="AC1705" s="48"/>
    </row>
    <row r="1706" spans="1:29" ht="20.100000000000001" customHeight="1">
      <c r="A1706" s="94" t="s">
        <v>2705</v>
      </c>
      <c r="B1706" s="95" t="s">
        <v>51</v>
      </c>
      <c r="C1706" s="59"/>
      <c r="D1706" s="48" t="s">
        <v>224</v>
      </c>
      <c r="E1706" s="48" t="s">
        <v>193</v>
      </c>
      <c r="F1706" s="48" t="s">
        <v>322</v>
      </c>
      <c r="G1706" s="48" t="s">
        <v>86</v>
      </c>
      <c r="H1706" s="48">
        <v>6</v>
      </c>
      <c r="I1706" s="50" t="s">
        <v>17</v>
      </c>
      <c r="J1706" s="49"/>
      <c r="K1706" s="44"/>
      <c r="L1706" s="40" t="s">
        <v>2435</v>
      </c>
      <c r="M1706" s="127">
        <v>11</v>
      </c>
      <c r="N1706" s="137">
        <f>VLOOKUP(L1706,단가표!$B$2:$C$75,2,0)</f>
        <v>30000</v>
      </c>
      <c r="O1706" s="42">
        <f>SUM(M1706*N1706)</f>
        <v>330000</v>
      </c>
      <c r="P1706" s="138"/>
      <c r="Q1706" s="165" t="s">
        <v>26</v>
      </c>
      <c r="R1706" s="41"/>
      <c r="S1706" s="42">
        <f>VLOOKUP(Q1706,단가표!$B$2:$C$75,2,0)</f>
        <v>0</v>
      </c>
      <c r="T1706" s="166"/>
      <c r="U1706" s="195"/>
      <c r="V1706" s="50"/>
      <c r="W1706" s="196"/>
      <c r="X1706" s="186">
        <v>44561</v>
      </c>
      <c r="Y1706" s="55" t="s">
        <v>4</v>
      </c>
      <c r="Z1706" s="48"/>
      <c r="AA1706" s="48" t="s">
        <v>229</v>
      </c>
      <c r="AB1706" s="48"/>
      <c r="AC1706" s="48"/>
    </row>
    <row r="1707" spans="1:29" ht="20.100000000000001" customHeight="1">
      <c r="A1707" s="94" t="s">
        <v>2705</v>
      </c>
      <c r="B1707" s="95" t="s">
        <v>51</v>
      </c>
      <c r="C1707" s="59"/>
      <c r="D1707" s="48" t="s">
        <v>224</v>
      </c>
      <c r="E1707" s="48" t="s">
        <v>193</v>
      </c>
      <c r="F1707" s="48" t="s">
        <v>322</v>
      </c>
      <c r="G1707" s="48" t="s">
        <v>86</v>
      </c>
      <c r="H1707" s="48">
        <v>6</v>
      </c>
      <c r="I1707" s="50" t="s">
        <v>91</v>
      </c>
      <c r="J1707" s="49"/>
      <c r="K1707" s="44"/>
      <c r="L1707" s="40" t="s">
        <v>6</v>
      </c>
      <c r="M1707" s="127">
        <v>4</v>
      </c>
      <c r="N1707" s="137">
        <f>VLOOKUP(L1707,단가표!$B$2:$C$75,2,0)</f>
        <v>55000</v>
      </c>
      <c r="O1707" s="42">
        <f>SUM(M1707*N1707)</f>
        <v>220000</v>
      </c>
      <c r="P1707" s="138"/>
      <c r="Q1707" s="165" t="s">
        <v>26</v>
      </c>
      <c r="R1707" s="41"/>
      <c r="S1707" s="42">
        <f>VLOOKUP(Q1707,단가표!$B$2:$C$75,2,0)</f>
        <v>0</v>
      </c>
      <c r="T1707" s="166"/>
      <c r="U1707" s="195"/>
      <c r="V1707" s="50"/>
      <c r="W1707" s="196"/>
      <c r="X1707" s="186">
        <v>44561</v>
      </c>
      <c r="Y1707" s="55" t="s">
        <v>4</v>
      </c>
      <c r="Z1707" s="48"/>
      <c r="AA1707" s="48" t="s">
        <v>229</v>
      </c>
      <c r="AB1707" s="48"/>
      <c r="AC1707" s="48"/>
    </row>
    <row r="1708" spans="1:29" ht="20.100000000000001" customHeight="1">
      <c r="A1708" s="94" t="s">
        <v>2705</v>
      </c>
      <c r="B1708" s="95" t="s">
        <v>51</v>
      </c>
      <c r="C1708" s="59"/>
      <c r="D1708" s="48" t="s">
        <v>224</v>
      </c>
      <c r="E1708" s="48" t="s">
        <v>193</v>
      </c>
      <c r="F1708" s="48" t="s">
        <v>322</v>
      </c>
      <c r="G1708" s="48" t="s">
        <v>86</v>
      </c>
      <c r="H1708" s="48">
        <v>6</v>
      </c>
      <c r="I1708" s="50" t="s">
        <v>406</v>
      </c>
      <c r="J1708" s="49"/>
      <c r="K1708" s="44"/>
      <c r="L1708" s="40" t="s">
        <v>165</v>
      </c>
      <c r="M1708" s="127">
        <v>1</v>
      </c>
      <c r="N1708" s="137">
        <f>VLOOKUP(L1708,단가표!$B$2:$C$75,2,0)</f>
        <v>500000</v>
      </c>
      <c r="O1708" s="42">
        <f>SUM(M1708*N1708)</f>
        <v>500000</v>
      </c>
      <c r="P1708" s="138"/>
      <c r="Q1708" s="165" t="s">
        <v>26</v>
      </c>
      <c r="R1708" s="41"/>
      <c r="S1708" s="42">
        <f>VLOOKUP(Q1708,단가표!$B$2:$C$75,2,0)</f>
        <v>0</v>
      </c>
      <c r="T1708" s="166"/>
      <c r="U1708" s="195"/>
      <c r="V1708" s="50"/>
      <c r="W1708" s="196"/>
      <c r="X1708" s="186">
        <v>44561</v>
      </c>
      <c r="Y1708" s="55" t="s">
        <v>4</v>
      </c>
      <c r="Z1708" s="48"/>
      <c r="AA1708" s="48" t="s">
        <v>229</v>
      </c>
      <c r="AB1708" s="48"/>
      <c r="AC1708" s="48"/>
    </row>
    <row r="1709" spans="1:29" ht="20.100000000000001" customHeight="1">
      <c r="A1709" s="95" t="s">
        <v>2705</v>
      </c>
      <c r="B1709" s="95" t="s">
        <v>51</v>
      </c>
      <c r="C1709" s="59"/>
      <c r="D1709" s="76" t="s">
        <v>183</v>
      </c>
      <c r="E1709" s="48" t="s">
        <v>47</v>
      </c>
      <c r="F1709" s="48" t="s">
        <v>591</v>
      </c>
      <c r="G1709" s="48" t="s">
        <v>86</v>
      </c>
      <c r="H1709" s="48">
        <v>14</v>
      </c>
      <c r="I1709" s="48" t="s">
        <v>94</v>
      </c>
      <c r="J1709" s="49"/>
      <c r="K1709" s="44"/>
      <c r="L1709" s="40" t="s">
        <v>5</v>
      </c>
      <c r="M1709" s="127">
        <v>4</v>
      </c>
      <c r="N1709" s="137">
        <v>57500</v>
      </c>
      <c r="O1709" s="42">
        <f>SUM(M1709*N1709)</f>
        <v>230000</v>
      </c>
      <c r="P1709" s="138"/>
      <c r="Q1709" s="165" t="s">
        <v>26</v>
      </c>
      <c r="R1709" s="41"/>
      <c r="S1709" s="42">
        <v>0</v>
      </c>
      <c r="T1709" s="166"/>
      <c r="U1709" s="195"/>
      <c r="V1709" s="50"/>
      <c r="W1709" s="194" t="s">
        <v>321</v>
      </c>
      <c r="X1709" s="186">
        <v>45343</v>
      </c>
      <c r="Y1709" s="48" t="s">
        <v>4</v>
      </c>
      <c r="Z1709" s="48"/>
      <c r="AA1709" s="67" t="s">
        <v>592</v>
      </c>
      <c r="AB1709" s="67"/>
      <c r="AC1709" s="48"/>
    </row>
    <row r="1710" spans="1:29" ht="20.100000000000001" customHeight="1">
      <c r="A1710" s="95" t="s">
        <v>2705</v>
      </c>
      <c r="B1710" s="95" t="s">
        <v>51</v>
      </c>
      <c r="C1710" s="59"/>
      <c r="D1710" s="76" t="s">
        <v>475</v>
      </c>
      <c r="E1710" s="48" t="s">
        <v>47</v>
      </c>
      <c r="F1710" s="48" t="s">
        <v>591</v>
      </c>
      <c r="G1710" s="48" t="s">
        <v>86</v>
      </c>
      <c r="H1710" s="48">
        <v>15</v>
      </c>
      <c r="I1710" s="48" t="s">
        <v>94</v>
      </c>
      <c r="J1710" s="49"/>
      <c r="K1710" s="44"/>
      <c r="L1710" s="40" t="s">
        <v>5</v>
      </c>
      <c r="M1710" s="127">
        <v>4</v>
      </c>
      <c r="N1710" s="137">
        <f>VLOOKUP(L1710,단가표!$B$2:$C$75,2,0)</f>
        <v>57500</v>
      </c>
      <c r="O1710" s="42">
        <f>SUM(M1710*N1710)</f>
        <v>230000</v>
      </c>
      <c r="P1710" s="138"/>
      <c r="Q1710" s="165" t="s">
        <v>26</v>
      </c>
      <c r="R1710" s="41"/>
      <c r="S1710" s="42">
        <v>0</v>
      </c>
      <c r="T1710" s="166"/>
      <c r="U1710" s="195"/>
      <c r="V1710" s="50"/>
      <c r="W1710" s="194" t="s">
        <v>321</v>
      </c>
      <c r="X1710" s="186">
        <v>45343</v>
      </c>
      <c r="Y1710" s="48" t="s">
        <v>4</v>
      </c>
      <c r="Z1710" s="48"/>
      <c r="AA1710" s="67" t="s">
        <v>592</v>
      </c>
      <c r="AB1710" s="67"/>
      <c r="AC1710" s="48"/>
    </row>
    <row r="1711" spans="1:29" ht="20.100000000000001" customHeight="1">
      <c r="A1711" s="95" t="s">
        <v>2705</v>
      </c>
      <c r="B1711" s="95" t="s">
        <v>51</v>
      </c>
      <c r="C1711" s="59"/>
      <c r="D1711" s="48" t="s">
        <v>705</v>
      </c>
      <c r="E1711" s="48" t="s">
        <v>48</v>
      </c>
      <c r="F1711" s="48" t="s">
        <v>706</v>
      </c>
      <c r="G1711" s="48" t="s">
        <v>86</v>
      </c>
      <c r="H1711" s="48">
        <v>9</v>
      </c>
      <c r="I1711" s="48" t="s">
        <v>17</v>
      </c>
      <c r="J1711" s="49"/>
      <c r="K1711" s="62"/>
      <c r="L1711" s="40" t="s">
        <v>2435</v>
      </c>
      <c r="M1711" s="127">
        <v>2</v>
      </c>
      <c r="N1711" s="137">
        <f>VLOOKUP(L1711,단가표!$B$2:$C$75,2,0)</f>
        <v>30000</v>
      </c>
      <c r="O1711" s="42">
        <f>SUM(M1711*N1711)</f>
        <v>60000</v>
      </c>
      <c r="P1711" s="138"/>
      <c r="Q1711" s="165" t="s">
        <v>26</v>
      </c>
      <c r="R1711" s="41"/>
      <c r="S1711" s="43">
        <f>VLOOKUP(Q1711,단가표!$B$2:$C$75,2,0)</f>
        <v>0</v>
      </c>
      <c r="T1711" s="166"/>
      <c r="U1711" s="193"/>
      <c r="V1711" s="50"/>
      <c r="W1711" s="194"/>
      <c r="X1711" s="186"/>
      <c r="Y1711" s="55"/>
      <c r="Z1711" s="48"/>
      <c r="AA1711" s="48"/>
      <c r="AB1711" s="48"/>
      <c r="AC1711" s="40"/>
    </row>
    <row r="1712" spans="1:29" ht="20.100000000000001" customHeight="1">
      <c r="A1712" s="95" t="s">
        <v>2705</v>
      </c>
      <c r="B1712" s="95" t="s">
        <v>51</v>
      </c>
      <c r="C1712" s="59"/>
      <c r="D1712" s="48" t="s">
        <v>705</v>
      </c>
      <c r="E1712" s="48" t="s">
        <v>48</v>
      </c>
      <c r="F1712" s="48" t="s">
        <v>706</v>
      </c>
      <c r="G1712" s="48" t="s">
        <v>86</v>
      </c>
      <c r="H1712" s="48">
        <v>9</v>
      </c>
      <c r="I1712" s="48" t="s">
        <v>225</v>
      </c>
      <c r="J1712" s="49"/>
      <c r="K1712" s="62"/>
      <c r="L1712" s="40" t="s">
        <v>234</v>
      </c>
      <c r="M1712" s="127">
        <v>1</v>
      </c>
      <c r="N1712" s="137">
        <f>VLOOKUP(L1712,단가표!$B$2:$C$75,2,0)</f>
        <v>70000</v>
      </c>
      <c r="O1712" s="42">
        <v>70000</v>
      </c>
      <c r="P1712" s="138"/>
      <c r="Q1712" s="165" t="s">
        <v>26</v>
      </c>
      <c r="R1712" s="41"/>
      <c r="S1712" s="43">
        <f>VLOOKUP(Q1712,단가표!$B$2:$C$75,2,0)</f>
        <v>0</v>
      </c>
      <c r="T1712" s="166"/>
      <c r="U1712" s="193"/>
      <c r="V1712" s="50"/>
      <c r="W1712" s="194"/>
      <c r="X1712" s="186"/>
      <c r="Y1712" s="55"/>
      <c r="Z1712" s="48"/>
      <c r="AA1712" s="48"/>
      <c r="AB1712" s="48"/>
      <c r="AC1712" s="40"/>
    </row>
    <row r="1713" spans="1:29" ht="20.100000000000001" customHeight="1">
      <c r="A1713" s="95" t="s">
        <v>2705</v>
      </c>
      <c r="B1713" s="95" t="s">
        <v>51</v>
      </c>
      <c r="C1713" s="59"/>
      <c r="D1713" s="57" t="s">
        <v>622</v>
      </c>
      <c r="E1713" s="48" t="s">
        <v>193</v>
      </c>
      <c r="F1713" s="48" t="s">
        <v>680</v>
      </c>
      <c r="G1713" s="48" t="s">
        <v>86</v>
      </c>
      <c r="H1713" s="48">
        <v>9</v>
      </c>
      <c r="I1713" s="50" t="s">
        <v>118</v>
      </c>
      <c r="J1713" s="49"/>
      <c r="K1713" s="66"/>
      <c r="L1713" s="40" t="s">
        <v>238</v>
      </c>
      <c r="M1713" s="127">
        <v>3</v>
      </c>
      <c r="N1713" s="137">
        <f>VLOOKUP(L1713,단가표!$B$2:$C$75,2,0)</f>
        <v>60000</v>
      </c>
      <c r="O1713" s="42">
        <f>SUM(M1713*N1713)</f>
        <v>180000</v>
      </c>
      <c r="P1713" s="140"/>
      <c r="Q1713" s="167" t="s">
        <v>26</v>
      </c>
      <c r="R1713" s="41"/>
      <c r="S1713" s="42">
        <f>VLOOKUP(Q1713,단가표!$B$2:$C$75,2,0)</f>
        <v>0</v>
      </c>
      <c r="T1713" s="166"/>
      <c r="U1713" s="195"/>
      <c r="V1713" s="48"/>
      <c r="W1713" s="194" t="s">
        <v>321</v>
      </c>
      <c r="X1713" s="186">
        <v>45447</v>
      </c>
      <c r="Y1713" s="55" t="s">
        <v>4</v>
      </c>
      <c r="Z1713" s="48"/>
      <c r="AA1713" s="48" t="s">
        <v>681</v>
      </c>
      <c r="AB1713" s="48"/>
      <c r="AC1713" s="48"/>
    </row>
    <row r="1714" spans="1:29" ht="20.100000000000001" customHeight="1">
      <c r="A1714" s="95" t="s">
        <v>2705</v>
      </c>
      <c r="B1714" s="95" t="s">
        <v>51</v>
      </c>
      <c r="C1714" s="38"/>
      <c r="D1714" s="76" t="s">
        <v>163</v>
      </c>
      <c r="E1714" s="48" t="s">
        <v>46</v>
      </c>
      <c r="F1714" s="48" t="s">
        <v>179</v>
      </c>
      <c r="G1714" s="48" t="s">
        <v>86</v>
      </c>
      <c r="H1714" s="48">
        <v>11</v>
      </c>
      <c r="I1714" s="48" t="s">
        <v>474</v>
      </c>
      <c r="J1714" s="49"/>
      <c r="K1714" s="62"/>
      <c r="L1714" s="40" t="s">
        <v>5</v>
      </c>
      <c r="M1714" s="127">
        <v>4</v>
      </c>
      <c r="N1714" s="137">
        <f>VLOOKUP(L1714,단가표!$B$2:$C$75,2,0)</f>
        <v>57500</v>
      </c>
      <c r="O1714" s="42">
        <f>SUM(M1714*N1714)</f>
        <v>230000</v>
      </c>
      <c r="P1714" s="140"/>
      <c r="Q1714" s="167" t="s">
        <v>26</v>
      </c>
      <c r="R1714" s="41"/>
      <c r="S1714" s="43">
        <f>VLOOKUP(Q1714,단가표!$B$2:$C$75,2,0)</f>
        <v>0</v>
      </c>
      <c r="T1714" s="166"/>
      <c r="U1714" s="195"/>
      <c r="V1714" s="50"/>
      <c r="W1714" s="194" t="s">
        <v>321</v>
      </c>
      <c r="X1714" s="186">
        <v>44271</v>
      </c>
      <c r="Y1714" s="55" t="s">
        <v>4</v>
      </c>
      <c r="Z1714" s="48" t="s">
        <v>111</v>
      </c>
      <c r="AA1714" s="48" t="s">
        <v>164</v>
      </c>
      <c r="AB1714" s="48"/>
      <c r="AC1714" s="48" t="s">
        <v>61</v>
      </c>
    </row>
    <row r="1715" spans="1:29" ht="20.100000000000001" customHeight="1">
      <c r="A1715" s="95" t="s">
        <v>2705</v>
      </c>
      <c r="B1715" s="95" t="s">
        <v>51</v>
      </c>
      <c r="C1715" s="38"/>
      <c r="D1715" s="76" t="s">
        <v>533</v>
      </c>
      <c r="E1715" s="48" t="s">
        <v>46</v>
      </c>
      <c r="F1715" s="48" t="s">
        <v>179</v>
      </c>
      <c r="G1715" s="48" t="s">
        <v>86</v>
      </c>
      <c r="H1715" s="48">
        <v>10</v>
      </c>
      <c r="I1715" s="48" t="s">
        <v>474</v>
      </c>
      <c r="J1715" s="49"/>
      <c r="K1715" s="62"/>
      <c r="L1715" s="40" t="s">
        <v>5</v>
      </c>
      <c r="M1715" s="127">
        <v>4</v>
      </c>
      <c r="N1715" s="137">
        <f>VLOOKUP(L1715,단가표!$B$2:$C$75,2,0)</f>
        <v>57500</v>
      </c>
      <c r="O1715" s="42">
        <f>SUM(M1715*N1715)</f>
        <v>230000</v>
      </c>
      <c r="P1715" s="140"/>
      <c r="Q1715" s="167" t="s">
        <v>26</v>
      </c>
      <c r="R1715" s="41"/>
      <c r="S1715" s="43">
        <f>VLOOKUP(Q1715,단가표!$B$2:$C$75,2,0)</f>
        <v>0</v>
      </c>
      <c r="T1715" s="166"/>
      <c r="U1715" s="195"/>
      <c r="V1715" s="50"/>
      <c r="W1715" s="194" t="s">
        <v>321</v>
      </c>
      <c r="X1715" s="186">
        <v>45301</v>
      </c>
      <c r="Y1715" s="55" t="s">
        <v>4</v>
      </c>
      <c r="Z1715" s="48" t="s">
        <v>111</v>
      </c>
      <c r="AA1715" s="48" t="s">
        <v>534</v>
      </c>
      <c r="AB1715" s="48"/>
      <c r="AC1715" s="48" t="s">
        <v>61</v>
      </c>
    </row>
    <row r="1716" spans="1:29" ht="20.100000000000001" customHeight="1">
      <c r="A1716" s="95" t="s">
        <v>2705</v>
      </c>
      <c r="B1716" s="95" t="s">
        <v>51</v>
      </c>
      <c r="C1716" s="56"/>
      <c r="D1716" s="48" t="s">
        <v>327</v>
      </c>
      <c r="E1716" s="48" t="s">
        <v>46</v>
      </c>
      <c r="F1716" s="48" t="s">
        <v>245</v>
      </c>
      <c r="G1716" s="48" t="s">
        <v>86</v>
      </c>
      <c r="H1716" s="48">
        <v>6</v>
      </c>
      <c r="I1716" s="50" t="s">
        <v>754</v>
      </c>
      <c r="J1716" s="49"/>
      <c r="K1716" s="66"/>
      <c r="L1716" s="40" t="s">
        <v>8</v>
      </c>
      <c r="M1716" s="127">
        <v>2</v>
      </c>
      <c r="N1716" s="137">
        <f>VLOOKUP(L1716,단가표!$B$2:$C$75,2,0)</f>
        <v>50000</v>
      </c>
      <c r="O1716" s="42">
        <f>SUM(M1716*N1716)</f>
        <v>100000</v>
      </c>
      <c r="P1716" s="138"/>
      <c r="Q1716" s="167" t="s">
        <v>26</v>
      </c>
      <c r="R1716" s="41"/>
      <c r="S1716" s="43">
        <f>VLOOKUP(Q1716,단가표!$B$2:$C$75,2,0)</f>
        <v>0</v>
      </c>
      <c r="T1716" s="166"/>
      <c r="U1716" s="195"/>
      <c r="V1716" s="50"/>
      <c r="W1716" s="196"/>
      <c r="X1716" s="186">
        <v>44915</v>
      </c>
      <c r="Y1716" s="55" t="s">
        <v>4</v>
      </c>
      <c r="Z1716" s="48"/>
      <c r="AA1716" s="48" t="s">
        <v>328</v>
      </c>
      <c r="AB1716" s="48"/>
      <c r="AC1716" s="48"/>
    </row>
    <row r="1717" spans="1:29" ht="20.100000000000001" customHeight="1">
      <c r="A1717" s="95" t="s">
        <v>2705</v>
      </c>
      <c r="B1717" s="95" t="s">
        <v>51</v>
      </c>
      <c r="C1717" s="56"/>
      <c r="D1717" s="57" t="s">
        <v>543</v>
      </c>
      <c r="E1717" s="48" t="s">
        <v>46</v>
      </c>
      <c r="F1717" s="48" t="s">
        <v>544</v>
      </c>
      <c r="G1717" s="48" t="s">
        <v>86</v>
      </c>
      <c r="H1717" s="48">
        <v>11</v>
      </c>
      <c r="I1717" s="48" t="s">
        <v>474</v>
      </c>
      <c r="J1717" s="49"/>
      <c r="K1717" s="66"/>
      <c r="L1717" s="40" t="s">
        <v>5</v>
      </c>
      <c r="M1717" s="127">
        <v>3</v>
      </c>
      <c r="N1717" s="137">
        <f>VLOOKUP(L1717,단가표!$B$2:$C$75,2,0)</f>
        <v>57500</v>
      </c>
      <c r="O1717" s="42">
        <f>SUM(M1717*N1717)</f>
        <v>172500</v>
      </c>
      <c r="P1717" s="138"/>
      <c r="Q1717" s="165" t="s">
        <v>26</v>
      </c>
      <c r="R1717" s="41"/>
      <c r="S1717" s="43">
        <f>VLOOKUP(Q1717,단가표!$B$2:$C$75,2,0)</f>
        <v>0</v>
      </c>
      <c r="T1717" s="166"/>
      <c r="U1717" s="193"/>
      <c r="V1717" s="50"/>
      <c r="W1717" s="194" t="s">
        <v>321</v>
      </c>
      <c r="X1717" s="186">
        <v>45315</v>
      </c>
      <c r="Y1717" s="55" t="s">
        <v>4</v>
      </c>
      <c r="Z1717" s="48"/>
      <c r="AA1717" s="48" t="s">
        <v>136</v>
      </c>
      <c r="AB1717" s="48"/>
      <c r="AC1717" s="40"/>
    </row>
    <row r="1718" spans="1:29" ht="20.100000000000001" customHeight="1">
      <c r="A1718" s="95" t="s">
        <v>2705</v>
      </c>
      <c r="B1718" s="95" t="s">
        <v>51</v>
      </c>
      <c r="C1718" s="48"/>
      <c r="D1718" s="37" t="s">
        <v>108</v>
      </c>
      <c r="E1718" s="37" t="s">
        <v>48</v>
      </c>
      <c r="F1718" s="37" t="s">
        <v>109</v>
      </c>
      <c r="G1718" s="37" t="s">
        <v>86</v>
      </c>
      <c r="H1718" s="37">
        <v>8</v>
      </c>
      <c r="I1718" s="37" t="s">
        <v>610</v>
      </c>
      <c r="J1718" s="49"/>
      <c r="K1718" s="66"/>
      <c r="L1718" s="40" t="s">
        <v>2435</v>
      </c>
      <c r="M1718" s="128">
        <v>11</v>
      </c>
      <c r="N1718" s="137">
        <f>VLOOKUP(L1718,단가표!$B$2:$C$75,2,0)</f>
        <v>30000</v>
      </c>
      <c r="O1718" s="42">
        <f>SUM(M1718*N1718)</f>
        <v>330000</v>
      </c>
      <c r="P1718" s="138"/>
      <c r="Q1718" s="165" t="s">
        <v>26</v>
      </c>
      <c r="R1718" s="53"/>
      <c r="S1718" s="43">
        <f>VLOOKUP(Q1718,단가표!$B$2:$C$75,2,0)</f>
        <v>0</v>
      </c>
      <c r="T1718" s="168"/>
      <c r="U1718" s="200"/>
      <c r="V1718" s="45"/>
      <c r="W1718" s="199"/>
      <c r="X1718" s="187">
        <v>43946</v>
      </c>
      <c r="Y1718" s="46" t="s">
        <v>6</v>
      </c>
      <c r="Z1718" s="37"/>
      <c r="AA1718" s="37" t="s">
        <v>110</v>
      </c>
      <c r="AB1718" s="37"/>
      <c r="AC1718" s="38"/>
    </row>
    <row r="1719" spans="1:29" ht="20.100000000000001" customHeight="1">
      <c r="A1719" s="95" t="s">
        <v>2705</v>
      </c>
      <c r="B1719" s="95" t="s">
        <v>51</v>
      </c>
      <c r="C1719" s="37"/>
      <c r="D1719" s="40" t="s">
        <v>659</v>
      </c>
      <c r="E1719" s="48" t="s">
        <v>577</v>
      </c>
      <c r="F1719" s="48" t="s">
        <v>660</v>
      </c>
      <c r="G1719" s="48" t="s">
        <v>89</v>
      </c>
      <c r="H1719" s="48">
        <v>7</v>
      </c>
      <c r="I1719" s="48" t="s">
        <v>102</v>
      </c>
      <c r="J1719" s="68"/>
      <c r="K1719" s="66"/>
      <c r="L1719" s="41" t="s">
        <v>4</v>
      </c>
      <c r="M1719" s="127">
        <v>4</v>
      </c>
      <c r="N1719" s="137">
        <f>VLOOKUP(L1719,단가표!$B$2:$C$75,2,0)</f>
        <v>60000</v>
      </c>
      <c r="O1719" s="42">
        <f>SUM(M1719*N1719)</f>
        <v>240000</v>
      </c>
      <c r="P1719" s="140"/>
      <c r="Q1719" s="167" t="s">
        <v>26</v>
      </c>
      <c r="R1719" s="41"/>
      <c r="S1719" s="43">
        <f>VLOOKUP(Q1719,단가표!$B$2:$C$75,2,0)</f>
        <v>0</v>
      </c>
      <c r="T1719" s="166"/>
      <c r="U1719" s="204"/>
      <c r="V1719" s="50"/>
      <c r="W1719" s="194"/>
      <c r="X1719" s="186">
        <v>45423</v>
      </c>
      <c r="Y1719" s="48" t="s">
        <v>4</v>
      </c>
      <c r="Z1719" s="48"/>
      <c r="AA1719" s="60" t="s">
        <v>661</v>
      </c>
      <c r="AB1719" s="60"/>
      <c r="AC1719" s="40"/>
    </row>
    <row r="1720" spans="1:29" ht="20.100000000000001" customHeight="1">
      <c r="A1720" s="95" t="s">
        <v>2705</v>
      </c>
      <c r="B1720" s="95" t="s">
        <v>51</v>
      </c>
      <c r="C1720" s="59"/>
      <c r="D1720" s="57" t="s">
        <v>639</v>
      </c>
      <c r="E1720" s="48" t="s">
        <v>47</v>
      </c>
      <c r="F1720" s="48" t="s">
        <v>640</v>
      </c>
      <c r="G1720" s="48" t="s">
        <v>86</v>
      </c>
      <c r="H1720" s="48">
        <v>7</v>
      </c>
      <c r="I1720" s="50" t="s">
        <v>91</v>
      </c>
      <c r="J1720" s="49"/>
      <c r="K1720" s="62"/>
      <c r="L1720" s="40" t="s">
        <v>234</v>
      </c>
      <c r="M1720" s="127">
        <v>3</v>
      </c>
      <c r="N1720" s="137">
        <f>VLOOKUP(L1720,단가표!$B$2:$C$75,2,0)</f>
        <v>70000</v>
      </c>
      <c r="O1720" s="42">
        <f>SUM(M1720*N1720)</f>
        <v>210000</v>
      </c>
      <c r="P1720" s="138"/>
      <c r="Q1720" s="167" t="s">
        <v>15</v>
      </c>
      <c r="R1720" s="41"/>
      <c r="S1720" s="42">
        <f>VLOOKUP(Q1720,단가표!$B$2:$C$75,2,0)</f>
        <v>6000</v>
      </c>
      <c r="T1720" s="166"/>
      <c r="U1720" s="193"/>
      <c r="V1720" s="50"/>
      <c r="W1720" s="194" t="s">
        <v>353</v>
      </c>
      <c r="X1720" s="186">
        <v>45460</v>
      </c>
      <c r="Y1720" s="55" t="s">
        <v>4</v>
      </c>
      <c r="Z1720" s="48"/>
      <c r="AA1720" s="48"/>
      <c r="AB1720" s="48"/>
      <c r="AC1720" s="48"/>
    </row>
    <row r="1721" spans="1:29" ht="20.100000000000001" customHeight="1">
      <c r="A1721" s="95" t="s">
        <v>2705</v>
      </c>
      <c r="B1721" s="95" t="s">
        <v>51</v>
      </c>
      <c r="C1721" s="59"/>
      <c r="D1721" s="57" t="s">
        <v>638</v>
      </c>
      <c r="E1721" s="48" t="s">
        <v>47</v>
      </c>
      <c r="F1721" s="48" t="s">
        <v>640</v>
      </c>
      <c r="G1721" s="48" t="s">
        <v>86</v>
      </c>
      <c r="H1721" s="48">
        <v>10</v>
      </c>
      <c r="I1721" s="50" t="s">
        <v>91</v>
      </c>
      <c r="J1721" s="49"/>
      <c r="K1721" s="62"/>
      <c r="L1721" s="40" t="s">
        <v>234</v>
      </c>
      <c r="M1721" s="127">
        <v>3</v>
      </c>
      <c r="N1721" s="137">
        <f>VLOOKUP(L1721,단가표!$B$2:$C$75,2,0)</f>
        <v>70000</v>
      </c>
      <c r="O1721" s="42">
        <f>SUM(M1721*N1721)</f>
        <v>210000</v>
      </c>
      <c r="P1721" s="138"/>
      <c r="Q1721" s="167" t="s">
        <v>15</v>
      </c>
      <c r="R1721" s="41"/>
      <c r="S1721" s="42">
        <f>VLOOKUP(Q1721,단가표!$B$2:$C$75,2,0)</f>
        <v>6000</v>
      </c>
      <c r="T1721" s="166"/>
      <c r="U1721" s="193"/>
      <c r="V1721" s="50"/>
      <c r="W1721" s="194" t="s">
        <v>353</v>
      </c>
      <c r="X1721" s="186">
        <v>45460</v>
      </c>
      <c r="Y1721" s="55" t="s">
        <v>4</v>
      </c>
      <c r="Z1721" s="48"/>
      <c r="AA1721" s="48"/>
      <c r="AB1721" s="48"/>
      <c r="AC1721" s="48"/>
    </row>
    <row r="1722" spans="1:29" ht="20.100000000000001" customHeight="1">
      <c r="A1722" s="95" t="s">
        <v>2705</v>
      </c>
      <c r="B1722" s="95" t="s">
        <v>51</v>
      </c>
      <c r="C1722" s="56"/>
      <c r="D1722" s="48" t="s">
        <v>669</v>
      </c>
      <c r="E1722" s="48" t="s">
        <v>46</v>
      </c>
      <c r="F1722" s="40" t="s">
        <v>670</v>
      </c>
      <c r="G1722" s="48" t="s">
        <v>86</v>
      </c>
      <c r="H1722" s="48">
        <v>7</v>
      </c>
      <c r="I1722" s="48" t="s">
        <v>92</v>
      </c>
      <c r="J1722" s="68"/>
      <c r="K1722" s="87"/>
      <c r="L1722" s="40" t="s">
        <v>4</v>
      </c>
      <c r="M1722" s="127">
        <v>4</v>
      </c>
      <c r="N1722" s="137">
        <f>VLOOKUP(L1722,단가표!$B$2:$C$75,2,0)</f>
        <v>60000</v>
      </c>
      <c r="O1722" s="42">
        <f>SUM(M1722*N1722)</f>
        <v>240000</v>
      </c>
      <c r="P1722" s="138"/>
      <c r="Q1722" s="167" t="s">
        <v>26</v>
      </c>
      <c r="R1722" s="41"/>
      <c r="S1722" s="43">
        <f>VLOOKUP(Q1722,단가표!$B$2:$C$75,2,0)</f>
        <v>0</v>
      </c>
      <c r="T1722" s="166"/>
      <c r="U1722" s="195"/>
      <c r="V1722" s="50"/>
      <c r="W1722" s="194"/>
      <c r="X1722" s="186">
        <v>45444</v>
      </c>
      <c r="Y1722" s="55" t="s">
        <v>4</v>
      </c>
      <c r="Z1722" s="48"/>
      <c r="AA1722" s="48" t="s">
        <v>455</v>
      </c>
      <c r="AB1722" s="48"/>
      <c r="AC1722" s="48"/>
    </row>
    <row r="1723" spans="1:29" ht="20.100000000000001" customHeight="1">
      <c r="A1723" s="95" t="s">
        <v>2705</v>
      </c>
      <c r="B1723" s="95" t="s">
        <v>51</v>
      </c>
      <c r="C1723" s="56"/>
      <c r="D1723" s="57" t="s">
        <v>675</v>
      </c>
      <c r="E1723" s="48" t="s">
        <v>48</v>
      </c>
      <c r="F1723" s="48" t="s">
        <v>529</v>
      </c>
      <c r="G1723" s="48" t="s">
        <v>86</v>
      </c>
      <c r="H1723" s="48">
        <v>8</v>
      </c>
      <c r="I1723" s="50" t="s">
        <v>766</v>
      </c>
      <c r="J1723" s="49"/>
      <c r="K1723" s="44"/>
      <c r="L1723" s="40" t="s">
        <v>7</v>
      </c>
      <c r="M1723" s="127">
        <v>7</v>
      </c>
      <c r="N1723" s="137">
        <f>VLOOKUP(L1723,단가표!$B$2:$C$75,2,0)</f>
        <v>53750</v>
      </c>
      <c r="O1723" s="42">
        <f>SUM(M1723*N1723)</f>
        <v>376250</v>
      </c>
      <c r="P1723" s="138"/>
      <c r="Q1723" s="167" t="s">
        <v>26</v>
      </c>
      <c r="R1723" s="41"/>
      <c r="S1723" s="43">
        <f>VLOOKUP(Q1723,단가표!$B$2:$C$75,2,0)</f>
        <v>0</v>
      </c>
      <c r="T1723" s="166"/>
      <c r="U1723" s="195"/>
      <c r="V1723" s="48"/>
      <c r="W1723" s="196" t="s">
        <v>321</v>
      </c>
      <c r="X1723" s="186">
        <v>45301</v>
      </c>
      <c r="Y1723" s="55" t="s">
        <v>6</v>
      </c>
      <c r="Z1723" s="48"/>
      <c r="AA1723" s="48" t="s">
        <v>530</v>
      </c>
      <c r="AB1723" s="48"/>
      <c r="AC1723" s="48"/>
    </row>
    <row r="1724" spans="1:29" ht="20.100000000000001" customHeight="1">
      <c r="A1724" s="95" t="s">
        <v>2705</v>
      </c>
      <c r="B1724" s="95" t="s">
        <v>51</v>
      </c>
      <c r="C1724" s="59"/>
      <c r="D1724" s="57" t="s">
        <v>528</v>
      </c>
      <c r="E1724" s="48" t="s">
        <v>48</v>
      </c>
      <c r="F1724" s="48" t="s">
        <v>529</v>
      </c>
      <c r="G1724" s="48" t="s">
        <v>86</v>
      </c>
      <c r="H1724" s="48">
        <v>8</v>
      </c>
      <c r="I1724" s="50" t="s">
        <v>766</v>
      </c>
      <c r="J1724" s="49"/>
      <c r="K1724" s="44"/>
      <c r="L1724" s="40" t="s">
        <v>7</v>
      </c>
      <c r="M1724" s="127">
        <v>7</v>
      </c>
      <c r="N1724" s="137">
        <f>VLOOKUP(L1724,단가표!$B$2:$C$75,2,0)</f>
        <v>53750</v>
      </c>
      <c r="O1724" s="42">
        <f>SUM(M1724*N1724)</f>
        <v>376250</v>
      </c>
      <c r="P1724" s="138"/>
      <c r="Q1724" s="167" t="s">
        <v>26</v>
      </c>
      <c r="R1724" s="41"/>
      <c r="S1724" s="43">
        <f>VLOOKUP(Q1724,단가표!$B$2:$C$75,2,0)</f>
        <v>0</v>
      </c>
      <c r="T1724" s="166"/>
      <c r="U1724" s="195"/>
      <c r="V1724" s="48"/>
      <c r="W1724" s="196" t="s">
        <v>321</v>
      </c>
      <c r="X1724" s="186">
        <v>45301</v>
      </c>
      <c r="Y1724" s="55" t="s">
        <v>6</v>
      </c>
      <c r="Z1724" s="48"/>
      <c r="AA1724" s="48" t="s">
        <v>530</v>
      </c>
      <c r="AB1724" s="48"/>
      <c r="AC1724" s="48"/>
    </row>
    <row r="1725" spans="1:29" ht="20.100000000000001" customHeight="1">
      <c r="A1725" s="95" t="s">
        <v>2705</v>
      </c>
      <c r="B1725" s="95" t="s">
        <v>51</v>
      </c>
      <c r="C1725" s="59"/>
      <c r="D1725" s="48" t="s">
        <v>694</v>
      </c>
      <c r="E1725" s="48" t="s">
        <v>46</v>
      </c>
      <c r="F1725" s="48" t="s">
        <v>693</v>
      </c>
      <c r="G1725" s="48" t="s">
        <v>86</v>
      </c>
      <c r="H1725" s="48">
        <v>11</v>
      </c>
      <c r="I1725" s="48" t="s">
        <v>107</v>
      </c>
      <c r="J1725" s="49"/>
      <c r="K1725" s="62"/>
      <c r="L1725" s="40" t="s">
        <v>4</v>
      </c>
      <c r="M1725" s="127">
        <v>4</v>
      </c>
      <c r="N1725" s="137">
        <f>VLOOKUP(L1725,단가표!$B$2:$C$75,2,0)</f>
        <v>60000</v>
      </c>
      <c r="O1725" s="42">
        <f>SUM(M1725*N1725)</f>
        <v>240000</v>
      </c>
      <c r="P1725" s="138"/>
      <c r="Q1725" s="165" t="s">
        <v>26</v>
      </c>
      <c r="R1725" s="41"/>
      <c r="S1725" s="43">
        <f>VLOOKUP(Q1725,단가표!$B$2:$C$75,2,0)</f>
        <v>0</v>
      </c>
      <c r="T1725" s="166"/>
      <c r="U1725" s="193"/>
      <c r="V1725" s="50"/>
      <c r="W1725" s="194"/>
      <c r="X1725" s="186">
        <v>45470</v>
      </c>
      <c r="Y1725" s="55" t="s">
        <v>4</v>
      </c>
      <c r="Z1725" s="48"/>
      <c r="AA1725" s="48"/>
      <c r="AB1725" s="48"/>
      <c r="AC1725" s="40"/>
    </row>
    <row r="1726" spans="1:29" ht="20.100000000000001" customHeight="1">
      <c r="A1726" s="95" t="s">
        <v>2705</v>
      </c>
      <c r="B1726" s="95" t="s">
        <v>51</v>
      </c>
      <c r="C1726" s="59"/>
      <c r="D1726" s="57" t="s">
        <v>183</v>
      </c>
      <c r="E1726" s="48" t="s">
        <v>48</v>
      </c>
      <c r="F1726" s="48" t="s">
        <v>211</v>
      </c>
      <c r="G1726" s="48" t="s">
        <v>86</v>
      </c>
      <c r="H1726" s="48">
        <v>6</v>
      </c>
      <c r="I1726" s="48" t="s">
        <v>107</v>
      </c>
      <c r="J1726" s="49"/>
      <c r="K1726" s="82"/>
      <c r="L1726" s="40" t="s">
        <v>234</v>
      </c>
      <c r="M1726" s="127">
        <v>2</v>
      </c>
      <c r="N1726" s="137">
        <f>VLOOKUP(L1726,단가표!$B$2:$C$75,2,0)</f>
        <v>70000</v>
      </c>
      <c r="O1726" s="42">
        <f>SUM(M1726*N1726)</f>
        <v>140000</v>
      </c>
      <c r="P1726" s="138"/>
      <c r="Q1726" s="167" t="s">
        <v>26</v>
      </c>
      <c r="R1726" s="41"/>
      <c r="S1726" s="43">
        <f>VLOOKUP(Q1726,단가표!$B$2:$C$75,2,0)</f>
        <v>0</v>
      </c>
      <c r="T1726" s="166"/>
      <c r="U1726" s="195"/>
      <c r="V1726" s="48"/>
      <c r="W1726" s="194"/>
      <c r="X1726" s="186">
        <v>44316</v>
      </c>
      <c r="Y1726" s="48"/>
      <c r="Z1726" s="48"/>
      <c r="AA1726" s="48" t="s">
        <v>182</v>
      </c>
      <c r="AB1726" s="48"/>
      <c r="AC1726" s="50"/>
    </row>
    <row r="1727" spans="1:29" ht="20.100000000000001" customHeight="1">
      <c r="A1727" s="95" t="s">
        <v>2705</v>
      </c>
      <c r="B1727" s="95" t="s">
        <v>51</v>
      </c>
      <c r="C1727" s="59"/>
      <c r="D1727" s="57" t="s">
        <v>183</v>
      </c>
      <c r="E1727" s="48" t="s">
        <v>48</v>
      </c>
      <c r="F1727" s="48" t="s">
        <v>211</v>
      </c>
      <c r="G1727" s="48" t="s">
        <v>86</v>
      </c>
      <c r="H1727" s="48">
        <v>6</v>
      </c>
      <c r="I1727" s="48" t="s">
        <v>107</v>
      </c>
      <c r="J1727" s="49"/>
      <c r="K1727" s="82"/>
      <c r="L1727" s="40" t="s">
        <v>2435</v>
      </c>
      <c r="M1727" s="127">
        <v>2</v>
      </c>
      <c r="N1727" s="137">
        <f>VLOOKUP(L1727,단가표!$B$2:$C$75,2,0)</f>
        <v>30000</v>
      </c>
      <c r="O1727" s="42">
        <f>SUM(M1727*N1727)</f>
        <v>60000</v>
      </c>
      <c r="P1727" s="138"/>
      <c r="Q1727" s="167" t="s">
        <v>26</v>
      </c>
      <c r="R1727" s="41"/>
      <c r="S1727" s="43">
        <f>VLOOKUP(Q1727,단가표!$B$2:$C$75,2,0)</f>
        <v>0</v>
      </c>
      <c r="T1727" s="166"/>
      <c r="U1727" s="195"/>
      <c r="V1727" s="48"/>
      <c r="W1727" s="194"/>
      <c r="X1727" s="186">
        <v>44316</v>
      </c>
      <c r="Y1727" s="48"/>
      <c r="Z1727" s="48"/>
      <c r="AA1727" s="48" t="s">
        <v>182</v>
      </c>
      <c r="AB1727" s="48"/>
      <c r="AC1727" s="50"/>
    </row>
    <row r="1728" spans="1:29" ht="20.100000000000001" customHeight="1">
      <c r="A1728" s="95" t="s">
        <v>2705</v>
      </c>
      <c r="B1728" s="95" t="s">
        <v>51</v>
      </c>
      <c r="C1728" s="59"/>
      <c r="D1728" s="57" t="s">
        <v>183</v>
      </c>
      <c r="E1728" s="48" t="s">
        <v>48</v>
      </c>
      <c r="F1728" s="48" t="s">
        <v>211</v>
      </c>
      <c r="G1728" s="48" t="s">
        <v>86</v>
      </c>
      <c r="H1728" s="48">
        <v>6</v>
      </c>
      <c r="I1728" s="48" t="s">
        <v>107</v>
      </c>
      <c r="J1728" s="49"/>
      <c r="K1728" s="82"/>
      <c r="L1728" s="41" t="s">
        <v>4</v>
      </c>
      <c r="M1728" s="127">
        <v>1</v>
      </c>
      <c r="N1728" s="137">
        <f>VLOOKUP(L1728,단가표!$B$2:$C$75,2,0)</f>
        <v>60000</v>
      </c>
      <c r="O1728" s="42">
        <f>SUM(M1728*N1728)</f>
        <v>60000</v>
      </c>
      <c r="P1728" s="138"/>
      <c r="Q1728" s="167" t="s">
        <v>26</v>
      </c>
      <c r="R1728" s="41"/>
      <c r="S1728" s="43">
        <f>VLOOKUP(Q1728,단가표!$B$2:$C$75,2,0)</f>
        <v>0</v>
      </c>
      <c r="T1728" s="166"/>
      <c r="U1728" s="195"/>
      <c r="V1728" s="48"/>
      <c r="W1728" s="194"/>
      <c r="X1728" s="186">
        <v>44316</v>
      </c>
      <c r="Y1728" s="48"/>
      <c r="Z1728" s="48"/>
      <c r="AA1728" s="48" t="s">
        <v>182</v>
      </c>
      <c r="AB1728" s="48"/>
      <c r="AC1728" s="50"/>
    </row>
    <row r="1729" spans="1:29" ht="20.100000000000001" customHeight="1">
      <c r="A1729" s="95" t="s">
        <v>2705</v>
      </c>
      <c r="B1729" s="95" t="s">
        <v>51</v>
      </c>
      <c r="C1729" s="59"/>
      <c r="D1729" s="57" t="s">
        <v>183</v>
      </c>
      <c r="E1729" s="48" t="s">
        <v>48</v>
      </c>
      <c r="F1729" s="48" t="s">
        <v>211</v>
      </c>
      <c r="G1729" s="48" t="s">
        <v>86</v>
      </c>
      <c r="H1729" s="48">
        <v>6</v>
      </c>
      <c r="I1729" s="48" t="s">
        <v>107</v>
      </c>
      <c r="J1729" s="49"/>
      <c r="K1729" s="82"/>
      <c r="L1729" s="40" t="s">
        <v>234</v>
      </c>
      <c r="M1729" s="127">
        <v>1</v>
      </c>
      <c r="N1729" s="137">
        <f>VLOOKUP(L1729,단가표!$B$2:$C$75,2,0)</f>
        <v>70000</v>
      </c>
      <c r="O1729" s="42">
        <f>SUM(M1729*N1729)</f>
        <v>70000</v>
      </c>
      <c r="P1729" s="138"/>
      <c r="Q1729" s="167" t="s">
        <v>26</v>
      </c>
      <c r="R1729" s="41"/>
      <c r="S1729" s="43">
        <f>VLOOKUP(Q1729,단가표!$B$2:$C$75,2,0)</f>
        <v>0</v>
      </c>
      <c r="T1729" s="166"/>
      <c r="U1729" s="195"/>
      <c r="V1729" s="48"/>
      <c r="W1729" s="194"/>
      <c r="X1729" s="186">
        <v>44316</v>
      </c>
      <c r="Y1729" s="48"/>
      <c r="Z1729" s="48"/>
      <c r="AA1729" s="48" t="s">
        <v>182</v>
      </c>
      <c r="AB1729" s="48"/>
      <c r="AC1729" s="50"/>
    </row>
    <row r="1730" spans="1:29" ht="20.100000000000001" customHeight="1">
      <c r="A1730" s="95" t="s">
        <v>2705</v>
      </c>
      <c r="B1730" s="95" t="s">
        <v>51</v>
      </c>
      <c r="C1730" s="59"/>
      <c r="D1730" s="57" t="s">
        <v>181</v>
      </c>
      <c r="E1730" s="48" t="s">
        <v>48</v>
      </c>
      <c r="F1730" s="48" t="s">
        <v>211</v>
      </c>
      <c r="G1730" s="48" t="s">
        <v>86</v>
      </c>
      <c r="H1730" s="48">
        <v>5</v>
      </c>
      <c r="I1730" s="48" t="s">
        <v>107</v>
      </c>
      <c r="J1730" s="49"/>
      <c r="K1730" s="82"/>
      <c r="L1730" s="40" t="s">
        <v>234</v>
      </c>
      <c r="M1730" s="127">
        <v>1</v>
      </c>
      <c r="N1730" s="137">
        <f>VLOOKUP(L1730,단가표!$B$2:$C$75,2,0)</f>
        <v>70000</v>
      </c>
      <c r="O1730" s="42">
        <f>SUM(M1730*N1730)</f>
        <v>70000</v>
      </c>
      <c r="P1730" s="138"/>
      <c r="Q1730" s="167" t="s">
        <v>26</v>
      </c>
      <c r="R1730" s="41"/>
      <c r="S1730" s="43">
        <f>VLOOKUP(Q1730,단가표!$B$2:$C$75,2,0)</f>
        <v>0</v>
      </c>
      <c r="T1730" s="166"/>
      <c r="U1730" s="195"/>
      <c r="V1730" s="48"/>
      <c r="W1730" s="194"/>
      <c r="X1730" s="186">
        <v>44316</v>
      </c>
      <c r="Y1730" s="48"/>
      <c r="Z1730" s="48"/>
      <c r="AA1730" s="48" t="s">
        <v>182</v>
      </c>
      <c r="AB1730" s="48"/>
      <c r="AC1730" s="50"/>
    </row>
    <row r="1731" spans="1:29" ht="20.100000000000001" customHeight="1">
      <c r="A1731" s="94" t="s">
        <v>2705</v>
      </c>
      <c r="B1731" s="95" t="s">
        <v>51</v>
      </c>
      <c r="C1731" s="56"/>
      <c r="D1731" s="76" t="s">
        <v>349</v>
      </c>
      <c r="E1731" s="48" t="s">
        <v>193</v>
      </c>
      <c r="F1731" s="48" t="s">
        <v>347</v>
      </c>
      <c r="G1731" s="48" t="s">
        <v>86</v>
      </c>
      <c r="H1731" s="48">
        <v>13</v>
      </c>
      <c r="I1731" s="48" t="s">
        <v>91</v>
      </c>
      <c r="J1731" s="49"/>
      <c r="K1731" s="44"/>
      <c r="L1731" s="40" t="s">
        <v>5</v>
      </c>
      <c r="M1731" s="127">
        <v>4</v>
      </c>
      <c r="N1731" s="137">
        <f>VLOOKUP(L1731,단가표!$B$2:$C$75,2,0)</f>
        <v>57500</v>
      </c>
      <c r="O1731" s="42">
        <f>SUM(M1731*N1731)</f>
        <v>230000</v>
      </c>
      <c r="P1731" s="138"/>
      <c r="Q1731" s="165" t="s">
        <v>15</v>
      </c>
      <c r="R1731" s="41"/>
      <c r="S1731" s="43">
        <f>VLOOKUP(Q1731,단가표!$B$2:$C$75,2,0)</f>
        <v>6000</v>
      </c>
      <c r="T1731" s="166"/>
      <c r="U1731" s="195"/>
      <c r="V1731" s="50"/>
      <c r="W1731" s="194" t="s">
        <v>353</v>
      </c>
      <c r="X1731" s="186">
        <v>44954</v>
      </c>
      <c r="Y1731" s="48" t="s">
        <v>4</v>
      </c>
      <c r="Z1731" s="48"/>
      <c r="AA1731" s="67" t="s">
        <v>348</v>
      </c>
      <c r="AB1731" s="67"/>
      <c r="AC1731" s="48"/>
    </row>
    <row r="1732" spans="1:29" ht="20.100000000000001" customHeight="1">
      <c r="A1732" s="94" t="s">
        <v>2705</v>
      </c>
      <c r="B1732" s="95" t="s">
        <v>51</v>
      </c>
      <c r="C1732" s="59"/>
      <c r="D1732" s="105" t="s">
        <v>447</v>
      </c>
      <c r="E1732" s="48" t="s">
        <v>47</v>
      </c>
      <c r="F1732" s="48" t="s">
        <v>448</v>
      </c>
      <c r="G1732" s="48" t="s">
        <v>86</v>
      </c>
      <c r="H1732" s="48">
        <v>7</v>
      </c>
      <c r="I1732" s="50" t="s">
        <v>137</v>
      </c>
      <c r="J1732" s="49"/>
      <c r="K1732" s="63"/>
      <c r="L1732" s="40" t="s">
        <v>276</v>
      </c>
      <c r="M1732" s="127">
        <v>4</v>
      </c>
      <c r="N1732" s="137">
        <f>VLOOKUP(L1732,단가표!$B$2:$C$75,2,0)</f>
        <v>57500</v>
      </c>
      <c r="O1732" s="42">
        <f>SUM(M1732*N1732)</f>
        <v>230000</v>
      </c>
      <c r="P1732" s="138"/>
      <c r="Q1732" s="167" t="s">
        <v>26</v>
      </c>
      <c r="R1732" s="41"/>
      <c r="S1732" s="43">
        <f>VLOOKUP(Q1732,단가표!$B$2:$C$75,2,0)</f>
        <v>0</v>
      </c>
      <c r="T1732" s="166"/>
      <c r="U1732" s="195"/>
      <c r="V1732" s="50"/>
      <c r="W1732" s="194" t="s">
        <v>321</v>
      </c>
      <c r="X1732" s="186">
        <v>45167</v>
      </c>
      <c r="Y1732" s="55" t="s">
        <v>4</v>
      </c>
      <c r="Z1732" s="48"/>
      <c r="AA1732" s="48" t="s">
        <v>437</v>
      </c>
      <c r="AB1732" s="48"/>
      <c r="AC1732" s="48"/>
    </row>
    <row r="1733" spans="1:29" ht="20.100000000000001" customHeight="1">
      <c r="A1733" s="95" t="s">
        <v>2705</v>
      </c>
      <c r="B1733" s="95" t="s">
        <v>51</v>
      </c>
      <c r="C1733" s="56"/>
      <c r="D1733" s="48" t="s">
        <v>541</v>
      </c>
      <c r="E1733" s="48" t="s">
        <v>47</v>
      </c>
      <c r="F1733" s="48" t="s">
        <v>542</v>
      </c>
      <c r="G1733" s="48" t="s">
        <v>86</v>
      </c>
      <c r="H1733" s="48">
        <v>10</v>
      </c>
      <c r="I1733" s="48" t="s">
        <v>92</v>
      </c>
      <c r="J1733" s="49"/>
      <c r="K1733" s="62"/>
      <c r="L1733" s="40" t="s">
        <v>4</v>
      </c>
      <c r="M1733" s="127">
        <v>4</v>
      </c>
      <c r="N1733" s="137">
        <f>VLOOKUP(L1733,단가표!$B$2:$C$75,2,0)</f>
        <v>60000</v>
      </c>
      <c r="O1733" s="42">
        <f>SUM(M1733*N1733)</f>
        <v>240000</v>
      </c>
      <c r="P1733" s="138"/>
      <c r="Q1733" s="165" t="s">
        <v>26</v>
      </c>
      <c r="R1733" s="41"/>
      <c r="S1733" s="43">
        <f>VLOOKUP(Q1733,단가표!$B$2:$C$75,2,0)</f>
        <v>0</v>
      </c>
      <c r="T1733" s="166"/>
      <c r="U1733" s="195"/>
      <c r="V1733" s="50"/>
      <c r="W1733" s="194"/>
      <c r="X1733" s="186">
        <v>45318</v>
      </c>
      <c r="Y1733" s="55" t="s">
        <v>4</v>
      </c>
      <c r="Z1733" s="48"/>
      <c r="AA1733" s="48" t="s">
        <v>564</v>
      </c>
      <c r="AB1733" s="48"/>
      <c r="AC1733" s="40"/>
    </row>
    <row r="1734" spans="1:29" ht="20.100000000000001" customHeight="1">
      <c r="A1734" s="94" t="s">
        <v>2705</v>
      </c>
      <c r="B1734" s="95" t="s">
        <v>51</v>
      </c>
      <c r="C1734" s="56"/>
      <c r="D1734" s="57" t="s">
        <v>686</v>
      </c>
      <c r="E1734" s="48" t="s">
        <v>47</v>
      </c>
      <c r="F1734" s="48" t="s">
        <v>688</v>
      </c>
      <c r="G1734" s="48" t="s">
        <v>86</v>
      </c>
      <c r="H1734" s="48">
        <v>11</v>
      </c>
      <c r="I1734" s="48" t="s">
        <v>93</v>
      </c>
      <c r="J1734" s="49"/>
      <c r="K1734" s="66"/>
      <c r="L1734" s="40" t="s">
        <v>5</v>
      </c>
      <c r="M1734" s="127">
        <v>4</v>
      </c>
      <c r="N1734" s="137">
        <f>VLOOKUP(L1734,단가표!$B$2:$C$75,2,0)</f>
        <v>57500</v>
      </c>
      <c r="O1734" s="42">
        <f>SUM(M1734*N1734)</f>
        <v>230000</v>
      </c>
      <c r="P1734" s="138"/>
      <c r="Q1734" s="167" t="s">
        <v>15</v>
      </c>
      <c r="R1734" s="41"/>
      <c r="S1734" s="43">
        <f>VLOOKUP(Q1734,단가표!$B$2:$C$75,2,0)</f>
        <v>6000</v>
      </c>
      <c r="T1734" s="166"/>
      <c r="U1734" s="195"/>
      <c r="V1734" s="48"/>
      <c r="W1734" s="194" t="s">
        <v>353</v>
      </c>
      <c r="X1734" s="186">
        <v>45464</v>
      </c>
      <c r="Y1734" s="55" t="s">
        <v>4</v>
      </c>
      <c r="Z1734" s="48"/>
      <c r="AA1734" s="48"/>
      <c r="AB1734" s="48"/>
      <c r="AC1734" s="48"/>
    </row>
    <row r="1735" spans="1:29" ht="20.100000000000001" customHeight="1">
      <c r="A1735" s="94" t="s">
        <v>2705</v>
      </c>
      <c r="B1735" s="95" t="s">
        <v>51</v>
      </c>
      <c r="C1735" s="56"/>
      <c r="D1735" s="57" t="s">
        <v>687</v>
      </c>
      <c r="E1735" s="48" t="s">
        <v>47</v>
      </c>
      <c r="F1735" s="48" t="s">
        <v>688</v>
      </c>
      <c r="G1735" s="48" t="s">
        <v>86</v>
      </c>
      <c r="H1735" s="48">
        <v>11</v>
      </c>
      <c r="I1735" s="48" t="s">
        <v>93</v>
      </c>
      <c r="J1735" s="49"/>
      <c r="K1735" s="66"/>
      <c r="L1735" s="40" t="s">
        <v>5</v>
      </c>
      <c r="M1735" s="127">
        <v>4</v>
      </c>
      <c r="N1735" s="137">
        <f>VLOOKUP(L1735,단가표!$B$2:$C$75,2,0)</f>
        <v>57500</v>
      </c>
      <c r="O1735" s="42">
        <f>SUM(M1735*N1735)</f>
        <v>230000</v>
      </c>
      <c r="P1735" s="138"/>
      <c r="Q1735" s="167" t="s">
        <v>15</v>
      </c>
      <c r="R1735" s="41"/>
      <c r="S1735" s="43">
        <f>VLOOKUP(Q1735,단가표!$B$2:$C$75,2,0)</f>
        <v>6000</v>
      </c>
      <c r="T1735" s="166"/>
      <c r="U1735" s="195"/>
      <c r="V1735" s="48"/>
      <c r="W1735" s="194" t="s">
        <v>353</v>
      </c>
      <c r="X1735" s="186">
        <v>45464</v>
      </c>
      <c r="Y1735" s="55" t="s">
        <v>4</v>
      </c>
      <c r="Z1735" s="48"/>
      <c r="AA1735" s="48"/>
      <c r="AB1735" s="48"/>
      <c r="AC1735" s="48"/>
    </row>
    <row r="1736" spans="1:29" ht="20.100000000000001" customHeight="1">
      <c r="A1736" s="95" t="s">
        <v>2705</v>
      </c>
      <c r="B1736" s="95" t="s">
        <v>51</v>
      </c>
      <c r="C1736" s="59"/>
      <c r="D1736" s="48" t="s">
        <v>304</v>
      </c>
      <c r="E1736" s="48" t="s">
        <v>47</v>
      </c>
      <c r="F1736" s="48" t="s">
        <v>305</v>
      </c>
      <c r="G1736" s="48" t="s">
        <v>86</v>
      </c>
      <c r="H1736" s="48">
        <v>8</v>
      </c>
      <c r="I1736" s="48" t="s">
        <v>92</v>
      </c>
      <c r="J1736" s="49"/>
      <c r="K1736" s="62"/>
      <c r="L1736" s="41" t="s">
        <v>238</v>
      </c>
      <c r="M1736" s="127">
        <v>4</v>
      </c>
      <c r="N1736" s="137">
        <f>VLOOKUP(L1736,단가표!$B$2:$C$75,2,0)</f>
        <v>60000</v>
      </c>
      <c r="O1736" s="42">
        <f>SUM(M1736*N1736)</f>
        <v>240000</v>
      </c>
      <c r="P1736" s="138"/>
      <c r="Q1736" s="167" t="s">
        <v>26</v>
      </c>
      <c r="R1736" s="41"/>
      <c r="S1736" s="43">
        <f>VLOOKUP(Q1736,단가표!$B$2:$C$75,2,0)</f>
        <v>0</v>
      </c>
      <c r="T1736" s="166"/>
      <c r="U1736" s="193"/>
      <c r="V1736" s="50"/>
      <c r="W1736" s="194"/>
      <c r="X1736" s="186">
        <v>44856</v>
      </c>
      <c r="Y1736" s="55" t="s">
        <v>4</v>
      </c>
      <c r="Z1736" s="48"/>
      <c r="AA1736" s="48" t="s">
        <v>306</v>
      </c>
      <c r="AB1736" s="48"/>
      <c r="AC1736" s="40"/>
    </row>
    <row r="1737" spans="1:29" ht="20.100000000000001" customHeight="1">
      <c r="A1737" s="95" t="s">
        <v>2705</v>
      </c>
      <c r="B1737" s="95" t="s">
        <v>51</v>
      </c>
      <c r="C1737" s="59"/>
      <c r="D1737" s="48" t="s">
        <v>304</v>
      </c>
      <c r="E1737" s="48" t="s">
        <v>47</v>
      </c>
      <c r="F1737" s="48" t="s">
        <v>305</v>
      </c>
      <c r="G1737" s="48" t="s">
        <v>86</v>
      </c>
      <c r="H1737" s="48">
        <v>8</v>
      </c>
      <c r="I1737" s="48" t="s">
        <v>92</v>
      </c>
      <c r="J1737" s="49"/>
      <c r="K1737" s="62"/>
      <c r="L1737" s="41" t="s">
        <v>238</v>
      </c>
      <c r="M1737" s="127">
        <v>4</v>
      </c>
      <c r="N1737" s="137">
        <f>VLOOKUP(L1737,단가표!$B$2:$C$75,2,0)</f>
        <v>60000</v>
      </c>
      <c r="O1737" s="42">
        <f>SUM(M1737*N1737)</f>
        <v>240000</v>
      </c>
      <c r="P1737" s="138"/>
      <c r="Q1737" s="167" t="s">
        <v>26</v>
      </c>
      <c r="R1737" s="41"/>
      <c r="S1737" s="43">
        <f>VLOOKUP(Q1737,단가표!$B$2:$C$75,2,0)</f>
        <v>0</v>
      </c>
      <c r="T1737" s="166"/>
      <c r="U1737" s="193"/>
      <c r="V1737" s="50"/>
      <c r="W1737" s="194"/>
      <c r="X1737" s="186">
        <v>44856</v>
      </c>
      <c r="Y1737" s="55" t="s">
        <v>4</v>
      </c>
      <c r="Z1737" s="48"/>
      <c r="AA1737" s="48" t="s">
        <v>306</v>
      </c>
      <c r="AB1737" s="48"/>
      <c r="AC1737" s="40"/>
    </row>
    <row r="1738" spans="1:29" ht="20.100000000000001" customHeight="1">
      <c r="A1738" s="95" t="s">
        <v>2705</v>
      </c>
      <c r="B1738" s="95" t="s">
        <v>51</v>
      </c>
      <c r="C1738" s="56"/>
      <c r="D1738" s="37" t="s">
        <v>291</v>
      </c>
      <c r="E1738" s="48" t="s">
        <v>193</v>
      </c>
      <c r="F1738" s="48" t="s">
        <v>292</v>
      </c>
      <c r="G1738" s="48" t="s">
        <v>86</v>
      </c>
      <c r="H1738" s="48">
        <v>7</v>
      </c>
      <c r="I1738" s="50" t="s">
        <v>113</v>
      </c>
      <c r="J1738" s="49"/>
      <c r="K1738" s="66"/>
      <c r="L1738" s="40" t="s">
        <v>4</v>
      </c>
      <c r="M1738" s="127">
        <v>1</v>
      </c>
      <c r="N1738" s="137">
        <f>VLOOKUP(L1738,단가표!$B$2:$C$75,2,0)</f>
        <v>60000</v>
      </c>
      <c r="O1738" s="42">
        <f>SUM(M1738*N1738)</f>
        <v>60000</v>
      </c>
      <c r="P1738" s="138"/>
      <c r="Q1738" s="167" t="s">
        <v>26</v>
      </c>
      <c r="R1738" s="41"/>
      <c r="S1738" s="43">
        <v>0</v>
      </c>
      <c r="T1738" s="166"/>
      <c r="U1738" s="195"/>
      <c r="V1738" s="48"/>
      <c r="W1738" s="198"/>
      <c r="X1738" s="186">
        <v>44800</v>
      </c>
      <c r="Y1738" s="55" t="s">
        <v>4</v>
      </c>
      <c r="Z1738" s="48"/>
      <c r="AA1738" s="48" t="s">
        <v>297</v>
      </c>
      <c r="AB1738" s="48"/>
      <c r="AC1738" s="48"/>
    </row>
    <row r="1739" spans="1:29" ht="20.100000000000001" customHeight="1">
      <c r="A1739" s="95" t="s">
        <v>2705</v>
      </c>
      <c r="B1739" s="95" t="s">
        <v>51</v>
      </c>
      <c r="C1739" s="59"/>
      <c r="D1739" s="76" t="s">
        <v>183</v>
      </c>
      <c r="E1739" s="48" t="s">
        <v>47</v>
      </c>
      <c r="F1739" s="48" t="s">
        <v>591</v>
      </c>
      <c r="G1739" s="48" t="s">
        <v>86</v>
      </c>
      <c r="H1739" s="48">
        <v>14</v>
      </c>
      <c r="I1739" s="48" t="s">
        <v>94</v>
      </c>
      <c r="J1739" s="49"/>
      <c r="K1739" s="44"/>
      <c r="L1739" s="40" t="s">
        <v>5</v>
      </c>
      <c r="M1739" s="127">
        <v>4</v>
      </c>
      <c r="N1739" s="137">
        <f>VLOOKUP(L1739,단가표!$B$2:$C$75,2,0)</f>
        <v>57500</v>
      </c>
      <c r="O1739" s="42">
        <f>SUM(M1739*N1739)</f>
        <v>230000</v>
      </c>
      <c r="P1739" s="138"/>
      <c r="Q1739" s="165" t="s">
        <v>26</v>
      </c>
      <c r="R1739" s="41"/>
      <c r="S1739" s="42">
        <v>0</v>
      </c>
      <c r="T1739" s="166"/>
      <c r="U1739" s="195"/>
      <c r="V1739" s="50"/>
      <c r="W1739" s="194" t="s">
        <v>321</v>
      </c>
      <c r="X1739" s="186">
        <v>45343</v>
      </c>
      <c r="Y1739" s="48" t="s">
        <v>4</v>
      </c>
      <c r="Z1739" s="48"/>
      <c r="AA1739" s="67" t="s">
        <v>592</v>
      </c>
      <c r="AB1739" s="67"/>
      <c r="AC1739" s="48"/>
    </row>
    <row r="1740" spans="1:29" ht="20.100000000000001" customHeight="1">
      <c r="A1740" s="95" t="s">
        <v>2705</v>
      </c>
      <c r="B1740" s="95" t="s">
        <v>51</v>
      </c>
      <c r="C1740" s="59"/>
      <c r="D1740" s="76" t="s">
        <v>475</v>
      </c>
      <c r="E1740" s="48" t="s">
        <v>47</v>
      </c>
      <c r="F1740" s="48" t="s">
        <v>591</v>
      </c>
      <c r="G1740" s="48" t="s">
        <v>86</v>
      </c>
      <c r="H1740" s="48">
        <v>15</v>
      </c>
      <c r="I1740" s="48" t="s">
        <v>94</v>
      </c>
      <c r="J1740" s="49"/>
      <c r="K1740" s="44"/>
      <c r="L1740" s="40" t="s">
        <v>5</v>
      </c>
      <c r="M1740" s="127">
        <v>4</v>
      </c>
      <c r="N1740" s="137">
        <f>VLOOKUP(L1740,단가표!$B$2:$C$75,2,0)</f>
        <v>57500</v>
      </c>
      <c r="O1740" s="42">
        <f>SUM(M1740*N1740)</f>
        <v>230000</v>
      </c>
      <c r="P1740" s="138"/>
      <c r="Q1740" s="165" t="s">
        <v>26</v>
      </c>
      <c r="R1740" s="41"/>
      <c r="S1740" s="42">
        <v>0</v>
      </c>
      <c r="T1740" s="166"/>
      <c r="U1740" s="195"/>
      <c r="V1740" s="50"/>
      <c r="W1740" s="194" t="s">
        <v>321</v>
      </c>
      <c r="X1740" s="186">
        <v>45343</v>
      </c>
      <c r="Y1740" s="48" t="s">
        <v>4</v>
      </c>
      <c r="Z1740" s="48"/>
      <c r="AA1740" s="67" t="s">
        <v>592</v>
      </c>
      <c r="AB1740" s="67"/>
      <c r="AC1740" s="48"/>
    </row>
    <row r="1741" spans="1:29" ht="20.100000000000001" customHeight="1">
      <c r="A1741" s="95" t="s">
        <v>2705</v>
      </c>
      <c r="B1741" s="95" t="s">
        <v>51</v>
      </c>
      <c r="C1741" s="59"/>
      <c r="D1741" s="48" t="s">
        <v>705</v>
      </c>
      <c r="E1741" s="48" t="s">
        <v>48</v>
      </c>
      <c r="F1741" s="48" t="s">
        <v>706</v>
      </c>
      <c r="G1741" s="48" t="s">
        <v>86</v>
      </c>
      <c r="H1741" s="48">
        <v>9</v>
      </c>
      <c r="I1741" s="48" t="s">
        <v>17</v>
      </c>
      <c r="J1741" s="49"/>
      <c r="K1741" s="62"/>
      <c r="L1741" s="40" t="s">
        <v>2435</v>
      </c>
      <c r="M1741" s="127">
        <v>2</v>
      </c>
      <c r="N1741" s="137">
        <f>VLOOKUP(L1741,단가표!$B$2:$C$75,2,0)</f>
        <v>30000</v>
      </c>
      <c r="O1741" s="42">
        <f>SUM(M1741*N1741)</f>
        <v>60000</v>
      </c>
      <c r="P1741" s="138"/>
      <c r="Q1741" s="165" t="s">
        <v>26</v>
      </c>
      <c r="R1741" s="41"/>
      <c r="S1741" s="43">
        <f>VLOOKUP(Q1741,단가표!$B$2:$C$75,2,0)</f>
        <v>0</v>
      </c>
      <c r="T1741" s="166"/>
      <c r="U1741" s="193"/>
      <c r="V1741" s="50"/>
      <c r="W1741" s="194"/>
      <c r="X1741" s="186"/>
      <c r="Y1741" s="55"/>
      <c r="Z1741" s="48"/>
      <c r="AA1741" s="48"/>
      <c r="AB1741" s="48"/>
      <c r="AC1741" s="40"/>
    </row>
    <row r="1742" spans="1:29" ht="20.100000000000001" customHeight="1">
      <c r="A1742" s="95" t="s">
        <v>2705</v>
      </c>
      <c r="B1742" s="95" t="s">
        <v>51</v>
      </c>
      <c r="C1742" s="59"/>
      <c r="D1742" s="48" t="s">
        <v>602</v>
      </c>
      <c r="E1742" s="48" t="s">
        <v>46</v>
      </c>
      <c r="F1742" s="48" t="s">
        <v>603</v>
      </c>
      <c r="G1742" s="48" t="s">
        <v>86</v>
      </c>
      <c r="H1742" s="48">
        <v>10</v>
      </c>
      <c r="I1742" s="48" t="s">
        <v>101</v>
      </c>
      <c r="J1742" s="49"/>
      <c r="K1742" s="44"/>
      <c r="L1742" s="41" t="s">
        <v>4</v>
      </c>
      <c r="M1742" s="127">
        <v>1</v>
      </c>
      <c r="N1742" s="137">
        <f>VLOOKUP(L1742,단가표!$B$2:$C$75,2,0)</f>
        <v>60000</v>
      </c>
      <c r="O1742" s="42">
        <f>SUM(M1742*N1742)</f>
        <v>60000</v>
      </c>
      <c r="P1742" s="138"/>
      <c r="Q1742" s="165" t="s">
        <v>15</v>
      </c>
      <c r="R1742" s="41"/>
      <c r="S1742" s="42">
        <f>VLOOKUP(Q1742,단가표!$B$2:$C$75,2,0)</f>
        <v>6000</v>
      </c>
      <c r="T1742" s="166"/>
      <c r="U1742" s="195"/>
      <c r="V1742" s="48"/>
      <c r="W1742" s="194" t="s">
        <v>791</v>
      </c>
      <c r="X1742" s="186">
        <v>45351</v>
      </c>
      <c r="Y1742" s="48" t="s">
        <v>6</v>
      </c>
      <c r="Z1742" s="48"/>
      <c r="AA1742" s="48" t="s">
        <v>605</v>
      </c>
      <c r="AB1742" s="48"/>
      <c r="AC1742" s="40" t="s">
        <v>60</v>
      </c>
    </row>
    <row r="1743" spans="1:29" ht="20.100000000000001" customHeight="1">
      <c r="A1743" s="95" t="s">
        <v>2705</v>
      </c>
      <c r="B1743" s="95" t="s">
        <v>51</v>
      </c>
      <c r="C1743" s="48"/>
      <c r="D1743" s="40" t="s">
        <v>401</v>
      </c>
      <c r="E1743" s="48" t="s">
        <v>48</v>
      </c>
      <c r="F1743" s="48" t="s">
        <v>361</v>
      </c>
      <c r="G1743" s="48" t="s">
        <v>86</v>
      </c>
      <c r="H1743" s="48">
        <v>6</v>
      </c>
      <c r="I1743" s="48" t="s">
        <v>87</v>
      </c>
      <c r="J1743" s="49"/>
      <c r="K1743" s="62"/>
      <c r="L1743" s="40" t="s">
        <v>4</v>
      </c>
      <c r="M1743" s="127">
        <v>4</v>
      </c>
      <c r="N1743" s="137">
        <f>VLOOKUP(L1743,단가표!$B$2:$C$75,2,0)</f>
        <v>60000</v>
      </c>
      <c r="O1743" s="42">
        <f>SUM(M1743*N1743)</f>
        <v>240000</v>
      </c>
      <c r="P1743" s="138"/>
      <c r="Q1743" s="167" t="s">
        <v>26</v>
      </c>
      <c r="R1743" s="41"/>
      <c r="S1743" s="43">
        <v>0</v>
      </c>
      <c r="T1743" s="168"/>
      <c r="U1743" s="195"/>
      <c r="V1743" s="50"/>
      <c r="W1743" s="194"/>
      <c r="X1743" s="186">
        <v>44974</v>
      </c>
      <c r="Y1743" s="55" t="s">
        <v>4</v>
      </c>
      <c r="Z1743" s="48"/>
      <c r="AA1743" s="48" t="s">
        <v>362</v>
      </c>
      <c r="AB1743" s="48"/>
      <c r="AC1743" s="48"/>
    </row>
    <row r="1744" spans="1:29" ht="20.100000000000001" customHeight="1">
      <c r="A1744" s="94" t="s">
        <v>2705</v>
      </c>
      <c r="B1744" s="95" t="s">
        <v>51</v>
      </c>
      <c r="C1744" s="61"/>
      <c r="D1744" s="48" t="s">
        <v>648</v>
      </c>
      <c r="E1744" s="48" t="s">
        <v>48</v>
      </c>
      <c r="F1744" s="48" t="s">
        <v>649</v>
      </c>
      <c r="G1744" s="48" t="s">
        <v>86</v>
      </c>
      <c r="H1744" s="48">
        <v>10</v>
      </c>
      <c r="I1744" s="48" t="s">
        <v>87</v>
      </c>
      <c r="J1744" s="49"/>
      <c r="K1744" s="44"/>
      <c r="L1744" s="40" t="s">
        <v>4</v>
      </c>
      <c r="M1744" s="127">
        <v>4</v>
      </c>
      <c r="N1744" s="137">
        <f>VLOOKUP(L1744,단가표!$B$2:$C$75,2,0)</f>
        <v>60000</v>
      </c>
      <c r="O1744" s="42">
        <f>SUM(M1744*N1744)</f>
        <v>240000</v>
      </c>
      <c r="P1744" s="138"/>
      <c r="Q1744" s="167" t="s">
        <v>26</v>
      </c>
      <c r="R1744" s="41"/>
      <c r="S1744" s="43">
        <f>VLOOKUP(Q1744,단가표!$B$2:$C$75,2,0)</f>
        <v>0</v>
      </c>
      <c r="T1744" s="138"/>
      <c r="U1744" s="195"/>
      <c r="V1744" s="50"/>
      <c r="W1744" s="194"/>
      <c r="X1744" s="186">
        <v>45134</v>
      </c>
      <c r="Y1744" s="48" t="s">
        <v>4</v>
      </c>
      <c r="Z1744" s="48"/>
      <c r="AA1744" s="48" t="s">
        <v>419</v>
      </c>
      <c r="AB1744" s="48"/>
      <c r="AC1744" s="40"/>
    </row>
    <row r="1745" spans="1:29" ht="20.100000000000001" customHeight="1">
      <c r="A1745" s="95" t="s">
        <v>2705</v>
      </c>
      <c r="B1745" s="95" t="s">
        <v>51</v>
      </c>
      <c r="C1745" s="48"/>
      <c r="D1745" s="37" t="s">
        <v>108</v>
      </c>
      <c r="E1745" s="37" t="s">
        <v>48</v>
      </c>
      <c r="F1745" s="37" t="s">
        <v>109</v>
      </c>
      <c r="G1745" s="37" t="s">
        <v>86</v>
      </c>
      <c r="H1745" s="37">
        <v>8</v>
      </c>
      <c r="I1745" s="37" t="s">
        <v>610</v>
      </c>
      <c r="J1745" s="49"/>
      <c r="K1745" s="66"/>
      <c r="L1745" s="40" t="s">
        <v>2435</v>
      </c>
      <c r="M1745" s="128">
        <v>8</v>
      </c>
      <c r="N1745" s="137">
        <f>VLOOKUP(L1745,단가표!$B$2:$C$75,2,0)</f>
        <v>30000</v>
      </c>
      <c r="O1745" s="42">
        <f>SUM(M1745*N1745)</f>
        <v>240000</v>
      </c>
      <c r="P1745" s="138"/>
      <c r="Q1745" s="165" t="s">
        <v>26</v>
      </c>
      <c r="R1745" s="53"/>
      <c r="S1745" s="43">
        <f>VLOOKUP(Q1745,단가표!$B$2:$C$75,2,0)</f>
        <v>0</v>
      </c>
      <c r="T1745" s="168"/>
      <c r="U1745" s="200"/>
      <c r="V1745" s="45"/>
      <c r="W1745" s="199"/>
      <c r="X1745" s="187">
        <v>43946</v>
      </c>
      <c r="Y1745" s="46" t="s">
        <v>6</v>
      </c>
      <c r="Z1745" s="37"/>
      <c r="AA1745" s="37" t="s">
        <v>110</v>
      </c>
      <c r="AB1745" s="37"/>
      <c r="AC1745" s="38"/>
    </row>
    <row r="1746" spans="1:29" ht="20.100000000000001" customHeight="1">
      <c r="A1746" s="95" t="s">
        <v>2705</v>
      </c>
      <c r="B1746" s="95" t="s">
        <v>51</v>
      </c>
      <c r="C1746" s="59"/>
      <c r="D1746" s="57" t="s">
        <v>639</v>
      </c>
      <c r="E1746" s="48" t="s">
        <v>47</v>
      </c>
      <c r="F1746" s="48" t="s">
        <v>640</v>
      </c>
      <c r="G1746" s="48" t="s">
        <v>86</v>
      </c>
      <c r="H1746" s="48">
        <v>7</v>
      </c>
      <c r="I1746" s="50" t="s">
        <v>91</v>
      </c>
      <c r="J1746" s="49"/>
      <c r="K1746" s="62"/>
      <c r="L1746" s="40" t="s">
        <v>234</v>
      </c>
      <c r="M1746" s="127">
        <v>3</v>
      </c>
      <c r="N1746" s="137">
        <f>VLOOKUP(L1746,단가표!$B$2:$C$75,2,0)</f>
        <v>70000</v>
      </c>
      <c r="O1746" s="42">
        <f>SUM(M1746*N1746)</f>
        <v>210000</v>
      </c>
      <c r="P1746" s="138"/>
      <c r="Q1746" s="167" t="s">
        <v>26</v>
      </c>
      <c r="R1746" s="41"/>
      <c r="S1746" s="42">
        <f>VLOOKUP(Q1746,단가표!$B$2:$C$75,2,0)</f>
        <v>0</v>
      </c>
      <c r="T1746" s="166"/>
      <c r="U1746" s="193"/>
      <c r="V1746" s="50"/>
      <c r="W1746" s="194" t="s">
        <v>353</v>
      </c>
      <c r="X1746" s="186">
        <v>45460</v>
      </c>
      <c r="Y1746" s="55" t="s">
        <v>4</v>
      </c>
      <c r="Z1746" s="48"/>
      <c r="AA1746" s="48"/>
      <c r="AB1746" s="48"/>
      <c r="AC1746" s="48"/>
    </row>
    <row r="1747" spans="1:29" ht="20.100000000000001" customHeight="1">
      <c r="A1747" s="95" t="s">
        <v>2705</v>
      </c>
      <c r="B1747" s="95" t="s">
        <v>51</v>
      </c>
      <c r="C1747" s="59"/>
      <c r="D1747" s="57" t="s">
        <v>638</v>
      </c>
      <c r="E1747" s="48" t="s">
        <v>47</v>
      </c>
      <c r="F1747" s="48" t="s">
        <v>640</v>
      </c>
      <c r="G1747" s="48" t="s">
        <v>86</v>
      </c>
      <c r="H1747" s="48">
        <v>10</v>
      </c>
      <c r="I1747" s="50" t="s">
        <v>91</v>
      </c>
      <c r="J1747" s="49"/>
      <c r="K1747" s="62"/>
      <c r="L1747" s="40" t="s">
        <v>234</v>
      </c>
      <c r="M1747" s="127">
        <v>3</v>
      </c>
      <c r="N1747" s="137">
        <f>VLOOKUP(L1747,단가표!$B$2:$C$75,2,0)</f>
        <v>70000</v>
      </c>
      <c r="O1747" s="42">
        <f>SUM(M1747*N1747)</f>
        <v>210000</v>
      </c>
      <c r="P1747" s="138"/>
      <c r="Q1747" s="167" t="s">
        <v>26</v>
      </c>
      <c r="R1747" s="41"/>
      <c r="S1747" s="42">
        <f>VLOOKUP(Q1747,단가표!$B$2:$C$75,2,0)</f>
        <v>0</v>
      </c>
      <c r="T1747" s="166"/>
      <c r="U1747" s="193"/>
      <c r="V1747" s="50"/>
      <c r="W1747" s="194" t="s">
        <v>353</v>
      </c>
      <c r="X1747" s="186">
        <v>45460</v>
      </c>
      <c r="Y1747" s="55" t="s">
        <v>4</v>
      </c>
      <c r="Z1747" s="48"/>
      <c r="AA1747" s="48"/>
      <c r="AB1747" s="48"/>
      <c r="AC1747" s="48"/>
    </row>
    <row r="1748" spans="1:29" ht="20.100000000000001" customHeight="1">
      <c r="A1748" s="95" t="s">
        <v>2705</v>
      </c>
      <c r="B1748" s="95" t="s">
        <v>51</v>
      </c>
      <c r="C1748" s="59"/>
      <c r="D1748" s="48" t="s">
        <v>494</v>
      </c>
      <c r="E1748" s="48" t="s">
        <v>47</v>
      </c>
      <c r="F1748" s="40" t="s">
        <v>495</v>
      </c>
      <c r="G1748" s="48" t="s">
        <v>86</v>
      </c>
      <c r="H1748" s="48">
        <v>7</v>
      </c>
      <c r="I1748" s="48" t="s">
        <v>102</v>
      </c>
      <c r="J1748" s="39"/>
      <c r="K1748" s="63"/>
      <c r="L1748" s="40" t="s">
        <v>4</v>
      </c>
      <c r="M1748" s="127">
        <v>4</v>
      </c>
      <c r="N1748" s="137">
        <f>VLOOKUP(L1748,단가표!$B$2:$C$75,2,0)</f>
        <v>60000</v>
      </c>
      <c r="O1748" s="42">
        <f>SUM(M1748*N1748)</f>
        <v>240000</v>
      </c>
      <c r="P1748" s="138"/>
      <c r="Q1748" s="167" t="s">
        <v>26</v>
      </c>
      <c r="R1748" s="41"/>
      <c r="S1748" s="43">
        <f>VLOOKUP(Q1748,단가표!$B$2:$C$75,2,0)</f>
        <v>0</v>
      </c>
      <c r="T1748" s="166"/>
      <c r="U1748" s="193"/>
      <c r="V1748" s="50"/>
      <c r="W1748" s="194"/>
      <c r="X1748" s="186">
        <v>45318</v>
      </c>
      <c r="Y1748" s="55" t="s">
        <v>4</v>
      </c>
      <c r="Z1748" s="48"/>
      <c r="AA1748" s="48" t="s">
        <v>563</v>
      </c>
      <c r="AB1748" s="48"/>
      <c r="AC1748" s="48"/>
    </row>
    <row r="1749" spans="1:29" ht="20.100000000000001" customHeight="1">
      <c r="A1749" s="95" t="s">
        <v>2705</v>
      </c>
      <c r="B1749" s="95" t="s">
        <v>51</v>
      </c>
      <c r="C1749" s="37"/>
      <c r="D1749" s="40" t="s">
        <v>559</v>
      </c>
      <c r="E1749" s="48" t="s">
        <v>46</v>
      </c>
      <c r="F1749" s="48" t="s">
        <v>560</v>
      </c>
      <c r="G1749" s="48" t="s">
        <v>86</v>
      </c>
      <c r="H1749" s="48">
        <v>11</v>
      </c>
      <c r="I1749" s="48" t="s">
        <v>561</v>
      </c>
      <c r="J1749" s="49"/>
      <c r="K1749" s="44"/>
      <c r="L1749" s="40" t="s">
        <v>310</v>
      </c>
      <c r="M1749" s="127">
        <v>8</v>
      </c>
      <c r="N1749" s="137">
        <f>VLOOKUP(L1749,단가표!$B$2:$C$75,2,0)</f>
        <v>55000</v>
      </c>
      <c r="O1749" s="42">
        <f>SUM(M1749*N1749)</f>
        <v>440000</v>
      </c>
      <c r="P1749" s="138"/>
      <c r="Q1749" s="167" t="s">
        <v>15</v>
      </c>
      <c r="R1749" s="41"/>
      <c r="S1749" s="43">
        <f>VLOOKUP(Q1749,단가표!$B$2:$C$75,2,0)</f>
        <v>6000</v>
      </c>
      <c r="T1749" s="166"/>
      <c r="U1749" s="195"/>
      <c r="V1749" s="50"/>
      <c r="W1749" s="194" t="s">
        <v>790</v>
      </c>
      <c r="X1749" s="186">
        <v>45317</v>
      </c>
      <c r="Y1749" s="55" t="s">
        <v>4</v>
      </c>
      <c r="Z1749" s="48"/>
      <c r="AA1749" s="48" t="s">
        <v>562</v>
      </c>
      <c r="AB1749" s="48"/>
      <c r="AC1749" s="48" t="s">
        <v>61</v>
      </c>
    </row>
    <row r="1750" spans="1:29" ht="20.100000000000001" customHeight="1">
      <c r="A1750" s="95" t="s">
        <v>2705</v>
      </c>
      <c r="B1750" s="95" t="s">
        <v>51</v>
      </c>
      <c r="C1750" s="59"/>
      <c r="D1750" s="48" t="s">
        <v>198</v>
      </c>
      <c r="E1750" s="48" t="s">
        <v>193</v>
      </c>
      <c r="F1750" s="48" t="s">
        <v>200</v>
      </c>
      <c r="G1750" s="48" t="s">
        <v>86</v>
      </c>
      <c r="H1750" s="48">
        <v>7</v>
      </c>
      <c r="I1750" s="48" t="s">
        <v>141</v>
      </c>
      <c r="J1750" s="49"/>
      <c r="K1750" s="62"/>
      <c r="L1750" s="40" t="s">
        <v>4</v>
      </c>
      <c r="M1750" s="127">
        <v>6</v>
      </c>
      <c r="N1750" s="137">
        <f>VLOOKUP(L1750,[2]단가표!$B$2:$C$75,2,0)</f>
        <v>60000</v>
      </c>
      <c r="O1750" s="42">
        <f>SUM(M1750*N1750)</f>
        <v>360000</v>
      </c>
      <c r="P1750" s="138"/>
      <c r="Q1750" s="167" t="s">
        <v>26</v>
      </c>
      <c r="R1750" s="42"/>
      <c r="S1750" s="43">
        <f>VLOOKUP(Q1750,[2]단가표!$B$2:$C$75,2,0)</f>
        <v>0</v>
      </c>
      <c r="T1750" s="166"/>
      <c r="U1750" s="195"/>
      <c r="V1750" s="48"/>
      <c r="W1750" s="194"/>
      <c r="X1750" s="186">
        <v>44415</v>
      </c>
      <c r="Y1750" s="48" t="s">
        <v>4</v>
      </c>
      <c r="Z1750" s="48"/>
      <c r="AA1750" s="48" t="s">
        <v>199</v>
      </c>
      <c r="AB1750" s="48"/>
      <c r="AC1750" s="40" t="s">
        <v>60</v>
      </c>
    </row>
    <row r="1751" spans="1:29" ht="20.100000000000001" customHeight="1">
      <c r="A1751" s="94" t="s">
        <v>2705</v>
      </c>
      <c r="B1751" s="95" t="s">
        <v>51</v>
      </c>
      <c r="C1751" s="56"/>
      <c r="D1751" s="48" t="s">
        <v>588</v>
      </c>
      <c r="E1751" s="48" t="s">
        <v>46</v>
      </c>
      <c r="F1751" s="48" t="s">
        <v>578</v>
      </c>
      <c r="G1751" s="48" t="s">
        <v>86</v>
      </c>
      <c r="H1751" s="48">
        <v>10</v>
      </c>
      <c r="I1751" s="48" t="s">
        <v>114</v>
      </c>
      <c r="J1751" s="49"/>
      <c r="K1751" s="62"/>
      <c r="L1751" s="40" t="s">
        <v>4</v>
      </c>
      <c r="M1751" s="127">
        <v>4</v>
      </c>
      <c r="N1751" s="137">
        <f>VLOOKUP(L1751,[2]단가표!$B$2:$C$75,2,0)</f>
        <v>60000</v>
      </c>
      <c r="O1751" s="42">
        <f>SUM(M1751*N1751)</f>
        <v>240000</v>
      </c>
      <c r="P1751" s="138"/>
      <c r="Q1751" s="167" t="s">
        <v>26</v>
      </c>
      <c r="R1751" s="41"/>
      <c r="S1751" s="43">
        <f>VLOOKUP(Q1751,[2]단가표!$B$2:$C$75,2,0)</f>
        <v>0</v>
      </c>
      <c r="T1751" s="166"/>
      <c r="U1751" s="195"/>
      <c r="V1751" s="48"/>
      <c r="W1751" s="202"/>
      <c r="X1751" s="186">
        <v>45367</v>
      </c>
      <c r="Y1751" s="48" t="s">
        <v>4</v>
      </c>
      <c r="Z1751" s="48" t="s">
        <v>626</v>
      </c>
      <c r="AA1751" s="48"/>
      <c r="AB1751" s="48"/>
      <c r="AC1751" s="50"/>
    </row>
    <row r="1752" spans="1:29" ht="20.100000000000001" customHeight="1">
      <c r="A1752" s="95" t="s">
        <v>2705</v>
      </c>
      <c r="B1752" s="95" t="s">
        <v>51</v>
      </c>
      <c r="C1752" s="59"/>
      <c r="D1752" s="48" t="s">
        <v>206</v>
      </c>
      <c r="E1752" s="48" t="s">
        <v>193</v>
      </c>
      <c r="F1752" s="48" t="s">
        <v>207</v>
      </c>
      <c r="G1752" s="48" t="s">
        <v>86</v>
      </c>
      <c r="H1752" s="48">
        <v>9</v>
      </c>
      <c r="I1752" s="48" t="s">
        <v>141</v>
      </c>
      <c r="J1752" s="49"/>
      <c r="K1752" s="62"/>
      <c r="L1752" s="40" t="s">
        <v>4</v>
      </c>
      <c r="M1752" s="127">
        <v>6</v>
      </c>
      <c r="N1752" s="137">
        <f>VLOOKUP(L1752,[2]단가표!$B$2:$C$75,2,0)</f>
        <v>60000</v>
      </c>
      <c r="O1752" s="42">
        <f>SUM(M1752*N1752)</f>
        <v>360000</v>
      </c>
      <c r="P1752" s="138"/>
      <c r="Q1752" s="167" t="s">
        <v>26</v>
      </c>
      <c r="R1752" s="42"/>
      <c r="S1752" s="43">
        <f>VLOOKUP(Q1752,[2]단가표!$B$2:$C$75,2,0)</f>
        <v>0</v>
      </c>
      <c r="T1752" s="166"/>
      <c r="U1752" s="195"/>
      <c r="V1752" s="50"/>
      <c r="W1752" s="194"/>
      <c r="X1752" s="186">
        <v>44485</v>
      </c>
      <c r="Y1752" s="48" t="s">
        <v>4</v>
      </c>
      <c r="Z1752" s="48"/>
      <c r="AA1752" s="48" t="s">
        <v>208</v>
      </c>
      <c r="AB1752" s="48"/>
      <c r="AC1752" s="40"/>
    </row>
    <row r="1753" spans="1:29" ht="20.100000000000001" customHeight="1">
      <c r="A1753" s="95" t="s">
        <v>2705</v>
      </c>
      <c r="B1753" s="95" t="s">
        <v>51</v>
      </c>
      <c r="C1753" s="59"/>
      <c r="D1753" s="57" t="s">
        <v>679</v>
      </c>
      <c r="E1753" s="48" t="s">
        <v>193</v>
      </c>
      <c r="F1753" s="48" t="s">
        <v>680</v>
      </c>
      <c r="G1753" s="48" t="s">
        <v>86</v>
      </c>
      <c r="H1753" s="48">
        <v>6</v>
      </c>
      <c r="I1753" s="50" t="s">
        <v>611</v>
      </c>
      <c r="J1753" s="49"/>
      <c r="K1753" s="66"/>
      <c r="L1753" s="40" t="s">
        <v>7</v>
      </c>
      <c r="M1753" s="127">
        <v>8</v>
      </c>
      <c r="N1753" s="137">
        <f>VLOOKUP(L1753,단가표!$B$2:$C$75,2,0)</f>
        <v>53750</v>
      </c>
      <c r="O1753" s="42">
        <f>SUM(M1753*N1753)</f>
        <v>430000</v>
      </c>
      <c r="P1753" s="140"/>
      <c r="Q1753" s="167" t="s">
        <v>26</v>
      </c>
      <c r="R1753" s="41"/>
      <c r="S1753" s="42">
        <f>VLOOKUP(Q1753,단가표!$B$2:$C$75,2,0)</f>
        <v>0</v>
      </c>
      <c r="T1753" s="166"/>
      <c r="U1753" s="195"/>
      <c r="V1753" s="48"/>
      <c r="W1753" s="194" t="s">
        <v>321</v>
      </c>
      <c r="X1753" s="186">
        <v>45447</v>
      </c>
      <c r="Y1753" s="55" t="s">
        <v>4</v>
      </c>
      <c r="Z1753" s="48"/>
      <c r="AA1753" s="48" t="s">
        <v>681</v>
      </c>
      <c r="AB1753" s="48"/>
      <c r="AC1753" s="48"/>
    </row>
    <row r="1754" spans="1:29" ht="20.100000000000001" customHeight="1">
      <c r="A1754" s="95" t="s">
        <v>2705</v>
      </c>
      <c r="B1754" s="95" t="s">
        <v>50</v>
      </c>
      <c r="C1754" s="37"/>
      <c r="D1754" s="48" t="s">
        <v>415</v>
      </c>
      <c r="E1754" s="48" t="s">
        <v>45</v>
      </c>
      <c r="F1754" s="40" t="s">
        <v>416</v>
      </c>
      <c r="G1754" s="48" t="s">
        <v>89</v>
      </c>
      <c r="H1754" s="48">
        <v>5</v>
      </c>
      <c r="I1754" s="48" t="s">
        <v>113</v>
      </c>
      <c r="J1754" s="49"/>
      <c r="K1754" s="44"/>
      <c r="L1754" s="40" t="s">
        <v>6</v>
      </c>
      <c r="M1754" s="127">
        <v>7</v>
      </c>
      <c r="N1754" s="137">
        <f>VLOOKUP(L1754,단가표!$B$2:$C$75,2,0)</f>
        <v>55000</v>
      </c>
      <c r="O1754" s="91">
        <f>SUM(M1754*N1754)</f>
        <v>385000</v>
      </c>
      <c r="P1754" s="141"/>
      <c r="Q1754" s="165" t="s">
        <v>26</v>
      </c>
      <c r="R1754" s="41"/>
      <c r="S1754" s="43">
        <f>VLOOKUP(Q1754,단가표!$B$2:$C$75,2,0)</f>
        <v>0</v>
      </c>
      <c r="T1754" s="166"/>
      <c r="U1754" s="195"/>
      <c r="V1754" s="41"/>
      <c r="W1754" s="194"/>
      <c r="X1754" s="186"/>
      <c r="Y1754" s="55"/>
      <c r="Z1754" s="48"/>
      <c r="AA1754" s="48"/>
      <c r="AB1754" s="48"/>
      <c r="AC1754" s="48"/>
    </row>
    <row r="1755" spans="1:29" ht="20.100000000000001" customHeight="1">
      <c r="A1755" s="95" t="s">
        <v>2705</v>
      </c>
      <c r="B1755" s="95" t="s">
        <v>50</v>
      </c>
      <c r="C1755" s="37"/>
      <c r="D1755" s="48" t="s">
        <v>407</v>
      </c>
      <c r="E1755" s="48" t="s">
        <v>45</v>
      </c>
      <c r="F1755" s="48" t="s">
        <v>408</v>
      </c>
      <c r="G1755" s="48" t="s">
        <v>86</v>
      </c>
      <c r="H1755" s="48">
        <v>10</v>
      </c>
      <c r="I1755" s="48" t="s">
        <v>104</v>
      </c>
      <c r="J1755" s="49"/>
      <c r="K1755" s="66"/>
      <c r="L1755" s="40" t="s">
        <v>3</v>
      </c>
      <c r="M1755" s="127">
        <v>2</v>
      </c>
      <c r="N1755" s="137">
        <f>VLOOKUP(L1755,단가표!$B$2:$C$75,2,0)</f>
        <v>70000</v>
      </c>
      <c r="O1755" s="42">
        <f>SUM(M1755*N1755)</f>
        <v>140000</v>
      </c>
      <c r="P1755" s="138"/>
      <c r="Q1755" s="165" t="s">
        <v>26</v>
      </c>
      <c r="R1755" s="41"/>
      <c r="S1755" s="42">
        <f>VLOOKUP(Q1755,단가표!$B$2:$C$75,2,0)</f>
        <v>0</v>
      </c>
      <c r="T1755" s="166"/>
      <c r="U1755" s="195"/>
      <c r="V1755" s="48"/>
      <c r="W1755" s="199"/>
      <c r="X1755" s="186">
        <v>45141</v>
      </c>
      <c r="Y1755" s="48" t="s">
        <v>4</v>
      </c>
      <c r="Z1755" s="48"/>
      <c r="AA1755" s="48" t="s">
        <v>425</v>
      </c>
      <c r="AB1755" s="48"/>
      <c r="AC1755" s="50"/>
    </row>
    <row r="1756" spans="1:29" ht="20.100000000000001" customHeight="1">
      <c r="A1756" s="95" t="s">
        <v>2705</v>
      </c>
      <c r="B1756" s="95" t="s">
        <v>50</v>
      </c>
      <c r="C1756" s="59"/>
      <c r="D1756" s="48" t="s">
        <v>339</v>
      </c>
      <c r="E1756" s="48" t="s">
        <v>45</v>
      </c>
      <c r="F1756" s="48" t="s">
        <v>340</v>
      </c>
      <c r="G1756" s="48" t="s">
        <v>89</v>
      </c>
      <c r="H1756" s="48">
        <v>6</v>
      </c>
      <c r="I1756" s="48" t="s">
        <v>100</v>
      </c>
      <c r="J1756" s="49"/>
      <c r="K1756" s="44"/>
      <c r="L1756" s="40" t="s">
        <v>4</v>
      </c>
      <c r="M1756" s="127">
        <v>4</v>
      </c>
      <c r="N1756" s="137">
        <f>VLOOKUP(L1756,단가표!$B$2:$C$75,2,0)</f>
        <v>60000</v>
      </c>
      <c r="O1756" s="42">
        <f>SUM(M1756*N1756)</f>
        <v>240000</v>
      </c>
      <c r="P1756" s="138"/>
      <c r="Q1756" s="167" t="s">
        <v>26</v>
      </c>
      <c r="R1756" s="41"/>
      <c r="S1756" s="43">
        <f>VLOOKUP(Q1756,단가표!$B$2:$C$75,2,0)</f>
        <v>0</v>
      </c>
      <c r="T1756" s="166"/>
      <c r="U1756" s="195"/>
      <c r="V1756" s="50"/>
      <c r="W1756" s="194"/>
      <c r="X1756" s="186">
        <v>44939</v>
      </c>
      <c r="Y1756" s="48" t="s">
        <v>4</v>
      </c>
      <c r="Z1756" s="48"/>
      <c r="AA1756" s="48" t="s">
        <v>341</v>
      </c>
      <c r="AB1756" s="48"/>
      <c r="AC1756" s="40"/>
    </row>
    <row r="1757" spans="1:29" ht="20.100000000000001" customHeight="1">
      <c r="A1757" s="95" t="s">
        <v>2705</v>
      </c>
      <c r="B1757" s="95" t="s">
        <v>50</v>
      </c>
      <c r="C1757" s="59"/>
      <c r="D1757" s="40" t="s">
        <v>287</v>
      </c>
      <c r="E1757" s="48" t="s">
        <v>731</v>
      </c>
      <c r="F1757" s="48" t="s">
        <v>288</v>
      </c>
      <c r="G1757" s="48" t="s">
        <v>89</v>
      </c>
      <c r="H1757" s="48">
        <v>9</v>
      </c>
      <c r="I1757" s="48" t="s">
        <v>91</v>
      </c>
      <c r="J1757" s="49"/>
      <c r="K1757" s="66"/>
      <c r="L1757" s="40" t="s">
        <v>4</v>
      </c>
      <c r="M1757" s="127">
        <v>4</v>
      </c>
      <c r="N1757" s="137">
        <f>VLOOKUP(L1757,단가표!$B$2:$C$75,2,0)</f>
        <v>60000</v>
      </c>
      <c r="O1757" s="42">
        <f>SUM(M1757*N1757)</f>
        <v>240000</v>
      </c>
      <c r="P1757" s="138"/>
      <c r="Q1757" s="167" t="s">
        <v>26</v>
      </c>
      <c r="R1757" s="41"/>
      <c r="S1757" s="43">
        <f>VLOOKUP(Q1757,단가표!$B$2:$C$75,2,0)</f>
        <v>0</v>
      </c>
      <c r="T1757" s="166"/>
      <c r="U1757" s="209"/>
      <c r="V1757" s="41"/>
      <c r="W1757" s="194"/>
      <c r="X1757" s="188"/>
      <c r="Y1757" s="48"/>
      <c r="Z1757" s="48"/>
      <c r="AA1757" s="48"/>
      <c r="AB1757" s="48"/>
      <c r="AC1757" s="40" t="s">
        <v>52</v>
      </c>
    </row>
    <row r="1758" spans="1:29" ht="20.100000000000001" customHeight="1">
      <c r="A1758" s="95" t="s">
        <v>2705</v>
      </c>
      <c r="B1758" s="95" t="s">
        <v>51</v>
      </c>
      <c r="C1758" s="56"/>
      <c r="D1758" s="76" t="s">
        <v>527</v>
      </c>
      <c r="E1758" s="48" t="s">
        <v>193</v>
      </c>
      <c r="F1758" s="48" t="s">
        <v>347</v>
      </c>
      <c r="G1758" s="48" t="s">
        <v>86</v>
      </c>
      <c r="H1758" s="48">
        <v>10</v>
      </c>
      <c r="I1758" s="48" t="s">
        <v>91</v>
      </c>
      <c r="J1758" s="49"/>
      <c r="K1758" s="44"/>
      <c r="L1758" s="40" t="s">
        <v>5</v>
      </c>
      <c r="M1758" s="127">
        <v>4</v>
      </c>
      <c r="N1758" s="137">
        <f>VLOOKUP(L1758,단가표!$B$2:$C$75,2,0)</f>
        <v>57500</v>
      </c>
      <c r="O1758" s="42">
        <f>SUM(M1758*N1758)</f>
        <v>230000</v>
      </c>
      <c r="P1758" s="138"/>
      <c r="Q1758" s="167" t="s">
        <v>15</v>
      </c>
      <c r="R1758" s="41"/>
      <c r="S1758" s="43">
        <f>VLOOKUP(Q1758,단가표!$B$2:$C$75,2,0)</f>
        <v>6000</v>
      </c>
      <c r="T1758" s="166"/>
      <c r="U1758" s="195"/>
      <c r="V1758" s="50"/>
      <c r="W1758" s="194" t="s">
        <v>353</v>
      </c>
      <c r="X1758" s="186">
        <v>44954</v>
      </c>
      <c r="Y1758" s="48" t="s">
        <v>4</v>
      </c>
      <c r="Z1758" s="48"/>
      <c r="AA1758" s="67" t="s">
        <v>348</v>
      </c>
      <c r="AB1758" s="67"/>
      <c r="AC1758" s="48"/>
    </row>
    <row r="1759" spans="1:29" ht="20.100000000000001" customHeight="1">
      <c r="A1759" s="95" t="s">
        <v>2705</v>
      </c>
      <c r="B1759" s="95" t="s">
        <v>51</v>
      </c>
      <c r="C1759" s="37"/>
      <c r="D1759" s="48" t="s">
        <v>279</v>
      </c>
      <c r="E1759" s="48" t="s">
        <v>47</v>
      </c>
      <c r="F1759" s="48" t="s">
        <v>280</v>
      </c>
      <c r="G1759" s="48" t="s">
        <v>86</v>
      </c>
      <c r="H1759" s="48">
        <v>7</v>
      </c>
      <c r="I1759" s="48" t="s">
        <v>474</v>
      </c>
      <c r="J1759" s="49"/>
      <c r="K1759" s="62"/>
      <c r="L1759" s="40" t="s">
        <v>4</v>
      </c>
      <c r="M1759" s="128">
        <v>4</v>
      </c>
      <c r="N1759" s="137">
        <f>VLOOKUP(L1759,단가표!$B$2:$C$75,2,0)</f>
        <v>60000</v>
      </c>
      <c r="O1759" s="91">
        <f>SUM(M1759*N1759)</f>
        <v>240000</v>
      </c>
      <c r="P1759" s="141"/>
      <c r="Q1759" s="167" t="s">
        <v>15</v>
      </c>
      <c r="R1759" s="41"/>
      <c r="S1759" s="43">
        <v>6000</v>
      </c>
      <c r="T1759" s="166"/>
      <c r="U1759" s="195"/>
      <c r="V1759" s="50"/>
      <c r="W1759" s="217" t="s">
        <v>209</v>
      </c>
      <c r="X1759" s="186">
        <v>44709</v>
      </c>
      <c r="Y1759" s="48" t="s">
        <v>4</v>
      </c>
      <c r="Z1759" s="48"/>
      <c r="AA1759" s="48" t="s">
        <v>281</v>
      </c>
      <c r="AB1759" s="48"/>
      <c r="AC1759" s="50"/>
    </row>
    <row r="1760" spans="1:29" ht="20.100000000000001" customHeight="1">
      <c r="A1760" s="95" t="s">
        <v>2705</v>
      </c>
      <c r="B1760" s="95" t="s">
        <v>51</v>
      </c>
      <c r="C1760" s="56"/>
      <c r="D1760" s="40" t="s">
        <v>392</v>
      </c>
      <c r="E1760" s="48" t="s">
        <v>47</v>
      </c>
      <c r="F1760" s="48" t="s">
        <v>393</v>
      </c>
      <c r="G1760" s="48" t="s">
        <v>86</v>
      </c>
      <c r="H1760" s="48">
        <v>6</v>
      </c>
      <c r="I1760" s="48" t="s">
        <v>735</v>
      </c>
      <c r="J1760" s="49"/>
      <c r="K1760" s="74"/>
      <c r="L1760" s="40" t="s">
        <v>6</v>
      </c>
      <c r="M1760" s="127">
        <v>7</v>
      </c>
      <c r="N1760" s="137">
        <f>VLOOKUP(L1760,단가표!$B$2:$C$75,2,0)</f>
        <v>55000</v>
      </c>
      <c r="O1760" s="42">
        <f>SUM(M1760*N1760)</f>
        <v>385000</v>
      </c>
      <c r="P1760" s="138"/>
      <c r="Q1760" s="165" t="s">
        <v>26</v>
      </c>
      <c r="R1760" s="41"/>
      <c r="S1760" s="42">
        <v>0</v>
      </c>
      <c r="T1760" s="166"/>
      <c r="U1760" s="195"/>
      <c r="V1760" s="50"/>
      <c r="W1760" s="194"/>
      <c r="X1760" s="186">
        <v>45055</v>
      </c>
      <c r="Y1760" s="48" t="s">
        <v>4</v>
      </c>
      <c r="Z1760" s="48"/>
      <c r="AA1760" s="67" t="s">
        <v>394</v>
      </c>
      <c r="AB1760" s="67"/>
      <c r="AC1760" s="48" t="s">
        <v>136</v>
      </c>
    </row>
    <row r="1761" spans="1:29" ht="20.100000000000001" customHeight="1">
      <c r="A1761" s="95" t="s">
        <v>2705</v>
      </c>
      <c r="B1761" s="95" t="s">
        <v>51</v>
      </c>
      <c r="C1761" s="56"/>
      <c r="D1761" s="48" t="s">
        <v>725</v>
      </c>
      <c r="E1761" s="48" t="s">
        <v>47</v>
      </c>
      <c r="F1761" s="48" t="s">
        <v>726</v>
      </c>
      <c r="G1761" s="48" t="s">
        <v>86</v>
      </c>
      <c r="H1761" s="48">
        <v>8</v>
      </c>
      <c r="I1761" s="48" t="s">
        <v>730</v>
      </c>
      <c r="J1761" s="49"/>
      <c r="K1761" s="62"/>
      <c r="L1761" s="40" t="s">
        <v>4</v>
      </c>
      <c r="M1761" s="127">
        <v>4</v>
      </c>
      <c r="N1761" s="137">
        <f>VLOOKUP(L1761,단가표!$B$2:$C$75,2,0)</f>
        <v>60000</v>
      </c>
      <c r="O1761" s="42">
        <f>SUM(M1761*N1761)</f>
        <v>240000</v>
      </c>
      <c r="P1761" s="138"/>
      <c r="Q1761" s="167" t="s">
        <v>26</v>
      </c>
      <c r="R1761" s="41"/>
      <c r="S1761" s="43">
        <f>VLOOKUP(Q1761,단가표!$B$2:$C$75,2,0)</f>
        <v>0</v>
      </c>
      <c r="T1761" s="166"/>
      <c r="U1761" s="193"/>
      <c r="V1761" s="50"/>
      <c r="W1761" s="194"/>
      <c r="X1761" s="186">
        <v>45505</v>
      </c>
      <c r="Y1761" s="55" t="s">
        <v>6</v>
      </c>
      <c r="Z1761" s="48"/>
      <c r="AA1761" s="48"/>
      <c r="AB1761" s="48"/>
      <c r="AC1761" s="40"/>
    </row>
    <row r="1762" spans="1:29" ht="20.100000000000001" customHeight="1">
      <c r="A1762" s="95" t="s">
        <v>2705</v>
      </c>
      <c r="B1762" s="95" t="s">
        <v>51</v>
      </c>
      <c r="C1762" s="37"/>
      <c r="D1762" s="48" t="s">
        <v>550</v>
      </c>
      <c r="E1762" s="48" t="s">
        <v>48</v>
      </c>
      <c r="F1762" s="48" t="s">
        <v>551</v>
      </c>
      <c r="G1762" s="48" t="s">
        <v>86</v>
      </c>
      <c r="H1762" s="48">
        <v>7</v>
      </c>
      <c r="I1762" s="48" t="s">
        <v>90</v>
      </c>
      <c r="J1762" s="49"/>
      <c r="K1762" s="44"/>
      <c r="L1762" s="40" t="s">
        <v>4</v>
      </c>
      <c r="M1762" s="127">
        <v>4</v>
      </c>
      <c r="N1762" s="137">
        <f>VLOOKUP(L1762,단가표!$B$2:$C$75,2,0)</f>
        <v>60000</v>
      </c>
      <c r="O1762" s="42">
        <f>SUM(M1762*N1762)</f>
        <v>240000</v>
      </c>
      <c r="P1762" s="138"/>
      <c r="Q1762" s="165" t="s">
        <v>26</v>
      </c>
      <c r="R1762" s="41"/>
      <c r="S1762" s="43">
        <f>VLOOKUP(Q1762,단가표!$B$2:$C$75,2,0)</f>
        <v>0</v>
      </c>
      <c r="T1762" s="166"/>
      <c r="U1762" s="195"/>
      <c r="V1762" s="50"/>
      <c r="W1762" s="194"/>
      <c r="X1762" s="186"/>
      <c r="Y1762" s="55"/>
      <c r="Z1762" s="48"/>
      <c r="AA1762" s="48"/>
      <c r="AB1762" s="48"/>
      <c r="AC1762" s="48"/>
    </row>
    <row r="1763" spans="1:29" ht="20.100000000000001" customHeight="1">
      <c r="A1763" s="95" t="s">
        <v>2705</v>
      </c>
      <c r="B1763" s="95" t="s">
        <v>51</v>
      </c>
      <c r="C1763" s="59"/>
      <c r="D1763" s="48" t="s">
        <v>602</v>
      </c>
      <c r="E1763" s="48" t="s">
        <v>48</v>
      </c>
      <c r="F1763" s="48" t="s">
        <v>603</v>
      </c>
      <c r="G1763" s="48" t="s">
        <v>86</v>
      </c>
      <c r="H1763" s="48">
        <v>10</v>
      </c>
      <c r="I1763" s="48" t="s">
        <v>604</v>
      </c>
      <c r="J1763" s="49"/>
      <c r="K1763" s="44"/>
      <c r="L1763" s="41" t="s">
        <v>6</v>
      </c>
      <c r="M1763" s="127">
        <v>7</v>
      </c>
      <c r="N1763" s="137">
        <f>VLOOKUP(L1763,단가표!$B$2:$C$75,2,0)</f>
        <v>55000</v>
      </c>
      <c r="O1763" s="42">
        <f>SUM(M1763*N1763)</f>
        <v>385000</v>
      </c>
      <c r="P1763" s="138"/>
      <c r="Q1763" s="165" t="s">
        <v>312</v>
      </c>
      <c r="R1763" s="41"/>
      <c r="S1763" s="42">
        <f>VLOOKUP(Q1763,단가표!$B$2:$C$75,2,0)</f>
        <v>5500</v>
      </c>
      <c r="T1763" s="166"/>
      <c r="U1763" s="195"/>
      <c r="V1763" s="48"/>
      <c r="W1763" s="194" t="s">
        <v>209</v>
      </c>
      <c r="X1763" s="186">
        <v>45351</v>
      </c>
      <c r="Y1763" s="48" t="s">
        <v>6</v>
      </c>
      <c r="Z1763" s="48"/>
      <c r="AA1763" s="48" t="s">
        <v>605</v>
      </c>
      <c r="AB1763" s="48"/>
      <c r="AC1763" s="40" t="s">
        <v>60</v>
      </c>
    </row>
    <row r="1764" spans="1:29" ht="20.100000000000001" customHeight="1">
      <c r="A1764" s="95" t="s">
        <v>2705</v>
      </c>
      <c r="B1764" s="95" t="s">
        <v>51</v>
      </c>
      <c r="C1764" s="59"/>
      <c r="D1764" s="48" t="s">
        <v>682</v>
      </c>
      <c r="E1764" s="48" t="s">
        <v>193</v>
      </c>
      <c r="F1764" s="48" t="s">
        <v>683</v>
      </c>
      <c r="G1764" s="48" t="s">
        <v>86</v>
      </c>
      <c r="H1764" s="48">
        <v>8</v>
      </c>
      <c r="I1764" s="50" t="s">
        <v>414</v>
      </c>
      <c r="J1764" s="49"/>
      <c r="K1764" s="62"/>
      <c r="L1764" s="40" t="s">
        <v>6</v>
      </c>
      <c r="M1764" s="127">
        <v>8</v>
      </c>
      <c r="N1764" s="137">
        <f>VLOOKUP(L1764,단가표!$B$2:$C$75,2,0)</f>
        <v>55000</v>
      </c>
      <c r="O1764" s="42">
        <f>SUM(M1764*N1764)</f>
        <v>440000</v>
      </c>
      <c r="P1764" s="138"/>
      <c r="Q1764" s="167" t="s">
        <v>26</v>
      </c>
      <c r="R1764" s="41"/>
      <c r="S1764" s="42">
        <f>VLOOKUP(Q1764,단가표!$B$2:$C$75,2,0)</f>
        <v>0</v>
      </c>
      <c r="T1764" s="166"/>
      <c r="U1764" s="193"/>
      <c r="V1764" s="48"/>
      <c r="W1764" s="194"/>
      <c r="X1764" s="186">
        <v>45460</v>
      </c>
      <c r="Y1764" s="55" t="s">
        <v>4</v>
      </c>
      <c r="Z1764" s="48"/>
      <c r="AA1764" s="48"/>
      <c r="AB1764" s="48"/>
      <c r="AC1764" s="48"/>
    </row>
    <row r="1765" spans="1:29" ht="20.100000000000001" customHeight="1">
      <c r="A1765" s="95" t="s">
        <v>2705</v>
      </c>
      <c r="B1765" s="95" t="s">
        <v>51</v>
      </c>
      <c r="C1765" s="83"/>
      <c r="D1765" s="38" t="s">
        <v>607</v>
      </c>
      <c r="E1765" s="37" t="s">
        <v>46</v>
      </c>
      <c r="F1765" s="84" t="s">
        <v>606</v>
      </c>
      <c r="G1765" s="37" t="s">
        <v>86</v>
      </c>
      <c r="H1765" s="37">
        <v>7</v>
      </c>
      <c r="I1765" s="37" t="s">
        <v>672</v>
      </c>
      <c r="J1765" s="49"/>
      <c r="K1765" s="66"/>
      <c r="L1765" s="40" t="s">
        <v>5</v>
      </c>
      <c r="M1765" s="127">
        <v>4</v>
      </c>
      <c r="N1765" s="137">
        <f>VLOOKUP(L1765,단가표!$B$2:$C$75,2,0)</f>
        <v>57500</v>
      </c>
      <c r="O1765" s="42">
        <f>SUM(M1765*N1765)</f>
        <v>230000</v>
      </c>
      <c r="P1765" s="138"/>
      <c r="Q1765" s="167" t="s">
        <v>26</v>
      </c>
      <c r="R1765" s="41"/>
      <c r="S1765" s="43">
        <f>VLOOKUP(Q1765,단가표!$B$2:$C$75,2,0)</f>
        <v>0</v>
      </c>
      <c r="T1765" s="166"/>
      <c r="U1765" s="200"/>
      <c r="V1765" s="45"/>
      <c r="W1765" s="202" t="s">
        <v>697</v>
      </c>
      <c r="X1765" s="187">
        <v>44756</v>
      </c>
      <c r="Y1765" s="46" t="s">
        <v>4</v>
      </c>
      <c r="Z1765" s="37"/>
      <c r="AA1765" s="37"/>
      <c r="AB1765" s="37"/>
      <c r="AC1765" s="38"/>
    </row>
    <row r="1766" spans="1:29" ht="20.100000000000001" customHeight="1">
      <c r="A1766" s="94" t="s">
        <v>2705</v>
      </c>
      <c r="B1766" s="95" t="s">
        <v>51</v>
      </c>
      <c r="C1766" s="56"/>
      <c r="D1766" s="48" t="s">
        <v>684</v>
      </c>
      <c r="E1766" s="48" t="s">
        <v>47</v>
      </c>
      <c r="F1766" s="48" t="s">
        <v>685</v>
      </c>
      <c r="G1766" s="48" t="s">
        <v>86</v>
      </c>
      <c r="H1766" s="48">
        <v>11</v>
      </c>
      <c r="I1766" s="48" t="s">
        <v>93</v>
      </c>
      <c r="J1766" s="68"/>
      <c r="K1766" s="44"/>
      <c r="L1766" s="40" t="s">
        <v>4</v>
      </c>
      <c r="M1766" s="127">
        <v>4</v>
      </c>
      <c r="N1766" s="137">
        <f>VLOOKUP(L1766,단가표!$B$2:$C$75,2,0)</f>
        <v>60000</v>
      </c>
      <c r="O1766" s="42">
        <f>SUM(M1766*N1766)</f>
        <v>240000</v>
      </c>
      <c r="P1766" s="138"/>
      <c r="Q1766" s="167" t="s">
        <v>15</v>
      </c>
      <c r="R1766" s="41"/>
      <c r="S1766" s="43">
        <f>VLOOKUP(Q1766,단가표!$B$2:$C$75,2,0)</f>
        <v>6000</v>
      </c>
      <c r="T1766" s="166"/>
      <c r="U1766" s="195"/>
      <c r="V1766" s="50"/>
      <c r="W1766" s="194" t="s">
        <v>209</v>
      </c>
      <c r="X1766" s="186">
        <v>45463</v>
      </c>
      <c r="Y1766" s="48" t="s">
        <v>4</v>
      </c>
      <c r="Z1766" s="48"/>
      <c r="AA1766" s="48"/>
      <c r="AB1766" s="48"/>
      <c r="AC1766" s="50"/>
    </row>
    <row r="1767" spans="1:29" ht="20.100000000000001" customHeight="1">
      <c r="A1767" s="95" t="s">
        <v>2705</v>
      </c>
      <c r="B1767" s="95" t="s">
        <v>51</v>
      </c>
      <c r="C1767" s="37"/>
      <c r="D1767" s="48" t="s">
        <v>123</v>
      </c>
      <c r="E1767" s="48" t="s">
        <v>47</v>
      </c>
      <c r="F1767" s="48" t="s">
        <v>124</v>
      </c>
      <c r="G1767" s="48" t="s">
        <v>86</v>
      </c>
      <c r="H1767" s="48">
        <v>8</v>
      </c>
      <c r="I1767" s="48" t="s">
        <v>119</v>
      </c>
      <c r="J1767" s="49"/>
      <c r="K1767" s="62"/>
      <c r="L1767" s="40" t="s">
        <v>4</v>
      </c>
      <c r="M1767" s="127">
        <v>3</v>
      </c>
      <c r="N1767" s="137">
        <f>VLOOKUP(L1767,단가표!$B$2:$C$75,2,0)</f>
        <v>60000</v>
      </c>
      <c r="O1767" s="42">
        <f>SUM(M1767*N1767)</f>
        <v>180000</v>
      </c>
      <c r="P1767" s="138"/>
      <c r="Q1767" s="167" t="s">
        <v>15</v>
      </c>
      <c r="R1767" s="41"/>
      <c r="S1767" s="43">
        <f>VLOOKUP(Q1767,단가표!$B$2:$C$75,2,0)</f>
        <v>6000</v>
      </c>
      <c r="T1767" s="166"/>
      <c r="U1767" s="195"/>
      <c r="V1767" s="50"/>
      <c r="W1767" s="194" t="s">
        <v>751</v>
      </c>
      <c r="X1767" s="186">
        <v>44147</v>
      </c>
      <c r="Y1767" s="55" t="s">
        <v>6</v>
      </c>
      <c r="Z1767" s="48"/>
      <c r="AA1767" s="48" t="s">
        <v>125</v>
      </c>
      <c r="AB1767" s="48"/>
      <c r="AC1767" s="48" t="s">
        <v>55</v>
      </c>
    </row>
    <row r="1768" spans="1:29" ht="20.100000000000001" customHeight="1">
      <c r="A1768" s="95" t="s">
        <v>2705</v>
      </c>
      <c r="B1768" s="95" t="s">
        <v>51</v>
      </c>
      <c r="C1768" s="61"/>
      <c r="D1768" s="48" t="s">
        <v>357</v>
      </c>
      <c r="E1768" s="48" t="s">
        <v>48</v>
      </c>
      <c r="F1768" s="48" t="s">
        <v>358</v>
      </c>
      <c r="G1768" s="48" t="s">
        <v>86</v>
      </c>
      <c r="H1768" s="48">
        <v>6</v>
      </c>
      <c r="I1768" s="48" t="s">
        <v>90</v>
      </c>
      <c r="J1768" s="49"/>
      <c r="K1768" s="62"/>
      <c r="L1768" s="40" t="s">
        <v>4</v>
      </c>
      <c r="M1768" s="127">
        <v>4</v>
      </c>
      <c r="N1768" s="137">
        <f>VLOOKUP(L1768,단가표!$B$2:$C$75,2,0)</f>
        <v>60000</v>
      </c>
      <c r="O1768" s="42">
        <f>SUM(M1768*N1768)</f>
        <v>240000</v>
      </c>
      <c r="P1768" s="138"/>
      <c r="Q1768" s="167" t="s">
        <v>26</v>
      </c>
      <c r="R1768" s="41"/>
      <c r="S1768" s="43">
        <v>0</v>
      </c>
      <c r="T1768" s="166"/>
      <c r="U1768" s="195"/>
      <c r="V1768" s="48"/>
      <c r="W1768" s="194"/>
      <c r="X1768" s="186">
        <v>44967</v>
      </c>
      <c r="Y1768" s="48" t="s">
        <v>4</v>
      </c>
      <c r="Z1768" s="48"/>
      <c r="AA1768" s="48" t="s">
        <v>359</v>
      </c>
      <c r="AB1768" s="48"/>
      <c r="AC1768" s="50"/>
    </row>
    <row r="1769" spans="1:29" ht="20.100000000000001" customHeight="1">
      <c r="A1769" s="95" t="s">
        <v>2705</v>
      </c>
      <c r="B1769" s="95" t="s">
        <v>51</v>
      </c>
      <c r="C1769" s="56"/>
      <c r="D1769" s="76" t="s">
        <v>160</v>
      </c>
      <c r="E1769" s="37" t="s">
        <v>48</v>
      </c>
      <c r="F1769" s="37" t="s">
        <v>159</v>
      </c>
      <c r="G1769" s="37" t="s">
        <v>86</v>
      </c>
      <c r="H1769" s="37">
        <v>8</v>
      </c>
      <c r="I1769" s="37" t="s">
        <v>406</v>
      </c>
      <c r="J1769" s="49"/>
      <c r="K1769" s="66"/>
      <c r="L1769" s="40" t="s">
        <v>2713</v>
      </c>
      <c r="M1769" s="128">
        <v>9</v>
      </c>
      <c r="N1769" s="137">
        <f>VLOOKUP(L1769,단가표!$B$2:$C$75,2,0)</f>
        <v>30000</v>
      </c>
      <c r="O1769" s="42">
        <f>SUM(M1769*N1769)</f>
        <v>270000</v>
      </c>
      <c r="P1769" s="138"/>
      <c r="Q1769" s="167" t="s">
        <v>26</v>
      </c>
      <c r="R1769" s="53"/>
      <c r="S1769" s="43">
        <f>VLOOKUP(Q1769,단가표!$B$2:$C$75,2,0)</f>
        <v>0</v>
      </c>
      <c r="T1769" s="141"/>
      <c r="U1769" s="195"/>
      <c r="V1769" s="45"/>
      <c r="W1769" s="199"/>
      <c r="X1769" s="187">
        <v>44233</v>
      </c>
      <c r="Y1769" s="46"/>
      <c r="Z1769" s="37"/>
      <c r="AA1769" s="37"/>
      <c r="AB1769" s="37"/>
      <c r="AC1769" s="37"/>
    </row>
    <row r="1770" spans="1:29" ht="20.100000000000001" customHeight="1">
      <c r="A1770" s="95" t="s">
        <v>2705</v>
      </c>
      <c r="B1770" s="95" t="s">
        <v>51</v>
      </c>
      <c r="C1770" s="56"/>
      <c r="D1770" s="76" t="s">
        <v>158</v>
      </c>
      <c r="E1770" s="37" t="s">
        <v>48</v>
      </c>
      <c r="F1770" s="37" t="s">
        <v>159</v>
      </c>
      <c r="G1770" s="37" t="s">
        <v>86</v>
      </c>
      <c r="H1770" s="37">
        <v>10</v>
      </c>
      <c r="I1770" s="37" t="s">
        <v>406</v>
      </c>
      <c r="J1770" s="49"/>
      <c r="K1770" s="66"/>
      <c r="L1770" s="40" t="s">
        <v>2713</v>
      </c>
      <c r="M1770" s="128">
        <v>7</v>
      </c>
      <c r="N1770" s="137">
        <f>VLOOKUP(L1770,단가표!$B$2:$C$75,2,0)</f>
        <v>30000</v>
      </c>
      <c r="O1770" s="42">
        <f>SUM(M1770*N1770)</f>
        <v>210000</v>
      </c>
      <c r="P1770" s="138"/>
      <c r="Q1770" s="167" t="s">
        <v>26</v>
      </c>
      <c r="R1770" s="53"/>
      <c r="S1770" s="43">
        <f>VLOOKUP(Q1770,단가표!$B$2:$C$75,2,0)</f>
        <v>0</v>
      </c>
      <c r="T1770" s="141"/>
      <c r="U1770" s="195"/>
      <c r="V1770" s="45"/>
      <c r="W1770" s="199"/>
      <c r="X1770" s="187">
        <v>44233</v>
      </c>
      <c r="Y1770" s="46"/>
      <c r="Z1770" s="37"/>
      <c r="AA1770" s="37"/>
      <c r="AB1770" s="37"/>
      <c r="AC1770" s="37"/>
    </row>
    <row r="1771" spans="1:29" ht="20.100000000000001" customHeight="1">
      <c r="A1771" s="95" t="s">
        <v>2705</v>
      </c>
      <c r="B1771" s="95" t="s">
        <v>50</v>
      </c>
      <c r="C1771" s="59"/>
      <c r="D1771" s="48" t="s">
        <v>784</v>
      </c>
      <c r="E1771" s="48" t="s">
        <v>44</v>
      </c>
      <c r="F1771" s="48" t="s">
        <v>785</v>
      </c>
      <c r="G1771" s="48" t="s">
        <v>86</v>
      </c>
      <c r="H1771" s="48">
        <v>8</v>
      </c>
      <c r="I1771" s="48" t="s">
        <v>92</v>
      </c>
      <c r="J1771" s="49"/>
      <c r="K1771" s="62"/>
      <c r="L1771" s="40" t="s">
        <v>3</v>
      </c>
      <c r="M1771" s="127">
        <v>1</v>
      </c>
      <c r="N1771" s="137">
        <f>VLOOKUP(L1771,[2]단가표!$B$2:$C$75,2,0)</f>
        <v>70000</v>
      </c>
      <c r="O1771" s="42">
        <f>SUM(M1771*N1771)</f>
        <v>70000</v>
      </c>
      <c r="P1771" s="138"/>
      <c r="Q1771" s="167" t="s">
        <v>14</v>
      </c>
      <c r="R1771" s="42"/>
      <c r="S1771" s="43">
        <f>VLOOKUP(Q1771,[2]단가표!$B$2:$C$75,2,0)</f>
        <v>30000</v>
      </c>
      <c r="T1771" s="166"/>
      <c r="U1771" s="195"/>
      <c r="V1771" s="50"/>
      <c r="W1771" s="194"/>
      <c r="X1771" s="186">
        <v>45564</v>
      </c>
      <c r="Y1771" s="48" t="s">
        <v>4</v>
      </c>
      <c r="Z1771" s="48"/>
      <c r="AA1771" s="48"/>
      <c r="AB1771" s="48"/>
      <c r="AC1771" s="40"/>
    </row>
    <row r="1772" spans="1:29" ht="20.100000000000001" customHeight="1">
      <c r="A1772" s="95" t="s">
        <v>2705</v>
      </c>
      <c r="B1772" s="95" t="s">
        <v>50</v>
      </c>
      <c r="C1772" s="59"/>
      <c r="D1772" s="48" t="s">
        <v>784</v>
      </c>
      <c r="E1772" s="48" t="s">
        <v>44</v>
      </c>
      <c r="F1772" s="48" t="s">
        <v>785</v>
      </c>
      <c r="G1772" s="48" t="s">
        <v>86</v>
      </c>
      <c r="H1772" s="48">
        <v>8</v>
      </c>
      <c r="I1772" s="48" t="s">
        <v>92</v>
      </c>
      <c r="J1772" s="49"/>
      <c r="K1772" s="62"/>
      <c r="L1772" s="40" t="s">
        <v>3</v>
      </c>
      <c r="M1772" s="127">
        <v>3</v>
      </c>
      <c r="N1772" s="137">
        <f>VLOOKUP(L1772,[2]단가표!$B$2:$C$75,2,0)</f>
        <v>70000</v>
      </c>
      <c r="O1772" s="42">
        <f>SUM(M1772*N1772)</f>
        <v>210000</v>
      </c>
      <c r="P1772" s="140"/>
      <c r="Q1772" s="167" t="s">
        <v>26</v>
      </c>
      <c r="R1772" s="42"/>
      <c r="S1772" s="43">
        <f>VLOOKUP(Q1772,[2]단가표!$B$2:$C$75,2,0)</f>
        <v>0</v>
      </c>
      <c r="T1772" s="166"/>
      <c r="U1772" s="195"/>
      <c r="V1772" s="50"/>
      <c r="W1772" s="194"/>
      <c r="X1772" s="186">
        <v>45564</v>
      </c>
      <c r="Y1772" s="48" t="s">
        <v>4</v>
      </c>
      <c r="Z1772" s="48"/>
      <c r="AA1772" s="48"/>
      <c r="AB1772" s="48"/>
      <c r="AC1772" s="40"/>
    </row>
    <row r="1773" spans="1:29" ht="20.100000000000001" customHeight="1">
      <c r="A1773" s="95" t="s">
        <v>2705</v>
      </c>
      <c r="B1773" s="95" t="s">
        <v>50</v>
      </c>
      <c r="C1773" s="48"/>
      <c r="D1773" s="40" t="s">
        <v>698</v>
      </c>
      <c r="E1773" s="48" t="s">
        <v>44</v>
      </c>
      <c r="F1773" s="48" t="s">
        <v>699</v>
      </c>
      <c r="G1773" s="48" t="s">
        <v>89</v>
      </c>
      <c r="H1773" s="48">
        <v>8</v>
      </c>
      <c r="I1773" s="48" t="s">
        <v>91</v>
      </c>
      <c r="J1773" s="49"/>
      <c r="K1773" s="44"/>
      <c r="L1773" s="40" t="s">
        <v>4</v>
      </c>
      <c r="M1773" s="127">
        <v>2</v>
      </c>
      <c r="N1773" s="137">
        <f>VLOOKUP(L1773,단가표!$B$2:$C$75,2,0)</f>
        <v>60000</v>
      </c>
      <c r="O1773" s="42">
        <f>SUM(M1773*N1773)</f>
        <v>120000</v>
      </c>
      <c r="P1773" s="138"/>
      <c r="Q1773" s="167" t="s">
        <v>26</v>
      </c>
      <c r="R1773" s="41"/>
      <c r="S1773" s="43">
        <f>VLOOKUP(Q1773,단가표!$B$2:$C$75,2,0)</f>
        <v>0</v>
      </c>
      <c r="T1773" s="166"/>
      <c r="U1773" s="195"/>
      <c r="V1773" s="48"/>
      <c r="W1773" s="194"/>
      <c r="X1773" s="186">
        <v>45479</v>
      </c>
      <c r="Y1773" s="55" t="s">
        <v>4</v>
      </c>
      <c r="Z1773" s="48"/>
      <c r="AA1773" s="48"/>
      <c r="AB1773" s="48"/>
      <c r="AC1773" s="50" t="s">
        <v>53</v>
      </c>
    </row>
    <row r="1774" spans="1:29" ht="20.100000000000001" customHeight="1">
      <c r="A1774" s="95" t="s">
        <v>2705</v>
      </c>
      <c r="B1774" s="95" t="s">
        <v>51</v>
      </c>
      <c r="C1774" s="56"/>
      <c r="D1774" s="37" t="s">
        <v>383</v>
      </c>
      <c r="E1774" s="48" t="s">
        <v>193</v>
      </c>
      <c r="F1774" s="48" t="s">
        <v>432</v>
      </c>
      <c r="G1774" s="48" t="s">
        <v>86</v>
      </c>
      <c r="H1774" s="48">
        <v>8</v>
      </c>
      <c r="I1774" s="48" t="s">
        <v>141</v>
      </c>
      <c r="J1774" s="49"/>
      <c r="K1774" s="62"/>
      <c r="L1774" s="40" t="s">
        <v>4</v>
      </c>
      <c r="M1774" s="127">
        <v>6</v>
      </c>
      <c r="N1774" s="137">
        <f>VLOOKUP(L1774,단가표!$B$2:$C$75,2,0)</f>
        <v>60000</v>
      </c>
      <c r="O1774" s="42">
        <f>SUM(M1774*N1774)</f>
        <v>360000</v>
      </c>
      <c r="P1774" s="138"/>
      <c r="Q1774" s="165" t="s">
        <v>26</v>
      </c>
      <c r="R1774" s="41"/>
      <c r="S1774" s="43">
        <f>VLOOKUP(Q1774,단가표!$B$2:$C$75,2,0)</f>
        <v>0</v>
      </c>
      <c r="T1774" s="166"/>
      <c r="U1774" s="193"/>
      <c r="V1774" s="50"/>
      <c r="W1774" s="194"/>
      <c r="X1774" s="186">
        <v>45154</v>
      </c>
      <c r="Y1774" s="55" t="s">
        <v>4</v>
      </c>
      <c r="Z1774" s="48"/>
      <c r="AA1774" s="48" t="s">
        <v>433</v>
      </c>
      <c r="AB1774" s="48"/>
      <c r="AC1774" s="40"/>
    </row>
    <row r="1775" spans="1:29" ht="20.100000000000001" customHeight="1">
      <c r="A1775" s="95" t="s">
        <v>2705</v>
      </c>
      <c r="B1775" s="95" t="s">
        <v>51</v>
      </c>
      <c r="C1775" s="59"/>
      <c r="D1775" s="37" t="s">
        <v>235</v>
      </c>
      <c r="E1775" s="48" t="s">
        <v>193</v>
      </c>
      <c r="F1775" s="40" t="s">
        <v>236</v>
      </c>
      <c r="G1775" s="48" t="s">
        <v>86</v>
      </c>
      <c r="H1775" s="48">
        <v>9</v>
      </c>
      <c r="I1775" s="48" t="s">
        <v>93</v>
      </c>
      <c r="J1775" s="39"/>
      <c r="K1775" s="44"/>
      <c r="L1775" s="40" t="s">
        <v>3</v>
      </c>
      <c r="M1775" s="127">
        <v>3</v>
      </c>
      <c r="N1775" s="137">
        <f>VLOOKUP(L1775,단가표!$B$2:$C$75,2,0)</f>
        <v>70000</v>
      </c>
      <c r="O1775" s="42">
        <f>SUM(M1775*N1775)</f>
        <v>210000</v>
      </c>
      <c r="P1775" s="138"/>
      <c r="Q1775" s="167" t="s">
        <v>26</v>
      </c>
      <c r="R1775" s="42"/>
      <c r="S1775" s="43">
        <f>VLOOKUP(Q1775,단가표!$B$2:$C$75,2,0)</f>
        <v>0</v>
      </c>
      <c r="T1775" s="166"/>
      <c r="U1775" s="195"/>
      <c r="V1775" s="50"/>
      <c r="W1775" s="194"/>
      <c r="X1775" s="186">
        <v>44569</v>
      </c>
      <c r="Y1775" s="55" t="s">
        <v>4</v>
      </c>
      <c r="Z1775" s="48"/>
      <c r="AA1775" s="48"/>
      <c r="AB1775" s="48"/>
      <c r="AC1775" s="48"/>
    </row>
    <row r="1776" spans="1:29" ht="20.100000000000001" customHeight="1">
      <c r="A1776" s="95" t="s">
        <v>2705</v>
      </c>
      <c r="B1776" s="95" t="s">
        <v>51</v>
      </c>
      <c r="C1776" s="37"/>
      <c r="D1776" s="38" t="s">
        <v>241</v>
      </c>
      <c r="E1776" s="37" t="s">
        <v>47</v>
      </c>
      <c r="F1776" s="37" t="s">
        <v>242</v>
      </c>
      <c r="G1776" s="37" t="s">
        <v>86</v>
      </c>
      <c r="H1776" s="37">
        <v>6</v>
      </c>
      <c r="I1776" s="37" t="s">
        <v>113</v>
      </c>
      <c r="J1776" s="39"/>
      <c r="K1776" s="44"/>
      <c r="L1776" s="38" t="s">
        <v>4</v>
      </c>
      <c r="M1776" s="128">
        <v>4</v>
      </c>
      <c r="N1776" s="137">
        <f>VLOOKUP(L1776,단가표!$B$2:$C$75,2,0)</f>
        <v>60000</v>
      </c>
      <c r="O1776" s="42">
        <f>SUM(M1776*N1776)</f>
        <v>240000</v>
      </c>
      <c r="P1776" s="141"/>
      <c r="Q1776" s="167" t="s">
        <v>26</v>
      </c>
      <c r="R1776" s="53"/>
      <c r="S1776" s="43">
        <v>0</v>
      </c>
      <c r="T1776" s="168"/>
      <c r="U1776" s="200"/>
      <c r="V1776" s="37"/>
      <c r="W1776" s="199"/>
      <c r="X1776" s="187">
        <v>44586</v>
      </c>
      <c r="Y1776" s="46" t="s">
        <v>4</v>
      </c>
      <c r="Z1776" s="37"/>
      <c r="AA1776" s="37" t="s">
        <v>240</v>
      </c>
      <c r="AB1776" s="37"/>
      <c r="AC1776" s="37"/>
    </row>
    <row r="1777" spans="1:29" ht="20.100000000000001" customHeight="1">
      <c r="A1777" s="95" t="s">
        <v>2705</v>
      </c>
      <c r="B1777" s="95" t="s">
        <v>51</v>
      </c>
      <c r="C1777" s="56"/>
      <c r="D1777" s="37" t="s">
        <v>290</v>
      </c>
      <c r="E1777" s="48" t="s">
        <v>47</v>
      </c>
      <c r="F1777" s="48" t="s">
        <v>289</v>
      </c>
      <c r="G1777" s="48" t="s">
        <v>86</v>
      </c>
      <c r="H1777" s="48">
        <v>8</v>
      </c>
      <c r="I1777" s="48" t="s">
        <v>137</v>
      </c>
      <c r="J1777" s="49"/>
      <c r="K1777" s="66"/>
      <c r="L1777" s="40" t="s">
        <v>4</v>
      </c>
      <c r="M1777" s="127">
        <v>4</v>
      </c>
      <c r="N1777" s="137">
        <f>VLOOKUP(L1777,단가표!$B$2:$C$75,2,0)</f>
        <v>60000</v>
      </c>
      <c r="O1777" s="42">
        <f>SUM(M1777*N1777)</f>
        <v>240000</v>
      </c>
      <c r="P1777" s="138"/>
      <c r="Q1777" s="165" t="s">
        <v>26</v>
      </c>
      <c r="R1777" s="41"/>
      <c r="S1777" s="43">
        <f>VLOOKUP(Q1777,단가표!$B$2:$C$75,2,0)</f>
        <v>0</v>
      </c>
      <c r="T1777" s="166"/>
      <c r="U1777" s="193"/>
      <c r="V1777" s="50"/>
      <c r="W1777" s="194"/>
      <c r="X1777" s="186">
        <v>44769</v>
      </c>
      <c r="Y1777" s="55" t="s">
        <v>4</v>
      </c>
      <c r="Z1777" s="48"/>
      <c r="AA1777" s="48"/>
      <c r="AB1777" s="48"/>
      <c r="AC1777" s="40"/>
    </row>
    <row r="1778" spans="1:29" ht="20.100000000000001" customHeight="1">
      <c r="A1778" s="95" t="s">
        <v>2705</v>
      </c>
      <c r="B1778" s="95" t="s">
        <v>51</v>
      </c>
      <c r="C1778" s="37"/>
      <c r="D1778" s="38" t="s">
        <v>896</v>
      </c>
      <c r="E1778" s="37" t="s">
        <v>48</v>
      </c>
      <c r="F1778" s="37"/>
      <c r="G1778" s="37" t="s">
        <v>86</v>
      </c>
      <c r="H1778" s="37">
        <v>7</v>
      </c>
      <c r="I1778" s="37" t="s">
        <v>225</v>
      </c>
      <c r="J1778" s="39"/>
      <c r="K1778" s="44"/>
      <c r="L1778" s="38" t="s">
        <v>4</v>
      </c>
      <c r="M1778" s="128">
        <v>2</v>
      </c>
      <c r="N1778" s="137">
        <f>VLOOKUP(L1778,단가표!$B$2:$C$75,2,0)</f>
        <v>60000</v>
      </c>
      <c r="O1778" s="42">
        <f>SUM(M1778*N1778)</f>
        <v>120000</v>
      </c>
      <c r="P1778" s="141"/>
      <c r="Q1778" s="165" t="s">
        <v>14</v>
      </c>
      <c r="R1778" s="41"/>
      <c r="S1778" s="43">
        <f>VLOOKUP(Q1778,단가표!$B$2:$C$75,2,0)</f>
        <v>30000</v>
      </c>
      <c r="T1778" s="166"/>
      <c r="U1778" s="200"/>
      <c r="V1778" s="37"/>
      <c r="W1778" s="199"/>
      <c r="X1778" s="187"/>
      <c r="Y1778" s="46"/>
      <c r="Z1778" s="37"/>
      <c r="AA1778" s="37"/>
      <c r="AB1778" s="37"/>
      <c r="AC1778" s="37"/>
    </row>
    <row r="1779" spans="1:29" ht="20.100000000000001" customHeight="1">
      <c r="A1779" s="95" t="s">
        <v>2705</v>
      </c>
      <c r="B1779" s="95" t="s">
        <v>51</v>
      </c>
      <c r="C1779" s="37"/>
      <c r="D1779" s="38" t="s">
        <v>896</v>
      </c>
      <c r="E1779" s="37" t="s">
        <v>47</v>
      </c>
      <c r="F1779" s="37"/>
      <c r="G1779" s="37" t="s">
        <v>86</v>
      </c>
      <c r="H1779" s="37">
        <v>7</v>
      </c>
      <c r="I1779" s="37" t="s">
        <v>225</v>
      </c>
      <c r="J1779" s="39"/>
      <c r="K1779" s="44"/>
      <c r="L1779" s="38" t="s">
        <v>4</v>
      </c>
      <c r="M1779" s="128">
        <v>3</v>
      </c>
      <c r="N1779" s="137">
        <f>VLOOKUP(L1779,단가표!$B$2:$C$75,2,0)</f>
        <v>60000</v>
      </c>
      <c r="O1779" s="42">
        <f>SUM(M1779*N1779)</f>
        <v>180000</v>
      </c>
      <c r="P1779" s="141"/>
      <c r="Q1779" s="165" t="s">
        <v>26</v>
      </c>
      <c r="R1779" s="41"/>
      <c r="S1779" s="43">
        <f>VLOOKUP(Q1779,단가표!$B$2:$C$75,2,0)</f>
        <v>0</v>
      </c>
      <c r="T1779" s="166"/>
      <c r="U1779" s="200"/>
      <c r="V1779" s="37"/>
      <c r="W1779" s="199"/>
      <c r="X1779" s="187"/>
      <c r="Y1779" s="46"/>
      <c r="Z1779" s="37"/>
      <c r="AA1779" s="37"/>
      <c r="AB1779" s="37"/>
      <c r="AC1779" s="37"/>
    </row>
    <row r="1780" spans="1:29" ht="20.100000000000001" customHeight="1">
      <c r="A1780" s="95" t="s">
        <v>2705</v>
      </c>
      <c r="B1780" s="95" t="s">
        <v>51</v>
      </c>
      <c r="C1780" s="61"/>
      <c r="D1780" s="48" t="s">
        <v>429</v>
      </c>
      <c r="E1780" s="48" t="s">
        <v>47</v>
      </c>
      <c r="F1780" s="48" t="s">
        <v>430</v>
      </c>
      <c r="G1780" s="48" t="s">
        <v>86</v>
      </c>
      <c r="H1780" s="48">
        <v>8</v>
      </c>
      <c r="I1780" s="48" t="s">
        <v>107</v>
      </c>
      <c r="J1780" s="49"/>
      <c r="K1780" s="62"/>
      <c r="L1780" s="40" t="s">
        <v>4</v>
      </c>
      <c r="M1780" s="127">
        <v>4</v>
      </c>
      <c r="N1780" s="137">
        <f>VLOOKUP(L1780,단가표!$B$2:$C$75,2,0)</f>
        <v>60000</v>
      </c>
      <c r="O1780" s="42">
        <f>SUM(M1780*N1780)</f>
        <v>240000</v>
      </c>
      <c r="P1780" s="140"/>
      <c r="Q1780" s="167" t="s">
        <v>26</v>
      </c>
      <c r="R1780" s="41"/>
      <c r="S1780" s="43">
        <f>VLOOKUP(Q1780,단가표!$B$2:$C$75,2,0)</f>
        <v>0</v>
      </c>
      <c r="T1780" s="166"/>
      <c r="U1780" s="195"/>
      <c r="V1780" s="48"/>
      <c r="W1780" s="194"/>
      <c r="X1780" s="186">
        <v>45146</v>
      </c>
      <c r="Y1780" s="48" t="s">
        <v>6</v>
      </c>
      <c r="Z1780" s="48"/>
      <c r="AA1780" s="48" t="s">
        <v>431</v>
      </c>
      <c r="AB1780" s="48"/>
      <c r="AC1780" s="50"/>
    </row>
    <row r="1781" spans="1:29" ht="20.100000000000001" customHeight="1">
      <c r="A1781" s="95" t="s">
        <v>2705</v>
      </c>
      <c r="B1781" s="95" t="s">
        <v>50</v>
      </c>
      <c r="C1781" s="61"/>
      <c r="D1781" s="48" t="s">
        <v>918</v>
      </c>
      <c r="E1781" s="48" t="s">
        <v>768</v>
      </c>
      <c r="F1781" s="48"/>
      <c r="G1781" s="48" t="s">
        <v>86</v>
      </c>
      <c r="H1781" s="48">
        <v>11</v>
      </c>
      <c r="I1781" s="48" t="s">
        <v>98</v>
      </c>
      <c r="J1781" s="49"/>
      <c r="K1781" s="66"/>
      <c r="L1781" s="40" t="s">
        <v>5</v>
      </c>
      <c r="M1781" s="127">
        <v>3</v>
      </c>
      <c r="N1781" s="137">
        <f>VLOOKUP(L1781,단가표!$B$2:$C$75,2,0)</f>
        <v>57500</v>
      </c>
      <c r="O1781" s="42">
        <f>SUM(M1781*N1781)</f>
        <v>172500</v>
      </c>
      <c r="P1781" s="138"/>
      <c r="Q1781" s="165" t="s">
        <v>26</v>
      </c>
      <c r="R1781" s="41"/>
      <c r="S1781" s="43">
        <f>VLOOKUP(Q1781,단가표!$B$2:$C$75,2,0)</f>
        <v>0</v>
      </c>
      <c r="T1781" s="166"/>
      <c r="U1781" s="195"/>
      <c r="V1781" s="48"/>
      <c r="W1781" s="194" t="s">
        <v>321</v>
      </c>
      <c r="X1781" s="186"/>
      <c r="Y1781" s="48"/>
      <c r="Z1781" s="48"/>
      <c r="AA1781" s="48"/>
      <c r="AB1781" s="48"/>
      <c r="AC1781" s="50"/>
    </row>
    <row r="1782" spans="1:29" ht="20.100000000000001" customHeight="1">
      <c r="A1782" s="95" t="s">
        <v>2705</v>
      </c>
      <c r="B1782" s="95" t="s">
        <v>50</v>
      </c>
      <c r="C1782" s="37"/>
      <c r="D1782" s="38" t="s">
        <v>827</v>
      </c>
      <c r="E1782" s="48" t="s">
        <v>731</v>
      </c>
      <c r="F1782" s="48" t="s">
        <v>828</v>
      </c>
      <c r="G1782" s="48" t="s">
        <v>86</v>
      </c>
      <c r="H1782" s="48">
        <v>12</v>
      </c>
      <c r="I1782" s="48" t="s">
        <v>114</v>
      </c>
      <c r="J1782" s="49"/>
      <c r="K1782" s="44"/>
      <c r="L1782" s="40" t="s">
        <v>4</v>
      </c>
      <c r="M1782" s="127">
        <v>3</v>
      </c>
      <c r="N1782" s="137">
        <f>VLOOKUP(L1782,단가표!$B$2:$C$75,2,0)</f>
        <v>60000</v>
      </c>
      <c r="O1782" s="43">
        <f>SUM(M1782*N1782)</f>
        <v>180000</v>
      </c>
      <c r="P1782" s="138"/>
      <c r="Q1782" s="167" t="s">
        <v>14</v>
      </c>
      <c r="R1782" s="41"/>
      <c r="S1782" s="43">
        <f>VLOOKUP(Q1782,단가표!$B$2:$C$75,2,0)</f>
        <v>30000</v>
      </c>
      <c r="T1782" s="166"/>
      <c r="U1782" s="195"/>
      <c r="V1782" s="50"/>
      <c r="W1782" s="194"/>
      <c r="X1782" s="188">
        <v>45577</v>
      </c>
      <c r="Y1782" s="55" t="s">
        <v>4</v>
      </c>
      <c r="Z1782" s="48" t="s">
        <v>930</v>
      </c>
      <c r="AA1782" s="48" t="s">
        <v>931</v>
      </c>
      <c r="AB1782" s="48"/>
      <c r="AC1782" s="40"/>
    </row>
    <row r="1783" spans="1:29" ht="20.100000000000001" customHeight="1">
      <c r="A1783" s="95" t="s">
        <v>2705</v>
      </c>
      <c r="B1783" s="95" t="s">
        <v>51</v>
      </c>
      <c r="C1783" s="56"/>
      <c r="D1783" s="37" t="s">
        <v>369</v>
      </c>
      <c r="E1783" s="48" t="s">
        <v>46</v>
      </c>
      <c r="F1783" s="40" t="s">
        <v>370</v>
      </c>
      <c r="G1783" s="48" t="s">
        <v>86</v>
      </c>
      <c r="H1783" s="48">
        <v>7</v>
      </c>
      <c r="I1783" s="48" t="s">
        <v>205</v>
      </c>
      <c r="J1783" s="49"/>
      <c r="K1783" s="62"/>
      <c r="L1783" s="40" t="s">
        <v>6</v>
      </c>
      <c r="M1783" s="127">
        <v>8</v>
      </c>
      <c r="N1783" s="137">
        <f>VLOOKUP(L1783,단가표!$B$2:$C$75,2,0)</f>
        <v>55000</v>
      </c>
      <c r="O1783" s="42">
        <f>SUM(M1783*N1783)</f>
        <v>440000</v>
      </c>
      <c r="P1783" s="138"/>
      <c r="Q1783" s="167" t="s">
        <v>16</v>
      </c>
      <c r="R1783" s="41"/>
      <c r="S1783" s="43">
        <f>VLOOKUP(Q1783,단가표!$B$2:$C$75,2,0)</f>
        <v>3000</v>
      </c>
      <c r="T1783" s="166"/>
      <c r="U1783" s="195"/>
      <c r="V1783" s="50"/>
      <c r="W1783" s="194" t="s">
        <v>1195</v>
      </c>
      <c r="X1783" s="186">
        <v>45020</v>
      </c>
      <c r="Y1783" s="55" t="s">
        <v>4</v>
      </c>
      <c r="Z1783" s="48"/>
      <c r="AA1783" s="48"/>
      <c r="AB1783" s="48"/>
      <c r="AC1783" s="48"/>
    </row>
    <row r="1784" spans="1:29" ht="20.100000000000001" customHeight="1">
      <c r="A1784" s="95" t="s">
        <v>2705</v>
      </c>
      <c r="B1784" s="95" t="s">
        <v>51</v>
      </c>
      <c r="C1784" s="56"/>
      <c r="D1784" s="38" t="s">
        <v>593</v>
      </c>
      <c r="E1784" s="48" t="s">
        <v>577</v>
      </c>
      <c r="F1784" s="48" t="s">
        <v>594</v>
      </c>
      <c r="G1784" s="48" t="s">
        <v>86</v>
      </c>
      <c r="H1784" s="48">
        <v>10</v>
      </c>
      <c r="I1784" s="48" t="s">
        <v>101</v>
      </c>
      <c r="J1784" s="49"/>
      <c r="K1784" s="66"/>
      <c r="L1784" s="40" t="s">
        <v>4</v>
      </c>
      <c r="M1784" s="127">
        <v>4</v>
      </c>
      <c r="N1784" s="137">
        <f>VLOOKUP(L1784,단가표!$B$2:$C$75,2,0)</f>
        <v>60000</v>
      </c>
      <c r="O1784" s="42">
        <f>SUM(M1784*N1784)</f>
        <v>240000</v>
      </c>
      <c r="P1784" s="138"/>
      <c r="Q1784" s="167" t="s">
        <v>15</v>
      </c>
      <c r="R1784" s="41"/>
      <c r="S1784" s="43">
        <f>VLOOKUP(Q1784,단가표!$B$2:$C$75,2,0)</f>
        <v>6000</v>
      </c>
      <c r="T1784" s="166"/>
      <c r="U1784" s="193"/>
      <c r="V1784" s="50"/>
      <c r="W1784" s="194" t="s">
        <v>1194</v>
      </c>
      <c r="X1784" s="186">
        <v>45343</v>
      </c>
      <c r="Y1784" s="48" t="s">
        <v>4</v>
      </c>
      <c r="Z1784" s="48"/>
      <c r="AA1784" s="67" t="s">
        <v>595</v>
      </c>
      <c r="AB1784" s="67"/>
      <c r="AC1784" s="48"/>
    </row>
    <row r="1785" spans="1:29" ht="20.100000000000001" customHeight="1">
      <c r="A1785" s="95" t="s">
        <v>2705</v>
      </c>
      <c r="B1785" s="95" t="s">
        <v>50</v>
      </c>
      <c r="C1785" s="56"/>
      <c r="D1785" s="48" t="s">
        <v>722</v>
      </c>
      <c r="E1785" s="48" t="s">
        <v>731</v>
      </c>
      <c r="F1785" s="48" t="s">
        <v>776</v>
      </c>
      <c r="G1785" s="48" t="s">
        <v>86</v>
      </c>
      <c r="H1785" s="48">
        <v>7</v>
      </c>
      <c r="I1785" s="48" t="s">
        <v>107</v>
      </c>
      <c r="J1785" s="49"/>
      <c r="K1785" s="62"/>
      <c r="L1785" s="40" t="s">
        <v>4</v>
      </c>
      <c r="M1785" s="127">
        <v>4</v>
      </c>
      <c r="N1785" s="137">
        <f>VLOOKUP(L1785,단가표!$B$2:$C$75,2,0)</f>
        <v>60000</v>
      </c>
      <c r="O1785" s="42">
        <f>SUM(M1785*N1785)</f>
        <v>240000</v>
      </c>
      <c r="P1785" s="138"/>
      <c r="Q1785" s="167" t="s">
        <v>26</v>
      </c>
      <c r="R1785" s="41"/>
      <c r="S1785" s="43">
        <f>VLOOKUP(Q1785,단가표!$B$2:$C$75,2,0)</f>
        <v>0</v>
      </c>
      <c r="T1785" s="166"/>
      <c r="U1785" s="193"/>
      <c r="V1785" s="50"/>
      <c r="W1785" s="194"/>
      <c r="X1785" s="186">
        <v>45526</v>
      </c>
      <c r="Y1785" s="55" t="s">
        <v>4</v>
      </c>
      <c r="Z1785" s="48"/>
      <c r="AA1785" s="48"/>
      <c r="AB1785" s="48"/>
      <c r="AC1785" s="40"/>
    </row>
    <row r="1786" spans="1:29" ht="20.100000000000001" customHeight="1">
      <c r="A1786" s="94" t="s">
        <v>2705</v>
      </c>
      <c r="B1786" s="95" t="s">
        <v>50</v>
      </c>
      <c r="C1786" s="61"/>
      <c r="D1786" s="48" t="s">
        <v>972</v>
      </c>
      <c r="E1786" s="48" t="s">
        <v>44</v>
      </c>
      <c r="F1786" s="48" t="s">
        <v>973</v>
      </c>
      <c r="G1786" s="48" t="s">
        <v>89</v>
      </c>
      <c r="H1786" s="48">
        <v>6</v>
      </c>
      <c r="I1786" s="50" t="s">
        <v>90</v>
      </c>
      <c r="J1786" s="49"/>
      <c r="K1786" s="62"/>
      <c r="L1786" s="40" t="s">
        <v>4</v>
      </c>
      <c r="M1786" s="127">
        <v>2</v>
      </c>
      <c r="N1786" s="137">
        <f>VLOOKUP(L1786,단가표!$B$2:$C$75,2,0)</f>
        <v>60000</v>
      </c>
      <c r="O1786" s="42">
        <f>SUM(M1786*N1786)</f>
        <v>120000</v>
      </c>
      <c r="P1786" s="138"/>
      <c r="Q1786" s="167" t="s">
        <v>14</v>
      </c>
      <c r="R1786" s="41"/>
      <c r="S1786" s="43">
        <f>VLOOKUP(Q1786,단가표!$B$2:$C$75,2,0)</f>
        <v>30000</v>
      </c>
      <c r="T1786" s="166"/>
      <c r="U1786" s="195"/>
      <c r="V1786" s="48"/>
      <c r="W1786" s="194"/>
      <c r="X1786" s="186">
        <v>43748</v>
      </c>
      <c r="Y1786" s="48" t="s">
        <v>4</v>
      </c>
      <c r="Z1786" s="48"/>
      <c r="AA1786" s="48" t="s">
        <v>333</v>
      </c>
      <c r="AB1786" s="48"/>
      <c r="AC1786" s="50"/>
    </row>
    <row r="1787" spans="1:29" ht="20.100000000000001" customHeight="1">
      <c r="A1787" s="94" t="s">
        <v>2705</v>
      </c>
      <c r="B1787" s="95" t="s">
        <v>50</v>
      </c>
      <c r="C1787" s="61"/>
      <c r="D1787" s="48" t="s">
        <v>972</v>
      </c>
      <c r="E1787" s="48" t="s">
        <v>44</v>
      </c>
      <c r="F1787" s="48" t="s">
        <v>973</v>
      </c>
      <c r="G1787" s="48" t="s">
        <v>89</v>
      </c>
      <c r="H1787" s="48">
        <v>6</v>
      </c>
      <c r="I1787" s="50" t="s">
        <v>90</v>
      </c>
      <c r="J1787" s="49"/>
      <c r="K1787" s="62"/>
      <c r="L1787" s="40" t="s">
        <v>4</v>
      </c>
      <c r="M1787" s="127">
        <v>4</v>
      </c>
      <c r="N1787" s="137">
        <f>VLOOKUP(L1787,단가표!$B$2:$C$75,2,0)</f>
        <v>60000</v>
      </c>
      <c r="O1787" s="42">
        <f>SUM(M1787*N1787)</f>
        <v>240000</v>
      </c>
      <c r="P1787" s="138"/>
      <c r="Q1787" s="167" t="s">
        <v>15</v>
      </c>
      <c r="R1787" s="41"/>
      <c r="S1787" s="43">
        <f>VLOOKUP(Q1787,단가표!$B$2:$C$75,2,0)</f>
        <v>6000</v>
      </c>
      <c r="T1787" s="166"/>
      <c r="U1787" s="195"/>
      <c r="V1787" s="48"/>
      <c r="W1787" s="194" t="s">
        <v>1196</v>
      </c>
      <c r="X1787" s="186">
        <v>43748</v>
      </c>
      <c r="Y1787" s="48" t="s">
        <v>4</v>
      </c>
      <c r="Z1787" s="48"/>
      <c r="AA1787" s="48" t="s">
        <v>333</v>
      </c>
      <c r="AB1787" s="48"/>
      <c r="AC1787" s="50"/>
    </row>
    <row r="1788" spans="1:29" ht="20.100000000000001" customHeight="1">
      <c r="A1788" s="95" t="s">
        <v>2705</v>
      </c>
      <c r="B1788" s="95" t="s">
        <v>50</v>
      </c>
      <c r="C1788" s="61"/>
      <c r="D1788" s="48" t="s">
        <v>918</v>
      </c>
      <c r="E1788" s="48" t="s">
        <v>768</v>
      </c>
      <c r="F1788" s="48" t="s">
        <v>769</v>
      </c>
      <c r="G1788" s="48" t="s">
        <v>86</v>
      </c>
      <c r="H1788" s="48">
        <v>11</v>
      </c>
      <c r="I1788" s="48" t="s">
        <v>98</v>
      </c>
      <c r="J1788" s="49"/>
      <c r="K1788" s="66"/>
      <c r="L1788" s="40" t="s">
        <v>5</v>
      </c>
      <c r="M1788" s="127">
        <v>4</v>
      </c>
      <c r="N1788" s="137">
        <f>VLOOKUP(L1788,단가표!$B$2:$C$75,2,0)</f>
        <v>57500</v>
      </c>
      <c r="O1788" s="42">
        <f>SUM(M1788*N1788)</f>
        <v>230000</v>
      </c>
      <c r="P1788" s="138"/>
      <c r="Q1788" s="165" t="s">
        <v>26</v>
      </c>
      <c r="R1788" s="41"/>
      <c r="S1788" s="43">
        <f>VLOOKUP(Q1788,단가표!$B$2:$C$75,2,0)</f>
        <v>0</v>
      </c>
      <c r="T1788" s="166"/>
      <c r="U1788" s="195"/>
      <c r="V1788" s="48"/>
      <c r="W1788" s="194" t="s">
        <v>321</v>
      </c>
      <c r="X1788" s="186"/>
      <c r="Y1788" s="48"/>
      <c r="Z1788" s="48"/>
      <c r="AA1788" s="48"/>
      <c r="AB1788" s="48"/>
      <c r="AC1788" s="50"/>
    </row>
    <row r="1789" spans="1:29" ht="20.100000000000001" customHeight="1">
      <c r="A1789" s="95" t="s">
        <v>2705</v>
      </c>
      <c r="B1789" s="95" t="s">
        <v>50</v>
      </c>
      <c r="C1789" s="61"/>
      <c r="D1789" s="37" t="s">
        <v>767</v>
      </c>
      <c r="E1789" s="48" t="s">
        <v>768</v>
      </c>
      <c r="F1789" s="48" t="s">
        <v>769</v>
      </c>
      <c r="G1789" s="48" t="s">
        <v>86</v>
      </c>
      <c r="H1789" s="48">
        <v>9</v>
      </c>
      <c r="I1789" s="48" t="s">
        <v>98</v>
      </c>
      <c r="J1789" s="49"/>
      <c r="K1789" s="66"/>
      <c r="L1789" s="40" t="s">
        <v>5</v>
      </c>
      <c r="M1789" s="127">
        <v>4</v>
      </c>
      <c r="N1789" s="137">
        <f>VLOOKUP(L1789,단가표!$B$2:$C$75,2,0)</f>
        <v>57500</v>
      </c>
      <c r="O1789" s="42">
        <f>SUM(M1789*N1789)</f>
        <v>230000</v>
      </c>
      <c r="P1789" s="138"/>
      <c r="Q1789" s="165" t="s">
        <v>26</v>
      </c>
      <c r="R1789" s="41"/>
      <c r="S1789" s="43">
        <f>VLOOKUP(Q1789,단가표!$B$2:$C$75,2,0)</f>
        <v>0</v>
      </c>
      <c r="T1789" s="166"/>
      <c r="U1789" s="195"/>
      <c r="V1789" s="48"/>
      <c r="W1789" s="194" t="s">
        <v>321</v>
      </c>
      <c r="X1789" s="186">
        <v>45549</v>
      </c>
      <c r="Y1789" s="55" t="s">
        <v>4</v>
      </c>
      <c r="Z1789" s="48"/>
      <c r="AA1789" s="48" t="s">
        <v>771</v>
      </c>
      <c r="AB1789" s="48"/>
      <c r="AC1789" s="40"/>
    </row>
    <row r="1790" spans="1:29" ht="20.100000000000001" customHeight="1">
      <c r="A1790" s="95" t="s">
        <v>2705</v>
      </c>
      <c r="B1790" s="95" t="s">
        <v>50</v>
      </c>
      <c r="C1790" s="61"/>
      <c r="D1790" s="37" t="s">
        <v>770</v>
      </c>
      <c r="E1790" s="48" t="s">
        <v>768</v>
      </c>
      <c r="F1790" s="48" t="s">
        <v>769</v>
      </c>
      <c r="G1790" s="48" t="s">
        <v>86</v>
      </c>
      <c r="H1790" s="48">
        <v>9</v>
      </c>
      <c r="I1790" s="48" t="s">
        <v>98</v>
      </c>
      <c r="J1790" s="49"/>
      <c r="K1790" s="66"/>
      <c r="L1790" s="40" t="s">
        <v>5</v>
      </c>
      <c r="M1790" s="127">
        <v>4</v>
      </c>
      <c r="N1790" s="137">
        <f>VLOOKUP(L1790,단가표!$B$2:$C$75,2,0)</f>
        <v>57500</v>
      </c>
      <c r="O1790" s="42">
        <f>SUM(M1790*N1790)</f>
        <v>230000</v>
      </c>
      <c r="P1790" s="138"/>
      <c r="Q1790" s="165" t="s">
        <v>26</v>
      </c>
      <c r="R1790" s="41"/>
      <c r="S1790" s="43">
        <f>VLOOKUP(Q1790,단가표!$B$2:$C$75,2,0)</f>
        <v>0</v>
      </c>
      <c r="T1790" s="166"/>
      <c r="U1790" s="195"/>
      <c r="V1790" s="48"/>
      <c r="W1790" s="194" t="s">
        <v>321</v>
      </c>
      <c r="X1790" s="186">
        <v>45549</v>
      </c>
      <c r="Y1790" s="55" t="s">
        <v>4</v>
      </c>
      <c r="Z1790" s="48"/>
      <c r="AA1790" s="48" t="s">
        <v>771</v>
      </c>
      <c r="AB1790" s="48"/>
      <c r="AC1790" s="40"/>
    </row>
    <row r="1791" spans="1:29" ht="20.100000000000001" customHeight="1">
      <c r="A1791" s="95" t="s">
        <v>2705</v>
      </c>
      <c r="B1791" s="95" t="s">
        <v>51</v>
      </c>
      <c r="C1791" s="61"/>
      <c r="D1791" s="76" t="s">
        <v>690</v>
      </c>
      <c r="E1791" s="48" t="s">
        <v>577</v>
      </c>
      <c r="F1791" s="48" t="s">
        <v>692</v>
      </c>
      <c r="G1791" s="48" t="s">
        <v>86</v>
      </c>
      <c r="H1791" s="48">
        <v>6</v>
      </c>
      <c r="I1791" s="48" t="s">
        <v>102</v>
      </c>
      <c r="J1791" s="49"/>
      <c r="K1791" s="62"/>
      <c r="L1791" s="40" t="s">
        <v>5</v>
      </c>
      <c r="M1791" s="127">
        <v>4</v>
      </c>
      <c r="N1791" s="137">
        <f>VLOOKUP(L1791,단가표!$B$2:$C$75,2,0)</f>
        <v>57500</v>
      </c>
      <c r="O1791" s="42">
        <f>SUM(M1791*N1791)</f>
        <v>230000</v>
      </c>
      <c r="P1791" s="138"/>
      <c r="Q1791" s="167" t="s">
        <v>26</v>
      </c>
      <c r="R1791" s="41"/>
      <c r="S1791" s="43">
        <f>VLOOKUP(Q1791,단가표!$B$2:$C$75,2,0)</f>
        <v>0</v>
      </c>
      <c r="T1791" s="166"/>
      <c r="U1791" s="195"/>
      <c r="V1791" s="50"/>
      <c r="W1791" s="194" t="s">
        <v>321</v>
      </c>
      <c r="X1791" s="186">
        <v>45483</v>
      </c>
      <c r="Y1791" s="55" t="s">
        <v>4</v>
      </c>
      <c r="Z1791" s="48"/>
      <c r="AA1791" s="67"/>
      <c r="AB1791" s="67"/>
      <c r="AC1791" s="48" t="s">
        <v>60</v>
      </c>
    </row>
    <row r="1792" spans="1:29" ht="20.100000000000001" customHeight="1">
      <c r="A1792" s="95" t="s">
        <v>2705</v>
      </c>
      <c r="B1792" s="95" t="s">
        <v>51</v>
      </c>
      <c r="C1792" s="59"/>
      <c r="D1792" s="76" t="s">
        <v>691</v>
      </c>
      <c r="E1792" s="48" t="s">
        <v>577</v>
      </c>
      <c r="F1792" s="48" t="s">
        <v>692</v>
      </c>
      <c r="G1792" s="48" t="s">
        <v>86</v>
      </c>
      <c r="H1792" s="48">
        <v>6</v>
      </c>
      <c r="I1792" s="48" t="s">
        <v>102</v>
      </c>
      <c r="J1792" s="49"/>
      <c r="K1792" s="62"/>
      <c r="L1792" s="40" t="s">
        <v>5</v>
      </c>
      <c r="M1792" s="127">
        <v>4</v>
      </c>
      <c r="N1792" s="137">
        <f>VLOOKUP(L1792,단가표!$B$2:$C$75,2,0)</f>
        <v>57500</v>
      </c>
      <c r="O1792" s="42">
        <f>SUM(M1792*N1792)</f>
        <v>230000</v>
      </c>
      <c r="P1792" s="138"/>
      <c r="Q1792" s="167" t="s">
        <v>26</v>
      </c>
      <c r="R1792" s="41"/>
      <c r="S1792" s="43">
        <f>VLOOKUP(Q1792,단가표!$B$2:$C$75,2,0)</f>
        <v>0</v>
      </c>
      <c r="T1792" s="166"/>
      <c r="U1792" s="195"/>
      <c r="V1792" s="50"/>
      <c r="W1792" s="194" t="s">
        <v>321</v>
      </c>
      <c r="X1792" s="186">
        <v>45483</v>
      </c>
      <c r="Y1792" s="55" t="s">
        <v>4</v>
      </c>
      <c r="Z1792" s="48"/>
      <c r="AA1792" s="67"/>
      <c r="AB1792" s="67"/>
      <c r="AC1792" s="48" t="s">
        <v>60</v>
      </c>
    </row>
    <row r="1793" spans="1:29" ht="20.100000000000001" customHeight="1">
      <c r="A1793" s="95" t="s">
        <v>2705</v>
      </c>
      <c r="B1793" s="95" t="s">
        <v>51</v>
      </c>
      <c r="C1793" s="56"/>
      <c r="D1793" s="76" t="s">
        <v>527</v>
      </c>
      <c r="E1793" s="48" t="s">
        <v>193</v>
      </c>
      <c r="F1793" s="48" t="s">
        <v>347</v>
      </c>
      <c r="G1793" s="48" t="s">
        <v>86</v>
      </c>
      <c r="H1793" s="48">
        <v>10</v>
      </c>
      <c r="I1793" s="48" t="s">
        <v>91</v>
      </c>
      <c r="J1793" s="49"/>
      <c r="K1793" s="44"/>
      <c r="L1793" s="40" t="s">
        <v>238</v>
      </c>
      <c r="M1793" s="127">
        <v>4</v>
      </c>
      <c r="N1793" s="137">
        <f>VLOOKUP(L1793,단가표!$B$2:$C$75,2,0)</f>
        <v>60000</v>
      </c>
      <c r="O1793" s="42">
        <f>SUM(M1793*N1793)</f>
        <v>240000</v>
      </c>
      <c r="P1793" s="138"/>
      <c r="Q1793" s="167" t="s">
        <v>15</v>
      </c>
      <c r="R1793" s="41"/>
      <c r="S1793" s="43">
        <f>VLOOKUP(Q1793,단가표!$B$2:$C$75,2,0)</f>
        <v>6000</v>
      </c>
      <c r="T1793" s="166"/>
      <c r="U1793" s="195"/>
      <c r="V1793" s="50"/>
      <c r="W1793" s="194" t="s">
        <v>1193</v>
      </c>
      <c r="X1793" s="186">
        <v>44954</v>
      </c>
      <c r="Y1793" s="48" t="s">
        <v>4</v>
      </c>
      <c r="Z1793" s="48"/>
      <c r="AA1793" s="67" t="s">
        <v>348</v>
      </c>
      <c r="AB1793" s="67"/>
      <c r="AC1793" s="48"/>
    </row>
    <row r="1794" spans="1:29" ht="20.100000000000001" customHeight="1">
      <c r="A1794" s="96" t="s">
        <v>2705</v>
      </c>
      <c r="B1794" s="95" t="s">
        <v>50</v>
      </c>
      <c r="C1794" s="56"/>
      <c r="D1794" s="38" t="s">
        <v>736</v>
      </c>
      <c r="E1794" s="48" t="s">
        <v>731</v>
      </c>
      <c r="F1794" s="48" t="s">
        <v>737</v>
      </c>
      <c r="G1794" s="48" t="s">
        <v>89</v>
      </c>
      <c r="H1794" s="48">
        <v>8</v>
      </c>
      <c r="I1794" s="48" t="s">
        <v>759</v>
      </c>
      <c r="J1794" s="49"/>
      <c r="K1794" s="62"/>
      <c r="L1794" s="40" t="s">
        <v>310</v>
      </c>
      <c r="M1794" s="128">
        <v>8</v>
      </c>
      <c r="N1794" s="137">
        <f>VLOOKUP(L1794,단가표!$B$2:$C$75,2,0)</f>
        <v>55000</v>
      </c>
      <c r="O1794" s="42">
        <f>SUM(M1794*N1794)</f>
        <v>440000</v>
      </c>
      <c r="P1794" s="138"/>
      <c r="Q1794" s="167" t="s">
        <v>106</v>
      </c>
      <c r="R1794" s="41"/>
      <c r="S1794" s="43">
        <f>VLOOKUP(Q1794,단가표!$B$2:$C$75,2,0)</f>
        <v>5500</v>
      </c>
      <c r="T1794" s="166"/>
      <c r="U1794" s="195"/>
      <c r="V1794" s="48"/>
      <c r="W1794" s="194" t="s">
        <v>209</v>
      </c>
      <c r="X1794" s="186">
        <v>45540</v>
      </c>
      <c r="Y1794" s="55" t="s">
        <v>6</v>
      </c>
      <c r="Z1794" s="48" t="s">
        <v>613</v>
      </c>
      <c r="AA1794" s="48" t="s">
        <v>760</v>
      </c>
      <c r="AB1794" s="48" t="s">
        <v>761</v>
      </c>
      <c r="AC1794" s="48"/>
    </row>
    <row r="1795" spans="1:29" ht="20.100000000000001" customHeight="1">
      <c r="A1795" s="94" t="s">
        <v>2705</v>
      </c>
      <c r="B1795" s="95" t="s">
        <v>51</v>
      </c>
      <c r="C1795" s="56"/>
      <c r="D1795" s="48" t="s">
        <v>724</v>
      </c>
      <c r="E1795" s="48" t="s">
        <v>47</v>
      </c>
      <c r="F1795" s="48" t="s">
        <v>732</v>
      </c>
      <c r="G1795" s="48" t="s">
        <v>86</v>
      </c>
      <c r="H1795" s="48">
        <v>9</v>
      </c>
      <c r="I1795" s="48" t="s">
        <v>91</v>
      </c>
      <c r="J1795" s="49"/>
      <c r="K1795" s="66"/>
      <c r="L1795" s="40" t="s">
        <v>4</v>
      </c>
      <c r="M1795" s="127">
        <v>2</v>
      </c>
      <c r="N1795" s="137">
        <f>VLOOKUP(L1795,단가표!$B$2:$C$75,2,0)</f>
        <v>60000</v>
      </c>
      <c r="O1795" s="42">
        <f>SUM(M1795*N1795)</f>
        <v>120000</v>
      </c>
      <c r="P1795" s="138"/>
      <c r="Q1795" s="167" t="s">
        <v>26</v>
      </c>
      <c r="R1795" s="41"/>
      <c r="S1795" s="43">
        <f>VLOOKUP(Q1795,단가표!$B$2:$C$75,2,0)</f>
        <v>0</v>
      </c>
      <c r="T1795" s="166"/>
      <c r="U1795" s="195"/>
      <c r="V1795" s="48"/>
      <c r="W1795" s="202"/>
      <c r="X1795" s="186">
        <v>45506</v>
      </c>
      <c r="Y1795" s="55" t="s">
        <v>4</v>
      </c>
      <c r="Z1795" s="48"/>
      <c r="AA1795" s="48"/>
      <c r="AB1795" s="48"/>
      <c r="AC1795" s="50"/>
    </row>
    <row r="1796" spans="1:29" ht="20.100000000000001" customHeight="1">
      <c r="A1796" s="95" t="s">
        <v>2705</v>
      </c>
      <c r="B1796" s="95" t="s">
        <v>51</v>
      </c>
      <c r="C1796" s="59"/>
      <c r="D1796" s="48" t="s">
        <v>364</v>
      </c>
      <c r="E1796" s="48" t="s">
        <v>47</v>
      </c>
      <c r="F1796" s="40" t="s">
        <v>365</v>
      </c>
      <c r="G1796" s="48" t="s">
        <v>86</v>
      </c>
      <c r="H1796" s="48">
        <v>7</v>
      </c>
      <c r="I1796" s="48" t="s">
        <v>102</v>
      </c>
      <c r="J1796" s="68"/>
      <c r="K1796" s="66"/>
      <c r="L1796" s="40" t="s">
        <v>4</v>
      </c>
      <c r="M1796" s="127">
        <v>4</v>
      </c>
      <c r="N1796" s="137">
        <f>VLOOKUP(L1796,단가표!$B$2:$C$75,2,0)</f>
        <v>60000</v>
      </c>
      <c r="O1796" s="42">
        <f>SUM(M1796*N1796)</f>
        <v>240000</v>
      </c>
      <c r="P1796" s="138"/>
      <c r="Q1796" s="167" t="s">
        <v>26</v>
      </c>
      <c r="R1796" s="41"/>
      <c r="S1796" s="43">
        <f>VLOOKUP(Q1796,단가표!$B$2:$C$75,2,0)</f>
        <v>0</v>
      </c>
      <c r="T1796" s="166"/>
      <c r="U1796" s="195"/>
      <c r="V1796" s="50"/>
      <c r="W1796" s="196"/>
      <c r="X1796" s="186">
        <v>44975</v>
      </c>
      <c r="Y1796" s="55" t="s">
        <v>4</v>
      </c>
      <c r="Z1796" s="48"/>
      <c r="AA1796" s="48" t="s">
        <v>366</v>
      </c>
      <c r="AB1796" s="48"/>
      <c r="AC1796" s="48"/>
    </row>
    <row r="1797" spans="1:29" ht="20.100000000000001" customHeight="1">
      <c r="A1797" s="95" t="s">
        <v>2705</v>
      </c>
      <c r="B1797" s="95" t="s">
        <v>51</v>
      </c>
      <c r="C1797" s="59"/>
      <c r="D1797" s="48" t="s">
        <v>364</v>
      </c>
      <c r="E1797" s="48" t="s">
        <v>47</v>
      </c>
      <c r="F1797" s="40" t="s">
        <v>365</v>
      </c>
      <c r="G1797" s="48" t="s">
        <v>86</v>
      </c>
      <c r="H1797" s="48">
        <v>7</v>
      </c>
      <c r="I1797" s="48" t="s">
        <v>102</v>
      </c>
      <c r="J1797" s="68"/>
      <c r="K1797" s="66"/>
      <c r="L1797" s="40" t="s">
        <v>4</v>
      </c>
      <c r="M1797" s="127">
        <v>4</v>
      </c>
      <c r="N1797" s="137">
        <f>VLOOKUP(L1797,단가표!$B$2:$C$75,2,0)</f>
        <v>60000</v>
      </c>
      <c r="O1797" s="42">
        <f>SUM(M1797*N1797)</f>
        <v>240000</v>
      </c>
      <c r="P1797" s="138"/>
      <c r="Q1797" s="167" t="s">
        <v>26</v>
      </c>
      <c r="R1797" s="41"/>
      <c r="S1797" s="43">
        <f>VLOOKUP(Q1797,단가표!$B$2:$C$75,2,0)</f>
        <v>0</v>
      </c>
      <c r="T1797" s="166"/>
      <c r="U1797" s="195"/>
      <c r="V1797" s="50"/>
      <c r="W1797" s="196"/>
      <c r="X1797" s="186">
        <v>44975</v>
      </c>
      <c r="Y1797" s="55" t="s">
        <v>4</v>
      </c>
      <c r="Z1797" s="48"/>
      <c r="AA1797" s="48" t="s">
        <v>366</v>
      </c>
      <c r="AB1797" s="48"/>
      <c r="AC1797" s="48"/>
    </row>
    <row r="1798" spans="1:29" ht="20.100000000000001" customHeight="1">
      <c r="A1798" s="95" t="s">
        <v>2705</v>
      </c>
      <c r="B1798" s="95" t="s">
        <v>51</v>
      </c>
      <c r="C1798" s="48"/>
      <c r="D1798" s="37" t="s">
        <v>933</v>
      </c>
      <c r="E1798" s="37" t="s">
        <v>46</v>
      </c>
      <c r="F1798" s="37" t="s">
        <v>1008</v>
      </c>
      <c r="G1798" s="37" t="s">
        <v>86</v>
      </c>
      <c r="H1798" s="37">
        <v>8</v>
      </c>
      <c r="I1798" s="37" t="s">
        <v>91</v>
      </c>
      <c r="J1798" s="49"/>
      <c r="K1798" s="63"/>
      <c r="L1798" s="38" t="s">
        <v>4</v>
      </c>
      <c r="M1798" s="128">
        <v>2</v>
      </c>
      <c r="N1798" s="137">
        <f>VLOOKUP(L1798,단가표!$B$2:$C$75,2,0)</f>
        <v>60000</v>
      </c>
      <c r="O1798" s="42">
        <f>SUM(M1798*N1798)</f>
        <v>120000</v>
      </c>
      <c r="P1798" s="138"/>
      <c r="Q1798" s="167" t="s">
        <v>14</v>
      </c>
      <c r="R1798" s="53"/>
      <c r="S1798" s="43">
        <f>VLOOKUP(Q1798,단가표!$B$2:$C$75,2,0)</f>
        <v>30000</v>
      </c>
      <c r="T1798" s="143"/>
      <c r="U1798" s="195"/>
      <c r="V1798" s="45"/>
      <c r="W1798" s="206"/>
      <c r="X1798" s="187"/>
      <c r="Y1798" s="37"/>
      <c r="Z1798" s="37"/>
      <c r="AA1798" s="37"/>
      <c r="AB1798" s="37"/>
      <c r="AC1798" s="38"/>
    </row>
    <row r="1799" spans="1:29" ht="20.100000000000001" customHeight="1">
      <c r="A1799" s="95" t="s">
        <v>2705</v>
      </c>
      <c r="B1799" s="95" t="s">
        <v>50</v>
      </c>
      <c r="C1799" s="59"/>
      <c r="D1799" s="48" t="s">
        <v>389</v>
      </c>
      <c r="E1799" s="48" t="s">
        <v>44</v>
      </c>
      <c r="F1799" s="40" t="s">
        <v>390</v>
      </c>
      <c r="G1799" s="48" t="s">
        <v>89</v>
      </c>
      <c r="H1799" s="48">
        <v>8</v>
      </c>
      <c r="I1799" s="48" t="s">
        <v>180</v>
      </c>
      <c r="J1799" s="49"/>
      <c r="K1799" s="62"/>
      <c r="L1799" s="40" t="s">
        <v>6</v>
      </c>
      <c r="M1799" s="127">
        <v>8</v>
      </c>
      <c r="N1799" s="137">
        <f>VLOOKUP(L1799,단가표!$B$2:$C$75,2,0)</f>
        <v>55000</v>
      </c>
      <c r="O1799" s="42">
        <f>SUM(M1799*N1799)</f>
        <v>440000</v>
      </c>
      <c r="P1799" s="138"/>
      <c r="Q1799" s="167" t="s">
        <v>26</v>
      </c>
      <c r="R1799" s="41"/>
      <c r="S1799" s="43">
        <f>VLOOKUP(Q1799,단가표!$B$2:$C$75,2,0)</f>
        <v>0</v>
      </c>
      <c r="T1799" s="166"/>
      <c r="U1799" s="195"/>
      <c r="V1799" s="50"/>
      <c r="W1799" s="196"/>
      <c r="X1799" s="186">
        <v>45035</v>
      </c>
      <c r="Y1799" s="55" t="s">
        <v>6</v>
      </c>
      <c r="Z1799" s="48"/>
      <c r="AA1799" s="48" t="s">
        <v>391</v>
      </c>
      <c r="AB1799" s="48"/>
      <c r="AC1799" s="48"/>
    </row>
    <row r="1800" spans="1:29" ht="20.100000000000001" customHeight="1">
      <c r="A1800" s="95" t="s">
        <v>2705</v>
      </c>
      <c r="B1800" s="95" t="s">
        <v>50</v>
      </c>
      <c r="C1800" s="59"/>
      <c r="D1800" s="48" t="s">
        <v>142</v>
      </c>
      <c r="E1800" s="48" t="s">
        <v>45</v>
      </c>
      <c r="F1800" s="48" t="s">
        <v>143</v>
      </c>
      <c r="G1800" s="48" t="s">
        <v>89</v>
      </c>
      <c r="H1800" s="48">
        <v>9</v>
      </c>
      <c r="I1800" s="48" t="s">
        <v>94</v>
      </c>
      <c r="J1800" s="49"/>
      <c r="K1800" s="73"/>
      <c r="L1800" s="40" t="s">
        <v>5</v>
      </c>
      <c r="M1800" s="127">
        <v>4</v>
      </c>
      <c r="N1800" s="137">
        <f>VLOOKUP(L1800,단가표!$B$2:$C$75,2,0)</f>
        <v>57500</v>
      </c>
      <c r="O1800" s="42">
        <f>SUM(M1800*N1800)</f>
        <v>230000</v>
      </c>
      <c r="P1800" s="138"/>
      <c r="Q1800" s="167" t="s">
        <v>26</v>
      </c>
      <c r="R1800" s="41"/>
      <c r="S1800" s="43">
        <f>VLOOKUP(Q1800,단가표!$B$2:$C$75,2,0)</f>
        <v>0</v>
      </c>
      <c r="T1800" s="166"/>
      <c r="U1800" s="193"/>
      <c r="V1800" s="50"/>
      <c r="W1800" s="194" t="s">
        <v>601</v>
      </c>
      <c r="X1800" s="186"/>
      <c r="Y1800" s="55"/>
      <c r="Z1800" s="48"/>
      <c r="AA1800" s="48"/>
      <c r="AB1800" s="48"/>
      <c r="AC1800" s="40"/>
    </row>
    <row r="1801" spans="1:29" ht="20.100000000000001" customHeight="1">
      <c r="A1801" s="95" t="s">
        <v>2705</v>
      </c>
      <c r="B1801" s="95" t="s">
        <v>50</v>
      </c>
      <c r="C1801" s="59"/>
      <c r="D1801" s="48" t="s">
        <v>142</v>
      </c>
      <c r="E1801" s="48" t="s">
        <v>45</v>
      </c>
      <c r="F1801" s="48" t="s">
        <v>143</v>
      </c>
      <c r="G1801" s="48" t="s">
        <v>89</v>
      </c>
      <c r="H1801" s="48">
        <v>9</v>
      </c>
      <c r="I1801" s="48" t="s">
        <v>94</v>
      </c>
      <c r="J1801" s="49"/>
      <c r="K1801" s="73"/>
      <c r="L1801" s="40" t="s">
        <v>5</v>
      </c>
      <c r="M1801" s="127">
        <v>4</v>
      </c>
      <c r="N1801" s="137">
        <f>VLOOKUP(L1801,단가표!$B$2:$C$75,2,0)</f>
        <v>57500</v>
      </c>
      <c r="O1801" s="42">
        <f>SUM(M1801*N1801)</f>
        <v>230000</v>
      </c>
      <c r="P1801" s="138"/>
      <c r="Q1801" s="167" t="s">
        <v>26</v>
      </c>
      <c r="R1801" s="41"/>
      <c r="S1801" s="43">
        <f>VLOOKUP(Q1801,단가표!$B$2:$C$75,2,0)</f>
        <v>0</v>
      </c>
      <c r="T1801" s="166"/>
      <c r="U1801" s="193"/>
      <c r="V1801" s="50"/>
      <c r="W1801" s="194" t="s">
        <v>601</v>
      </c>
      <c r="X1801" s="186"/>
      <c r="Y1801" s="55"/>
      <c r="Z1801" s="48"/>
      <c r="AA1801" s="48"/>
      <c r="AB1801" s="48"/>
      <c r="AC1801" s="40"/>
    </row>
    <row r="1802" spans="1:29" ht="20.100000000000001" customHeight="1">
      <c r="A1802" s="95" t="s">
        <v>2705</v>
      </c>
      <c r="B1802" s="95" t="s">
        <v>51</v>
      </c>
      <c r="C1802" s="56"/>
      <c r="D1802" s="48" t="s">
        <v>570</v>
      </c>
      <c r="E1802" s="48" t="s">
        <v>48</v>
      </c>
      <c r="F1802" s="48" t="s">
        <v>552</v>
      </c>
      <c r="G1802" s="48" t="s">
        <v>86</v>
      </c>
      <c r="H1802" s="48">
        <v>6</v>
      </c>
      <c r="I1802" s="48" t="s">
        <v>90</v>
      </c>
      <c r="J1802" s="68"/>
      <c r="K1802" s="62"/>
      <c r="L1802" s="40" t="s">
        <v>4</v>
      </c>
      <c r="M1802" s="127">
        <v>1</v>
      </c>
      <c r="N1802" s="137">
        <f>VLOOKUP(L1802,단가표!$B$2:$C$75,2,0)</f>
        <v>60000</v>
      </c>
      <c r="O1802" s="42">
        <f>SUM(M1802*N1802)</f>
        <v>60000</v>
      </c>
      <c r="P1802" s="138"/>
      <c r="Q1802" s="165" t="s">
        <v>26</v>
      </c>
      <c r="R1802" s="41"/>
      <c r="S1802" s="43">
        <f>VLOOKUP(Q1802,단가표!$B$2:$C$75,2,0)</f>
        <v>0</v>
      </c>
      <c r="T1802" s="138"/>
      <c r="U1802" s="195"/>
      <c r="V1802" s="50"/>
      <c r="W1802" s="194" t="s">
        <v>1197</v>
      </c>
      <c r="X1802" s="186">
        <v>45324</v>
      </c>
      <c r="Y1802" s="55" t="s">
        <v>4</v>
      </c>
      <c r="Z1802" s="48"/>
      <c r="AA1802" s="48"/>
      <c r="AB1802" s="48"/>
      <c r="AC1802" s="40" t="s">
        <v>569</v>
      </c>
    </row>
    <row r="1803" spans="1:29" ht="20.100000000000001" customHeight="1">
      <c r="A1803" s="95" t="s">
        <v>2705</v>
      </c>
      <c r="B1803" s="95" t="s">
        <v>50</v>
      </c>
      <c r="C1803" s="56"/>
      <c r="D1803" s="48" t="s">
        <v>711</v>
      </c>
      <c r="E1803" s="48" t="s">
        <v>731</v>
      </c>
      <c r="F1803" s="48" t="s">
        <v>710</v>
      </c>
      <c r="G1803" s="48" t="s">
        <v>464</v>
      </c>
      <c r="H1803" s="48">
        <v>9</v>
      </c>
      <c r="I1803" s="48" t="s">
        <v>101</v>
      </c>
      <c r="J1803" s="49"/>
      <c r="K1803" s="62"/>
      <c r="L1803" s="40" t="s">
        <v>4</v>
      </c>
      <c r="M1803" s="127">
        <v>4</v>
      </c>
      <c r="N1803" s="137">
        <f>VLOOKUP(L1803,단가표!$B$2:$C$75,2,0)</f>
        <v>60000</v>
      </c>
      <c r="O1803" s="42">
        <f>SUM(M1803*N1803)</f>
        <v>240000</v>
      </c>
      <c r="P1803" s="138"/>
      <c r="Q1803" s="167" t="s">
        <v>26</v>
      </c>
      <c r="R1803" s="41"/>
      <c r="S1803" s="43">
        <f>VLOOKUP(Q1803,단가표!$B$2:$C$75,2,0)</f>
        <v>0</v>
      </c>
      <c r="T1803" s="166"/>
      <c r="U1803" s="193"/>
      <c r="V1803" s="45"/>
      <c r="W1803" s="194"/>
      <c r="X1803" s="186">
        <v>45506</v>
      </c>
      <c r="Y1803" s="55" t="s">
        <v>4</v>
      </c>
      <c r="Z1803" s="48"/>
      <c r="AA1803" s="48"/>
      <c r="AB1803" s="48"/>
      <c r="AC1803" s="40"/>
    </row>
    <row r="1804" spans="1:29" ht="20.100000000000001" customHeight="1">
      <c r="A1804" s="95" t="s">
        <v>2705</v>
      </c>
      <c r="B1804" s="95" t="s">
        <v>51</v>
      </c>
      <c r="C1804" s="59"/>
      <c r="D1804" s="48" t="s">
        <v>700</v>
      </c>
      <c r="E1804" s="48" t="s">
        <v>577</v>
      </c>
      <c r="F1804" s="48" t="s">
        <v>729</v>
      </c>
      <c r="G1804" s="48" t="s">
        <v>86</v>
      </c>
      <c r="H1804" s="48">
        <v>10</v>
      </c>
      <c r="I1804" s="50" t="s">
        <v>596</v>
      </c>
      <c r="J1804" s="49"/>
      <c r="K1804" s="44"/>
      <c r="L1804" s="40" t="s">
        <v>4</v>
      </c>
      <c r="M1804" s="127">
        <v>4</v>
      </c>
      <c r="N1804" s="137">
        <f>VLOOKUP(L1804,단가표!$B$2:$C$75,2,0)</f>
        <v>60000</v>
      </c>
      <c r="O1804" s="42">
        <f>SUM(M1804*N1804)</f>
        <v>240000</v>
      </c>
      <c r="P1804" s="138"/>
      <c r="Q1804" s="167" t="s">
        <v>26</v>
      </c>
      <c r="R1804" s="41"/>
      <c r="S1804" s="43">
        <f>VLOOKUP(Q1804,단가표!$B$2:$C$75,2,0)</f>
        <v>0</v>
      </c>
      <c r="T1804" s="166"/>
      <c r="U1804" s="195"/>
      <c r="V1804" s="48"/>
      <c r="W1804" s="194"/>
      <c r="X1804" s="186">
        <v>45513</v>
      </c>
      <c r="Y1804" s="55" t="s">
        <v>4</v>
      </c>
      <c r="Z1804" s="48"/>
      <c r="AA1804" s="48"/>
      <c r="AB1804" s="48"/>
      <c r="AC1804" s="48"/>
    </row>
    <row r="1805" spans="1:29" ht="20.100000000000001" customHeight="1">
      <c r="A1805" s="95" t="s">
        <v>2705</v>
      </c>
      <c r="B1805" s="95" t="s">
        <v>51</v>
      </c>
      <c r="C1805" s="56"/>
      <c r="D1805" s="57" t="s">
        <v>456</v>
      </c>
      <c r="E1805" s="48" t="s">
        <v>193</v>
      </c>
      <c r="F1805" s="40" t="s">
        <v>237</v>
      </c>
      <c r="G1805" s="48" t="s">
        <v>86</v>
      </c>
      <c r="H1805" s="48">
        <v>7</v>
      </c>
      <c r="I1805" s="48" t="s">
        <v>107</v>
      </c>
      <c r="J1805" s="68"/>
      <c r="K1805" s="62"/>
      <c r="L1805" s="40" t="s">
        <v>5</v>
      </c>
      <c r="M1805" s="127">
        <v>4</v>
      </c>
      <c r="N1805" s="137">
        <f>VLOOKUP(L1805,단가표!$B$2:$C$75,2,0)</f>
        <v>57500</v>
      </c>
      <c r="O1805" s="42">
        <f>SUM(M1805*N1805)</f>
        <v>230000</v>
      </c>
      <c r="P1805" s="138"/>
      <c r="Q1805" s="167" t="s">
        <v>26</v>
      </c>
      <c r="R1805" s="41"/>
      <c r="S1805" s="43">
        <f>VLOOKUP(Q1805,단가표!$B$2:$C$75,2,0)</f>
        <v>0</v>
      </c>
      <c r="T1805" s="166"/>
      <c r="U1805" s="195"/>
      <c r="V1805" s="50"/>
      <c r="W1805" s="194" t="s">
        <v>321</v>
      </c>
      <c r="X1805" s="186">
        <v>44572</v>
      </c>
      <c r="Y1805" s="55" t="s">
        <v>4</v>
      </c>
      <c r="Z1805" s="48"/>
      <c r="AA1805" s="48"/>
      <c r="AB1805" s="48"/>
      <c r="AC1805" s="48"/>
    </row>
    <row r="1806" spans="1:29" ht="20.100000000000001" customHeight="1">
      <c r="A1806" s="95" t="s">
        <v>2705</v>
      </c>
      <c r="B1806" s="95" t="s">
        <v>51</v>
      </c>
      <c r="C1806" s="56"/>
      <c r="D1806" s="57" t="s">
        <v>453</v>
      </c>
      <c r="E1806" s="48" t="s">
        <v>193</v>
      </c>
      <c r="F1806" s="40" t="s">
        <v>237</v>
      </c>
      <c r="G1806" s="48" t="s">
        <v>86</v>
      </c>
      <c r="H1806" s="48">
        <v>6</v>
      </c>
      <c r="I1806" s="48" t="s">
        <v>107</v>
      </c>
      <c r="J1806" s="68"/>
      <c r="K1806" s="62"/>
      <c r="L1806" s="40" t="s">
        <v>5</v>
      </c>
      <c r="M1806" s="127">
        <v>4</v>
      </c>
      <c r="N1806" s="137">
        <f>VLOOKUP(L1806,단가표!$B$2:$C$75,2,0)</f>
        <v>57500</v>
      </c>
      <c r="O1806" s="42">
        <f>SUM(M1806*N1806)</f>
        <v>230000</v>
      </c>
      <c r="P1806" s="138"/>
      <c r="Q1806" s="167" t="s">
        <v>26</v>
      </c>
      <c r="R1806" s="41"/>
      <c r="S1806" s="43">
        <f>VLOOKUP(Q1806,단가표!$B$2:$C$75,2,0)</f>
        <v>0</v>
      </c>
      <c r="T1806" s="166"/>
      <c r="U1806" s="195"/>
      <c r="V1806" s="50"/>
      <c r="W1806" s="194" t="s">
        <v>321</v>
      </c>
      <c r="X1806" s="186">
        <v>45205</v>
      </c>
      <c r="Y1806" s="55" t="s">
        <v>4</v>
      </c>
      <c r="Z1806" s="48"/>
      <c r="AA1806" s="48"/>
      <c r="AB1806" s="48"/>
      <c r="AC1806" s="48"/>
    </row>
    <row r="1807" spans="1:29" ht="20.100000000000001" customHeight="1">
      <c r="A1807" s="95" t="s">
        <v>2705</v>
      </c>
      <c r="B1807" s="95" t="s">
        <v>50</v>
      </c>
      <c r="C1807" s="56"/>
      <c r="D1807" s="57" t="s">
        <v>535</v>
      </c>
      <c r="E1807" s="48" t="s">
        <v>45</v>
      </c>
      <c r="F1807" s="48" t="s">
        <v>519</v>
      </c>
      <c r="G1807" s="48" t="s">
        <v>86</v>
      </c>
      <c r="H1807" s="48">
        <v>8</v>
      </c>
      <c r="I1807" s="48" t="s">
        <v>621</v>
      </c>
      <c r="J1807" s="49"/>
      <c r="K1807" s="66"/>
      <c r="L1807" s="40" t="s">
        <v>234</v>
      </c>
      <c r="M1807" s="127">
        <v>0</v>
      </c>
      <c r="N1807" s="137">
        <f>VLOOKUP(L1807,단가표!$B$2:$C$75,2,0)</f>
        <v>70000</v>
      </c>
      <c r="O1807" s="42">
        <f>SUM(M1807*N1807)</f>
        <v>0</v>
      </c>
      <c r="P1807" s="138"/>
      <c r="Q1807" s="165" t="s">
        <v>668</v>
      </c>
      <c r="R1807" s="41"/>
      <c r="S1807" s="43">
        <f>VLOOKUP(Q1807,단가표!$B$2:$C$75,2,0)</f>
        <v>2750</v>
      </c>
      <c r="T1807" s="166"/>
      <c r="U1807" s="193"/>
      <c r="V1807" s="50"/>
      <c r="W1807" s="194"/>
      <c r="X1807" s="186">
        <v>45302</v>
      </c>
      <c r="Y1807" s="55" t="s">
        <v>4</v>
      </c>
      <c r="Z1807" s="48"/>
      <c r="AA1807" s="48" t="s">
        <v>520</v>
      </c>
      <c r="AB1807" s="48"/>
      <c r="AC1807" s="40"/>
    </row>
    <row r="1808" spans="1:29" ht="20.100000000000001" customHeight="1">
      <c r="A1808" s="95" t="s">
        <v>2705</v>
      </c>
      <c r="B1808" s="95" t="s">
        <v>50</v>
      </c>
      <c r="C1808" s="56"/>
      <c r="D1808" s="57" t="s">
        <v>513</v>
      </c>
      <c r="E1808" s="48" t="s">
        <v>44</v>
      </c>
      <c r="F1808" s="48" t="s">
        <v>514</v>
      </c>
      <c r="G1808" s="48" t="s">
        <v>86</v>
      </c>
      <c r="H1808" s="48">
        <v>9</v>
      </c>
      <c r="I1808" s="48" t="s">
        <v>584</v>
      </c>
      <c r="J1808" s="49"/>
      <c r="K1808" s="66"/>
      <c r="L1808" s="40" t="s">
        <v>5</v>
      </c>
      <c r="M1808" s="127">
        <v>4</v>
      </c>
      <c r="N1808" s="137">
        <f>VLOOKUP(L1808,단가표!$B$2:$C$75,2,0)</f>
        <v>57500</v>
      </c>
      <c r="O1808" s="42">
        <f>SUM(M1808*N1808)</f>
        <v>230000</v>
      </c>
      <c r="P1808" s="138"/>
      <c r="Q1808" s="167" t="s">
        <v>26</v>
      </c>
      <c r="R1808" s="41"/>
      <c r="S1808" s="43">
        <f>VLOOKUP(Q1808,단가표!$B$2:$C$75,2,0)</f>
        <v>0</v>
      </c>
      <c r="T1808" s="166"/>
      <c r="U1808" s="195"/>
      <c r="V1808" s="48"/>
      <c r="W1808" s="194" t="s">
        <v>321</v>
      </c>
      <c r="X1808" s="186">
        <v>45114</v>
      </c>
      <c r="Y1808" s="48" t="s">
        <v>4</v>
      </c>
      <c r="Z1808" s="48"/>
      <c r="AA1808" s="48" t="s">
        <v>281</v>
      </c>
      <c r="AB1808" s="48"/>
      <c r="AC1808" s="50"/>
    </row>
    <row r="1809" spans="1:29" ht="20.100000000000001" customHeight="1">
      <c r="A1809" s="95" t="s">
        <v>2705</v>
      </c>
      <c r="B1809" s="95" t="s">
        <v>50</v>
      </c>
      <c r="C1809" s="59"/>
      <c r="D1809" s="57" t="s">
        <v>515</v>
      </c>
      <c r="E1809" s="48" t="s">
        <v>44</v>
      </c>
      <c r="F1809" s="48" t="s">
        <v>514</v>
      </c>
      <c r="G1809" s="48" t="s">
        <v>89</v>
      </c>
      <c r="H1809" s="48">
        <v>6</v>
      </c>
      <c r="I1809" s="48" t="s">
        <v>584</v>
      </c>
      <c r="J1809" s="49"/>
      <c r="K1809" s="66"/>
      <c r="L1809" s="40" t="s">
        <v>5</v>
      </c>
      <c r="M1809" s="127">
        <v>4</v>
      </c>
      <c r="N1809" s="137">
        <f>VLOOKUP(L1809,단가표!$B$2:$C$75,2,0)</f>
        <v>57500</v>
      </c>
      <c r="O1809" s="42">
        <f>SUM(M1809*N1809)</f>
        <v>230000</v>
      </c>
      <c r="P1809" s="138"/>
      <c r="Q1809" s="167" t="s">
        <v>668</v>
      </c>
      <c r="R1809" s="88"/>
      <c r="S1809" s="93">
        <f>VLOOKUP(Q1809,단가표!$B$2:$C$75,2,0)*R1809</f>
        <v>0</v>
      </c>
      <c r="T1809" s="170"/>
      <c r="U1809" s="195"/>
      <c r="V1809" s="48"/>
      <c r="W1809" s="194" t="s">
        <v>321</v>
      </c>
      <c r="X1809" s="186">
        <v>45131</v>
      </c>
      <c r="Y1809" s="48" t="s">
        <v>4</v>
      </c>
      <c r="Z1809" s="48"/>
      <c r="AA1809" s="48"/>
      <c r="AB1809" s="48"/>
      <c r="AC1809" s="48"/>
    </row>
    <row r="1810" spans="1:29" ht="20.100000000000001" customHeight="1">
      <c r="A1810" s="94" t="s">
        <v>2705</v>
      </c>
      <c r="B1810" s="95" t="s">
        <v>50</v>
      </c>
      <c r="C1810" s="56"/>
      <c r="D1810" s="56" t="s">
        <v>395</v>
      </c>
      <c r="E1810" s="48" t="s">
        <v>44</v>
      </c>
      <c r="F1810" s="48" t="s">
        <v>396</v>
      </c>
      <c r="G1810" s="48" t="s">
        <v>89</v>
      </c>
      <c r="H1810" s="48">
        <v>8</v>
      </c>
      <c r="I1810" s="50" t="s">
        <v>102</v>
      </c>
      <c r="J1810" s="68"/>
      <c r="K1810" s="63"/>
      <c r="L1810" s="40" t="s">
        <v>4</v>
      </c>
      <c r="M1810" s="127">
        <v>3</v>
      </c>
      <c r="N1810" s="137">
        <f>VLOOKUP(L1810,단가표!$B$2:$C$75,2,0)</f>
        <v>60000</v>
      </c>
      <c r="O1810" s="43">
        <f>SUM(M1810*N1810)</f>
        <v>180000</v>
      </c>
      <c r="P1810" s="138"/>
      <c r="Q1810" s="165" t="s">
        <v>26</v>
      </c>
      <c r="R1810" s="41"/>
      <c r="S1810" s="42">
        <f>VLOOKUP(Q1810,단가표!$B$2:$C$75,2,0)</f>
        <v>0</v>
      </c>
      <c r="T1810" s="166"/>
      <c r="U1810" s="195"/>
      <c r="V1810" s="50"/>
      <c r="W1810" s="196"/>
      <c r="X1810" s="186">
        <v>45056</v>
      </c>
      <c r="Y1810" s="55" t="s">
        <v>6</v>
      </c>
      <c r="Z1810" s="48"/>
      <c r="AA1810" s="48" t="s">
        <v>397</v>
      </c>
      <c r="AB1810" s="48"/>
      <c r="AC1810" s="48"/>
    </row>
    <row r="1811" spans="1:29" ht="20.100000000000001" customHeight="1">
      <c r="A1811" s="95" t="s">
        <v>2705</v>
      </c>
      <c r="B1811" s="95" t="s">
        <v>51</v>
      </c>
      <c r="C1811" s="37"/>
      <c r="D1811" s="40" t="s">
        <v>486</v>
      </c>
      <c r="E1811" s="48" t="s">
        <v>193</v>
      </c>
      <c r="F1811" s="48" t="s">
        <v>487</v>
      </c>
      <c r="G1811" s="48" t="s">
        <v>86</v>
      </c>
      <c r="H1811" s="48">
        <v>8</v>
      </c>
      <c r="I1811" s="48" t="s">
        <v>102</v>
      </c>
      <c r="J1811" s="68"/>
      <c r="K1811" s="62"/>
      <c r="L1811" s="40" t="s">
        <v>4</v>
      </c>
      <c r="M1811" s="127">
        <v>4</v>
      </c>
      <c r="N1811" s="137">
        <f>VLOOKUP(L1811,단가표!$B$2:$C$75,2,0)</f>
        <v>60000</v>
      </c>
      <c r="O1811" s="42">
        <f>SUM(M1811*N1811)</f>
        <v>240000</v>
      </c>
      <c r="P1811" s="140"/>
      <c r="Q1811" s="167" t="s">
        <v>26</v>
      </c>
      <c r="R1811" s="41"/>
      <c r="S1811" s="43">
        <f>VLOOKUP(Q1811,단가표!$B$2:$C$75,2,0)</f>
        <v>0</v>
      </c>
      <c r="T1811" s="166"/>
      <c r="U1811" s="195"/>
      <c r="V1811" s="50"/>
      <c r="W1811" s="196"/>
      <c r="X1811" s="186">
        <v>45303</v>
      </c>
      <c r="Y1811" s="55" t="s">
        <v>4</v>
      </c>
      <c r="Z1811" s="48"/>
      <c r="AA1811" s="48" t="s">
        <v>539</v>
      </c>
      <c r="AB1811" s="48"/>
      <c r="AC1811" s="48" t="s">
        <v>61</v>
      </c>
    </row>
    <row r="1812" spans="1:29" ht="20.100000000000001" customHeight="1">
      <c r="A1812" s="94" t="s">
        <v>2705</v>
      </c>
      <c r="B1812" s="95" t="s">
        <v>51</v>
      </c>
      <c r="C1812" s="59"/>
      <c r="D1812" s="48" t="s">
        <v>557</v>
      </c>
      <c r="E1812" s="48" t="s">
        <v>48</v>
      </c>
      <c r="F1812" s="48" t="s">
        <v>558</v>
      </c>
      <c r="G1812" s="48" t="s">
        <v>86</v>
      </c>
      <c r="H1812" s="48">
        <v>7</v>
      </c>
      <c r="I1812" s="50" t="s">
        <v>94</v>
      </c>
      <c r="J1812" s="49"/>
      <c r="K1812" s="66"/>
      <c r="L1812" s="40" t="s">
        <v>5</v>
      </c>
      <c r="M1812" s="127">
        <v>4</v>
      </c>
      <c r="N1812" s="137">
        <f>VLOOKUP(L1812,단가표!$B$2:$C$75,2,0)</f>
        <v>57500</v>
      </c>
      <c r="O1812" s="42">
        <f>SUM(M1812*N1812)</f>
        <v>230000</v>
      </c>
      <c r="P1812" s="138"/>
      <c r="Q1812" s="165" t="s">
        <v>26</v>
      </c>
      <c r="R1812" s="41"/>
      <c r="S1812" s="42">
        <f>VLOOKUP(Q1812,단가표!$B$2:$C$75,2,0)</f>
        <v>0</v>
      </c>
      <c r="T1812" s="166"/>
      <c r="U1812" s="195"/>
      <c r="V1812" s="50"/>
      <c r="W1812" s="196"/>
      <c r="X1812" s="186"/>
      <c r="Y1812" s="55"/>
      <c r="Z1812" s="48"/>
      <c r="AA1812" s="48"/>
      <c r="AB1812" s="48"/>
      <c r="AC1812" s="48"/>
    </row>
    <row r="1813" spans="1:29" ht="20.100000000000001" customHeight="1">
      <c r="A1813" s="95" t="s">
        <v>2705</v>
      </c>
      <c r="B1813" s="95" t="s">
        <v>51</v>
      </c>
      <c r="C1813" s="59"/>
      <c r="D1813" s="48" t="s">
        <v>525</v>
      </c>
      <c r="E1813" s="48" t="s">
        <v>46</v>
      </c>
      <c r="F1813" s="48" t="s">
        <v>526</v>
      </c>
      <c r="G1813" s="48" t="s">
        <v>86</v>
      </c>
      <c r="H1813" s="48">
        <v>7</v>
      </c>
      <c r="I1813" s="50" t="s">
        <v>101</v>
      </c>
      <c r="J1813" s="49"/>
      <c r="K1813" s="44"/>
      <c r="L1813" s="40" t="s">
        <v>4</v>
      </c>
      <c r="M1813" s="127">
        <v>0</v>
      </c>
      <c r="N1813" s="137">
        <f>VLOOKUP(L1813,단가표!$B$2:$C$75,2,0)</f>
        <v>60000</v>
      </c>
      <c r="O1813" s="42">
        <f>SUM(M1813*N1813)</f>
        <v>0</v>
      </c>
      <c r="P1813" s="138"/>
      <c r="Q1813" s="167" t="s">
        <v>15</v>
      </c>
      <c r="R1813" s="41"/>
      <c r="S1813" s="43">
        <f>VLOOKUP(Q1813,단가표!$B$2:$C$75,2,0)</f>
        <v>6000</v>
      </c>
      <c r="T1813" s="166"/>
      <c r="U1813" s="195"/>
      <c r="V1813" s="48"/>
      <c r="W1813" s="194" t="s">
        <v>209</v>
      </c>
      <c r="X1813" s="186">
        <v>44684</v>
      </c>
      <c r="Y1813" s="55" t="s">
        <v>4</v>
      </c>
      <c r="Z1813" s="48"/>
      <c r="AA1813" s="48"/>
      <c r="AB1813" s="48"/>
      <c r="AC1813" s="48"/>
    </row>
    <row r="1814" spans="1:29" ht="20.100000000000001" customHeight="1">
      <c r="A1814" s="95" t="s">
        <v>2705</v>
      </c>
      <c r="B1814" s="95" t="s">
        <v>51</v>
      </c>
      <c r="C1814" s="59"/>
      <c r="D1814" s="48" t="s">
        <v>525</v>
      </c>
      <c r="E1814" s="48" t="s">
        <v>46</v>
      </c>
      <c r="F1814" s="48" t="s">
        <v>526</v>
      </c>
      <c r="G1814" s="48" t="s">
        <v>86</v>
      </c>
      <c r="H1814" s="48">
        <v>7</v>
      </c>
      <c r="I1814" s="50" t="s">
        <v>101</v>
      </c>
      <c r="J1814" s="49"/>
      <c r="K1814" s="44"/>
      <c r="L1814" s="40" t="s">
        <v>4</v>
      </c>
      <c r="M1814" s="127">
        <v>0</v>
      </c>
      <c r="N1814" s="137">
        <f>VLOOKUP(L1814,단가표!$B$2:$C$75,2,0)</f>
        <v>60000</v>
      </c>
      <c r="O1814" s="42">
        <f>SUM(M1814*N1814)</f>
        <v>0</v>
      </c>
      <c r="P1814" s="138"/>
      <c r="Q1814" s="167" t="s">
        <v>15</v>
      </c>
      <c r="R1814" s="41"/>
      <c r="S1814" s="43">
        <f>VLOOKUP(Q1814,단가표!$B$2:$C$75,2,0)</f>
        <v>6000</v>
      </c>
      <c r="T1814" s="166"/>
      <c r="U1814" s="195"/>
      <c r="V1814" s="48"/>
      <c r="W1814" s="194" t="s">
        <v>209</v>
      </c>
      <c r="X1814" s="186">
        <v>44684</v>
      </c>
      <c r="Y1814" s="55" t="s">
        <v>4</v>
      </c>
      <c r="Z1814" s="48"/>
      <c r="AA1814" s="48"/>
      <c r="AB1814" s="48"/>
      <c r="AC1814" s="48"/>
    </row>
    <row r="1815" spans="1:29" ht="20.100000000000001" customHeight="1">
      <c r="A1815" s="95" t="s">
        <v>2705</v>
      </c>
      <c r="B1815" s="95" t="s">
        <v>51</v>
      </c>
      <c r="C1815" s="59"/>
      <c r="D1815" s="48" t="s">
        <v>525</v>
      </c>
      <c r="E1815" s="48" t="s">
        <v>46</v>
      </c>
      <c r="F1815" s="48" t="s">
        <v>526</v>
      </c>
      <c r="G1815" s="48" t="s">
        <v>86</v>
      </c>
      <c r="H1815" s="48">
        <v>7</v>
      </c>
      <c r="I1815" s="50" t="s">
        <v>101</v>
      </c>
      <c r="J1815" s="49"/>
      <c r="K1815" s="44"/>
      <c r="L1815" s="40" t="s">
        <v>4</v>
      </c>
      <c r="M1815" s="127">
        <v>3</v>
      </c>
      <c r="N1815" s="137">
        <f>VLOOKUP(L1815,단가표!$B$2:$C$75,2,0)</f>
        <v>60000</v>
      </c>
      <c r="O1815" s="42">
        <f>SUM(M1815*N1815)</f>
        <v>180000</v>
      </c>
      <c r="P1815" s="138"/>
      <c r="Q1815" s="167" t="s">
        <v>26</v>
      </c>
      <c r="R1815" s="41"/>
      <c r="S1815" s="43">
        <f>VLOOKUP(Q1815,단가표!$B$2:$C$75,2,0)</f>
        <v>0</v>
      </c>
      <c r="T1815" s="166"/>
      <c r="U1815" s="195"/>
      <c r="V1815" s="48"/>
      <c r="W1815" s="194" t="s">
        <v>209</v>
      </c>
      <c r="X1815" s="186">
        <v>44684</v>
      </c>
      <c r="Y1815" s="55" t="s">
        <v>4</v>
      </c>
      <c r="Z1815" s="48"/>
      <c r="AA1815" s="48"/>
      <c r="AB1815" s="48"/>
      <c r="AC1815" s="48"/>
    </row>
    <row r="1816" spans="1:29" ht="20.100000000000001" customHeight="1">
      <c r="A1816" s="95" t="s">
        <v>2705</v>
      </c>
      <c r="B1816" s="95" t="s">
        <v>51</v>
      </c>
      <c r="C1816" s="59"/>
      <c r="D1816" s="48" t="s">
        <v>525</v>
      </c>
      <c r="E1816" s="48" t="s">
        <v>46</v>
      </c>
      <c r="F1816" s="48" t="s">
        <v>526</v>
      </c>
      <c r="G1816" s="48" t="s">
        <v>86</v>
      </c>
      <c r="H1816" s="48">
        <v>7</v>
      </c>
      <c r="I1816" s="50" t="s">
        <v>101</v>
      </c>
      <c r="J1816" s="49"/>
      <c r="K1816" s="44"/>
      <c r="L1816" s="40" t="s">
        <v>4</v>
      </c>
      <c r="M1816" s="127">
        <v>1</v>
      </c>
      <c r="N1816" s="137">
        <f>VLOOKUP(L1816,단가표!$B$2:$C$75,2,0)</f>
        <v>60000</v>
      </c>
      <c r="O1816" s="42">
        <f>SUM(M1816*N1816)</f>
        <v>60000</v>
      </c>
      <c r="P1816" s="138"/>
      <c r="Q1816" s="167" t="s">
        <v>26</v>
      </c>
      <c r="R1816" s="41"/>
      <c r="S1816" s="43">
        <f>VLOOKUP(Q1816,단가표!$B$2:$C$75,2,0)</f>
        <v>0</v>
      </c>
      <c r="T1816" s="166"/>
      <c r="U1816" s="195"/>
      <c r="V1816" s="48"/>
      <c r="W1816" s="194" t="s">
        <v>209</v>
      </c>
      <c r="X1816" s="186">
        <v>44684</v>
      </c>
      <c r="Y1816" s="55" t="s">
        <v>4</v>
      </c>
      <c r="Z1816" s="48"/>
      <c r="AA1816" s="48"/>
      <c r="AB1816" s="48"/>
      <c r="AC1816" s="48"/>
    </row>
    <row r="1817" spans="1:29" ht="20.100000000000001" customHeight="1">
      <c r="A1817" s="95" t="s">
        <v>2705</v>
      </c>
      <c r="B1817" s="95" t="s">
        <v>51</v>
      </c>
      <c r="C1817" s="59"/>
      <c r="D1817" s="48" t="s">
        <v>525</v>
      </c>
      <c r="E1817" s="48" t="s">
        <v>46</v>
      </c>
      <c r="F1817" s="48" t="s">
        <v>526</v>
      </c>
      <c r="G1817" s="48" t="s">
        <v>86</v>
      </c>
      <c r="H1817" s="48">
        <v>7</v>
      </c>
      <c r="I1817" s="50" t="s">
        <v>101</v>
      </c>
      <c r="J1817" s="49"/>
      <c r="K1817" s="44"/>
      <c r="L1817" s="40" t="s">
        <v>4</v>
      </c>
      <c r="M1817" s="127">
        <v>4</v>
      </c>
      <c r="N1817" s="137">
        <f>VLOOKUP(L1817,단가표!$B$2:$C$75,2,0)</f>
        <v>60000</v>
      </c>
      <c r="O1817" s="42">
        <f>SUM(M1817*N1817)</f>
        <v>240000</v>
      </c>
      <c r="P1817" s="138"/>
      <c r="Q1817" s="167" t="s">
        <v>26</v>
      </c>
      <c r="R1817" s="41"/>
      <c r="S1817" s="43">
        <f>VLOOKUP(Q1817,단가표!$B$2:$C$75,2,0)</f>
        <v>0</v>
      </c>
      <c r="T1817" s="166"/>
      <c r="U1817" s="195"/>
      <c r="V1817" s="48"/>
      <c r="W1817" s="194" t="s">
        <v>209</v>
      </c>
      <c r="X1817" s="186">
        <v>44684</v>
      </c>
      <c r="Y1817" s="55" t="s">
        <v>4</v>
      </c>
      <c r="Z1817" s="48"/>
      <c r="AA1817" s="48"/>
      <c r="AB1817" s="48"/>
      <c r="AC1817" s="48"/>
    </row>
    <row r="1818" spans="1:29" ht="20.100000000000001" customHeight="1">
      <c r="A1818" s="95" t="s">
        <v>2705</v>
      </c>
      <c r="B1818" s="95" t="s">
        <v>51</v>
      </c>
      <c r="C1818" s="48"/>
      <c r="D1818" s="40" t="s">
        <v>213</v>
      </c>
      <c r="E1818" s="48" t="s">
        <v>47</v>
      </c>
      <c r="F1818" s="48" t="s">
        <v>214</v>
      </c>
      <c r="G1818" s="48" t="s">
        <v>86</v>
      </c>
      <c r="H1818" s="48">
        <v>10</v>
      </c>
      <c r="I1818" s="48" t="s">
        <v>104</v>
      </c>
      <c r="J1818" s="49"/>
      <c r="K1818" s="66"/>
      <c r="L1818" s="40" t="s">
        <v>4</v>
      </c>
      <c r="M1818" s="127">
        <v>4</v>
      </c>
      <c r="N1818" s="137">
        <f>VLOOKUP(L1818,단가표!$B$2:$C$75,2,0)</f>
        <v>60000</v>
      </c>
      <c r="O1818" s="42">
        <f>SUM(M1818*N1818)</f>
        <v>240000</v>
      </c>
      <c r="P1818" s="138"/>
      <c r="Q1818" s="165" t="s">
        <v>15</v>
      </c>
      <c r="R1818" s="41"/>
      <c r="S1818" s="43">
        <f>VLOOKUP(Q1818,단가표!$B$2:$C$75,2,0)</f>
        <v>6000</v>
      </c>
      <c r="T1818" s="166"/>
      <c r="U1818" s="195"/>
      <c r="V1818" s="50"/>
      <c r="W1818" s="194" t="s">
        <v>209</v>
      </c>
      <c r="X1818" s="186">
        <v>44537</v>
      </c>
      <c r="Y1818" s="48" t="s">
        <v>4</v>
      </c>
      <c r="Z1818" s="48"/>
      <c r="AA1818" s="67" t="s">
        <v>215</v>
      </c>
      <c r="AB1818" s="67"/>
      <c r="AC1818" s="48"/>
    </row>
    <row r="1819" spans="1:29" ht="20.100000000000001" customHeight="1">
      <c r="A1819" s="95" t="s">
        <v>2705</v>
      </c>
      <c r="B1819" s="95" t="s">
        <v>51</v>
      </c>
      <c r="C1819" s="56"/>
      <c r="D1819" s="48" t="s">
        <v>441</v>
      </c>
      <c r="E1819" s="48" t="s">
        <v>47</v>
      </c>
      <c r="F1819" s="48" t="s">
        <v>442</v>
      </c>
      <c r="G1819" s="48" t="s">
        <v>86</v>
      </c>
      <c r="H1819" s="48">
        <v>9</v>
      </c>
      <c r="I1819" s="48" t="s">
        <v>454</v>
      </c>
      <c r="J1819" s="49"/>
      <c r="K1819" s="66"/>
      <c r="L1819" s="40" t="s">
        <v>6</v>
      </c>
      <c r="M1819" s="127">
        <v>1</v>
      </c>
      <c r="N1819" s="137">
        <f>VLOOKUP(L1819,단가표!$B$2:$C$75,2,0)</f>
        <v>55000</v>
      </c>
      <c r="O1819" s="42">
        <f>SUM(M1819*N1819)</f>
        <v>55000</v>
      </c>
      <c r="P1819" s="138"/>
      <c r="Q1819" s="167" t="s">
        <v>26</v>
      </c>
      <c r="R1819" s="41"/>
      <c r="S1819" s="43">
        <f>VLOOKUP(Q1819,단가표!$B$2:$C$75,2,0)</f>
        <v>0</v>
      </c>
      <c r="T1819" s="166"/>
      <c r="U1819" s="195"/>
      <c r="V1819" s="48"/>
      <c r="W1819" s="194"/>
      <c r="X1819" s="186">
        <v>44366</v>
      </c>
      <c r="Y1819" s="48" t="s">
        <v>4</v>
      </c>
      <c r="Z1819" s="48"/>
      <c r="AA1819" s="48" t="s">
        <v>443</v>
      </c>
      <c r="AB1819" s="48"/>
      <c r="AC1819" s="40"/>
    </row>
    <row r="1820" spans="1:29" ht="20.100000000000001" customHeight="1">
      <c r="A1820" s="95" t="s">
        <v>2705</v>
      </c>
      <c r="B1820" s="95" t="s">
        <v>51</v>
      </c>
      <c r="C1820" s="56"/>
      <c r="D1820" s="48" t="s">
        <v>441</v>
      </c>
      <c r="E1820" s="48" t="s">
        <v>47</v>
      </c>
      <c r="F1820" s="48" t="s">
        <v>442</v>
      </c>
      <c r="G1820" s="48" t="s">
        <v>86</v>
      </c>
      <c r="H1820" s="48">
        <v>9</v>
      </c>
      <c r="I1820" s="48" t="s">
        <v>454</v>
      </c>
      <c r="J1820" s="49"/>
      <c r="K1820" s="66"/>
      <c r="L1820" s="40" t="s">
        <v>6</v>
      </c>
      <c r="M1820" s="127">
        <v>8</v>
      </c>
      <c r="N1820" s="137">
        <f>VLOOKUP(L1820,단가표!$B$2:$C$75,2,0)</f>
        <v>55000</v>
      </c>
      <c r="O1820" s="42">
        <f>SUM(M1820*N1820)</f>
        <v>440000</v>
      </c>
      <c r="P1820" s="138"/>
      <c r="Q1820" s="167" t="s">
        <v>26</v>
      </c>
      <c r="R1820" s="41"/>
      <c r="S1820" s="43">
        <f>VLOOKUP(Q1820,단가표!$B$2:$C$75,2,0)</f>
        <v>0</v>
      </c>
      <c r="T1820" s="166"/>
      <c r="U1820" s="195"/>
      <c r="V1820" s="48"/>
      <c r="W1820" s="194"/>
      <c r="X1820" s="186">
        <v>44366</v>
      </c>
      <c r="Y1820" s="48" t="s">
        <v>4</v>
      </c>
      <c r="Z1820" s="48"/>
      <c r="AA1820" s="48" t="s">
        <v>443</v>
      </c>
      <c r="AB1820" s="48"/>
      <c r="AC1820" s="40"/>
    </row>
    <row r="1821" spans="1:29" ht="20.100000000000001" customHeight="1">
      <c r="A1821" s="94" t="s">
        <v>2705</v>
      </c>
      <c r="B1821" s="95" t="s">
        <v>50</v>
      </c>
      <c r="C1821" s="59"/>
      <c r="D1821" s="48" t="s">
        <v>190</v>
      </c>
      <c r="E1821" s="48" t="s">
        <v>45</v>
      </c>
      <c r="F1821" s="48" t="s">
        <v>189</v>
      </c>
      <c r="G1821" s="48" t="s">
        <v>89</v>
      </c>
      <c r="H1821" s="48">
        <v>8</v>
      </c>
      <c r="I1821" s="48" t="s">
        <v>144</v>
      </c>
      <c r="J1821" s="49"/>
      <c r="K1821" s="66"/>
      <c r="L1821" s="40" t="s">
        <v>4</v>
      </c>
      <c r="M1821" s="127">
        <v>4</v>
      </c>
      <c r="N1821" s="137">
        <f>VLOOKUP(L1821,단가표!$B$2:$C$75,2,0)</f>
        <v>60000</v>
      </c>
      <c r="O1821" s="42">
        <f>SUM(M1821*N1821)</f>
        <v>240000</v>
      </c>
      <c r="P1821" s="138"/>
      <c r="Q1821" s="167" t="s">
        <v>15</v>
      </c>
      <c r="R1821" s="41"/>
      <c r="S1821" s="43">
        <f>VLOOKUP(Q1821,단가표!$B$2:$C$75,2,0)</f>
        <v>6000</v>
      </c>
      <c r="T1821" s="166"/>
      <c r="U1821" s="195"/>
      <c r="V1821" s="50"/>
      <c r="W1821" s="194" t="s">
        <v>1196</v>
      </c>
      <c r="X1821" s="186">
        <v>44370</v>
      </c>
      <c r="Y1821" s="48"/>
      <c r="Z1821" s="48"/>
      <c r="AA1821" s="48" t="s">
        <v>191</v>
      </c>
      <c r="AB1821" s="48"/>
      <c r="AC1821" s="48"/>
    </row>
    <row r="1822" spans="1:29" ht="20.100000000000001" customHeight="1">
      <c r="A1822" s="95" t="s">
        <v>2150</v>
      </c>
      <c r="B1822" s="95"/>
      <c r="C1822" s="56"/>
      <c r="D1822" s="48" t="s">
        <v>636</v>
      </c>
      <c r="E1822" s="48"/>
      <c r="F1822" s="48"/>
      <c r="G1822" s="48"/>
      <c r="H1822" s="48"/>
      <c r="I1822" s="48"/>
      <c r="J1822" s="49"/>
      <c r="K1822" s="62"/>
      <c r="L1822" s="40" t="s">
        <v>1757</v>
      </c>
      <c r="M1822" s="127">
        <v>1</v>
      </c>
      <c r="N1822" s="137">
        <f>VLOOKUP(L1822,단가표!$B$2:$C$75,2,0)</f>
        <v>150000</v>
      </c>
      <c r="O1822" s="42">
        <f>SUM(M1822*N1822)</f>
        <v>150000</v>
      </c>
      <c r="P1822" s="138"/>
      <c r="Q1822" s="167" t="s">
        <v>1724</v>
      </c>
      <c r="R1822" s="41">
        <v>1</v>
      </c>
      <c r="S1822" s="43">
        <f>VLOOKUP(Q1822,단가표!$B$2:$C$75,2,0)*R1822</f>
        <v>30000</v>
      </c>
      <c r="T1822" s="166"/>
      <c r="U1822" s="193"/>
      <c r="V1822" s="50"/>
      <c r="W1822" s="194" t="s">
        <v>2150</v>
      </c>
      <c r="X1822" s="186"/>
      <c r="Y1822" s="55"/>
      <c r="Z1822" s="48"/>
      <c r="AA1822" s="48"/>
      <c r="AB1822" s="48"/>
      <c r="AC1822" s="40"/>
    </row>
    <row r="1823" spans="1:29" ht="20.100000000000001" customHeight="1">
      <c r="A1823" s="106" t="s">
        <v>2702</v>
      </c>
      <c r="B1823" s="106"/>
      <c r="C1823" s="37" t="s">
        <v>84</v>
      </c>
      <c r="D1823" s="107" t="s">
        <v>49</v>
      </c>
      <c r="E1823" s="48">
        <f>[5]!표1[[#This Row],[품목]]</f>
        <v>0</v>
      </c>
      <c r="F1823" s="48" t="s">
        <v>498</v>
      </c>
      <c r="G1823" s="48"/>
      <c r="H1823" s="40"/>
      <c r="I1823" s="50" t="s">
        <v>155</v>
      </c>
      <c r="J1823" s="39"/>
      <c r="K1823" s="44"/>
      <c r="L1823" s="52" t="s">
        <v>311</v>
      </c>
      <c r="M1823" s="128">
        <v>2</v>
      </c>
      <c r="N1823" s="137">
        <v>1518400</v>
      </c>
      <c r="O1823" s="42">
        <f>SUM(M1823*N1823)</f>
        <v>3036800</v>
      </c>
      <c r="P1823" s="138"/>
      <c r="Q1823" s="167" t="s">
        <v>26</v>
      </c>
      <c r="R1823" s="43"/>
      <c r="S1823" s="43">
        <v>0</v>
      </c>
      <c r="T1823" s="166"/>
      <c r="U1823" s="195"/>
      <c r="V1823" s="50"/>
      <c r="W1823" s="194"/>
      <c r="X1823" s="186"/>
      <c r="Y1823" s="48"/>
      <c r="Z1823" s="48"/>
      <c r="AA1823" s="48"/>
      <c r="AB1823" s="48"/>
      <c r="AC1823" s="48"/>
    </row>
    <row r="1824" spans="1:29" ht="20.100000000000001" customHeight="1">
      <c r="A1824" s="106" t="s">
        <v>2702</v>
      </c>
      <c r="B1824" s="106"/>
      <c r="C1824" s="37" t="s">
        <v>84</v>
      </c>
      <c r="D1824" s="107" t="s">
        <v>49</v>
      </c>
      <c r="E1824" s="48">
        <f>[5]!표1[[#This Row],[품목]]</f>
        <v>0</v>
      </c>
      <c r="F1824" s="48" t="s">
        <v>498</v>
      </c>
      <c r="G1824" s="48"/>
      <c r="H1824" s="40"/>
      <c r="I1824" s="50" t="s">
        <v>155</v>
      </c>
      <c r="J1824" s="39"/>
      <c r="K1824" s="44"/>
      <c r="L1824" s="52" t="s">
        <v>311</v>
      </c>
      <c r="M1824" s="128">
        <v>1</v>
      </c>
      <c r="N1824" s="137">
        <v>1518400</v>
      </c>
      <c r="O1824" s="42">
        <f>SUM(M1824*N1824)</f>
        <v>1518400</v>
      </c>
      <c r="P1824" s="138"/>
      <c r="Q1824" s="167" t="s">
        <v>26</v>
      </c>
      <c r="R1824" s="43"/>
      <c r="S1824" s="43">
        <v>0</v>
      </c>
      <c r="T1824" s="166"/>
      <c r="U1824" s="195"/>
      <c r="V1824" s="50"/>
      <c r="W1824" s="194" t="s">
        <v>1191</v>
      </c>
      <c r="X1824" s="186"/>
      <c r="Y1824" s="48"/>
      <c r="Z1824" s="48"/>
      <c r="AA1824" s="48"/>
      <c r="AB1824" s="48"/>
      <c r="AC1824" s="48"/>
    </row>
    <row r="1825" spans="1:29" ht="20.100000000000001" customHeight="1">
      <c r="A1825" s="106" t="s">
        <v>2702</v>
      </c>
      <c r="B1825" s="106"/>
      <c r="C1825" s="37" t="s">
        <v>84</v>
      </c>
      <c r="D1825" s="92" t="s">
        <v>423</v>
      </c>
      <c r="E1825" s="48">
        <f>[5]!표1[[#This Row],[품목]]</f>
        <v>0</v>
      </c>
      <c r="F1825" s="48" t="s">
        <v>497</v>
      </c>
      <c r="G1825" s="48"/>
      <c r="H1825" s="48"/>
      <c r="I1825" s="48" t="s">
        <v>756</v>
      </c>
      <c r="J1825" s="49"/>
      <c r="K1825" s="62"/>
      <c r="L1825" s="40" t="s">
        <v>19</v>
      </c>
      <c r="M1825" s="128">
        <v>9</v>
      </c>
      <c r="N1825" s="137">
        <f>VLOOKUP(L1825,단가표!$B$2:$C$75,2,0)</f>
        <v>330000</v>
      </c>
      <c r="O1825" s="42">
        <f>SUM(M1825*N1825)</f>
        <v>2970000</v>
      </c>
      <c r="P1825" s="142"/>
      <c r="Q1825" s="167" t="s">
        <v>26</v>
      </c>
      <c r="R1825" s="41"/>
      <c r="S1825" s="43">
        <f>VLOOKUP(Q1825,단가표!$B$2:$C$75,2,0)</f>
        <v>0</v>
      </c>
      <c r="T1825" s="166"/>
      <c r="U1825" s="195"/>
      <c r="V1825" s="48"/>
      <c r="W1825" s="194"/>
      <c r="X1825" s="186"/>
      <c r="Y1825" s="55"/>
      <c r="Z1825" s="48"/>
      <c r="AA1825" s="48"/>
      <c r="AB1825" s="48"/>
      <c r="AC1825" s="48"/>
    </row>
    <row r="1826" spans="1:29" ht="20.100000000000001" customHeight="1">
      <c r="A1826" s="106" t="s">
        <v>2702</v>
      </c>
      <c r="B1826" s="106"/>
      <c r="C1826" s="37" t="s">
        <v>84</v>
      </c>
      <c r="D1826" s="92" t="s">
        <v>2241</v>
      </c>
      <c r="E1826" s="48">
        <f>[5]!표1[[#This Row],[품목]]</f>
        <v>0</v>
      </c>
      <c r="F1826" s="48" t="s">
        <v>496</v>
      </c>
      <c r="G1826" s="48"/>
      <c r="H1826" s="48"/>
      <c r="I1826" s="48" t="s">
        <v>2242</v>
      </c>
      <c r="J1826" s="49"/>
      <c r="K1826" s="44"/>
      <c r="L1826" s="40" t="s">
        <v>647</v>
      </c>
      <c r="M1826" s="127">
        <v>2</v>
      </c>
      <c r="N1826" s="137">
        <f>VLOOKUP(L1826,단가표!$B$2:$C$75,2,0)</f>
        <v>130000</v>
      </c>
      <c r="O1826" s="42">
        <f>SUM(M1826*N1826)</f>
        <v>260000</v>
      </c>
      <c r="P1826" s="138"/>
      <c r="Q1826" s="167" t="s">
        <v>26</v>
      </c>
      <c r="R1826" s="41"/>
      <c r="S1826" s="43">
        <f>VLOOKUP(Q1826,단가표!$B$2:$C$75,2,0)*R1826</f>
        <v>0</v>
      </c>
      <c r="T1826" s="168"/>
      <c r="U1826" s="195"/>
      <c r="V1826" s="50"/>
      <c r="W1826" s="197" t="s">
        <v>2244</v>
      </c>
      <c r="X1826" s="188"/>
      <c r="Y1826" s="55"/>
      <c r="Z1826" s="48"/>
      <c r="AA1826" s="48"/>
      <c r="AB1826" s="48"/>
      <c r="AC1826" s="40"/>
    </row>
    <row r="1827" spans="1:29" ht="20.100000000000001" customHeight="1">
      <c r="A1827" s="106" t="s">
        <v>2702</v>
      </c>
      <c r="B1827" s="106"/>
      <c r="C1827" s="37" t="s">
        <v>84</v>
      </c>
      <c r="D1827" s="107" t="s">
        <v>1262</v>
      </c>
      <c r="E1827" s="48">
        <f>[5]!표1[[#This Row],[품목]]</f>
        <v>0</v>
      </c>
      <c r="F1827" s="48" t="s">
        <v>161</v>
      </c>
      <c r="G1827" s="48"/>
      <c r="H1827" s="48"/>
      <c r="I1827" s="48" t="s">
        <v>162</v>
      </c>
      <c r="J1827" s="49"/>
      <c r="K1827" s="66"/>
      <c r="L1827" s="108" t="s">
        <v>647</v>
      </c>
      <c r="M1827" s="128">
        <v>4</v>
      </c>
      <c r="N1827" s="137">
        <f>VLOOKUP(L1827,단가표!$B$2:$C$75,2,0)</f>
        <v>130000</v>
      </c>
      <c r="O1827" s="42">
        <f>SUM(M1827*N1827)</f>
        <v>520000</v>
      </c>
      <c r="P1827" s="142"/>
      <c r="Q1827" s="167" t="s">
        <v>26</v>
      </c>
      <c r="R1827" s="75"/>
      <c r="S1827" s="43">
        <f>VLOOKUP(Q1827,단가표!$B$2:$C$75,2,0)</f>
        <v>0</v>
      </c>
      <c r="T1827" s="166"/>
      <c r="U1827" s="195"/>
      <c r="V1827" s="48"/>
      <c r="W1827" s="203"/>
      <c r="X1827" s="158"/>
      <c r="Y1827" s="55"/>
      <c r="Z1827" s="48"/>
      <c r="AA1827" s="48"/>
      <c r="AB1827" s="48"/>
      <c r="AC1827" s="48"/>
    </row>
    <row r="1828" spans="1:29" ht="20.100000000000001" customHeight="1">
      <c r="A1828" s="106" t="s">
        <v>2702</v>
      </c>
      <c r="B1828" s="106"/>
      <c r="C1828" s="37" t="s">
        <v>84</v>
      </c>
      <c r="D1828" s="92" t="s">
        <v>402</v>
      </c>
      <c r="E1828" s="48">
        <f>[5]!표1[[#This Row],[품목]]</f>
        <v>0</v>
      </c>
      <c r="F1828" s="48" t="s">
        <v>496</v>
      </c>
      <c r="G1828" s="48"/>
      <c r="H1828" s="48"/>
      <c r="I1828" s="48" t="s">
        <v>232</v>
      </c>
      <c r="J1828" s="49"/>
      <c r="K1828" s="44"/>
      <c r="L1828" s="40" t="s">
        <v>647</v>
      </c>
      <c r="M1828" s="127">
        <v>4</v>
      </c>
      <c r="N1828" s="137">
        <f>VLOOKUP(L1828,단가표!$B$2:$C$75,2,0)</f>
        <v>130000</v>
      </c>
      <c r="O1828" s="42">
        <f>SUM(M1828*N1828)</f>
        <v>520000</v>
      </c>
      <c r="P1828" s="138"/>
      <c r="Q1828" s="167" t="s">
        <v>26</v>
      </c>
      <c r="R1828" s="41"/>
      <c r="S1828" s="43">
        <v>0</v>
      </c>
      <c r="T1828" s="168"/>
      <c r="U1828" s="195"/>
      <c r="V1828" s="50"/>
      <c r="W1828" s="197"/>
      <c r="X1828" s="188"/>
      <c r="Y1828" s="55"/>
      <c r="Z1828" s="48"/>
      <c r="AA1828" s="48"/>
      <c r="AB1828" s="48"/>
      <c r="AC1828" s="40"/>
    </row>
    <row r="1829" spans="1:29" ht="20.100000000000001" customHeight="1">
      <c r="A1829" s="106" t="s">
        <v>2702</v>
      </c>
      <c r="B1829" s="106"/>
      <c r="C1829" s="37" t="s">
        <v>84</v>
      </c>
      <c r="D1829" s="107" t="s">
        <v>900</v>
      </c>
      <c r="E1829" s="48">
        <f>[5]!표1[[#This Row],[품목]]</f>
        <v>0</v>
      </c>
      <c r="F1829" s="48" t="s">
        <v>161</v>
      </c>
      <c r="G1829" s="48"/>
      <c r="H1829" s="48"/>
      <c r="I1829" s="48" t="s">
        <v>162</v>
      </c>
      <c r="J1829" s="49"/>
      <c r="K1829" s="66"/>
      <c r="L1829" s="108" t="s">
        <v>1351</v>
      </c>
      <c r="M1829" s="128">
        <v>1</v>
      </c>
      <c r="N1829" s="137">
        <f>VLOOKUP(L1829,단가표!$B$2:$C$75,2,0)</f>
        <v>500000</v>
      </c>
      <c r="O1829" s="42">
        <f>SUM(M1829*N1829)</f>
        <v>500000</v>
      </c>
      <c r="P1829" s="142"/>
      <c r="Q1829" s="167" t="s">
        <v>26</v>
      </c>
      <c r="R1829" s="75"/>
      <c r="S1829" s="43">
        <f>VLOOKUP(Q1829,단가표!$B$2:$C$75,2,0)</f>
        <v>0</v>
      </c>
      <c r="T1829" s="166"/>
      <c r="U1829" s="195"/>
      <c r="V1829" s="48"/>
      <c r="W1829" s="203"/>
      <c r="X1829" s="158"/>
      <c r="Y1829" s="55"/>
      <c r="Z1829" s="48"/>
      <c r="AA1829" s="48"/>
      <c r="AB1829" s="48"/>
      <c r="AC1829" s="48"/>
    </row>
    <row r="1830" spans="1:29" ht="20.100000000000001" customHeight="1">
      <c r="A1830" s="106" t="s">
        <v>2702</v>
      </c>
      <c r="B1830" s="106"/>
      <c r="C1830" s="37" t="s">
        <v>84</v>
      </c>
      <c r="D1830" s="107" t="s">
        <v>424</v>
      </c>
      <c r="E1830" s="48">
        <f>[5]!표1[[#This Row],[품목]]</f>
        <v>0</v>
      </c>
      <c r="F1830" s="48" t="s">
        <v>154</v>
      </c>
      <c r="G1830" s="48"/>
      <c r="H1830" s="48"/>
      <c r="I1830" s="50" t="s">
        <v>202</v>
      </c>
      <c r="J1830" s="49"/>
      <c r="K1830" s="44"/>
      <c r="L1830" s="108" t="s">
        <v>21</v>
      </c>
      <c r="M1830" s="127">
        <v>53</v>
      </c>
      <c r="N1830" s="137">
        <f>VLOOKUP(L1830,단가표!$B$2:$C$75,2,0)</f>
        <v>319000</v>
      </c>
      <c r="O1830" s="42">
        <f>SUM(M1830*N1830)</f>
        <v>16907000</v>
      </c>
      <c r="P1830" s="138"/>
      <c r="Q1830" s="167" t="s">
        <v>26</v>
      </c>
      <c r="R1830" s="41"/>
      <c r="S1830" s="43">
        <f>VLOOKUP(Q1830,단가표!$B$2:$C$75,2,0)</f>
        <v>0</v>
      </c>
      <c r="T1830" s="166"/>
      <c r="U1830" s="195"/>
      <c r="V1830" s="50"/>
      <c r="W1830" s="194"/>
      <c r="X1830" s="157"/>
      <c r="Y1830" s="48"/>
      <c r="Z1830" s="48"/>
      <c r="AA1830" s="48"/>
      <c r="AB1830" s="48"/>
      <c r="AC1830" s="48"/>
    </row>
    <row r="1831" spans="1:29" ht="20.100000000000001" customHeight="1">
      <c r="A1831" s="106" t="s">
        <v>2702</v>
      </c>
      <c r="B1831" s="106"/>
      <c r="C1831" s="37" t="s">
        <v>84</v>
      </c>
      <c r="D1831" s="107" t="s">
        <v>424</v>
      </c>
      <c r="E1831" s="48">
        <f>[5]!표1[[#This Row],[품목]]</f>
        <v>0</v>
      </c>
      <c r="F1831" s="48" t="s">
        <v>154</v>
      </c>
      <c r="G1831" s="48"/>
      <c r="H1831" s="48"/>
      <c r="I1831" s="50" t="s">
        <v>202</v>
      </c>
      <c r="J1831" s="49"/>
      <c r="K1831" s="44"/>
      <c r="L1831" s="108" t="s">
        <v>21</v>
      </c>
      <c r="M1831" s="127">
        <v>33</v>
      </c>
      <c r="N1831" s="137">
        <f>VLOOKUP(L1831,단가표!$B$2:$C$75,2,0)</f>
        <v>319000</v>
      </c>
      <c r="O1831" s="42">
        <f>SUM(M1831*N1831)</f>
        <v>10527000</v>
      </c>
      <c r="P1831" s="138"/>
      <c r="Q1831" s="167" t="s">
        <v>26</v>
      </c>
      <c r="R1831" s="41"/>
      <c r="S1831" s="43">
        <f>VLOOKUP(Q1831,단가표!$B$2:$C$75,2,0)</f>
        <v>0</v>
      </c>
      <c r="T1831" s="166"/>
      <c r="U1831" s="195"/>
      <c r="V1831" s="50"/>
      <c r="W1831" s="194"/>
      <c r="X1831" s="157"/>
      <c r="Y1831" s="48"/>
      <c r="Z1831" s="48"/>
      <c r="AA1831" s="48"/>
      <c r="AB1831" s="48"/>
      <c r="AC1831" s="48"/>
    </row>
    <row r="1832" spans="1:29" ht="20.100000000000001" customHeight="1">
      <c r="A1832" s="106" t="s">
        <v>2702</v>
      </c>
      <c r="B1832" s="106"/>
      <c r="C1832" s="37" t="s">
        <v>84</v>
      </c>
      <c r="D1832" s="92" t="s">
        <v>2741</v>
      </c>
      <c r="E1832" s="48">
        <f>[5]!표1[[#This Row],[품목]]</f>
        <v>0</v>
      </c>
      <c r="F1832" s="48"/>
      <c r="G1832" s="48"/>
      <c r="H1832" s="48"/>
      <c r="I1832" s="48"/>
      <c r="J1832" s="49"/>
      <c r="K1832" s="44"/>
      <c r="L1832" s="40" t="s">
        <v>647</v>
      </c>
      <c r="M1832" s="127">
        <v>1</v>
      </c>
      <c r="N1832" s="137">
        <f>VLOOKUP(L1832,단가표!$B$2:$C$75,2,0)</f>
        <v>130000</v>
      </c>
      <c r="O1832" s="42">
        <f>SUM(M1832*N1832)</f>
        <v>130000</v>
      </c>
      <c r="P1832" s="138"/>
      <c r="Q1832" s="167" t="s">
        <v>26</v>
      </c>
      <c r="R1832" s="41"/>
      <c r="S1832" s="43">
        <v>0</v>
      </c>
      <c r="T1832" s="168"/>
      <c r="U1832" s="195"/>
      <c r="V1832" s="50"/>
      <c r="W1832" s="197"/>
      <c r="X1832" s="188"/>
      <c r="Y1832" s="55"/>
      <c r="Z1832" s="48"/>
      <c r="AA1832" s="48"/>
      <c r="AB1832" s="48"/>
      <c r="AC1832" s="40"/>
    </row>
    <row r="1833" spans="1:29" ht="20.100000000000001" customHeight="1">
      <c r="A1833" s="106" t="s">
        <v>2702</v>
      </c>
      <c r="B1833" s="106"/>
      <c r="C1833" s="37" t="s">
        <v>84</v>
      </c>
      <c r="D1833" s="107" t="s">
        <v>1365</v>
      </c>
      <c r="E1833" s="48">
        <f>[5]!표1[[#This Row],[품목]]</f>
        <v>0</v>
      </c>
      <c r="F1833" s="48"/>
      <c r="G1833" s="48"/>
      <c r="H1833" s="48"/>
      <c r="I1833" s="48"/>
      <c r="J1833" s="49"/>
      <c r="K1833" s="66"/>
      <c r="L1833" s="108" t="s">
        <v>1351</v>
      </c>
      <c r="M1833" s="128">
        <v>1</v>
      </c>
      <c r="N1833" s="137">
        <f>VLOOKUP(L1833,단가표!$B$2:$C$75,2,0)</f>
        <v>500000</v>
      </c>
      <c r="O1833" s="42">
        <f>SUM(M1833*N1833)</f>
        <v>500000</v>
      </c>
      <c r="P1833" s="142"/>
      <c r="Q1833" s="167" t="s">
        <v>26</v>
      </c>
      <c r="R1833" s="75"/>
      <c r="S1833" s="43">
        <f>VLOOKUP(Q1833,단가표!$B$2:$C$75,2,0)</f>
        <v>0</v>
      </c>
      <c r="T1833" s="166"/>
      <c r="U1833" s="195"/>
      <c r="V1833" s="48"/>
      <c r="W1833" s="203"/>
      <c r="X1833" s="158"/>
      <c r="Y1833" s="55"/>
      <c r="Z1833" s="48"/>
      <c r="AA1833" s="48"/>
      <c r="AB1833" s="48"/>
      <c r="AC1833" s="48"/>
    </row>
    <row r="1834" spans="1:29" ht="20.100000000000001" customHeight="1">
      <c r="A1834" s="106" t="s">
        <v>2702</v>
      </c>
      <c r="B1834" s="106"/>
      <c r="C1834" s="37" t="s">
        <v>84</v>
      </c>
      <c r="D1834" s="92" t="s">
        <v>150</v>
      </c>
      <c r="E1834" s="48">
        <f>[5]!표1[[#This Row],[품목]]</f>
        <v>0</v>
      </c>
      <c r="F1834" s="48" t="s">
        <v>151</v>
      </c>
      <c r="G1834" s="48"/>
      <c r="H1834" s="40"/>
      <c r="I1834" s="48" t="s">
        <v>152</v>
      </c>
      <c r="J1834" s="49"/>
      <c r="K1834" s="62"/>
      <c r="L1834" s="108" t="s">
        <v>1351</v>
      </c>
      <c r="M1834" s="128">
        <v>1</v>
      </c>
      <c r="N1834" s="137">
        <f>VLOOKUP(L1834,단가표!$B$2:$C$75,2,0)</f>
        <v>500000</v>
      </c>
      <c r="O1834" s="42">
        <f>SUM(M1834*N1834)</f>
        <v>500000</v>
      </c>
      <c r="P1834" s="142"/>
      <c r="Q1834" s="167" t="s">
        <v>26</v>
      </c>
      <c r="R1834" s="43"/>
      <c r="S1834" s="43">
        <f>VLOOKUP(Q1834,단가표!$B$2:$C$75,2,0)</f>
        <v>0</v>
      </c>
      <c r="T1834" s="171"/>
      <c r="U1834" s="195"/>
      <c r="V1834" s="40"/>
      <c r="W1834" s="203"/>
      <c r="X1834" s="158"/>
      <c r="Y1834" s="48"/>
      <c r="Z1834" s="48"/>
      <c r="AA1834" s="48"/>
      <c r="AB1834" s="48"/>
      <c r="AC1834" s="48"/>
    </row>
    <row r="1835" spans="1:29" ht="20.100000000000001" customHeight="1">
      <c r="A1835" s="106" t="s">
        <v>2702</v>
      </c>
      <c r="B1835" s="106"/>
      <c r="C1835" s="37" t="s">
        <v>84</v>
      </c>
      <c r="D1835" s="92" t="s">
        <v>43</v>
      </c>
      <c r="E1835" s="48">
        <f>[5]!표1[[#This Row],[품목]]</f>
        <v>0</v>
      </c>
      <c r="F1835" s="48" t="s">
        <v>148</v>
      </c>
      <c r="G1835" s="48"/>
      <c r="H1835" s="40"/>
      <c r="I1835" s="50" t="s">
        <v>149</v>
      </c>
      <c r="J1835" s="49"/>
      <c r="K1835" s="66"/>
      <c r="L1835" s="108" t="s">
        <v>1351</v>
      </c>
      <c r="M1835" s="128">
        <v>1</v>
      </c>
      <c r="N1835" s="137">
        <f>VLOOKUP(L1835,단가표!$B$2:$C$75,2,0)</f>
        <v>500000</v>
      </c>
      <c r="O1835" s="42">
        <f>SUM(M1835*N1835)</f>
        <v>500000</v>
      </c>
      <c r="P1835" s="143"/>
      <c r="Q1835" s="167" t="s">
        <v>26</v>
      </c>
      <c r="R1835" s="41"/>
      <c r="S1835" s="43">
        <v>0</v>
      </c>
      <c r="T1835" s="171"/>
      <c r="U1835" s="200"/>
      <c r="V1835" s="45"/>
      <c r="W1835" s="203"/>
      <c r="X1835" s="188"/>
      <c r="Y1835" s="48"/>
      <c r="Z1835" s="48"/>
      <c r="AA1835" s="48"/>
      <c r="AB1835" s="48"/>
      <c r="AC1835" s="48"/>
    </row>
    <row r="1836" spans="1:29" ht="20.100000000000001" customHeight="1">
      <c r="A1836" s="106" t="s">
        <v>2702</v>
      </c>
      <c r="B1836" s="106"/>
      <c r="C1836" s="37" t="s">
        <v>84</v>
      </c>
      <c r="D1836" s="92" t="s">
        <v>43</v>
      </c>
      <c r="E1836" s="48">
        <f>[5]!표1[[#This Row],[품목]]</f>
        <v>0</v>
      </c>
      <c r="F1836" s="48" t="s">
        <v>148</v>
      </c>
      <c r="G1836" s="48"/>
      <c r="H1836" s="40"/>
      <c r="I1836" s="50" t="s">
        <v>149</v>
      </c>
      <c r="J1836" s="49"/>
      <c r="K1836" s="66"/>
      <c r="L1836" s="108" t="s">
        <v>1351</v>
      </c>
      <c r="M1836" s="128">
        <v>1</v>
      </c>
      <c r="N1836" s="137">
        <f>VLOOKUP(L1836,단가표!$B$2:$C$75,2,0)</f>
        <v>500000</v>
      </c>
      <c r="O1836" s="42">
        <f>SUM(M1836*N1836)</f>
        <v>500000</v>
      </c>
      <c r="P1836" s="143"/>
      <c r="Q1836" s="167" t="s">
        <v>26</v>
      </c>
      <c r="R1836" s="41"/>
      <c r="S1836" s="43">
        <v>0</v>
      </c>
      <c r="T1836" s="171"/>
      <c r="U1836" s="200"/>
      <c r="V1836" s="45"/>
      <c r="W1836" s="203"/>
      <c r="X1836" s="188"/>
      <c r="Y1836" s="48"/>
      <c r="Z1836" s="48"/>
      <c r="AA1836" s="48"/>
      <c r="AB1836" s="48"/>
      <c r="AC1836" s="48"/>
    </row>
    <row r="1837" spans="1:29" ht="20.100000000000001" customHeight="1">
      <c r="A1837" s="106" t="s">
        <v>2702</v>
      </c>
      <c r="B1837" s="106"/>
      <c r="C1837" s="37" t="s">
        <v>84</v>
      </c>
      <c r="D1837" s="107" t="s">
        <v>900</v>
      </c>
      <c r="E1837" s="48">
        <f>[5]!표1[[#This Row],[품목]]</f>
        <v>0</v>
      </c>
      <c r="F1837" s="48" t="s">
        <v>161</v>
      </c>
      <c r="G1837" s="48"/>
      <c r="H1837" s="48"/>
      <c r="I1837" s="48" t="s">
        <v>162</v>
      </c>
      <c r="J1837" s="49"/>
      <c r="K1837" s="66"/>
      <c r="L1837" s="108" t="s">
        <v>21</v>
      </c>
      <c r="M1837" s="128">
        <v>55</v>
      </c>
      <c r="N1837" s="137">
        <f>VLOOKUP(L1837,단가표!$B$2:$C$75,2,0)</f>
        <v>319000</v>
      </c>
      <c r="O1837" s="42">
        <f>SUM(M1837*N1837)</f>
        <v>17545000</v>
      </c>
      <c r="P1837" s="142"/>
      <c r="Q1837" s="167" t="s">
        <v>26</v>
      </c>
      <c r="R1837" s="75"/>
      <c r="S1837" s="43">
        <f>VLOOKUP(Q1837,단가표!$B$2:$C$75,2,0)</f>
        <v>0</v>
      </c>
      <c r="T1837" s="166"/>
      <c r="U1837" s="195"/>
      <c r="V1837" s="48"/>
      <c r="W1837" s="203"/>
      <c r="X1837" s="158"/>
      <c r="Y1837" s="55"/>
      <c r="Z1837" s="48"/>
      <c r="AA1837" s="48"/>
      <c r="AB1837" s="48"/>
      <c r="AC1837" s="48"/>
    </row>
    <row r="1838" spans="1:29" ht="20.100000000000001" customHeight="1">
      <c r="A1838" s="106" t="s">
        <v>2702</v>
      </c>
      <c r="B1838" s="106"/>
      <c r="C1838" s="37" t="s">
        <v>84</v>
      </c>
      <c r="D1838" s="107" t="s">
        <v>900</v>
      </c>
      <c r="E1838" s="48">
        <f>[5]!표1[[#This Row],[품목]]</f>
        <v>0</v>
      </c>
      <c r="F1838" s="48" t="s">
        <v>161</v>
      </c>
      <c r="G1838" s="48"/>
      <c r="H1838" s="48"/>
      <c r="I1838" s="48" t="s">
        <v>162</v>
      </c>
      <c r="J1838" s="49"/>
      <c r="K1838" s="66"/>
      <c r="L1838" s="108" t="s">
        <v>21</v>
      </c>
      <c r="M1838" s="128">
        <v>29</v>
      </c>
      <c r="N1838" s="137">
        <f>VLOOKUP(L1838,단가표!$B$2:$C$75,2,0)</f>
        <v>319000</v>
      </c>
      <c r="O1838" s="42">
        <f>SUM(M1838*N1838)</f>
        <v>9251000</v>
      </c>
      <c r="P1838" s="142"/>
      <c r="Q1838" s="167" t="s">
        <v>26</v>
      </c>
      <c r="R1838" s="75"/>
      <c r="S1838" s="43">
        <f>VLOOKUP(Q1838,단가표!$B$2:$C$75,2,0)</f>
        <v>0</v>
      </c>
      <c r="T1838" s="166"/>
      <c r="U1838" s="195"/>
      <c r="V1838" s="48"/>
      <c r="W1838" s="203"/>
      <c r="X1838" s="158"/>
      <c r="Y1838" s="55"/>
      <c r="Z1838" s="48"/>
      <c r="AA1838" s="48"/>
      <c r="AB1838" s="48"/>
      <c r="AC1838" s="48"/>
    </row>
    <row r="1839" spans="1:29" ht="20.100000000000001" customHeight="1">
      <c r="A1839" s="106" t="s">
        <v>2702</v>
      </c>
      <c r="B1839" s="106"/>
      <c r="C1839" s="37" t="s">
        <v>84</v>
      </c>
      <c r="D1839" s="92" t="s">
        <v>402</v>
      </c>
      <c r="E1839" s="48">
        <f>[5]!표1[[#This Row],[품목]]</f>
        <v>0</v>
      </c>
      <c r="F1839" s="48" t="s">
        <v>496</v>
      </c>
      <c r="G1839" s="48"/>
      <c r="H1839" s="48"/>
      <c r="I1839" s="48" t="s">
        <v>232</v>
      </c>
      <c r="J1839" s="49"/>
      <c r="K1839" s="44"/>
      <c r="L1839" s="40" t="s">
        <v>367</v>
      </c>
      <c r="M1839" s="127">
        <v>27</v>
      </c>
      <c r="N1839" s="137">
        <f>VLOOKUP(L1839,단가표!$B$2:$C$75,2,0)</f>
        <v>250000</v>
      </c>
      <c r="O1839" s="42">
        <f>SUM(M1839*N1839)</f>
        <v>6750000</v>
      </c>
      <c r="P1839" s="138"/>
      <c r="Q1839" s="167" t="s">
        <v>26</v>
      </c>
      <c r="R1839" s="41"/>
      <c r="S1839" s="43">
        <v>0</v>
      </c>
      <c r="T1839" s="168"/>
      <c r="U1839" s="195"/>
      <c r="V1839" s="50"/>
      <c r="W1839" s="203"/>
      <c r="X1839" s="188"/>
      <c r="Y1839" s="55"/>
      <c r="Z1839" s="48"/>
      <c r="AA1839" s="48"/>
      <c r="AB1839" s="48"/>
      <c r="AC1839" s="40"/>
    </row>
    <row r="1840" spans="1:29" ht="20.100000000000001" customHeight="1">
      <c r="A1840" s="106" t="s">
        <v>2702</v>
      </c>
      <c r="B1840" s="106"/>
      <c r="C1840" s="37" t="s">
        <v>84</v>
      </c>
      <c r="D1840" s="92" t="s">
        <v>43</v>
      </c>
      <c r="E1840" s="48">
        <f>[5]!표1[[#This Row],[품목]]</f>
        <v>0</v>
      </c>
      <c r="F1840" s="48" t="s">
        <v>148</v>
      </c>
      <c r="G1840" s="48"/>
      <c r="H1840" s="40"/>
      <c r="I1840" s="50" t="s">
        <v>149</v>
      </c>
      <c r="J1840" s="49"/>
      <c r="K1840" s="44"/>
      <c r="L1840" s="52" t="s">
        <v>19</v>
      </c>
      <c r="M1840" s="128">
        <v>91</v>
      </c>
      <c r="N1840" s="137">
        <f>VLOOKUP(L1840,단가표!$B$2:$C$75,2,0)</f>
        <v>330000</v>
      </c>
      <c r="O1840" s="42">
        <f>SUM(M1840*N1840)</f>
        <v>30030000</v>
      </c>
      <c r="P1840" s="143"/>
      <c r="Q1840" s="167" t="s">
        <v>26</v>
      </c>
      <c r="R1840" s="41"/>
      <c r="S1840" s="43">
        <v>0</v>
      </c>
      <c r="T1840" s="171"/>
      <c r="U1840" s="204"/>
      <c r="V1840" s="50"/>
      <c r="W1840" s="203"/>
      <c r="X1840" s="188"/>
      <c r="Y1840" s="48"/>
      <c r="Z1840" s="48"/>
      <c r="AA1840" s="48"/>
      <c r="AB1840" s="48"/>
      <c r="AC1840" s="48"/>
    </row>
    <row r="1841" spans="1:29" ht="20.100000000000001" customHeight="1">
      <c r="A1841" s="106" t="s">
        <v>2702</v>
      </c>
      <c r="B1841" s="106"/>
      <c r="C1841" s="37" t="s">
        <v>84</v>
      </c>
      <c r="D1841" s="92" t="s">
        <v>43</v>
      </c>
      <c r="E1841" s="48">
        <f>[5]!표1[[#This Row],[품목]]</f>
        <v>0</v>
      </c>
      <c r="F1841" s="48" t="s">
        <v>148</v>
      </c>
      <c r="G1841" s="48"/>
      <c r="H1841" s="40"/>
      <c r="I1841" s="50" t="s">
        <v>149</v>
      </c>
      <c r="J1841" s="49"/>
      <c r="K1841" s="44"/>
      <c r="L1841" s="52" t="s">
        <v>19</v>
      </c>
      <c r="M1841" s="128">
        <v>91</v>
      </c>
      <c r="N1841" s="137">
        <f>VLOOKUP(L1841,단가표!$B$2:$C$75,2,0)</f>
        <v>330000</v>
      </c>
      <c r="O1841" s="42">
        <f>SUM(M1841*N1841)</f>
        <v>30030000</v>
      </c>
      <c r="P1841" s="143"/>
      <c r="Q1841" s="167" t="s">
        <v>26</v>
      </c>
      <c r="R1841" s="41"/>
      <c r="S1841" s="43">
        <v>0</v>
      </c>
      <c r="T1841" s="171"/>
      <c r="U1841" s="204"/>
      <c r="V1841" s="50"/>
      <c r="W1841" s="203"/>
      <c r="X1841" s="188"/>
      <c r="Y1841" s="48"/>
      <c r="Z1841" s="48"/>
      <c r="AA1841" s="48"/>
      <c r="AB1841" s="48"/>
      <c r="AC1841" s="48"/>
    </row>
    <row r="1842" spans="1:29" ht="20.100000000000001" customHeight="1">
      <c r="A1842" s="106" t="s">
        <v>2702</v>
      </c>
      <c r="B1842" s="106"/>
      <c r="C1842" s="37" t="s">
        <v>84</v>
      </c>
      <c r="D1842" s="92" t="s">
        <v>43</v>
      </c>
      <c r="E1842" s="48">
        <f>[5]!표1[[#This Row],[품목]]</f>
        <v>0</v>
      </c>
      <c r="F1842" s="48" t="s">
        <v>148</v>
      </c>
      <c r="G1842" s="48"/>
      <c r="H1842" s="40"/>
      <c r="I1842" s="50" t="s">
        <v>149</v>
      </c>
      <c r="J1842" s="49"/>
      <c r="K1842" s="44"/>
      <c r="L1842" s="52" t="s">
        <v>19</v>
      </c>
      <c r="M1842" s="128">
        <v>91</v>
      </c>
      <c r="N1842" s="137">
        <f>VLOOKUP(L1842,단가표!$B$2:$C$75,2,0)</f>
        <v>330000</v>
      </c>
      <c r="O1842" s="42">
        <f>SUM(M1842*N1842)</f>
        <v>30030000</v>
      </c>
      <c r="P1842" s="143"/>
      <c r="Q1842" s="167" t="s">
        <v>26</v>
      </c>
      <c r="R1842" s="41"/>
      <c r="S1842" s="43">
        <v>0</v>
      </c>
      <c r="T1842" s="171"/>
      <c r="U1842" s="204"/>
      <c r="V1842" s="50"/>
      <c r="W1842" s="203"/>
      <c r="X1842" s="188"/>
      <c r="Y1842" s="48"/>
      <c r="Z1842" s="48"/>
      <c r="AA1842" s="48"/>
      <c r="AB1842" s="48"/>
      <c r="AC1842" s="48"/>
    </row>
    <row r="1843" spans="1:29" ht="20.100000000000001" customHeight="1">
      <c r="A1843" s="106" t="s">
        <v>2702</v>
      </c>
      <c r="B1843" s="106"/>
      <c r="C1843" s="37" t="s">
        <v>84</v>
      </c>
      <c r="D1843" s="92" t="s">
        <v>444</v>
      </c>
      <c r="E1843" s="48">
        <f>[5]!표1[[#This Row],[품목]]</f>
        <v>0</v>
      </c>
      <c r="F1843" s="48" t="s">
        <v>445</v>
      </c>
      <c r="G1843" s="48"/>
      <c r="H1843" s="40"/>
      <c r="I1843" s="48" t="s">
        <v>446</v>
      </c>
      <c r="J1843" s="68"/>
      <c r="K1843" s="44"/>
      <c r="L1843" s="52" t="s">
        <v>19</v>
      </c>
      <c r="M1843" s="128">
        <v>30</v>
      </c>
      <c r="N1843" s="137">
        <f>VLOOKUP(L1843,단가표!$B$2:$C$75,2,0)</f>
        <v>330000</v>
      </c>
      <c r="O1843" s="42">
        <f>SUM(M1843*N1843)</f>
        <v>9900000</v>
      </c>
      <c r="P1843" s="138"/>
      <c r="Q1843" s="167" t="s">
        <v>26</v>
      </c>
      <c r="R1843" s="41"/>
      <c r="S1843" s="43">
        <v>0</v>
      </c>
      <c r="T1843" s="166"/>
      <c r="U1843" s="195"/>
      <c r="V1843" s="41"/>
      <c r="W1843" s="203"/>
      <c r="X1843" s="158"/>
      <c r="Y1843" s="48"/>
      <c r="Z1843" s="48"/>
      <c r="AA1843" s="48"/>
      <c r="AB1843" s="48"/>
      <c r="AC1843" s="48"/>
    </row>
    <row r="1844" spans="1:29" ht="20.100000000000001" customHeight="1">
      <c r="A1844" s="106" t="s">
        <v>2702</v>
      </c>
      <c r="B1844" s="106"/>
      <c r="C1844" s="37" t="s">
        <v>84</v>
      </c>
      <c r="D1844" s="92" t="s">
        <v>402</v>
      </c>
      <c r="E1844" s="48">
        <f>[5]!표1[[#This Row],[품목]]</f>
        <v>0</v>
      </c>
      <c r="F1844" s="48" t="s">
        <v>496</v>
      </c>
      <c r="G1844" s="48"/>
      <c r="H1844" s="48"/>
      <c r="I1844" s="48" t="s">
        <v>232</v>
      </c>
      <c r="J1844" s="49"/>
      <c r="K1844" s="44"/>
      <c r="L1844" s="40" t="s">
        <v>647</v>
      </c>
      <c r="M1844" s="127">
        <v>2</v>
      </c>
      <c r="N1844" s="137">
        <f>VLOOKUP(L1844,단가표!$B$2:$C$75,2,0)</f>
        <v>130000</v>
      </c>
      <c r="O1844" s="42">
        <f>SUM(M1844*N1844)</f>
        <v>260000</v>
      </c>
      <c r="P1844" s="138"/>
      <c r="Q1844" s="167" t="s">
        <v>26</v>
      </c>
      <c r="R1844" s="41"/>
      <c r="S1844" s="43">
        <v>0</v>
      </c>
      <c r="T1844" s="168"/>
      <c r="U1844" s="195"/>
      <c r="V1844" s="50"/>
      <c r="W1844" s="197"/>
      <c r="X1844" s="188"/>
      <c r="Y1844" s="55"/>
      <c r="Z1844" s="48"/>
      <c r="AA1844" s="48"/>
      <c r="AB1844" s="48"/>
      <c r="AC1844" s="40"/>
    </row>
    <row r="1845" spans="1:29" ht="20.100000000000001" customHeight="1">
      <c r="A1845" s="106" t="s">
        <v>2702</v>
      </c>
      <c r="B1845" s="106"/>
      <c r="C1845" s="37" t="s">
        <v>84</v>
      </c>
      <c r="D1845" s="107" t="s">
        <v>424</v>
      </c>
      <c r="E1845" s="48">
        <f>[5]!표1[[#This Row],[품목]]</f>
        <v>0</v>
      </c>
      <c r="F1845" s="48" t="s">
        <v>154</v>
      </c>
      <c r="G1845" s="48"/>
      <c r="H1845" s="48"/>
      <c r="I1845" s="50" t="s">
        <v>202</v>
      </c>
      <c r="J1845" s="49"/>
      <c r="K1845" s="44"/>
      <c r="L1845" s="108" t="s">
        <v>21</v>
      </c>
      <c r="M1845" s="127">
        <v>1</v>
      </c>
      <c r="N1845" s="137">
        <f>VLOOKUP(L1845,단가표!$B$2:$C$75,2,0)</f>
        <v>319000</v>
      </c>
      <c r="O1845" s="42">
        <f>SUM(M1845*N1845)</f>
        <v>319000</v>
      </c>
      <c r="P1845" s="138"/>
      <c r="Q1845" s="167" t="s">
        <v>26</v>
      </c>
      <c r="R1845" s="41"/>
      <c r="S1845" s="43">
        <f>VLOOKUP(Q1845,단가표!$B$2:$C$75,2,0)</f>
        <v>0</v>
      </c>
      <c r="T1845" s="166"/>
      <c r="U1845" s="195"/>
      <c r="V1845" s="50"/>
      <c r="W1845" s="194"/>
      <c r="X1845" s="157"/>
      <c r="Y1845" s="48"/>
      <c r="Z1845" s="48"/>
      <c r="AA1845" s="48"/>
      <c r="AB1845" s="48"/>
      <c r="AC1845" s="48"/>
    </row>
    <row r="1846" spans="1:29" ht="20.100000000000001" customHeight="1">
      <c r="A1846" s="106" t="s">
        <v>2702</v>
      </c>
      <c r="B1846" s="106"/>
      <c r="C1846" s="37" t="s">
        <v>84</v>
      </c>
      <c r="D1846" s="107" t="s">
        <v>2742</v>
      </c>
      <c r="E1846" s="48">
        <f>[5]!표1[[#This Row],[품목]]</f>
        <v>0</v>
      </c>
      <c r="F1846" s="48"/>
      <c r="G1846" s="48"/>
      <c r="H1846" s="48"/>
      <c r="I1846" s="48" t="s">
        <v>665</v>
      </c>
      <c r="J1846" s="49"/>
      <c r="K1846" s="44"/>
      <c r="L1846" s="108" t="s">
        <v>647</v>
      </c>
      <c r="M1846" s="128">
        <v>39</v>
      </c>
      <c r="N1846" s="137">
        <f>VLOOKUP(L1846,단가표!$B$2:$C$75,2,0)</f>
        <v>130000</v>
      </c>
      <c r="O1846" s="42">
        <f>SUM(M1846*N1846)</f>
        <v>5070000</v>
      </c>
      <c r="P1846" s="138"/>
      <c r="Q1846" s="167" t="s">
        <v>26</v>
      </c>
      <c r="R1846" s="41"/>
      <c r="S1846" s="43">
        <v>0</v>
      </c>
      <c r="T1846" s="166"/>
      <c r="U1846" s="195"/>
      <c r="V1846" s="48"/>
      <c r="W1846" s="194"/>
      <c r="X1846" s="186"/>
      <c r="Y1846" s="55"/>
      <c r="Z1846" s="48"/>
      <c r="AA1846" s="48"/>
      <c r="AB1846" s="48"/>
      <c r="AC1846" s="48"/>
    </row>
    <row r="1847" spans="1:29" ht="20.100000000000001" customHeight="1">
      <c r="A1847" s="106" t="s">
        <v>2702</v>
      </c>
      <c r="B1847" s="106"/>
      <c r="C1847" s="37" t="s">
        <v>84</v>
      </c>
      <c r="D1847" s="92" t="s">
        <v>150</v>
      </c>
      <c r="E1847" s="48">
        <f>[5]!표1[[#This Row],[품목]]</f>
        <v>0</v>
      </c>
      <c r="F1847" s="48" t="s">
        <v>151</v>
      </c>
      <c r="G1847" s="48"/>
      <c r="H1847" s="40"/>
      <c r="I1847" s="48" t="s">
        <v>152</v>
      </c>
      <c r="J1847" s="49"/>
      <c r="K1847" s="44"/>
      <c r="L1847" s="52" t="s">
        <v>19</v>
      </c>
      <c r="M1847" s="128">
        <v>27</v>
      </c>
      <c r="N1847" s="137">
        <f>VLOOKUP(L1847,단가표!$B$2:$C$75,2,0)</f>
        <v>330000</v>
      </c>
      <c r="O1847" s="42">
        <f>SUM(M1847*N1847)</f>
        <v>8910000</v>
      </c>
      <c r="P1847" s="142"/>
      <c r="Q1847" s="167" t="s">
        <v>26</v>
      </c>
      <c r="R1847" s="43"/>
      <c r="S1847" s="43">
        <f>VLOOKUP(Q1847,단가표!$B$2:$C$75,2,0)</f>
        <v>0</v>
      </c>
      <c r="T1847" s="171"/>
      <c r="U1847" s="195"/>
      <c r="V1847" s="40"/>
      <c r="W1847" s="203"/>
      <c r="X1847" s="158"/>
      <c r="Y1847" s="48"/>
      <c r="Z1847" s="48"/>
      <c r="AA1847" s="48"/>
      <c r="AB1847" s="48"/>
      <c r="AC1847" s="48"/>
    </row>
    <row r="1848" spans="1:29" ht="20.100000000000001" customHeight="1">
      <c r="A1848" s="106" t="s">
        <v>2702</v>
      </c>
      <c r="B1848" s="106"/>
      <c r="C1848" s="37" t="s">
        <v>84</v>
      </c>
      <c r="D1848" s="107" t="s">
        <v>773</v>
      </c>
      <c r="E1848" s="48">
        <f>[5]!표1[[#This Row],[품목]]</f>
        <v>0</v>
      </c>
      <c r="F1848" s="48"/>
      <c r="G1848" s="48"/>
      <c r="H1848" s="40"/>
      <c r="I1848" s="50"/>
      <c r="J1848" s="49"/>
      <c r="K1848" s="44"/>
      <c r="L1848" s="52" t="s">
        <v>24</v>
      </c>
      <c r="M1848" s="128">
        <v>2</v>
      </c>
      <c r="N1848" s="137">
        <f>VLOOKUP(L1848,단가표!$B$2:$C$75,2,0)</f>
        <v>130000</v>
      </c>
      <c r="O1848" s="42">
        <v>220000</v>
      </c>
      <c r="P1848" s="138"/>
      <c r="Q1848" s="167" t="s">
        <v>26</v>
      </c>
      <c r="R1848" s="43"/>
      <c r="S1848" s="43">
        <v>0</v>
      </c>
      <c r="T1848" s="166"/>
      <c r="U1848" s="195"/>
      <c r="V1848" s="48"/>
      <c r="W1848" s="194"/>
      <c r="X1848" s="186"/>
      <c r="Y1848" s="48"/>
      <c r="Z1848" s="48"/>
      <c r="AA1848" s="48"/>
      <c r="AB1848" s="48"/>
      <c r="AC1848" s="48"/>
    </row>
    <row r="1849" spans="1:29" ht="20.100000000000001" customHeight="1">
      <c r="A1849" s="110"/>
      <c r="B1849" s="110"/>
      <c r="C1849" s="110"/>
      <c r="D1849" s="110"/>
      <c r="E1849" s="110"/>
      <c r="F1849" s="110"/>
      <c r="G1849" s="110"/>
      <c r="H1849" s="110"/>
      <c r="I1849" s="110"/>
      <c r="J1849" s="110"/>
      <c r="K1849" s="112"/>
      <c r="L1849" s="110"/>
      <c r="M1849" s="132"/>
      <c r="N1849" s="152"/>
      <c r="O1849" s="111"/>
      <c r="P1849" s="153"/>
      <c r="Q1849" s="152"/>
      <c r="R1849" s="110"/>
      <c r="S1849" s="110"/>
      <c r="T1849" s="176"/>
      <c r="U1849" s="152"/>
      <c r="V1849" s="110"/>
      <c r="W1849" s="176"/>
      <c r="X1849" s="133"/>
      <c r="Y1849" s="110"/>
      <c r="Z1849" s="110"/>
      <c r="AA1849" s="110"/>
      <c r="AB1849" s="110"/>
      <c r="AC1849" s="110"/>
    </row>
    <row r="1850" spans="1:29" ht="20.100000000000001" customHeight="1">
      <c r="A1850" s="110"/>
      <c r="B1850" s="110"/>
      <c r="C1850" s="110"/>
      <c r="D1850" s="110"/>
      <c r="E1850" s="110"/>
      <c r="F1850" s="110"/>
      <c r="G1850" s="110"/>
      <c r="H1850" s="110"/>
      <c r="I1850" s="110"/>
      <c r="J1850" s="110"/>
      <c r="K1850" s="112"/>
      <c r="L1850" s="110"/>
      <c r="M1850" s="132"/>
      <c r="N1850" s="152"/>
      <c r="O1850" s="111"/>
      <c r="P1850" s="153"/>
      <c r="Q1850" s="152"/>
      <c r="R1850" s="110"/>
      <c r="S1850" s="110"/>
      <c r="T1850" s="176"/>
      <c r="U1850" s="152"/>
      <c r="V1850" s="110"/>
      <c r="W1850" s="176"/>
      <c r="X1850" s="133"/>
      <c r="Y1850" s="110"/>
      <c r="Z1850" s="110"/>
      <c r="AA1850" s="110"/>
      <c r="AB1850" s="110"/>
      <c r="AC1850" s="110"/>
    </row>
    <row r="1851" spans="1:29" ht="20.100000000000001" customHeight="1">
      <c r="A1851" s="110"/>
      <c r="B1851" s="110"/>
      <c r="C1851" s="110"/>
      <c r="D1851" s="110"/>
      <c r="E1851" s="110"/>
      <c r="F1851" s="110"/>
      <c r="G1851" s="110"/>
      <c r="H1851" s="110"/>
      <c r="I1851" s="110"/>
      <c r="J1851" s="110"/>
      <c r="K1851" s="112"/>
      <c r="L1851" s="110"/>
      <c r="M1851" s="132"/>
      <c r="N1851" s="152"/>
      <c r="O1851" s="111"/>
      <c r="P1851" s="153"/>
      <c r="Q1851" s="152"/>
      <c r="R1851" s="110"/>
      <c r="S1851" s="110"/>
      <c r="T1851" s="176"/>
      <c r="U1851" s="152"/>
      <c r="V1851" s="110"/>
      <c r="W1851" s="176"/>
      <c r="X1851" s="133"/>
      <c r="Y1851" s="110"/>
      <c r="Z1851" s="110"/>
      <c r="AA1851" s="110"/>
      <c r="AB1851" s="110"/>
      <c r="AC1851" s="110"/>
    </row>
    <row r="1852" spans="1:29" ht="20.100000000000001" customHeight="1">
      <c r="A1852" s="110"/>
      <c r="B1852" s="110"/>
      <c r="C1852" s="110"/>
      <c r="D1852" s="110"/>
      <c r="E1852" s="110"/>
      <c r="F1852" s="110"/>
      <c r="G1852" s="110"/>
      <c r="H1852" s="110"/>
      <c r="I1852" s="110"/>
      <c r="J1852" s="110"/>
      <c r="K1852" s="112"/>
      <c r="L1852" s="110"/>
      <c r="M1852" s="132"/>
      <c r="N1852" s="152"/>
      <c r="O1852" s="111"/>
      <c r="P1852" s="153"/>
      <c r="Q1852" s="152"/>
      <c r="R1852" s="110"/>
      <c r="S1852" s="110"/>
      <c r="T1852" s="176"/>
      <c r="U1852" s="152"/>
      <c r="V1852" s="110"/>
      <c r="W1852" s="176"/>
      <c r="X1852" s="133"/>
      <c r="Y1852" s="110"/>
      <c r="Z1852" s="110"/>
      <c r="AA1852" s="110"/>
      <c r="AB1852" s="110"/>
      <c r="AC1852" s="110"/>
    </row>
    <row r="1853" spans="1:29" ht="20.100000000000001" customHeight="1">
      <c r="A1853" s="110"/>
      <c r="B1853" s="110"/>
      <c r="C1853" s="110"/>
      <c r="D1853" s="110"/>
      <c r="E1853" s="110"/>
      <c r="F1853" s="110"/>
      <c r="G1853" s="110"/>
      <c r="H1853" s="110"/>
      <c r="I1853" s="110"/>
      <c r="J1853" s="110"/>
      <c r="K1853" s="112"/>
      <c r="L1853" s="110"/>
      <c r="M1853" s="132"/>
      <c r="N1853" s="152"/>
      <c r="O1853" s="111"/>
      <c r="P1853" s="153"/>
      <c r="Q1853" s="152"/>
      <c r="R1853" s="110"/>
      <c r="S1853" s="110"/>
      <c r="T1853" s="176"/>
      <c r="U1853" s="152"/>
      <c r="V1853" s="110"/>
      <c r="W1853" s="176"/>
      <c r="X1853" s="133"/>
      <c r="Y1853" s="110"/>
      <c r="Z1853" s="110"/>
      <c r="AA1853" s="110"/>
      <c r="AB1853" s="110"/>
      <c r="AC1853" s="110"/>
    </row>
    <row r="1854" spans="1:29" ht="20.100000000000001" customHeight="1">
      <c r="A1854" s="110"/>
      <c r="B1854" s="110"/>
      <c r="C1854" s="110"/>
      <c r="D1854" s="110"/>
      <c r="E1854" s="110"/>
      <c r="F1854" s="110"/>
      <c r="G1854" s="110"/>
      <c r="H1854" s="110"/>
      <c r="I1854" s="110"/>
      <c r="J1854" s="110"/>
      <c r="K1854" s="112"/>
      <c r="L1854" s="110"/>
      <c r="M1854" s="132"/>
      <c r="N1854" s="152"/>
      <c r="O1854" s="111"/>
      <c r="P1854" s="153"/>
      <c r="Q1854" s="152"/>
      <c r="R1854" s="110"/>
      <c r="S1854" s="110"/>
      <c r="T1854" s="176"/>
      <c r="U1854" s="152"/>
      <c r="V1854" s="110"/>
      <c r="W1854" s="176"/>
      <c r="X1854" s="133"/>
      <c r="Y1854" s="110"/>
      <c r="Z1854" s="110"/>
      <c r="AA1854" s="110"/>
      <c r="AB1854" s="110"/>
      <c r="AC1854" s="110"/>
    </row>
    <row r="1855" spans="1:29" ht="20.100000000000001" customHeight="1">
      <c r="A1855" s="110"/>
      <c r="B1855" s="110"/>
      <c r="C1855" s="110"/>
      <c r="D1855" s="110"/>
      <c r="E1855" s="110"/>
      <c r="F1855" s="110"/>
      <c r="G1855" s="110"/>
      <c r="H1855" s="110"/>
      <c r="I1855" s="110"/>
      <c r="J1855" s="110"/>
      <c r="K1855" s="112"/>
      <c r="L1855" s="110"/>
      <c r="M1855" s="132"/>
      <c r="N1855" s="152"/>
      <c r="O1855" s="111"/>
      <c r="P1855" s="153"/>
      <c r="Q1855" s="152"/>
      <c r="R1855" s="110"/>
      <c r="S1855" s="110"/>
      <c r="T1855" s="176"/>
      <c r="U1855" s="152"/>
      <c r="V1855" s="110"/>
      <c r="W1855" s="176"/>
      <c r="X1855" s="133"/>
      <c r="Y1855" s="110"/>
      <c r="Z1855" s="110"/>
      <c r="AA1855" s="110"/>
      <c r="AB1855" s="110"/>
      <c r="AC1855" s="110"/>
    </row>
    <row r="1856" spans="1:29" ht="20.100000000000001" customHeight="1">
      <c r="A1856" s="110"/>
      <c r="B1856" s="110"/>
      <c r="C1856" s="110"/>
      <c r="D1856" s="110"/>
      <c r="E1856" s="110"/>
      <c r="F1856" s="110"/>
      <c r="G1856" s="110"/>
      <c r="H1856" s="110"/>
      <c r="I1856" s="110"/>
      <c r="J1856" s="110"/>
      <c r="K1856" s="112"/>
      <c r="L1856" s="110"/>
      <c r="M1856" s="132"/>
      <c r="N1856" s="152"/>
      <c r="O1856" s="111"/>
      <c r="P1856" s="153"/>
      <c r="Q1856" s="152"/>
      <c r="R1856" s="110"/>
      <c r="S1856" s="110"/>
      <c r="T1856" s="176"/>
      <c r="U1856" s="152"/>
      <c r="V1856" s="110"/>
      <c r="W1856" s="176"/>
      <c r="X1856" s="133"/>
      <c r="Y1856" s="110"/>
      <c r="Z1856" s="110"/>
      <c r="AA1856" s="110"/>
      <c r="AB1856" s="110"/>
      <c r="AC1856" s="110"/>
    </row>
    <row r="1857" spans="1:29" ht="20.100000000000001" customHeight="1">
      <c r="A1857" s="110"/>
      <c r="B1857" s="110"/>
      <c r="C1857" s="110"/>
      <c r="D1857" s="110"/>
      <c r="E1857" s="110"/>
      <c r="F1857" s="110"/>
      <c r="G1857" s="110"/>
      <c r="H1857" s="110"/>
      <c r="I1857" s="110"/>
      <c r="J1857" s="110"/>
      <c r="K1857" s="112"/>
      <c r="L1857" s="110"/>
      <c r="M1857" s="132"/>
      <c r="N1857" s="152"/>
      <c r="O1857" s="111"/>
      <c r="P1857" s="153"/>
      <c r="Q1857" s="152"/>
      <c r="R1857" s="110"/>
      <c r="S1857" s="110"/>
      <c r="T1857" s="176"/>
      <c r="U1857" s="152"/>
      <c r="V1857" s="110"/>
      <c r="W1857" s="176"/>
      <c r="X1857" s="133"/>
      <c r="Y1857" s="110"/>
      <c r="Z1857" s="110"/>
      <c r="AA1857" s="110"/>
      <c r="AB1857" s="110"/>
      <c r="AC1857" s="110"/>
    </row>
    <row r="1858" spans="1:29" ht="20.100000000000001" customHeight="1">
      <c r="A1858" s="110"/>
      <c r="B1858" s="110"/>
      <c r="C1858" s="110"/>
      <c r="D1858" s="110"/>
      <c r="E1858" s="110"/>
      <c r="F1858" s="110"/>
      <c r="G1858" s="110"/>
      <c r="H1858" s="110"/>
      <c r="I1858" s="110"/>
      <c r="J1858" s="110"/>
      <c r="K1858" s="112"/>
      <c r="L1858" s="110"/>
      <c r="M1858" s="132"/>
      <c r="N1858" s="152"/>
      <c r="O1858" s="111"/>
      <c r="P1858" s="153"/>
      <c r="Q1858" s="152"/>
      <c r="R1858" s="110"/>
      <c r="S1858" s="110"/>
      <c r="T1858" s="176"/>
      <c r="U1858" s="152"/>
      <c r="V1858" s="110"/>
      <c r="W1858" s="176"/>
      <c r="X1858" s="133"/>
      <c r="Y1858" s="110"/>
      <c r="Z1858" s="110"/>
      <c r="AA1858" s="110"/>
      <c r="AB1858" s="110"/>
      <c r="AC1858" s="110"/>
    </row>
    <row r="1859" spans="1:29" ht="20.100000000000001" customHeight="1">
      <c r="A1859" s="110"/>
      <c r="B1859" s="110"/>
      <c r="C1859" s="110"/>
      <c r="D1859" s="110"/>
      <c r="E1859" s="110"/>
      <c r="F1859" s="110"/>
      <c r="G1859" s="110"/>
      <c r="H1859" s="110"/>
      <c r="I1859" s="110"/>
      <c r="J1859" s="110"/>
      <c r="K1859" s="112"/>
      <c r="L1859" s="110"/>
      <c r="M1859" s="132"/>
      <c r="N1859" s="152"/>
      <c r="O1859" s="111"/>
      <c r="P1859" s="153"/>
      <c r="Q1859" s="152"/>
      <c r="R1859" s="110"/>
      <c r="S1859" s="110"/>
      <c r="T1859" s="176"/>
      <c r="U1859" s="152"/>
      <c r="V1859" s="110"/>
      <c r="W1859" s="176"/>
      <c r="X1859" s="133"/>
      <c r="Y1859" s="110"/>
      <c r="Z1859" s="110"/>
      <c r="AA1859" s="110"/>
      <c r="AB1859" s="110"/>
      <c r="AC1859" s="110"/>
    </row>
    <row r="1860" spans="1:29" ht="20.100000000000001" customHeight="1">
      <c r="A1860" s="110"/>
      <c r="B1860" s="110"/>
      <c r="C1860" s="110"/>
      <c r="D1860" s="110"/>
      <c r="E1860" s="110"/>
      <c r="F1860" s="110"/>
      <c r="G1860" s="110"/>
      <c r="H1860" s="110"/>
      <c r="I1860" s="110"/>
      <c r="J1860" s="110"/>
      <c r="K1860" s="112"/>
      <c r="L1860" s="110"/>
      <c r="M1860" s="132"/>
      <c r="N1860" s="152"/>
      <c r="O1860" s="111"/>
      <c r="P1860" s="153"/>
      <c r="Q1860" s="152"/>
      <c r="R1860" s="110"/>
      <c r="S1860" s="110"/>
      <c r="T1860" s="176"/>
      <c r="U1860" s="152"/>
      <c r="V1860" s="110"/>
      <c r="W1860" s="176"/>
      <c r="X1860" s="133"/>
      <c r="Y1860" s="110"/>
      <c r="Z1860" s="110"/>
      <c r="AA1860" s="110"/>
      <c r="AB1860" s="110"/>
      <c r="AC1860" s="110"/>
    </row>
    <row r="1861" spans="1:29" ht="20.100000000000001" customHeight="1">
      <c r="A1861" s="110"/>
      <c r="B1861" s="110"/>
      <c r="C1861" s="110"/>
      <c r="D1861" s="110"/>
      <c r="E1861" s="110"/>
      <c r="F1861" s="110"/>
      <c r="G1861" s="110"/>
      <c r="H1861" s="110"/>
      <c r="I1861" s="110"/>
      <c r="J1861" s="110"/>
      <c r="K1861" s="112"/>
      <c r="L1861" s="110"/>
      <c r="M1861" s="132"/>
      <c r="N1861" s="152"/>
      <c r="O1861" s="111"/>
      <c r="P1861" s="153"/>
      <c r="Q1861" s="152"/>
      <c r="R1861" s="110"/>
      <c r="S1861" s="110"/>
      <c r="T1861" s="176"/>
      <c r="U1861" s="152"/>
      <c r="V1861" s="110"/>
      <c r="W1861" s="176"/>
      <c r="X1861" s="133"/>
      <c r="Y1861" s="110"/>
      <c r="Z1861" s="110"/>
      <c r="AA1861" s="110"/>
      <c r="AB1861" s="110"/>
      <c r="AC1861" s="110"/>
    </row>
    <row r="1862" spans="1:29" ht="20.100000000000001" customHeight="1">
      <c r="A1862" s="110"/>
      <c r="B1862" s="110"/>
      <c r="C1862" s="110"/>
      <c r="D1862" s="110"/>
      <c r="E1862" s="110"/>
      <c r="F1862" s="110"/>
      <c r="G1862" s="110"/>
      <c r="H1862" s="110"/>
      <c r="I1862" s="110"/>
      <c r="J1862" s="110"/>
      <c r="K1862" s="112"/>
      <c r="L1862" s="110"/>
      <c r="M1862" s="132"/>
      <c r="N1862" s="152"/>
      <c r="O1862" s="111"/>
      <c r="P1862" s="153"/>
      <c r="Q1862" s="152"/>
      <c r="R1862" s="110"/>
      <c r="S1862" s="110"/>
      <c r="T1862" s="176"/>
      <c r="U1862" s="152"/>
      <c r="V1862" s="110"/>
      <c r="W1862" s="176"/>
      <c r="X1862" s="133"/>
      <c r="Y1862" s="110"/>
      <c r="Z1862" s="110"/>
      <c r="AA1862" s="110"/>
      <c r="AB1862" s="110"/>
      <c r="AC1862" s="110"/>
    </row>
    <row r="1863" spans="1:29" ht="20.100000000000001" customHeight="1">
      <c r="A1863" s="110"/>
      <c r="B1863" s="110"/>
      <c r="C1863" s="110"/>
      <c r="D1863" s="110"/>
      <c r="E1863" s="110"/>
      <c r="F1863" s="110"/>
      <c r="G1863" s="110"/>
      <c r="H1863" s="110"/>
      <c r="I1863" s="110"/>
      <c r="J1863" s="110"/>
      <c r="K1863" s="112"/>
      <c r="L1863" s="110"/>
      <c r="M1863" s="132"/>
      <c r="N1863" s="152"/>
      <c r="O1863" s="111"/>
      <c r="P1863" s="153"/>
      <c r="Q1863" s="152"/>
      <c r="R1863" s="110"/>
      <c r="S1863" s="110"/>
      <c r="T1863" s="176"/>
      <c r="U1863" s="152"/>
      <c r="V1863" s="110"/>
      <c r="W1863" s="176"/>
      <c r="X1863" s="133"/>
      <c r="Y1863" s="110"/>
      <c r="Z1863" s="110"/>
      <c r="AA1863" s="110"/>
      <c r="AB1863" s="110"/>
      <c r="AC1863" s="110"/>
    </row>
    <row r="1864" spans="1:29" ht="20.100000000000001" customHeight="1">
      <c r="A1864" s="110"/>
      <c r="B1864" s="110"/>
      <c r="C1864" s="110"/>
      <c r="D1864" s="110"/>
      <c r="E1864" s="110"/>
      <c r="F1864" s="110"/>
      <c r="G1864" s="110"/>
      <c r="H1864" s="110"/>
      <c r="I1864" s="110"/>
      <c r="J1864" s="110"/>
      <c r="K1864" s="112"/>
      <c r="L1864" s="110"/>
      <c r="M1864" s="132"/>
      <c r="N1864" s="152"/>
      <c r="O1864" s="111"/>
      <c r="P1864" s="153"/>
      <c r="Q1864" s="152"/>
      <c r="R1864" s="110"/>
      <c r="S1864" s="110"/>
      <c r="T1864" s="176"/>
      <c r="U1864" s="152"/>
      <c r="V1864" s="110"/>
      <c r="W1864" s="176"/>
      <c r="X1864" s="133"/>
      <c r="Y1864" s="110"/>
      <c r="Z1864" s="110"/>
      <c r="AA1864" s="110"/>
      <c r="AB1864" s="110"/>
      <c r="AC1864" s="110"/>
    </row>
    <row r="1865" spans="1:29" ht="20.100000000000001" customHeight="1">
      <c r="A1865" s="110"/>
      <c r="B1865" s="110"/>
      <c r="C1865" s="110"/>
      <c r="D1865" s="110"/>
      <c r="E1865" s="110"/>
      <c r="F1865" s="110"/>
      <c r="G1865" s="110"/>
      <c r="H1865" s="110"/>
      <c r="I1865" s="110"/>
      <c r="J1865" s="110"/>
      <c r="K1865" s="112"/>
      <c r="L1865" s="110"/>
      <c r="M1865" s="132"/>
      <c r="N1865" s="152"/>
      <c r="O1865" s="111"/>
      <c r="P1865" s="153"/>
      <c r="Q1865" s="152"/>
      <c r="R1865" s="110"/>
      <c r="S1865" s="110"/>
      <c r="T1865" s="176"/>
      <c r="U1865" s="152"/>
      <c r="V1865" s="110"/>
      <c r="W1865" s="176"/>
      <c r="X1865" s="133"/>
      <c r="Y1865" s="110"/>
      <c r="Z1865" s="110"/>
      <c r="AA1865" s="110"/>
      <c r="AB1865" s="110"/>
      <c r="AC1865" s="110"/>
    </row>
    <row r="1866" spans="1:29" ht="20.100000000000001" customHeight="1">
      <c r="A1866" s="110"/>
      <c r="B1866" s="110"/>
      <c r="C1866" s="110"/>
      <c r="D1866" s="110"/>
      <c r="E1866" s="110"/>
      <c r="F1866" s="110"/>
      <c r="G1866" s="110"/>
      <c r="H1866" s="110"/>
      <c r="I1866" s="110"/>
      <c r="J1866" s="110"/>
      <c r="K1866" s="112"/>
      <c r="L1866" s="110"/>
      <c r="M1866" s="132"/>
      <c r="N1866" s="152"/>
      <c r="O1866" s="111"/>
      <c r="P1866" s="153"/>
      <c r="Q1866" s="152"/>
      <c r="R1866" s="110"/>
      <c r="S1866" s="110"/>
      <c r="T1866" s="176"/>
      <c r="U1866" s="152"/>
      <c r="V1866" s="110"/>
      <c r="W1866" s="176"/>
      <c r="X1866" s="133"/>
      <c r="Y1866" s="110"/>
      <c r="Z1866" s="110"/>
      <c r="AA1866" s="110"/>
      <c r="AB1866" s="110"/>
      <c r="AC1866" s="110"/>
    </row>
    <row r="1867" spans="1:29" ht="20.100000000000001" customHeight="1">
      <c r="A1867" s="110"/>
      <c r="B1867" s="110"/>
      <c r="C1867" s="110"/>
      <c r="D1867" s="110"/>
      <c r="E1867" s="110"/>
      <c r="F1867" s="110"/>
      <c r="G1867" s="110"/>
      <c r="H1867" s="110"/>
      <c r="I1867" s="110"/>
      <c r="J1867" s="110"/>
      <c r="K1867" s="112"/>
      <c r="L1867" s="110"/>
      <c r="M1867" s="132"/>
      <c r="N1867" s="152"/>
      <c r="O1867" s="111"/>
      <c r="P1867" s="153"/>
      <c r="Q1867" s="152"/>
      <c r="R1867" s="110"/>
      <c r="S1867" s="110"/>
      <c r="T1867" s="176"/>
      <c r="U1867" s="152"/>
      <c r="V1867" s="110"/>
      <c r="W1867" s="176"/>
      <c r="X1867" s="133"/>
      <c r="Y1867" s="110"/>
      <c r="Z1867" s="110"/>
      <c r="AA1867" s="110"/>
      <c r="AB1867" s="110"/>
      <c r="AC1867" s="110"/>
    </row>
    <row r="1868" spans="1:29" ht="20.100000000000001" customHeight="1">
      <c r="A1868" s="110"/>
      <c r="B1868" s="110"/>
      <c r="C1868" s="110"/>
      <c r="D1868" s="110"/>
      <c r="E1868" s="110"/>
      <c r="F1868" s="110"/>
      <c r="G1868" s="110"/>
      <c r="H1868" s="110"/>
      <c r="I1868" s="110"/>
      <c r="J1868" s="110"/>
      <c r="K1868" s="112"/>
      <c r="L1868" s="110"/>
      <c r="M1868" s="132"/>
      <c r="N1868" s="152"/>
      <c r="O1868" s="111"/>
      <c r="P1868" s="153"/>
      <c r="Q1868" s="152"/>
      <c r="R1868" s="110"/>
      <c r="S1868" s="110"/>
      <c r="T1868" s="176"/>
      <c r="U1868" s="152"/>
      <c r="V1868" s="110"/>
      <c r="W1868" s="176"/>
      <c r="X1868" s="133"/>
      <c r="Y1868" s="110"/>
      <c r="Z1868" s="110"/>
      <c r="AA1868" s="110"/>
      <c r="AB1868" s="110"/>
      <c r="AC1868" s="110"/>
    </row>
    <row r="1869" spans="1:29" ht="20.100000000000001" customHeight="1">
      <c r="A1869" s="110"/>
      <c r="B1869" s="110"/>
      <c r="C1869" s="110"/>
      <c r="D1869" s="110"/>
      <c r="E1869" s="110"/>
      <c r="F1869" s="110"/>
      <c r="G1869" s="110"/>
      <c r="H1869" s="110"/>
      <c r="I1869" s="110"/>
      <c r="J1869" s="110"/>
      <c r="K1869" s="112"/>
      <c r="L1869" s="110"/>
      <c r="M1869" s="132"/>
      <c r="N1869" s="152"/>
      <c r="O1869" s="111"/>
      <c r="P1869" s="153"/>
      <c r="Q1869" s="152"/>
      <c r="R1869" s="110"/>
      <c r="S1869" s="110"/>
      <c r="T1869" s="176"/>
      <c r="U1869" s="152"/>
      <c r="V1869" s="110"/>
      <c r="W1869" s="176"/>
      <c r="X1869" s="133"/>
      <c r="Y1869" s="110"/>
      <c r="Z1869" s="110"/>
      <c r="AA1869" s="110"/>
      <c r="AB1869" s="110"/>
      <c r="AC1869" s="110"/>
    </row>
    <row r="1870" spans="1:29" ht="20.100000000000001" customHeight="1">
      <c r="A1870" s="110"/>
      <c r="B1870" s="110"/>
      <c r="C1870" s="110"/>
      <c r="D1870" s="110"/>
      <c r="E1870" s="110"/>
      <c r="F1870" s="110"/>
      <c r="G1870" s="110"/>
      <c r="H1870" s="110"/>
      <c r="I1870" s="110"/>
      <c r="J1870" s="110"/>
      <c r="K1870" s="112"/>
      <c r="L1870" s="110"/>
      <c r="M1870" s="132"/>
      <c r="N1870" s="152"/>
      <c r="O1870" s="111"/>
      <c r="P1870" s="153"/>
      <c r="Q1870" s="152"/>
      <c r="R1870" s="110"/>
      <c r="S1870" s="110"/>
      <c r="T1870" s="176"/>
      <c r="U1870" s="152"/>
      <c r="V1870" s="110"/>
      <c r="W1870" s="176"/>
      <c r="X1870" s="133"/>
      <c r="Y1870" s="110"/>
      <c r="Z1870" s="110"/>
      <c r="AA1870" s="110"/>
      <c r="AB1870" s="110"/>
      <c r="AC1870" s="110"/>
    </row>
    <row r="1871" spans="1:29" ht="20.100000000000001" customHeight="1">
      <c r="A1871" s="110"/>
      <c r="B1871" s="110"/>
      <c r="C1871" s="110"/>
      <c r="D1871" s="110"/>
      <c r="E1871" s="110"/>
      <c r="F1871" s="110"/>
      <c r="G1871" s="110"/>
      <c r="H1871" s="110"/>
      <c r="I1871" s="110"/>
      <c r="J1871" s="110"/>
      <c r="K1871" s="112"/>
      <c r="L1871" s="110"/>
      <c r="M1871" s="132"/>
      <c r="N1871" s="152"/>
      <c r="O1871" s="111"/>
      <c r="P1871" s="153"/>
      <c r="Q1871" s="152"/>
      <c r="R1871" s="110"/>
      <c r="S1871" s="110"/>
      <c r="T1871" s="176"/>
      <c r="U1871" s="152"/>
      <c r="V1871" s="110"/>
      <c r="W1871" s="176"/>
      <c r="X1871" s="133"/>
      <c r="Y1871" s="110"/>
      <c r="Z1871" s="110"/>
      <c r="AA1871" s="110"/>
      <c r="AB1871" s="110"/>
      <c r="AC1871" s="110"/>
    </row>
    <row r="1872" spans="1:29" ht="20.100000000000001" customHeight="1">
      <c r="A1872" s="110"/>
      <c r="B1872" s="110"/>
      <c r="C1872" s="110"/>
      <c r="D1872" s="110"/>
      <c r="E1872" s="110"/>
      <c r="F1872" s="110"/>
      <c r="G1872" s="110"/>
      <c r="H1872" s="110"/>
      <c r="I1872" s="110"/>
      <c r="J1872" s="110"/>
      <c r="K1872" s="112"/>
      <c r="L1872" s="110"/>
      <c r="M1872" s="132"/>
      <c r="N1872" s="152"/>
      <c r="O1872" s="111"/>
      <c r="P1872" s="153"/>
      <c r="Q1872" s="152"/>
      <c r="R1872" s="110"/>
      <c r="S1872" s="110"/>
      <c r="T1872" s="176"/>
      <c r="U1872" s="152"/>
      <c r="V1872" s="110"/>
      <c r="W1872" s="176"/>
      <c r="X1872" s="133"/>
      <c r="Y1872" s="110"/>
      <c r="Z1872" s="110"/>
      <c r="AA1872" s="110"/>
      <c r="AB1872" s="110"/>
      <c r="AC1872" s="110"/>
    </row>
    <row r="1873" spans="1:29" ht="20.100000000000001" customHeight="1">
      <c r="A1873" s="110"/>
      <c r="B1873" s="110"/>
      <c r="C1873" s="110"/>
      <c r="D1873" s="110"/>
      <c r="E1873" s="110"/>
      <c r="F1873" s="110"/>
      <c r="G1873" s="110"/>
      <c r="H1873" s="110"/>
      <c r="I1873" s="110"/>
      <c r="J1873" s="110"/>
      <c r="K1873" s="112"/>
      <c r="L1873" s="110"/>
      <c r="M1873" s="132"/>
      <c r="N1873" s="152"/>
      <c r="O1873" s="111"/>
      <c r="P1873" s="153"/>
      <c r="Q1873" s="152"/>
      <c r="R1873" s="110"/>
      <c r="S1873" s="110"/>
      <c r="T1873" s="176"/>
      <c r="U1873" s="152"/>
      <c r="V1873" s="110"/>
      <c r="W1873" s="176"/>
      <c r="X1873" s="133"/>
      <c r="Y1873" s="110"/>
      <c r="Z1873" s="110"/>
      <c r="AA1873" s="110"/>
      <c r="AB1873" s="110"/>
      <c r="AC1873" s="110"/>
    </row>
    <row r="1874" spans="1:29" ht="20.100000000000001" customHeight="1">
      <c r="A1874" s="110"/>
      <c r="B1874" s="110"/>
      <c r="C1874" s="110"/>
      <c r="D1874" s="110"/>
      <c r="E1874" s="110"/>
      <c r="F1874" s="110"/>
      <c r="G1874" s="110"/>
      <c r="H1874" s="110"/>
      <c r="I1874" s="110"/>
      <c r="J1874" s="110"/>
      <c r="K1874" s="112"/>
      <c r="L1874" s="110"/>
      <c r="M1874" s="132"/>
      <c r="N1874" s="152"/>
      <c r="O1874" s="111"/>
      <c r="P1874" s="153"/>
      <c r="Q1874" s="152"/>
      <c r="R1874" s="110"/>
      <c r="S1874" s="110"/>
      <c r="T1874" s="176"/>
      <c r="U1874" s="152"/>
      <c r="V1874" s="110"/>
      <c r="W1874" s="176"/>
      <c r="X1874" s="133"/>
      <c r="Y1874" s="110"/>
      <c r="Z1874" s="110"/>
      <c r="AA1874" s="110"/>
      <c r="AB1874" s="110"/>
      <c r="AC1874" s="110"/>
    </row>
    <row r="1875" spans="1:29" ht="20.100000000000001" customHeight="1" thickBot="1">
      <c r="A1875" s="110"/>
      <c r="B1875" s="110"/>
      <c r="C1875" s="110"/>
      <c r="D1875" s="110"/>
      <c r="E1875" s="110"/>
      <c r="F1875" s="110"/>
      <c r="G1875" s="110"/>
      <c r="H1875" s="110"/>
      <c r="I1875" s="110"/>
      <c r="J1875" s="110"/>
      <c r="K1875" s="112"/>
      <c r="L1875" s="110"/>
      <c r="M1875" s="132"/>
      <c r="N1875" s="154"/>
      <c r="O1875" s="155"/>
      <c r="P1875" s="156"/>
      <c r="Q1875" s="152"/>
      <c r="R1875" s="110"/>
      <c r="S1875" s="110"/>
      <c r="T1875" s="176"/>
      <c r="U1875" s="152"/>
      <c r="V1875" s="110"/>
      <c r="W1875" s="176"/>
      <c r="X1875" s="133"/>
      <c r="Y1875" s="110"/>
      <c r="Z1875" s="110"/>
      <c r="AA1875" s="110"/>
      <c r="AB1875" s="110"/>
      <c r="AC1875" s="110"/>
    </row>
  </sheetData>
  <mergeCells count="1">
    <mergeCell ref="A1:D2"/>
  </mergeCells>
  <phoneticPr fontId="3" type="noConversion"/>
  <conditionalFormatting sqref="A80 N1512:N1514 N1648:N1650 A1318:A1319">
    <cfRule type="expression" dxfId="2646" priority="2221">
      <formula>"대관"</formula>
    </cfRule>
  </conditionalFormatting>
  <conditionalFormatting sqref="A89">
    <cfRule type="expression" dxfId="2645" priority="2213">
      <formula>"대관"</formula>
    </cfRule>
  </conditionalFormatting>
  <conditionalFormatting sqref="A97">
    <cfRule type="expression" dxfId="2644" priority="2207">
      <formula>"대관"</formula>
    </cfRule>
  </conditionalFormatting>
  <conditionalFormatting sqref="A154:A155">
    <cfRule type="expression" dxfId="2643" priority="2355">
      <formula>"대관"</formula>
    </cfRule>
  </conditionalFormatting>
  <conditionalFormatting sqref="A159">
    <cfRule type="expression" dxfId="2642" priority="2360">
      <formula>"대관"</formula>
    </cfRule>
  </conditionalFormatting>
  <conditionalFormatting sqref="A166:A168">
    <cfRule type="expression" dxfId="2641" priority="2154">
      <formula>"대관"</formula>
    </cfRule>
  </conditionalFormatting>
  <conditionalFormatting sqref="A248">
    <cfRule type="expression" dxfId="2640" priority="2466">
      <formula>"대관"</formula>
    </cfRule>
  </conditionalFormatting>
  <conditionalFormatting sqref="A296">
    <cfRule type="expression" dxfId="2639" priority="2084">
      <formula>"대관"</formula>
    </cfRule>
  </conditionalFormatting>
  <conditionalFormatting sqref="A300">
    <cfRule type="expression" dxfId="2638" priority="2458">
      <formula>"대관"</formula>
    </cfRule>
  </conditionalFormatting>
  <conditionalFormatting sqref="A308">
    <cfRule type="expression" dxfId="2637" priority="2060">
      <formula>"대관"</formula>
    </cfRule>
  </conditionalFormatting>
  <conditionalFormatting sqref="A1445:A1446">
    <cfRule type="expression" dxfId="2636" priority="2462">
      <formula>"대관"</formula>
    </cfRule>
  </conditionalFormatting>
  <conditionalFormatting sqref="C16">
    <cfRule type="expression" dxfId="2635" priority="2266">
      <formula>"대관"</formula>
    </cfRule>
  </conditionalFormatting>
  <conditionalFormatting sqref="C192:C194">
    <cfRule type="expression" dxfId="2634" priority="2149">
      <formula>"대관"</formula>
    </cfRule>
  </conditionalFormatting>
  <conditionalFormatting sqref="C208">
    <cfRule type="expression" dxfId="2633" priority="2413">
      <formula>"대관"</formula>
    </cfRule>
  </conditionalFormatting>
  <conditionalFormatting sqref="C80:G80 I80:J80 P80 L80:M80">
    <cfRule type="expression" dxfId="2632" priority="2225">
      <formula>"대관"</formula>
    </cfRule>
  </conditionalFormatting>
  <conditionalFormatting sqref="D296">
    <cfRule type="expression" dxfId="2631" priority="2082">
      <formula>"대관"</formula>
    </cfRule>
  </conditionalFormatting>
  <conditionalFormatting sqref="D8:E8 G8:I8">
    <cfRule type="expression" dxfId="2630" priority="2581">
      <formula>"대관"</formula>
    </cfRule>
  </conditionalFormatting>
  <conditionalFormatting sqref="D23:E23">
    <cfRule type="expression" dxfId="2629" priority="2588">
      <formula>"대관"</formula>
    </cfRule>
  </conditionalFormatting>
  <conditionalFormatting sqref="D32:E32 G32:I32">
    <cfRule type="expression" dxfId="2628" priority="2617">
      <formula>"대관"</formula>
    </cfRule>
  </conditionalFormatting>
  <conditionalFormatting sqref="D85:E85 G85:I85">
    <cfRule type="expression" dxfId="2627" priority="2502">
      <formula>"대관"</formula>
    </cfRule>
  </conditionalFormatting>
  <conditionalFormatting sqref="D90:E91 G90:I91">
    <cfRule type="expression" dxfId="2626" priority="2311">
      <formula>"대관"</formula>
    </cfRule>
  </conditionalFormatting>
  <conditionalFormatting sqref="D94:E95 G94:H95 E95:E106">
    <cfRule type="expression" dxfId="2625" priority="2385">
      <formula>"대관"</formula>
    </cfRule>
  </conditionalFormatting>
  <conditionalFormatting sqref="D102:E102 G102:I102">
    <cfRule type="expression" dxfId="2624" priority="2572">
      <formula>"대관"</formula>
    </cfRule>
  </conditionalFormatting>
  <conditionalFormatting sqref="D138:E138">
    <cfRule type="expression" dxfId="2623" priority="2174">
      <formula>"대관"</formula>
    </cfRule>
  </conditionalFormatting>
  <conditionalFormatting sqref="D140:E140 G140:I140">
    <cfRule type="expression" dxfId="2622" priority="2475">
      <formula>"대관"</formula>
    </cfRule>
  </conditionalFormatting>
  <conditionalFormatting sqref="D141:E141">
    <cfRule type="expression" dxfId="2621" priority="2604">
      <formula>"대관"</formula>
    </cfRule>
  </conditionalFormatting>
  <conditionalFormatting sqref="D198:E199 G198:I199">
    <cfRule type="expression" dxfId="2620" priority="2143">
      <formula>"대관"</formula>
    </cfRule>
  </conditionalFormatting>
  <conditionalFormatting sqref="D203:E203 G203:I203">
    <cfRule type="expression" dxfId="2619" priority="2274">
      <formula>"대관"</formula>
    </cfRule>
  </conditionalFormatting>
  <conditionalFormatting sqref="D210:E210 G210:I210">
    <cfRule type="expression" dxfId="2618" priority="2331">
      <formula>"대관"</formula>
    </cfRule>
  </conditionalFormatting>
  <conditionalFormatting sqref="D219:E219 G219:I219">
    <cfRule type="expression" dxfId="2617" priority="2286">
      <formula>"대관"</formula>
    </cfRule>
  </conditionalFormatting>
  <conditionalFormatting sqref="D245:E245 G245:I245">
    <cfRule type="expression" dxfId="2616" priority="2599">
      <formula>"대관"</formula>
    </cfRule>
  </conditionalFormatting>
  <conditionalFormatting sqref="D274:D275 G274:I275">
    <cfRule type="expression" dxfId="2615" priority="2105">
      <formula>"대관"</formula>
    </cfRule>
  </conditionalFormatting>
  <conditionalFormatting sqref="D281 G281:I281">
    <cfRule type="expression" dxfId="2614" priority="2095">
      <formula>"대관"</formula>
    </cfRule>
  </conditionalFormatting>
  <conditionalFormatting sqref="D297:E298 G297:I298">
    <cfRule type="expression" dxfId="2613" priority="2075">
      <formula>"대관"</formula>
    </cfRule>
  </conditionalFormatting>
  <conditionalFormatting sqref="D301:E302 G301:I302">
    <cfRule type="expression" dxfId="2612" priority="2068">
      <formula>"대관"</formula>
    </cfRule>
  </conditionalFormatting>
  <conditionalFormatting sqref="D318:E318 G318:I318">
    <cfRule type="expression" dxfId="2611" priority="2522">
      <formula>"대관"</formula>
    </cfRule>
  </conditionalFormatting>
  <conditionalFormatting sqref="D1438:E1438 G1438:H1438">
    <cfRule type="expression" dxfId="2610" priority="2493">
      <formula>"대관"</formula>
    </cfRule>
  </conditionalFormatting>
  <conditionalFormatting sqref="D1442:E1442 G1442:I1442">
    <cfRule type="expression" dxfId="2609" priority="2482">
      <formula>"대관"</formula>
    </cfRule>
  </conditionalFormatting>
  <conditionalFormatting sqref="D1450:E1450 G1450:I1450">
    <cfRule type="expression" dxfId="2608" priority="2442">
      <formula>"대관"</formula>
    </cfRule>
  </conditionalFormatting>
  <conditionalFormatting sqref="D1466:E1467 G1466:H1467">
    <cfRule type="expression" dxfId="2607" priority="2406">
      <formula>"대관"</formula>
    </cfRule>
  </conditionalFormatting>
  <conditionalFormatting sqref="D1477:E1477 G1477:I1477">
    <cfRule type="expression" dxfId="2606" priority="2390">
      <formula>"대관"</formula>
    </cfRule>
  </conditionalFormatting>
  <conditionalFormatting sqref="D1483:E1483">
    <cfRule type="expression" dxfId="2605" priority="2353">
      <formula>"대관"</formula>
    </cfRule>
  </conditionalFormatting>
  <conditionalFormatting sqref="D1491:E1491 G1491:I1491">
    <cfRule type="expression" dxfId="2604" priority="2320">
      <formula>"대관"</formula>
    </cfRule>
  </conditionalFormatting>
  <conditionalFormatting sqref="D1495:E1495 G1495:I1495">
    <cfRule type="expression" dxfId="2603" priority="2538">
      <formula>"대관"</formula>
    </cfRule>
  </conditionalFormatting>
  <conditionalFormatting sqref="D228:F228">
    <cfRule type="expression" dxfId="2602" priority="2302">
      <formula>"대관"</formula>
    </cfRule>
  </conditionalFormatting>
  <conditionalFormatting sqref="D1464:F1464">
    <cfRule type="expression" dxfId="2601" priority="2552">
      <formula>"대관"</formula>
    </cfRule>
  </conditionalFormatting>
  <conditionalFormatting sqref="D127:G127 I127">
    <cfRule type="expression" dxfId="2600" priority="2623">
      <formula>"대관"</formula>
    </cfRule>
  </conditionalFormatting>
  <conditionalFormatting sqref="D254 I254 F254:G254">
    <cfRule type="expression" dxfId="2599" priority="2366">
      <formula>"대관"</formula>
    </cfRule>
  </conditionalFormatting>
  <conditionalFormatting sqref="D243:H243 X243:AC243 A255 V255">
    <cfRule type="expression" dxfId="2598" priority="2664">
      <formula>"대관"</formula>
    </cfRule>
  </conditionalFormatting>
  <conditionalFormatting sqref="D152:I153">
    <cfRule type="expression" dxfId="2597" priority="2159">
      <formula>"대관"</formula>
    </cfRule>
  </conditionalFormatting>
  <conditionalFormatting sqref="D171:I171">
    <cfRule type="expression" dxfId="2596" priority="2053">
      <formula>"대관"</formula>
    </cfRule>
  </conditionalFormatting>
  <conditionalFormatting sqref="D211:I211">
    <cfRule type="expression" dxfId="2595" priority="2453">
      <formula>"대관"</formula>
    </cfRule>
  </conditionalFormatting>
  <conditionalFormatting sqref="D1436:I1436">
    <cfRule type="expression" dxfId="2594" priority="2510">
      <formula>"대관"</formula>
    </cfRule>
  </conditionalFormatting>
  <conditionalFormatting sqref="E21">
    <cfRule type="expression" dxfId="2593" priority="2658">
      <formula>"대관"</formula>
    </cfRule>
  </conditionalFormatting>
  <conditionalFormatting sqref="E22 G22:I22">
    <cfRule type="expression" dxfId="2592" priority="2259">
      <formula>"대관"</formula>
    </cfRule>
  </conditionalFormatting>
  <conditionalFormatting sqref="E92 G92:I92">
    <cfRule type="expression" dxfId="2591" priority="2655">
      <formula>"대관"</formula>
    </cfRule>
  </conditionalFormatting>
  <conditionalFormatting sqref="E116 G116:I116">
    <cfRule type="expression" dxfId="2590" priority="2201">
      <formula>"대관"</formula>
    </cfRule>
  </conditionalFormatting>
  <conditionalFormatting sqref="E218">
    <cfRule type="expression" dxfId="2589" priority="2663">
      <formula>"대관"</formula>
    </cfRule>
  </conditionalFormatting>
  <conditionalFormatting sqref="E1454 G1454:I1454">
    <cfRule type="expression" dxfId="2588" priority="2428">
      <formula>"대관"</formula>
    </cfRule>
  </conditionalFormatting>
  <conditionalFormatting sqref="E1455">
    <cfRule type="expression" dxfId="2587" priority="2419">
      <formula>"대관"</formula>
    </cfRule>
  </conditionalFormatting>
  <conditionalFormatting sqref="E1484 G1484:I1484">
    <cfRule type="expression" dxfId="2586" priority="2348">
      <formula>"대관"</formula>
    </cfRule>
  </conditionalFormatting>
  <conditionalFormatting sqref="F8">
    <cfRule type="expression" dxfId="2585" priority="2579">
      <formula>"대관"</formula>
    </cfRule>
  </conditionalFormatting>
  <conditionalFormatting sqref="F21:F23">
    <cfRule type="expression" dxfId="2584" priority="2257">
      <formula>"대관"</formula>
    </cfRule>
  </conditionalFormatting>
  <conditionalFormatting sqref="F32">
    <cfRule type="expression" dxfId="2583" priority="2615">
      <formula>"대관"</formula>
    </cfRule>
  </conditionalFormatting>
  <conditionalFormatting sqref="F80">
    <cfRule type="expression" dxfId="2582" priority="2222">
      <formula>"대관"</formula>
    </cfRule>
  </conditionalFormatting>
  <conditionalFormatting sqref="F85">
    <cfRule type="expression" dxfId="2581" priority="2500">
      <formula>"대관"</formula>
    </cfRule>
  </conditionalFormatting>
  <conditionalFormatting sqref="F90:F92">
    <cfRule type="expression" dxfId="2580" priority="2309">
      <formula>"대관"</formula>
    </cfRule>
  </conditionalFormatting>
  <conditionalFormatting sqref="F94:F95">
    <cfRule type="expression" dxfId="2579" priority="2383">
      <formula>"대관"</formula>
    </cfRule>
  </conditionalFormatting>
  <conditionalFormatting sqref="F102">
    <cfRule type="expression" dxfId="2578" priority="2570">
      <formula>"대관"</formula>
    </cfRule>
  </conditionalFormatting>
  <conditionalFormatting sqref="F116">
    <cfRule type="expression" dxfId="2577" priority="2199">
      <formula>"대관"</formula>
    </cfRule>
  </conditionalFormatting>
  <conditionalFormatting sqref="F127">
    <cfRule type="expression" dxfId="2576" priority="2620">
      <formula>"대관"</formula>
    </cfRule>
  </conditionalFormatting>
  <conditionalFormatting sqref="F140:F141">
    <cfRule type="expression" dxfId="2575" priority="2473">
      <formula>"대관"</formula>
    </cfRule>
  </conditionalFormatting>
  <conditionalFormatting sqref="F198:F199">
    <cfRule type="expression" dxfId="2574" priority="2141">
      <formula>"대관"</formula>
    </cfRule>
  </conditionalFormatting>
  <conditionalFormatting sqref="F203">
    <cfRule type="expression" dxfId="2573" priority="2272">
      <formula>"대관"</formula>
    </cfRule>
  </conditionalFormatting>
  <conditionalFormatting sqref="F210">
    <cfRule type="expression" dxfId="2572" priority="2329">
      <formula>"대관"</formula>
    </cfRule>
  </conditionalFormatting>
  <conditionalFormatting sqref="F218:F219">
    <cfRule type="expression" dxfId="2571" priority="2284">
      <formula>"대관"</formula>
    </cfRule>
  </conditionalFormatting>
  <conditionalFormatting sqref="F245">
    <cfRule type="expression" dxfId="2570" priority="2597">
      <formula>"대관"</formula>
    </cfRule>
  </conditionalFormatting>
  <conditionalFormatting sqref="F254">
    <cfRule type="expression" dxfId="2569" priority="2363">
      <formula>"대관"</formula>
    </cfRule>
  </conditionalFormatting>
  <conditionalFormatting sqref="F274:F275">
    <cfRule type="expression" dxfId="2568" priority="2103">
      <formula>"대관"</formula>
    </cfRule>
  </conditionalFormatting>
  <conditionalFormatting sqref="F281">
    <cfRule type="expression" dxfId="2567" priority="2093">
      <formula>"대관"</formula>
    </cfRule>
  </conditionalFormatting>
  <conditionalFormatting sqref="F297:F298">
    <cfRule type="expression" dxfId="2566" priority="2073">
      <formula>"대관"</formula>
    </cfRule>
  </conditionalFormatting>
  <conditionalFormatting sqref="F301:F302">
    <cfRule type="expression" dxfId="2565" priority="2066">
      <formula>"대관"</formula>
    </cfRule>
  </conditionalFormatting>
  <conditionalFormatting sqref="F318">
    <cfRule type="expression" dxfId="2564" priority="2520">
      <formula>"대관"</formula>
    </cfRule>
  </conditionalFormatting>
  <conditionalFormatting sqref="F1438">
    <cfRule type="expression" dxfId="2563" priority="2491">
      <formula>"대관"</formula>
    </cfRule>
  </conditionalFormatting>
  <conditionalFormatting sqref="F1442">
    <cfRule type="expression" dxfId="2562" priority="2480">
      <formula>"대관"</formula>
    </cfRule>
  </conditionalFormatting>
  <conditionalFormatting sqref="F1450">
    <cfRule type="expression" dxfId="2561" priority="2440">
      <formula>"대관"</formula>
    </cfRule>
  </conditionalFormatting>
  <conditionalFormatting sqref="F1454:F1455">
    <cfRule type="expression" dxfId="2560" priority="2426">
      <formula>"대관"</formula>
    </cfRule>
  </conditionalFormatting>
  <conditionalFormatting sqref="F1466:F1467">
    <cfRule type="expression" dxfId="2559" priority="2404">
      <formula>"대관"</formula>
    </cfRule>
  </conditionalFormatting>
  <conditionalFormatting sqref="F1477">
    <cfRule type="expression" dxfId="2558" priority="2388">
      <formula>"대관"</formula>
    </cfRule>
  </conditionalFormatting>
  <conditionalFormatting sqref="F1483:F1484">
    <cfRule type="expression" dxfId="2557" priority="2346">
      <formula>"대관"</formula>
    </cfRule>
  </conditionalFormatting>
  <conditionalFormatting sqref="F1491">
    <cfRule type="expression" dxfId="2556" priority="2318">
      <formula>"대관"</formula>
    </cfRule>
  </conditionalFormatting>
  <conditionalFormatting sqref="F1495">
    <cfRule type="expression" dxfId="2555" priority="2536">
      <formula>"대관"</formula>
    </cfRule>
  </conditionalFormatting>
  <conditionalFormatting sqref="G1464:H1464">
    <cfRule type="expression" dxfId="2554" priority="2554">
      <formula>"대관"</formula>
    </cfRule>
  </conditionalFormatting>
  <conditionalFormatting sqref="G1455:I1455">
    <cfRule type="expression" dxfId="2553" priority="2430">
      <formula>"대관"</formula>
    </cfRule>
  </conditionalFormatting>
  <conditionalFormatting sqref="G21:K21">
    <cfRule type="expression" dxfId="2552" priority="2650">
      <formula>"대관"</formula>
    </cfRule>
  </conditionalFormatting>
  <conditionalFormatting sqref="G23:K23">
    <cfRule type="expression" dxfId="2551" priority="2587">
      <formula>"대관"</formula>
    </cfRule>
  </conditionalFormatting>
  <conditionalFormatting sqref="G138:K138">
    <cfRule type="expression" dxfId="2550" priority="2170">
      <formula>"대관"</formula>
    </cfRule>
  </conditionalFormatting>
  <conditionalFormatting sqref="G141:K141">
    <cfRule type="expression" dxfId="2549" priority="2603">
      <formula>"대관"</formula>
    </cfRule>
  </conditionalFormatting>
  <conditionalFormatting sqref="G218:K218">
    <cfRule type="expression" dxfId="2548" priority="2662">
      <formula>"대관"</formula>
    </cfRule>
  </conditionalFormatting>
  <conditionalFormatting sqref="G228:K228">
    <cfRule type="expression" dxfId="2547" priority="2304">
      <formula>"대관"</formula>
    </cfRule>
  </conditionalFormatting>
  <conditionalFormatting sqref="G1483:K1483">
    <cfRule type="expression" dxfId="2546" priority="2352">
      <formula>"대관"</formula>
    </cfRule>
  </conditionalFormatting>
  <conditionalFormatting sqref="I296">
    <cfRule type="expression" dxfId="2545" priority="2079">
      <formula>"대관"</formula>
    </cfRule>
  </conditionalFormatting>
  <conditionalFormatting sqref="I1438">
    <cfRule type="expression" dxfId="2544" priority="2490">
      <formula>"대관"</formula>
    </cfRule>
  </conditionalFormatting>
  <conditionalFormatting sqref="I94:J95">
    <cfRule type="expression" dxfId="2543" priority="2380">
      <formula>"대관"</formula>
    </cfRule>
  </conditionalFormatting>
  <conditionalFormatting sqref="J16:K16">
    <cfRule type="expression" dxfId="2542" priority="2265">
      <formula>"대관"</formula>
    </cfRule>
  </conditionalFormatting>
  <conditionalFormatting sqref="J22:K22">
    <cfRule type="expression" dxfId="2541" priority="2254">
      <formula>"대관"</formula>
    </cfRule>
  </conditionalFormatting>
  <conditionalFormatting sqref="J34:K35">
    <cfRule type="expression" dxfId="2540" priority="2244">
      <formula>"대관"</formula>
    </cfRule>
  </conditionalFormatting>
  <conditionalFormatting sqref="J86:J88">
    <cfRule type="expression" dxfId="2539" priority="2214">
      <formula>"대관"</formula>
    </cfRule>
  </conditionalFormatting>
  <conditionalFormatting sqref="J102">
    <cfRule type="expression" dxfId="2538" priority="2569">
      <formula>"대관"</formula>
    </cfRule>
  </conditionalFormatting>
  <conditionalFormatting sqref="J116:K116">
    <cfRule type="expression" dxfId="2537" priority="2198">
      <formula>"대관"</formula>
    </cfRule>
  </conditionalFormatting>
  <conditionalFormatting sqref="J132:K134">
    <cfRule type="expression" dxfId="2536" priority="2178">
      <formula>"대관"</formula>
    </cfRule>
  </conditionalFormatting>
  <conditionalFormatting sqref="J139:K140">
    <cfRule type="expression" dxfId="2535" priority="2168">
      <formula>"대관"</formula>
    </cfRule>
  </conditionalFormatting>
  <conditionalFormatting sqref="J195:K195">
    <cfRule type="expression" dxfId="2534" priority="2146">
      <formula>"대관"</formula>
    </cfRule>
  </conditionalFormatting>
  <conditionalFormatting sqref="J198:K198">
    <cfRule type="expression" dxfId="2533" priority="2140">
      <formula>"대관"</formula>
    </cfRule>
  </conditionalFormatting>
  <conditionalFormatting sqref="J210:K210">
    <cfRule type="expression" dxfId="2532" priority="2328">
      <formula>"대관"</formula>
    </cfRule>
  </conditionalFormatting>
  <conditionalFormatting sqref="J234:K234">
    <cfRule type="expression" dxfId="2531" priority="2300">
      <formula>"대관"</formula>
    </cfRule>
  </conditionalFormatting>
  <conditionalFormatting sqref="J1442:K1442">
    <cfRule type="expression" dxfId="2530" priority="2479">
      <formula>"대관"</formula>
    </cfRule>
  </conditionalFormatting>
  <conditionalFormatting sqref="J1450:K1450">
    <cfRule type="expression" dxfId="2529" priority="2439">
      <formula>"대관"</formula>
    </cfRule>
  </conditionalFormatting>
  <conditionalFormatting sqref="J1454:K1455">
    <cfRule type="expression" dxfId="2528" priority="2421">
      <formula>"대관"</formula>
    </cfRule>
  </conditionalFormatting>
  <conditionalFormatting sqref="J1464:K1464">
    <cfRule type="expression" dxfId="2527" priority="2551">
      <formula>"대관"</formula>
    </cfRule>
  </conditionalFormatting>
  <conditionalFormatting sqref="J1468:K1468">
    <cfRule type="expression" dxfId="2526" priority="2401">
      <formula>"대관"</formula>
    </cfRule>
  </conditionalFormatting>
  <conditionalFormatting sqref="J1476:K1477">
    <cfRule type="expression" dxfId="2525" priority="2387">
      <formula>"대관"</formula>
    </cfRule>
  </conditionalFormatting>
  <conditionalFormatting sqref="J1484:K1484">
    <cfRule type="expression" dxfId="2524" priority="2345">
      <formula>"대관"</formula>
    </cfRule>
  </conditionalFormatting>
  <conditionalFormatting sqref="J1491:K1491">
    <cfRule type="expression" dxfId="2523" priority="2317">
      <formula>"대관"</formula>
    </cfRule>
  </conditionalFormatting>
  <conditionalFormatting sqref="J1493:K1493">
    <cfRule type="expression" dxfId="2522" priority="2296">
      <formula>"대관"</formula>
    </cfRule>
  </conditionalFormatting>
  <conditionalFormatting sqref="J1498:K1498">
    <cfRule type="expression" dxfId="2521" priority="2631">
      <formula>"대관"</formula>
    </cfRule>
  </conditionalFormatting>
  <conditionalFormatting sqref="J1509:K1509">
    <cfRule type="expression" dxfId="2520" priority="2636">
      <formula>"대관"</formula>
    </cfRule>
  </conditionalFormatting>
  <conditionalFormatting sqref="L120:L121">
    <cfRule type="expression" dxfId="2519" priority="2184">
      <formula>"대관"</formula>
    </cfRule>
  </conditionalFormatting>
  <conditionalFormatting sqref="L129">
    <cfRule type="expression" dxfId="2518" priority="2180">
      <formula>"대관"</formula>
    </cfRule>
  </conditionalFormatting>
  <conditionalFormatting sqref="L276">
    <cfRule type="expression" dxfId="2517" priority="2101">
      <formula>"대관"</formula>
    </cfRule>
  </conditionalFormatting>
  <conditionalFormatting sqref="L296">
    <cfRule type="expression" dxfId="2516" priority="2077">
      <formula>"대관"</formula>
    </cfRule>
  </conditionalFormatting>
  <conditionalFormatting sqref="L1463">
    <cfRule type="expression" dxfId="2515" priority="2644">
      <formula>"대관"</formula>
    </cfRule>
  </conditionalFormatting>
  <conditionalFormatting sqref="L1486">
    <cfRule type="expression" dxfId="2514" priority="2335">
      <formula>"대관"</formula>
    </cfRule>
  </conditionalFormatting>
  <conditionalFormatting sqref="L1506:L1508">
    <cfRule type="expression" dxfId="2513" priority="2565">
      <formula>"대관"</formula>
    </cfRule>
  </conditionalFormatting>
  <conditionalFormatting sqref="L93:M93">
    <cfRule type="expression" dxfId="2512" priority="2378">
      <formula>"대관"</formula>
    </cfRule>
  </conditionalFormatting>
  <conditionalFormatting sqref="L279:M280">
    <cfRule type="expression" dxfId="2511" priority="2099">
      <formula>"대관"</formula>
    </cfRule>
  </conditionalFormatting>
  <conditionalFormatting sqref="M1492">
    <cfRule type="expression" dxfId="2510" priority="2583">
      <formula>"대관"</formula>
    </cfRule>
  </conditionalFormatting>
  <conditionalFormatting sqref="L197:N197">
    <cfRule type="expression" dxfId="2509" priority="2627">
      <formula>"대관"</formula>
    </cfRule>
  </conditionalFormatting>
  <conditionalFormatting sqref="M140">
    <cfRule type="expression" dxfId="2508" priority="2472">
      <formula>"대관"</formula>
    </cfRule>
  </conditionalFormatting>
  <conditionalFormatting sqref="M1472">
    <cfRule type="expression" dxfId="2507" priority="2647">
      <formula>"대관"</formula>
    </cfRule>
  </conditionalFormatting>
  <conditionalFormatting sqref="M1495">
    <cfRule type="expression" dxfId="2506" priority="2533">
      <formula>"대관"</formula>
    </cfRule>
  </conditionalFormatting>
  <conditionalFormatting sqref="N6">
    <cfRule type="expression" dxfId="2505" priority="2515">
      <formula>"대관"</formula>
    </cfRule>
  </conditionalFormatting>
  <conditionalFormatting sqref="N8">
    <cfRule type="expression" dxfId="2504" priority="2578">
      <formula>"대관"</formula>
    </cfRule>
  </conditionalFormatting>
  <conditionalFormatting sqref="N16:N17">
    <cfRule type="expression" dxfId="2503" priority="2263">
      <formula>"대관"</formula>
    </cfRule>
  </conditionalFormatting>
  <conditionalFormatting sqref="N18:N19">
    <cfRule type="expression" dxfId="2502" priority="2415">
      <formula>"대관"</formula>
    </cfRule>
  </conditionalFormatting>
  <conditionalFormatting sqref="N20:N22">
    <cfRule type="expression" dxfId="2501" priority="2256">
      <formula>"대관"</formula>
    </cfRule>
  </conditionalFormatting>
  <conditionalFormatting sqref="N24">
    <cfRule type="expression" dxfId="2500" priority="2584">
      <formula>"대관"</formula>
    </cfRule>
  </conditionalFormatting>
  <conditionalFormatting sqref="N25">
    <cfRule type="expression" dxfId="2499" priority="2640">
      <formula>"대관"</formula>
    </cfRule>
  </conditionalFormatting>
  <conditionalFormatting sqref="N26:N28">
    <cfRule type="expression" dxfId="2498" priority="2248">
      <formula>"대관"</formula>
    </cfRule>
  </conditionalFormatting>
  <conditionalFormatting sqref="N30:N31">
    <cfRule type="expression" dxfId="2497" priority="2245">
      <formula>"대관"</formula>
    </cfRule>
  </conditionalFormatting>
  <conditionalFormatting sqref="N33">
    <cfRule type="expression" dxfId="2496" priority="2590">
      <formula>"대관"</formula>
    </cfRule>
  </conditionalFormatting>
  <conditionalFormatting sqref="N38">
    <cfRule type="expression" dxfId="2495" priority="2633">
      <formula>"대관"</formula>
    </cfRule>
  </conditionalFormatting>
  <conditionalFormatting sqref="N45">
    <cfRule type="expression" dxfId="2494" priority="2279">
      <formula>"대관"</formula>
    </cfRule>
  </conditionalFormatting>
  <conditionalFormatting sqref="N47">
    <cfRule type="expression" dxfId="2493" priority="2374">
      <formula>"대관"</formula>
    </cfRule>
  </conditionalFormatting>
  <conditionalFormatting sqref="N49">
    <cfRule type="expression" dxfId="2492" priority="2547">
      <formula>"대관"</formula>
    </cfRule>
  </conditionalFormatting>
  <conditionalFormatting sqref="N50:N51">
    <cfRule type="expression" dxfId="2491" priority="2240">
      <formula>"대관"</formula>
    </cfRule>
  </conditionalFormatting>
  <conditionalFormatting sqref="N52">
    <cfRule type="expression" dxfId="2490" priority="2410">
      <formula>"대관"</formula>
    </cfRule>
  </conditionalFormatting>
  <conditionalFormatting sqref="N53:N70">
    <cfRule type="expression" dxfId="2489" priority="2237">
      <formula>"대관"</formula>
    </cfRule>
  </conditionalFormatting>
  <conditionalFormatting sqref="N71">
    <cfRule type="expression" dxfId="2488" priority="2235">
      <formula>"대관"</formula>
    </cfRule>
  </conditionalFormatting>
  <conditionalFormatting sqref="N72">
    <cfRule type="expression" dxfId="2487" priority="2433">
      <formula>"대관"</formula>
    </cfRule>
  </conditionalFormatting>
  <conditionalFormatting sqref="N73:N75">
    <cfRule type="expression" dxfId="2486" priority="2232">
      <formula>"대관"</formula>
    </cfRule>
  </conditionalFormatting>
  <conditionalFormatting sqref="N77:N78">
    <cfRule type="expression" dxfId="2485" priority="2190">
      <formula>"대관"</formula>
    </cfRule>
  </conditionalFormatting>
  <conditionalFormatting sqref="N79:N80">
    <cfRule type="expression" dxfId="2484" priority="2230">
      <formula>"대관"</formula>
    </cfRule>
  </conditionalFormatting>
  <conditionalFormatting sqref="N81:N82">
    <cfRule type="expression" dxfId="2483" priority="2218">
      <formula>"대관"</formula>
    </cfRule>
  </conditionalFormatting>
  <conditionalFormatting sqref="N84:N85">
    <cfRule type="expression" dxfId="2482" priority="2217">
      <formula>"대관"</formula>
    </cfRule>
  </conditionalFormatting>
  <conditionalFormatting sqref="N90:N91">
    <cfRule type="expression" dxfId="2481" priority="2211">
      <formula>"대관"</formula>
    </cfRule>
  </conditionalFormatting>
  <conditionalFormatting sqref="N93">
    <cfRule type="expression" dxfId="2480" priority="2376">
      <formula>"대관"</formula>
    </cfRule>
  </conditionalFormatting>
  <conditionalFormatting sqref="N103:N111">
    <cfRule type="expression" dxfId="2479" priority="2205">
      <formula>"대관"</formula>
    </cfRule>
  </conditionalFormatting>
  <conditionalFormatting sqref="N114:N118">
    <cfRule type="expression" dxfId="2478" priority="2188">
      <formula>"대관"</formula>
    </cfRule>
  </conditionalFormatting>
  <conditionalFormatting sqref="N120:N121">
    <cfRule type="expression" dxfId="2477" priority="2185">
      <formula>"대관"</formula>
    </cfRule>
  </conditionalFormatting>
  <conditionalFormatting sqref="N125">
    <cfRule type="expression" dxfId="2476" priority="2182">
      <formula>"대관"</formula>
    </cfRule>
  </conditionalFormatting>
  <conditionalFormatting sqref="N128">
    <cfRule type="expression" dxfId="2475" priority="2448">
      <formula>"대관"</formula>
    </cfRule>
  </conditionalFormatting>
  <conditionalFormatting sqref="N130:N134">
    <cfRule type="expression" dxfId="2474" priority="2176">
      <formula>"대관"</formula>
    </cfRule>
  </conditionalFormatting>
  <conditionalFormatting sqref="N141:N142">
    <cfRule type="expression" dxfId="2473" priority="2531">
      <formula>"대관"</formula>
    </cfRule>
  </conditionalFormatting>
  <conditionalFormatting sqref="N144">
    <cfRule type="expression" dxfId="2472" priority="2372">
      <formula>"대관"</formula>
    </cfRule>
  </conditionalFormatting>
  <conditionalFormatting sqref="N147:N151">
    <cfRule type="expression" dxfId="2471" priority="2166">
      <formula>"대관"</formula>
    </cfRule>
  </conditionalFormatting>
  <conditionalFormatting sqref="N154">
    <cfRule type="expression" dxfId="2470" priority="2358">
      <formula>"대관"</formula>
    </cfRule>
  </conditionalFormatting>
  <conditionalFormatting sqref="N158:N189">
    <cfRule type="expression" dxfId="2469" priority="2052">
      <formula>"대관"</formula>
    </cfRule>
  </conditionalFormatting>
  <conditionalFormatting sqref="N191">
    <cfRule type="expression" dxfId="2468" priority="2517">
      <formula>"대관"</formula>
    </cfRule>
  </conditionalFormatting>
  <conditionalFormatting sqref="N195:N196">
    <cfRule type="expression" dxfId="2467" priority="2144">
      <formula>"대관"</formula>
    </cfRule>
  </conditionalFormatting>
  <conditionalFormatting sqref="N198:N202">
    <cfRule type="expression" dxfId="2466" priority="2136">
      <formula>"대관"</formula>
    </cfRule>
  </conditionalFormatting>
  <conditionalFormatting sqref="N204">
    <cfRule type="expression" dxfId="2465" priority="2294">
      <formula>"대관"</formula>
    </cfRule>
  </conditionalFormatting>
  <conditionalFormatting sqref="N206:N207">
    <cfRule type="expression" dxfId="2464" priority="2132">
      <formula>"대관"</formula>
    </cfRule>
  </conditionalFormatting>
  <conditionalFormatting sqref="N209:N210">
    <cfRule type="expression" dxfId="2463" priority="2324">
      <formula>"대관"</formula>
    </cfRule>
  </conditionalFormatting>
  <conditionalFormatting sqref="N212">
    <cfRule type="expression" dxfId="2462" priority="2126">
      <formula>"대관"</formula>
    </cfRule>
  </conditionalFormatting>
  <conditionalFormatting sqref="N214">
    <cfRule type="expression" dxfId="2461" priority="2450">
      <formula>"대관"</formula>
    </cfRule>
  </conditionalFormatting>
  <conditionalFormatting sqref="N217:N219">
    <cfRule type="expression" dxfId="2460" priority="2283">
      <formula>"대관"</formula>
    </cfRule>
  </conditionalFormatting>
  <conditionalFormatting sqref="N225:N228">
    <cfRule type="expression" dxfId="2459" priority="2122">
      <formula>"대관"</formula>
    </cfRule>
  </conditionalFormatting>
  <conditionalFormatting sqref="N231">
    <cfRule type="expression" dxfId="2458" priority="2315">
      <formula>"대관"</formula>
    </cfRule>
  </conditionalFormatting>
  <conditionalFormatting sqref="N232:N243">
    <cfRule type="expression" dxfId="2457" priority="2050">
      <formula>"대관"</formula>
    </cfRule>
  </conditionalFormatting>
  <conditionalFormatting sqref="N247:N250">
    <cfRule type="expression" dxfId="2456" priority="2119">
      <formula>"대관"</formula>
    </cfRule>
  </conditionalFormatting>
  <conditionalFormatting sqref="N255:N259">
    <cfRule type="expression" dxfId="2455" priority="2117">
      <formula>"대관"</formula>
    </cfRule>
  </conditionalFormatting>
  <conditionalFormatting sqref="N263:N270">
    <cfRule type="expression" dxfId="2454" priority="2111">
      <formula>"대관"</formula>
    </cfRule>
  </conditionalFormatting>
  <conditionalFormatting sqref="N272:N273">
    <cfRule type="expression" dxfId="2453" priority="2109">
      <formula>"대관"</formula>
    </cfRule>
  </conditionalFormatting>
  <conditionalFormatting sqref="N276:N281">
    <cfRule type="expression" dxfId="2452" priority="2092">
      <formula>"대관"</formula>
    </cfRule>
  </conditionalFormatting>
  <conditionalFormatting sqref="N284:N290">
    <cfRule type="expression" dxfId="2451" priority="2086">
      <formula>"대관"</formula>
    </cfRule>
  </conditionalFormatting>
  <conditionalFormatting sqref="N292">
    <cfRule type="expression" dxfId="2450" priority="2606">
      <formula>"대관"</formula>
    </cfRule>
  </conditionalFormatting>
  <conditionalFormatting sqref="N297:N298">
    <cfRule type="expression" dxfId="2449" priority="2072">
      <formula>"대관"</formula>
    </cfRule>
  </conditionalFormatting>
  <conditionalFormatting sqref="N303:N305">
    <cfRule type="expression" dxfId="2448" priority="2437">
      <formula>"대관"</formula>
    </cfRule>
  </conditionalFormatting>
  <conditionalFormatting sqref="N307:N308">
    <cfRule type="expression" dxfId="2447" priority="2061">
      <formula>"대관"</formula>
    </cfRule>
  </conditionalFormatting>
  <conditionalFormatting sqref="N309">
    <cfRule type="expression" dxfId="2446" priority="2057">
      <formula>"대관"</formula>
    </cfRule>
  </conditionalFormatting>
  <conditionalFormatting sqref="N311:N313">
    <cfRule type="expression" dxfId="2445" priority="2529">
      <formula>"대관"</formula>
    </cfRule>
  </conditionalFormatting>
  <conditionalFormatting sqref="N314:N315">
    <cfRule type="expression" dxfId="2444" priority="2527">
      <formula>"대관"</formula>
    </cfRule>
  </conditionalFormatting>
  <conditionalFormatting sqref="N318 D1454:D1455 X1464:AC1464">
    <cfRule type="expression" dxfId="2443" priority="2423">
      <formula>"대관"</formula>
    </cfRule>
  </conditionalFormatting>
  <conditionalFormatting sqref="N1436:N1438">
    <cfRule type="expression" dxfId="2442" priority="2497">
      <formula>"대관"</formula>
    </cfRule>
  </conditionalFormatting>
  <conditionalFormatting sqref="N1447">
    <cfRule type="expression" dxfId="2441" priority="2460">
      <formula>"대관"</formula>
    </cfRule>
  </conditionalFormatting>
  <conditionalFormatting sqref="N1452">
    <cfRule type="expression" dxfId="2440" priority="2435">
      <formula>"대관"</formula>
    </cfRule>
  </conditionalFormatting>
  <conditionalFormatting sqref="N1454:N1459">
    <cfRule type="expression" dxfId="2439" priority="2417">
      <formula>"대관"</formula>
    </cfRule>
  </conditionalFormatting>
  <conditionalFormatting sqref="N1463:N1465">
    <cfRule type="expression" dxfId="2438" priority="2549">
      <formula>"대관"</formula>
    </cfRule>
  </conditionalFormatting>
  <conditionalFormatting sqref="N1466:N1468">
    <cfRule type="expression" dxfId="2437" priority="2399">
      <formula>"대관"</formula>
    </cfRule>
  </conditionalFormatting>
  <conditionalFormatting sqref="N1469:N1471">
    <cfRule type="expression" dxfId="2436" priority="2397">
      <formula>"대관"</formula>
    </cfRule>
  </conditionalFormatting>
  <conditionalFormatting sqref="N1473:N1474">
    <cfRule type="expression" dxfId="2435" priority="2610">
      <formula>"대관"</formula>
    </cfRule>
  </conditionalFormatting>
  <conditionalFormatting sqref="N1476">
    <cfRule type="expression" dxfId="2434" priority="2394">
      <formula>"대관"</formula>
    </cfRule>
  </conditionalFormatting>
  <conditionalFormatting sqref="N1478:N1482">
    <cfRule type="expression" dxfId="2433" priority="2370">
      <formula>"대관"</formula>
    </cfRule>
  </conditionalFormatting>
  <conditionalFormatting sqref="N1484">
    <cfRule type="expression" dxfId="2432" priority="2339">
      <formula>"대관"</formula>
    </cfRule>
  </conditionalFormatting>
  <conditionalFormatting sqref="N1489">
    <cfRule type="expression" dxfId="2431" priority="2333">
      <formula>"대관"</formula>
    </cfRule>
  </conditionalFormatting>
  <conditionalFormatting sqref="N1493">
    <cfRule type="expression" dxfId="2430" priority="2298">
      <formula>"대관"</formula>
    </cfRule>
  </conditionalFormatting>
  <conditionalFormatting sqref="N1496:N1498">
    <cfRule type="expression" dxfId="2429" priority="2292">
      <formula>"대관"</formula>
    </cfRule>
  </conditionalFormatting>
  <conditionalFormatting sqref="N1500">
    <cfRule type="expression" dxfId="2428" priority="2275">
      <formula>"대관"</formula>
    </cfRule>
  </conditionalFormatting>
  <conditionalFormatting sqref="N1502:N1504">
    <cfRule type="expression" dxfId="2427" priority="2592">
      <formula>"대관"</formula>
    </cfRule>
  </conditionalFormatting>
  <conditionalFormatting sqref="N1509">
    <cfRule type="expression" dxfId="2426" priority="2637">
      <formula>"대관"</formula>
    </cfRule>
  </conditionalFormatting>
  <conditionalFormatting sqref="N1510">
    <cfRule type="expression" dxfId="2425" priority="2607">
      <formula>"대관"</formula>
    </cfRule>
  </conditionalFormatting>
  <conditionalFormatting sqref="N1511">
    <cfRule type="expression" dxfId="2424" priority="2634">
      <formula>"대관"</formula>
    </cfRule>
  </conditionalFormatting>
  <conditionalFormatting sqref="P68:P69">
    <cfRule type="expression" dxfId="2423" priority="2238">
      <formula>"대관"</formula>
    </cfRule>
  </conditionalFormatting>
  <conditionalFormatting sqref="P206:P207">
    <cfRule type="expression" dxfId="2422" priority="2133">
      <formula>"대관"</formula>
    </cfRule>
  </conditionalFormatting>
  <conditionalFormatting sqref="P1448">
    <cfRule type="expression" dxfId="2421" priority="2445">
      <formula>"대관"</formula>
    </cfRule>
  </conditionalFormatting>
  <conditionalFormatting sqref="P1502">
    <cfRule type="expression" dxfId="2420" priority="2600">
      <formula>"대관"</formula>
    </cfRule>
  </conditionalFormatting>
  <conditionalFormatting sqref="R152:R153">
    <cfRule type="expression" dxfId="2419" priority="2161">
      <formula>"대관"</formula>
    </cfRule>
  </conditionalFormatting>
  <conditionalFormatting sqref="U21:U22">
    <cfRule type="expression" dxfId="2418" priority="2251">
      <formula>"대관"</formula>
    </cfRule>
  </conditionalFormatting>
  <conditionalFormatting sqref="U72:U74">
    <cfRule type="expression" dxfId="2417" priority="2233">
      <formula>"대관"</formula>
    </cfRule>
  </conditionalFormatting>
  <conditionalFormatting sqref="U77:U80">
    <cfRule type="expression" dxfId="2416" priority="2191">
      <formula>"대관"</formula>
    </cfRule>
  </conditionalFormatting>
  <conditionalFormatting sqref="U90:U92">
    <cfRule type="expression" dxfId="2415" priority="2308">
      <formula>"대관"</formula>
    </cfRule>
  </conditionalFormatting>
  <conditionalFormatting sqref="U116">
    <cfRule type="expression" dxfId="2414" priority="2195">
      <formula>"대관"</formula>
    </cfRule>
  </conditionalFormatting>
  <conditionalFormatting sqref="U212">
    <cfRule type="expression" dxfId="2413" priority="2127">
      <formula>"대관"</formula>
    </cfRule>
  </conditionalFormatting>
  <conditionalFormatting sqref="U218">
    <cfRule type="expression" dxfId="2412" priority="2659">
      <formula>"대관"</formula>
    </cfRule>
  </conditionalFormatting>
  <conditionalFormatting sqref="U252">
    <cfRule type="expression" dxfId="2411" priority="2526">
      <formula>"대관"</formula>
    </cfRule>
  </conditionalFormatting>
  <conditionalFormatting sqref="U257:V257">
    <cfRule type="expression" dxfId="2410" priority="2507">
      <formula>"대관"</formula>
    </cfRule>
  </conditionalFormatting>
  <conditionalFormatting sqref="U262">
    <cfRule type="expression" dxfId="2409" priority="2114">
      <formula>"대관"</formula>
    </cfRule>
  </conditionalFormatting>
  <conditionalFormatting sqref="U304">
    <cfRule type="expression" dxfId="2408" priority="2542">
      <formula>"대관"</formula>
    </cfRule>
  </conditionalFormatting>
  <conditionalFormatting sqref="U306:V306">
    <cfRule type="expression" dxfId="2407" priority="2543">
      <formula>"대관"</formula>
    </cfRule>
  </conditionalFormatting>
  <conditionalFormatting sqref="U1436">
    <cfRule type="expression" dxfId="2406" priority="2509">
      <formula>"대관"</formula>
    </cfRule>
  </conditionalFormatting>
  <conditionalFormatting sqref="U1437">
    <cfRule type="expression" dxfId="2405" priority="2505">
      <formula>"대관"</formula>
    </cfRule>
  </conditionalFormatting>
  <conditionalFormatting sqref="U1480">
    <cfRule type="expression" dxfId="2404" priority="2628">
      <formula>"대관"</formula>
    </cfRule>
  </conditionalFormatting>
  <conditionalFormatting sqref="U1484">
    <cfRule type="expression" dxfId="2403" priority="2342">
      <formula>"대관"</formula>
    </cfRule>
  </conditionalFormatting>
  <conditionalFormatting sqref="U1487">
    <cfRule type="expression" dxfId="2402" priority="2613">
      <formula>"대관"</formula>
    </cfRule>
  </conditionalFormatting>
  <conditionalFormatting sqref="U1499">
    <cfRule type="expression" dxfId="2401" priority="2277">
      <formula>"대관"</formula>
    </cfRule>
  </conditionalFormatting>
  <conditionalFormatting sqref="K131">
    <cfRule type="expression" dxfId="2400" priority="2486">
      <formula>"대관"</formula>
    </cfRule>
  </conditionalFormatting>
  <conditionalFormatting sqref="K1508">
    <cfRule type="expression" dxfId="2399" priority="2563">
      <formula>"대관"</formula>
    </cfRule>
  </conditionalFormatting>
  <conditionalFormatting sqref="V21:V22">
    <cfRule type="expression" dxfId="2398" priority="2249">
      <formula>"대관"</formula>
    </cfRule>
  </conditionalFormatting>
  <conditionalFormatting sqref="V80">
    <cfRule type="expression" dxfId="2397" priority="2229">
      <formula>"대관"</formula>
    </cfRule>
  </conditionalFormatting>
  <conditionalFormatting sqref="V85">
    <cfRule type="expression" dxfId="2396" priority="2498">
      <formula>"대관"</formula>
    </cfRule>
  </conditionalFormatting>
  <conditionalFormatting sqref="V92">
    <cfRule type="expression" dxfId="2395" priority="2651">
      <formula>"대관"</formula>
    </cfRule>
  </conditionalFormatting>
  <conditionalFormatting sqref="V116">
    <cfRule type="expression" dxfId="2394" priority="2193">
      <formula>"대관"</formula>
    </cfRule>
  </conditionalFormatting>
  <conditionalFormatting sqref="V152:V155">
    <cfRule type="expression" dxfId="2393" priority="2157">
      <formula>"대관"</formula>
    </cfRule>
  </conditionalFormatting>
  <conditionalFormatting sqref="V159">
    <cfRule type="expression" dxfId="2392" priority="2361">
      <formula>"대관"</formula>
    </cfRule>
  </conditionalFormatting>
  <conditionalFormatting sqref="V166:V168">
    <cfRule type="expression" dxfId="2391" priority="2155">
      <formula>"대관"</formula>
    </cfRule>
  </conditionalFormatting>
  <conditionalFormatting sqref="V192:V194">
    <cfRule type="expression" dxfId="2390" priority="2147">
      <formula>"대관"</formula>
    </cfRule>
  </conditionalFormatting>
  <conditionalFormatting sqref="V199">
    <cfRule type="expression" dxfId="2389" priority="2545">
      <formula>"대관"</formula>
    </cfRule>
  </conditionalFormatting>
  <conditionalFormatting sqref="V208:V209">
    <cfRule type="expression" dxfId="2388" priority="2129">
      <formula>"대관"</formula>
    </cfRule>
  </conditionalFormatting>
  <conditionalFormatting sqref="V211">
    <cfRule type="expression" dxfId="2387" priority="2451">
      <formula>"대관"</formula>
    </cfRule>
  </conditionalFormatting>
  <conditionalFormatting sqref="V218:V219">
    <cfRule type="expression" dxfId="2386" priority="2280">
      <formula>"대관"</formula>
    </cfRule>
  </conditionalFormatting>
  <conditionalFormatting sqref="V245">
    <cfRule type="expression" dxfId="2385" priority="2593">
      <formula>"대관"</formula>
    </cfRule>
  </conditionalFormatting>
  <conditionalFormatting sqref="V248">
    <cfRule type="expression" dxfId="2384" priority="2467">
      <formula>"대관"</formula>
    </cfRule>
  </conditionalFormatting>
  <conditionalFormatting sqref="V262">
    <cfRule type="expression" dxfId="2383" priority="2112">
      <formula>"대관"</formula>
    </cfRule>
  </conditionalFormatting>
  <conditionalFormatting sqref="V281">
    <cfRule type="expression" dxfId="2382" priority="2089">
      <formula>"대관"</formula>
    </cfRule>
  </conditionalFormatting>
  <conditionalFormatting sqref="V296">
    <cfRule type="expression" dxfId="2381" priority="2080">
      <formula>"대관"</formula>
    </cfRule>
  </conditionalFormatting>
  <conditionalFormatting sqref="V298">
    <cfRule type="expression" dxfId="2380" priority="2611">
      <formula>"대관"</formula>
    </cfRule>
  </conditionalFormatting>
  <conditionalFormatting sqref="V300:V302">
    <cfRule type="expression" dxfId="2379" priority="2062">
      <formula>"대관"</formula>
    </cfRule>
  </conditionalFormatting>
  <conditionalFormatting sqref="V318">
    <cfRule type="expression" dxfId="2378" priority="2518">
      <formula>"대관"</formula>
    </cfRule>
  </conditionalFormatting>
  <conditionalFormatting sqref="V1437:V1438">
    <cfRule type="expression" dxfId="2377" priority="2487">
      <formula>"대관"</formula>
    </cfRule>
  </conditionalFormatting>
  <conditionalFormatting sqref="V1445:V1446">
    <cfRule type="expression" dxfId="2376" priority="2463">
      <formula>"대관"</formula>
    </cfRule>
  </conditionalFormatting>
  <conditionalFormatting sqref="V1484">
    <cfRule type="expression" dxfId="2375" priority="2340">
      <formula>"대관"</formula>
    </cfRule>
  </conditionalFormatting>
  <conditionalFormatting sqref="V1495">
    <cfRule type="expression" dxfId="2374" priority="2534">
      <formula>"대관"</formula>
    </cfRule>
  </conditionalFormatting>
  <conditionalFormatting sqref="X80">
    <cfRule type="expression" dxfId="2373" priority="2226">
      <formula>"대관"</formula>
    </cfRule>
  </conditionalFormatting>
  <conditionalFormatting sqref="X127">
    <cfRule type="expression" dxfId="2372" priority="2624">
      <formula>"대관"</formula>
    </cfRule>
  </conditionalFormatting>
  <conditionalFormatting sqref="X254">
    <cfRule type="expression" dxfId="2371" priority="2367">
      <formula>"대관"</formula>
    </cfRule>
  </conditionalFormatting>
  <conditionalFormatting sqref="X90:AB91">
    <cfRule type="expression" dxfId="2370" priority="2314">
      <formula>"대관"</formula>
    </cfRule>
  </conditionalFormatting>
  <conditionalFormatting sqref="X152:AB153">
    <cfRule type="expression" dxfId="2369" priority="2164">
      <formula>"대관"</formula>
    </cfRule>
  </conditionalFormatting>
  <conditionalFormatting sqref="X211:AB211">
    <cfRule type="expression" dxfId="2368" priority="2456">
      <formula>"대관"</formula>
    </cfRule>
  </conditionalFormatting>
  <conditionalFormatting sqref="X1436:AB1436">
    <cfRule type="expression" dxfId="2367" priority="2513">
      <formula>"대관"</formula>
    </cfRule>
  </conditionalFormatting>
  <conditionalFormatting sqref="X8:AC8">
    <cfRule type="expression" dxfId="2366" priority="2576">
      <formula>"대관"</formula>
    </cfRule>
  </conditionalFormatting>
  <conditionalFormatting sqref="X21:AC23">
    <cfRule type="expression" dxfId="2365" priority="2261">
      <formula>"대관"</formula>
    </cfRule>
  </conditionalFormatting>
  <conditionalFormatting sqref="X85:AC85">
    <cfRule type="expression" dxfId="2364" priority="2504">
      <formula>"대관"</formula>
    </cfRule>
  </conditionalFormatting>
  <conditionalFormatting sqref="X92:AC92">
    <cfRule type="expression" dxfId="2363" priority="2657">
      <formula>"대관"</formula>
    </cfRule>
  </conditionalFormatting>
  <conditionalFormatting sqref="X94:AC95">
    <cfRule type="expression" dxfId="2362" priority="2382">
      <formula>"대관"</formula>
    </cfRule>
  </conditionalFormatting>
  <conditionalFormatting sqref="X102:AC102">
    <cfRule type="expression" dxfId="2361" priority="2574">
      <formula>"대관"</formula>
    </cfRule>
  </conditionalFormatting>
  <conditionalFormatting sqref="X116:AC116">
    <cfRule type="expression" dxfId="2360" priority="2203">
      <formula>"대관"</formula>
    </cfRule>
  </conditionalFormatting>
  <conditionalFormatting sqref="X138:AC138">
    <cfRule type="expression" dxfId="2359" priority="2172">
      <formula>"대관"</formula>
    </cfRule>
  </conditionalFormatting>
  <conditionalFormatting sqref="X140:AC141">
    <cfRule type="expression" dxfId="2358" priority="2477">
      <formula>"대관"</formula>
    </cfRule>
  </conditionalFormatting>
  <conditionalFormatting sqref="X198:AC199">
    <cfRule type="expression" dxfId="2357" priority="2138">
      <formula>"대관"</formula>
    </cfRule>
  </conditionalFormatting>
  <conditionalFormatting sqref="X203:AC203">
    <cfRule type="expression" dxfId="2356" priority="2271">
      <formula>"대관"</formula>
    </cfRule>
  </conditionalFormatting>
  <conditionalFormatting sqref="X210:AC210">
    <cfRule type="expression" dxfId="2355" priority="2326">
      <formula>"대관"</formula>
    </cfRule>
  </conditionalFormatting>
  <conditionalFormatting sqref="X218:AC219">
    <cfRule type="expression" dxfId="2354" priority="2288">
      <formula>"대관"</formula>
    </cfRule>
  </conditionalFormatting>
  <conditionalFormatting sqref="X228:AC228">
    <cfRule type="expression" dxfId="2353" priority="2306">
      <formula>"대관"</formula>
    </cfRule>
  </conditionalFormatting>
  <conditionalFormatting sqref="X245:AC245">
    <cfRule type="expression" dxfId="2352" priority="2596">
      <formula>"대관"</formula>
    </cfRule>
  </conditionalFormatting>
  <conditionalFormatting sqref="X274:AC275">
    <cfRule type="expression" dxfId="2351" priority="2107">
      <formula>"대관"</formula>
    </cfRule>
  </conditionalFormatting>
  <conditionalFormatting sqref="X281:AC281">
    <cfRule type="expression" dxfId="2350" priority="2097">
      <formula>"대관"</formula>
    </cfRule>
  </conditionalFormatting>
  <conditionalFormatting sqref="X297:AC298">
    <cfRule type="expression" dxfId="2349" priority="2070">
      <formula>"대관"</formula>
    </cfRule>
  </conditionalFormatting>
  <conditionalFormatting sqref="X301:AC302">
    <cfRule type="expression" dxfId="2348" priority="2065">
      <formula>"대관"</formula>
    </cfRule>
  </conditionalFormatting>
  <conditionalFormatting sqref="X318:AC318">
    <cfRule type="expression" dxfId="2347" priority="2524">
      <formula>"대관"</formula>
    </cfRule>
  </conditionalFormatting>
  <conditionalFormatting sqref="X1438:AC1438">
    <cfRule type="expression" dxfId="2346" priority="2495">
      <formula>"대관"</formula>
    </cfRule>
  </conditionalFormatting>
  <conditionalFormatting sqref="X1442:AC1442">
    <cfRule type="expression" dxfId="2345" priority="2484">
      <formula>"대관"</formula>
    </cfRule>
  </conditionalFormatting>
  <conditionalFormatting sqref="X1450:AC1450">
    <cfRule type="expression" dxfId="2344" priority="2444">
      <formula>"대관"</formula>
    </cfRule>
  </conditionalFormatting>
  <conditionalFormatting sqref="X1454:AC1455">
    <cfRule type="expression" dxfId="2343" priority="2425">
      <formula>"대관"</formula>
    </cfRule>
  </conditionalFormatting>
  <conditionalFormatting sqref="X1466:AC1467">
    <cfRule type="expression" dxfId="2342" priority="2403">
      <formula>"대관"</formula>
    </cfRule>
  </conditionalFormatting>
  <conditionalFormatting sqref="X1477:AC1477">
    <cfRule type="expression" dxfId="2341" priority="2392">
      <formula>"대관"</formula>
    </cfRule>
  </conditionalFormatting>
  <conditionalFormatting sqref="X1483:AC1484">
    <cfRule type="expression" dxfId="2340" priority="2350">
      <formula>"대관"</formula>
    </cfRule>
  </conditionalFormatting>
  <conditionalFormatting sqref="X1491:AC1491">
    <cfRule type="expression" dxfId="2339" priority="2322">
      <formula>"대관"</formula>
    </cfRule>
  </conditionalFormatting>
  <conditionalFormatting sqref="X1495:AC1495">
    <cfRule type="expression" dxfId="2338" priority="2540">
      <formula>"대관"</formula>
    </cfRule>
  </conditionalFormatting>
  <conditionalFormatting sqref="Y4">
    <cfRule type="expression" dxfId="2337" priority="2209">
      <formula>"대관"</formula>
    </cfRule>
  </conditionalFormatting>
  <conditionalFormatting sqref="Y10:Y11">
    <cfRule type="expression" dxfId="2336" priority="2269">
      <formula>"대관"</formula>
    </cfRule>
  </conditionalFormatting>
  <conditionalFormatting sqref="Y25">
    <cfRule type="expression" dxfId="2335" priority="2642">
      <formula>"대관"</formula>
    </cfRule>
  </conditionalFormatting>
  <conditionalFormatting sqref="Y29">
    <cfRule type="expression" dxfId="2334" priority="2558">
      <formula>"대관"</formula>
    </cfRule>
  </conditionalFormatting>
  <conditionalFormatting sqref="Y40:Y43">
    <cfRule type="expression" dxfId="2333" priority="2242">
      <formula>"대관"</formula>
    </cfRule>
  </conditionalFormatting>
  <conditionalFormatting sqref="Y52">
    <cfRule type="expression" dxfId="2332" priority="2409">
      <formula>"대관"</formula>
    </cfRule>
  </conditionalFormatting>
  <conditionalFormatting sqref="Y146">
    <cfRule type="expression" dxfId="2331" priority="2470">
      <formula>"대관"</formula>
    </cfRule>
  </conditionalFormatting>
  <conditionalFormatting sqref="Y156">
    <cfRule type="expression" dxfId="2330" priority="2556">
      <formula>"대관"</formula>
    </cfRule>
  </conditionalFormatting>
  <conditionalFormatting sqref="Y170:Y171">
    <cfRule type="expression" dxfId="2329" priority="2152">
      <formula>"대관"</formula>
    </cfRule>
  </conditionalFormatting>
  <conditionalFormatting sqref="Y209">
    <cfRule type="expression" dxfId="2328" priority="2412">
      <formula>"대관"</formula>
    </cfRule>
  </conditionalFormatting>
  <conditionalFormatting sqref="Y222:Y224">
    <cfRule type="expression" dxfId="2327" priority="2124">
      <formula>"대관"</formula>
    </cfRule>
  </conditionalFormatting>
  <conditionalFormatting sqref="Y284:Y285">
    <cfRule type="expression" dxfId="2326" priority="2088">
      <formula>"대관"</formula>
    </cfRule>
  </conditionalFormatting>
  <conditionalFormatting sqref="Y310">
    <cfRule type="expression" dxfId="2325" priority="2056">
      <formula>"대관"</formula>
    </cfRule>
  </conditionalFormatting>
  <conditionalFormatting sqref="Y1460">
    <cfRule type="expression" dxfId="2324" priority="2560">
      <formula>"대관"</formula>
    </cfRule>
  </conditionalFormatting>
  <conditionalFormatting sqref="Y1486">
    <cfRule type="expression" dxfId="2323" priority="2337">
      <formula>"대관"</formula>
    </cfRule>
  </conditionalFormatting>
  <conditionalFormatting sqref="Y1507:Y1508">
    <cfRule type="expression" dxfId="2322" priority="2567">
      <formula>"대관"</formula>
    </cfRule>
  </conditionalFormatting>
  <conditionalFormatting sqref="Z80:AC80">
    <cfRule type="expression" dxfId="2321" priority="2223">
      <formula>"대관"</formula>
    </cfRule>
  </conditionalFormatting>
  <conditionalFormatting sqref="Z127:AC127">
    <cfRule type="expression" dxfId="2320" priority="2621">
      <formula>"대관"</formula>
    </cfRule>
  </conditionalFormatting>
  <conditionalFormatting sqref="Z254:AC254">
    <cfRule type="expression" dxfId="2319" priority="2364">
      <formula>"대관"</formula>
    </cfRule>
  </conditionalFormatting>
  <conditionalFormatting sqref="AB32:AC32">
    <cfRule type="expression" dxfId="2318" priority="2619">
      <formula>"대관"</formula>
    </cfRule>
  </conditionalFormatting>
  <conditionalFormatting sqref="AC251">
    <cfRule type="expression" dxfId="2317" priority="2290">
      <formula>"대관"</formula>
    </cfRule>
  </conditionalFormatting>
  <conditionalFormatting sqref="N1850:N1851">
    <cfRule type="expression" dxfId="2316" priority="1661">
      <formula>"대관"</formula>
    </cfRule>
  </conditionalFormatting>
  <conditionalFormatting sqref="A1808:B1808">
    <cfRule type="expression" dxfId="2315" priority="1512">
      <formula>"대관"</formula>
    </cfRule>
  </conditionalFormatting>
  <conditionalFormatting sqref="A1858:B1858">
    <cfRule type="expression" dxfId="2314" priority="1978">
      <formula>"대관"</formula>
    </cfRule>
  </conditionalFormatting>
  <conditionalFormatting sqref="C1575 A1596:A1597 C1596:C1597">
    <cfRule type="expression" dxfId="2313" priority="1511">
      <formula>"대관"</formula>
    </cfRule>
  </conditionalFormatting>
  <conditionalFormatting sqref="A1807:B1807">
    <cfRule type="expression" dxfId="2312" priority="1529">
      <formula>"대관"</formula>
    </cfRule>
  </conditionalFormatting>
  <conditionalFormatting sqref="D1694:G1694">
    <cfRule type="expression" dxfId="2311" priority="1891">
      <formula>"대관"</formula>
    </cfRule>
  </conditionalFormatting>
  <conditionalFormatting sqref="C1632">
    <cfRule type="expression" dxfId="2310" priority="1686">
      <formula>"대관"</formula>
    </cfRule>
  </conditionalFormatting>
  <conditionalFormatting sqref="C1634">
    <cfRule type="expression" dxfId="2309" priority="1680">
      <formula>"대관"</formula>
    </cfRule>
  </conditionalFormatting>
  <conditionalFormatting sqref="C1845:C1846">
    <cfRule type="expression" dxfId="2308" priority="1851">
      <formula>"대관"</formula>
    </cfRule>
  </conditionalFormatting>
  <conditionalFormatting sqref="I1638:M1638 P1638 C1638:G1638">
    <cfRule type="expression" dxfId="2307" priority="1671">
      <formula>"대관"</formula>
    </cfRule>
  </conditionalFormatting>
  <conditionalFormatting sqref="I1647:N1647 P1647 D1647:G1647">
    <cfRule type="expression" dxfId="2306" priority="1650">
      <formula>"대관"</formula>
    </cfRule>
  </conditionalFormatting>
  <conditionalFormatting sqref="D1540:D1541">
    <cfRule type="expression" dxfId="2305" priority="1782">
      <formula>"대관"</formula>
    </cfRule>
  </conditionalFormatting>
  <conditionalFormatting sqref="D1529:E1529">
    <cfRule type="expression" dxfId="2304" priority="2021">
      <formula>"대관"</formula>
    </cfRule>
  </conditionalFormatting>
  <conditionalFormatting sqref="D1530:E1530 G1530:I1530">
    <cfRule type="expression" dxfId="2303" priority="1996">
      <formula>"대관"</formula>
    </cfRule>
  </conditionalFormatting>
  <conditionalFormatting sqref="D1539:E1539 G1539:I1539">
    <cfRule type="expression" dxfId="2302" priority="2030">
      <formula>"대관"</formula>
    </cfRule>
  </conditionalFormatting>
  <conditionalFormatting sqref="D1559:E1560 G1559:I1560">
    <cfRule type="expression" dxfId="2301" priority="1758">
      <formula>"대관"</formula>
    </cfRule>
  </conditionalFormatting>
  <conditionalFormatting sqref="D1578:E1578 G1578:I1578">
    <cfRule type="expression" dxfId="2300" priority="1848">
      <formula>"대관"</formula>
    </cfRule>
  </conditionalFormatting>
  <conditionalFormatting sqref="D1594:E1594 G1594:H1594">
    <cfRule type="expression" dxfId="2299" priority="1717">
      <formula>"대관"</formula>
    </cfRule>
  </conditionalFormatting>
  <conditionalFormatting sqref="D1595:E1595 G1595:I1595">
    <cfRule type="expression" dxfId="2298" priority="1721">
      <formula>"대관"</formula>
    </cfRule>
  </conditionalFormatting>
  <conditionalFormatting sqref="D1601:E1601 G1601:I1601">
    <cfRule type="expression" dxfId="2297" priority="1708">
      <formula>"대관"</formula>
    </cfRule>
  </conditionalFormatting>
  <conditionalFormatting sqref="D1628:E1628">
    <cfRule type="expression" dxfId="2296" priority="1699">
      <formula>"대관"</formula>
    </cfRule>
  </conditionalFormatting>
  <conditionalFormatting sqref="G1629:H1631 D1629:E1631">
    <cfRule type="expression" dxfId="2295" priority="1696">
      <formula>"대관"</formula>
    </cfRule>
  </conditionalFormatting>
  <conditionalFormatting sqref="G1654:I1654 D1654:E1654">
    <cfRule type="expression" dxfId="2294" priority="1932">
      <formula>"대관"</formula>
    </cfRule>
  </conditionalFormatting>
  <conditionalFormatting sqref="G1655:I1655 D1655:E1655">
    <cfRule type="expression" dxfId="2293" priority="2011">
      <formula>"대관"</formula>
    </cfRule>
  </conditionalFormatting>
  <conditionalFormatting sqref="D1666:E1666">
    <cfRule type="expression" dxfId="2292" priority="1630">
      <formula>"대관"</formula>
    </cfRule>
  </conditionalFormatting>
  <conditionalFormatting sqref="G1668:I1668 D1668:E1668">
    <cfRule type="expression" dxfId="2291" priority="1635">
      <formula>"대관"</formula>
    </cfRule>
  </conditionalFormatting>
  <conditionalFormatting sqref="G1679:I1679 D1679:E1679">
    <cfRule type="expression" dxfId="2290" priority="1618">
      <formula>"대관"</formula>
    </cfRule>
  </conditionalFormatting>
  <conditionalFormatting sqref="D1704:E1704">
    <cfRule type="expression" dxfId="2289" priority="1596">
      <formula>"대관"</formula>
    </cfRule>
  </conditionalFormatting>
  <conditionalFormatting sqref="G1705:I1705 D1705:E1705">
    <cfRule type="expression" dxfId="2288" priority="1591">
      <formula>"대관"</formula>
    </cfRule>
  </conditionalFormatting>
  <conditionalFormatting sqref="G1716:I1716 D1716:E1716">
    <cfRule type="expression" dxfId="2287" priority="1913">
      <formula>"대관"</formula>
    </cfRule>
  </conditionalFormatting>
  <conditionalFormatting sqref="D1717:E1717">
    <cfRule type="expression" dxfId="2286" priority="1940">
      <formula>"대관"</formula>
    </cfRule>
  </conditionalFormatting>
  <conditionalFormatting sqref="D1763:E1764 G1763:I1764">
    <cfRule type="expression" dxfId="2285" priority="1564">
      <formula>"대관"</formula>
    </cfRule>
  </conditionalFormatting>
  <conditionalFormatting sqref="D1775:E1775 G1775:I1775">
    <cfRule type="expression" dxfId="2284" priority="2028">
      <formula>"대관"</formula>
    </cfRule>
  </conditionalFormatting>
  <conditionalFormatting sqref="D1831">
    <cfRule type="expression" dxfId="2283" priority="1866">
      <formula>"대관"</formula>
    </cfRule>
  </conditionalFormatting>
  <conditionalFormatting sqref="D1833 G1833:I1833">
    <cfRule type="expression" dxfId="2282" priority="1987">
      <formula>"대관"</formula>
    </cfRule>
  </conditionalFormatting>
  <conditionalFormatting sqref="D1863:E1863 G1863:I1863">
    <cfRule type="expression" dxfId="2281" priority="1826">
      <formula>"대관"</formula>
    </cfRule>
  </conditionalFormatting>
  <conditionalFormatting sqref="D1872:E1873 G1872:I1873">
    <cfRule type="expression" dxfId="2280" priority="1811">
      <formula>"대관"</formula>
    </cfRule>
  </conditionalFormatting>
  <conditionalFormatting sqref="D1725:F1725">
    <cfRule type="expression" dxfId="2279" priority="1923">
      <formula>"대관"</formula>
    </cfRule>
  </conditionalFormatting>
  <conditionalFormatting sqref="D1575:G1575 I1575:M1575 P1575">
    <cfRule type="expression" dxfId="2278" priority="1743">
      <formula>"대관"</formula>
    </cfRule>
  </conditionalFormatting>
  <conditionalFormatting sqref="I1639:I1640 L1639:M1640 D1639:G1640">
    <cfRule type="expression" dxfId="2277" priority="1666">
      <formula>"대관"</formula>
    </cfRule>
  </conditionalFormatting>
  <conditionalFormatting sqref="I1674 D1674:G1674">
    <cfRule type="expression" dxfId="2276" priority="1952">
      <formula>"대관"</formula>
    </cfRule>
  </conditionalFormatting>
  <conditionalFormatting sqref="I1721 L1721:M1721 D1721:G1721">
    <cfRule type="expression" dxfId="2275" priority="1582">
      <formula>"대관"</formula>
    </cfRule>
  </conditionalFormatting>
  <conditionalFormatting sqref="D1807:G1807 I1807">
    <cfRule type="expression" dxfId="2274" priority="1534">
      <formula>"대관"</formula>
    </cfRule>
  </conditionalFormatting>
  <conditionalFormatting sqref="D1736:H1736 N1736 X1736:AC1736 V1750 D1823 X1823:AC1823 A1843:B1843 V1843 F1823:K1823">
    <cfRule type="expression" dxfId="2273" priority="2046">
      <formula>"대관"</formula>
    </cfRule>
  </conditionalFormatting>
  <conditionalFormatting sqref="D1519:I1519">
    <cfRule type="expression" dxfId="2272" priority="1801">
      <formula>"대관"</formula>
    </cfRule>
  </conditionalFormatting>
  <conditionalFormatting sqref="D1586:I1586">
    <cfRule type="expression" dxfId="2271" priority="1731">
      <formula>"대관"</formula>
    </cfRule>
  </conditionalFormatting>
  <conditionalFormatting sqref="D1703:I1703">
    <cfRule type="expression" dxfId="2270" priority="1971">
      <formula>"대관"</formula>
    </cfRule>
  </conditionalFormatting>
  <conditionalFormatting sqref="D1806:I1806">
    <cfRule type="expression" dxfId="2269" priority="1535">
      <formula>"대관"</formula>
    </cfRule>
  </conditionalFormatting>
  <conditionalFormatting sqref="E1540 G1540:I1540">
    <cfRule type="expression" dxfId="2268" priority="1788">
      <formula>"대관"</formula>
    </cfRule>
  </conditionalFormatting>
  <conditionalFormatting sqref="E1541">
    <cfRule type="expression" dxfId="2267" priority="1778">
      <formula>"대관"</formula>
    </cfRule>
  </conditionalFormatting>
  <conditionalFormatting sqref="E1544 G1544:I1544">
    <cfRule type="expression" dxfId="2266" priority="2043">
      <formula>"대관"</formula>
    </cfRule>
  </conditionalFormatting>
  <conditionalFormatting sqref="E1593">
    <cfRule type="expression" dxfId="2265" priority="1730">
      <formula>"대관"</formula>
    </cfRule>
  </conditionalFormatting>
  <conditionalFormatting sqref="G1719:I1719 D1719:E1719">
    <cfRule type="expression" dxfId="2264" priority="1885">
      <formula>"대관"</formula>
    </cfRule>
  </conditionalFormatting>
  <conditionalFormatting sqref="E1799 G1799:I1799">
    <cfRule type="expression" dxfId="2263" priority="1551">
      <formula>"대관"</formula>
    </cfRule>
  </conditionalFormatting>
  <conditionalFormatting sqref="F1529:F1530">
    <cfRule type="expression" dxfId="2262" priority="1994">
      <formula>"대관"</formula>
    </cfRule>
  </conditionalFormatting>
  <conditionalFormatting sqref="F1539:F1541">
    <cfRule type="expression" dxfId="2261" priority="1786">
      <formula>"대관"</formula>
    </cfRule>
  </conditionalFormatting>
  <conditionalFormatting sqref="F1544">
    <cfRule type="expression" dxfId="2260" priority="2041">
      <formula>"대관"</formula>
    </cfRule>
  </conditionalFormatting>
  <conditionalFormatting sqref="F1559:F1560">
    <cfRule type="expression" dxfId="2259" priority="1756">
      <formula>"대관"</formula>
    </cfRule>
  </conditionalFormatting>
  <conditionalFormatting sqref="F1575">
    <cfRule type="expression" dxfId="2258" priority="1739">
      <formula>"대관"</formula>
    </cfRule>
  </conditionalFormatting>
  <conditionalFormatting sqref="F1578">
    <cfRule type="expression" dxfId="2257" priority="1846">
      <formula>"대관"</formula>
    </cfRule>
  </conditionalFormatting>
  <conditionalFormatting sqref="F1593:F1595">
    <cfRule type="expression" dxfId="2256" priority="1715">
      <formula>"대관"</formula>
    </cfRule>
  </conditionalFormatting>
  <conditionalFormatting sqref="F1601">
    <cfRule type="expression" dxfId="2255" priority="1706">
      <formula>"대관"</formula>
    </cfRule>
  </conditionalFormatting>
  <conditionalFormatting sqref="F1628:F1631">
    <cfRule type="expression" dxfId="2254" priority="1694">
      <formula>"대관"</formula>
    </cfRule>
  </conditionalFormatting>
  <conditionalFormatting sqref="F1638">
    <cfRule type="expression" dxfId="2253" priority="1667">
      <formula>"대관"</formula>
    </cfRule>
  </conditionalFormatting>
  <conditionalFormatting sqref="F1647">
    <cfRule type="expression" dxfId="2252" priority="1646">
      <formula>"대관"</formula>
    </cfRule>
  </conditionalFormatting>
  <conditionalFormatting sqref="F1654:F1655">
    <cfRule type="expression" dxfId="2251" priority="1930">
      <formula>"대관"</formula>
    </cfRule>
  </conditionalFormatting>
  <conditionalFormatting sqref="F1668">
    <cfRule type="expression" dxfId="2250" priority="1633">
      <formula>"대관"</formula>
    </cfRule>
  </conditionalFormatting>
  <conditionalFormatting sqref="F1674">
    <cfRule type="expression" dxfId="2249" priority="1949">
      <formula>"대관"</formula>
    </cfRule>
  </conditionalFormatting>
  <conditionalFormatting sqref="F1679">
    <cfRule type="expression" dxfId="2248" priority="1616">
      <formula>"대관"</formula>
    </cfRule>
  </conditionalFormatting>
  <conditionalFormatting sqref="F1694:F1695">
    <cfRule type="expression" dxfId="2247" priority="1601">
      <formula>"대관"</formula>
    </cfRule>
  </conditionalFormatting>
  <conditionalFormatting sqref="F1704:F1705">
    <cfRule type="expression" dxfId="2246" priority="1589">
      <formula>"대관"</formula>
    </cfRule>
  </conditionalFormatting>
  <conditionalFormatting sqref="F1716:F1717">
    <cfRule type="expression" dxfId="2245" priority="1911">
      <formula>"대관"</formula>
    </cfRule>
  </conditionalFormatting>
  <conditionalFormatting sqref="F1719">
    <cfRule type="expression" dxfId="2244" priority="1883">
      <formula>"대관"</formula>
    </cfRule>
  </conditionalFormatting>
  <conditionalFormatting sqref="F1763:F1764">
    <cfRule type="expression" dxfId="2243" priority="1562">
      <formula>"대관"</formula>
    </cfRule>
  </conditionalFormatting>
  <conditionalFormatting sqref="F1775">
    <cfRule type="expression" dxfId="2242" priority="2026">
      <formula>"대관"</formula>
    </cfRule>
  </conditionalFormatting>
  <conditionalFormatting sqref="F1799">
    <cfRule type="expression" dxfId="2241" priority="1549">
      <formula>"대관"</formula>
    </cfRule>
  </conditionalFormatting>
  <conditionalFormatting sqref="F1808">
    <cfRule type="expression" dxfId="2240" priority="1514">
      <formula>"대관"</formula>
    </cfRule>
  </conditionalFormatting>
  <conditionalFormatting sqref="F1833">
    <cfRule type="expression" dxfId="2239" priority="1985">
      <formula>"대관"</formula>
    </cfRule>
  </conditionalFormatting>
  <conditionalFormatting sqref="F1863">
    <cfRule type="expression" dxfId="2238" priority="1824">
      <formula>"대관"</formula>
    </cfRule>
  </conditionalFormatting>
  <conditionalFormatting sqref="F1872:F1873">
    <cfRule type="expression" dxfId="2237" priority="1809">
      <formula>"대관"</formula>
    </cfRule>
  </conditionalFormatting>
  <conditionalFormatting sqref="G1541:I1541">
    <cfRule type="expression" dxfId="2236" priority="1790">
      <formula>"대관"</formula>
    </cfRule>
  </conditionalFormatting>
  <conditionalFormatting sqref="G1831:I1831">
    <cfRule type="expression" dxfId="2235" priority="1864">
      <formula>"대관"</formula>
    </cfRule>
  </conditionalFormatting>
  <conditionalFormatting sqref="G1529:K1529">
    <cfRule type="expression" dxfId="2234" priority="2020">
      <formula>"대관"</formula>
    </cfRule>
  </conditionalFormatting>
  <conditionalFormatting sqref="G1593:K1593">
    <cfRule type="expression" dxfId="2233" priority="1729">
      <formula>"대관"</formula>
    </cfRule>
  </conditionalFormatting>
  <conditionalFormatting sqref="G1628:K1628">
    <cfRule type="expression" dxfId="2232" priority="1698">
      <formula>"대관"</formula>
    </cfRule>
  </conditionalFormatting>
  <conditionalFormatting sqref="G1666:K1666">
    <cfRule type="expression" dxfId="2231" priority="1626">
      <formula>"대관"</formula>
    </cfRule>
  </conditionalFormatting>
  <conditionalFormatting sqref="G1704:K1704">
    <cfRule type="expression" dxfId="2230" priority="1595">
      <formula>"대관"</formula>
    </cfRule>
  </conditionalFormatting>
  <conditionalFormatting sqref="G1717:K1717">
    <cfRule type="expression" dxfId="2229" priority="1939">
      <formula>"대관"</formula>
    </cfRule>
  </conditionalFormatting>
  <conditionalFormatting sqref="G1725:K1725">
    <cfRule type="expression" dxfId="2228" priority="1925">
      <formula>"대관"</formula>
    </cfRule>
  </conditionalFormatting>
  <conditionalFormatting sqref="I1722">
    <cfRule type="expression" dxfId="2227" priority="1815">
      <formula>"대관"</formula>
    </cfRule>
  </conditionalFormatting>
  <conditionalFormatting sqref="I1594:K1594">
    <cfRule type="expression" dxfId="2226" priority="1712">
      <formula>"대관"</formula>
    </cfRule>
  </conditionalFormatting>
  <conditionalFormatting sqref="I1629:K1631">
    <cfRule type="expression" dxfId="2225" priority="1691">
      <formula>"대관"</formula>
    </cfRule>
  </conditionalFormatting>
  <conditionalFormatting sqref="I1694:N1694">
    <cfRule type="expression" dxfId="2224" priority="1612">
      <formula>"대관"</formula>
    </cfRule>
  </conditionalFormatting>
  <conditionalFormatting sqref="J1532:K1532">
    <cfRule type="expression" dxfId="2223" priority="1796">
      <formula>"대관"</formula>
    </cfRule>
  </conditionalFormatting>
  <conditionalFormatting sqref="J1540:K1541">
    <cfRule type="expression" dxfId="2222" priority="1780">
      <formula>"대관"</formula>
    </cfRule>
  </conditionalFormatting>
  <conditionalFormatting sqref="J1548:K1548">
    <cfRule type="expression" dxfId="2221" priority="2034">
      <formula>"대관"</formula>
    </cfRule>
  </conditionalFormatting>
  <conditionalFormatting sqref="J1554:K1554">
    <cfRule type="expression" dxfId="2220" priority="1765">
      <formula>"대관"</formula>
    </cfRule>
  </conditionalFormatting>
  <conditionalFormatting sqref="J1559:K1560">
    <cfRule type="expression" dxfId="2219" priority="1755">
      <formula>"대관"</formula>
    </cfRule>
  </conditionalFormatting>
  <conditionalFormatting sqref="J1578:K1579">
    <cfRule type="expression" dxfId="2218" priority="1845">
      <formula>"대관"</formula>
    </cfRule>
  </conditionalFormatting>
  <conditionalFormatting sqref="J1601:K1601">
    <cfRule type="expression" dxfId="2217" priority="1705">
      <formula>"대관"</formula>
    </cfRule>
  </conditionalFormatting>
  <conditionalFormatting sqref="J1612:K1612">
    <cfRule type="expression" dxfId="2216" priority="1900">
      <formula>"대관"</formula>
    </cfRule>
  </conditionalFormatting>
  <conditionalFormatting sqref="J1667:K1668">
    <cfRule type="expression" dxfId="2215" priority="1624">
      <formula>"대관"</formula>
    </cfRule>
  </conditionalFormatting>
  <conditionalFormatting sqref="J1679:K1679">
    <cfRule type="expression" dxfId="2214" priority="1615">
      <formula>"대관"</formula>
    </cfRule>
  </conditionalFormatting>
  <conditionalFormatting sqref="J1705:K1705">
    <cfRule type="expression" dxfId="2213" priority="1588">
      <formula>"대관"</formula>
    </cfRule>
  </conditionalFormatting>
  <conditionalFormatting sqref="J1719:K1719">
    <cfRule type="expression" dxfId="2212" priority="1882">
      <formula>"대관"</formula>
    </cfRule>
  </conditionalFormatting>
  <conditionalFormatting sqref="J1727:K1727">
    <cfRule type="expression" dxfId="2211" priority="1919">
      <formula>"대관"</formula>
    </cfRule>
  </conditionalFormatting>
  <conditionalFormatting sqref="J1809:K1809">
    <cfRule type="expression" dxfId="2210" priority="1906">
      <formula>"대관"</formula>
    </cfRule>
  </conditionalFormatting>
  <conditionalFormatting sqref="J1829:K1833">
    <cfRule type="expression" dxfId="2209" priority="1860">
      <formula>"대관"</formula>
    </cfRule>
  </conditionalFormatting>
  <conditionalFormatting sqref="L1592">
    <cfRule type="expression" dxfId="2208" priority="1870">
      <formula>"대관"</formula>
    </cfRule>
  </conditionalFormatting>
  <conditionalFormatting sqref="L1610">
    <cfRule type="expression" dxfId="2207" priority="1701">
      <formula>"대관"</formula>
    </cfRule>
  </conditionalFormatting>
  <conditionalFormatting sqref="L1664:L1665">
    <cfRule type="expression" dxfId="2206" priority="1639">
      <formula>"대관"</formula>
    </cfRule>
  </conditionalFormatting>
  <conditionalFormatting sqref="L1695">
    <cfRule type="expression" dxfId="2205" priority="1600">
      <formula>"대관"</formula>
    </cfRule>
  </conditionalFormatting>
  <conditionalFormatting sqref="L1722">
    <cfRule type="expression" dxfId="2204" priority="1813">
      <formula>"대관"</formula>
    </cfRule>
  </conditionalFormatting>
  <conditionalFormatting sqref="L1549:M1549">
    <cfRule type="expression" dxfId="2203" priority="1772">
      <formula>"대관"</formula>
    </cfRule>
  </conditionalFormatting>
  <conditionalFormatting sqref="L1649:M1649">
    <cfRule type="expression" dxfId="2202" priority="1960">
      <formula>"대관"</formula>
    </cfRule>
  </conditionalFormatting>
  <conditionalFormatting sqref="L1748:M1748">
    <cfRule type="expression" dxfId="2201" priority="1831">
      <formula>"대관"</formula>
    </cfRule>
  </conditionalFormatting>
  <conditionalFormatting sqref="L1768:N1768">
    <cfRule type="expression" dxfId="2200" priority="2036">
      <formula>"대관"</formula>
    </cfRule>
  </conditionalFormatting>
  <conditionalFormatting sqref="L1807:N1807">
    <cfRule type="expression" dxfId="2199" priority="1527">
      <formula>"대관"</formula>
    </cfRule>
  </conditionalFormatting>
  <conditionalFormatting sqref="M1668">
    <cfRule type="expression" dxfId="2198" priority="1632">
      <formula>"대관"</formula>
    </cfRule>
  </conditionalFormatting>
  <conditionalFormatting sqref="M1833">
    <cfRule type="expression" dxfId="2197" priority="1984">
      <formula>"대관"</formula>
    </cfRule>
  </conditionalFormatting>
  <conditionalFormatting sqref="N1516:N1518">
    <cfRule type="expression" dxfId="2196" priority="1502">
      <formula>"대관"</formula>
    </cfRule>
  </conditionalFormatting>
  <conditionalFormatting sqref="N1520:N1524">
    <cfRule type="expression" dxfId="2195" priority="1800">
      <formula>"대관"</formula>
    </cfRule>
  </conditionalFormatting>
  <conditionalFormatting sqref="N1525:N1528">
    <cfRule type="expression" dxfId="2194" priority="1508">
      <formula>"대관"</formula>
    </cfRule>
  </conditionalFormatting>
  <conditionalFormatting sqref="N1530">
    <cfRule type="expression" dxfId="2193" priority="2000">
      <formula>"대관"</formula>
    </cfRule>
  </conditionalFormatting>
  <conditionalFormatting sqref="N1532">
    <cfRule type="expression" dxfId="2192" priority="1798">
      <formula>"대관"</formula>
    </cfRule>
  </conditionalFormatting>
  <conditionalFormatting sqref="N1536:N1538">
    <cfRule type="expression" dxfId="2191" priority="1792">
      <formula>"대관"</formula>
    </cfRule>
  </conditionalFormatting>
  <conditionalFormatting sqref="N1540:N1541">
    <cfRule type="expression" dxfId="2190" priority="1783">
      <formula>"대관"</formula>
    </cfRule>
  </conditionalFormatting>
  <conditionalFormatting sqref="N1542:N1543">
    <cfRule type="expression" dxfId="2189" priority="1775">
      <formula>"대관"</formula>
    </cfRule>
  </conditionalFormatting>
  <conditionalFormatting sqref="N1545:N1547">
    <cfRule type="expression" dxfId="2188" priority="1774">
      <formula>"대관"</formula>
    </cfRule>
  </conditionalFormatting>
  <conditionalFormatting sqref="N1549:N1551">
    <cfRule type="expression" dxfId="2187" priority="1770">
      <formula>"대관"</formula>
    </cfRule>
  </conditionalFormatting>
  <conditionalFormatting sqref="N1555">
    <cfRule type="expression" dxfId="2186" priority="1966">
      <formula>"대관"</formula>
    </cfRule>
  </conditionalFormatting>
  <conditionalFormatting sqref="N1557:N1558">
    <cfRule type="expression" dxfId="2185" priority="1762">
      <formula>"대관"</formula>
    </cfRule>
  </conditionalFormatting>
  <conditionalFormatting sqref="N1561">
    <cfRule type="expression" dxfId="2184" priority="1751">
      <formula>"대관"</formula>
    </cfRule>
  </conditionalFormatting>
  <conditionalFormatting sqref="N1563:N1575">
    <cfRule type="expression" dxfId="2183" priority="1749">
      <formula>"대관"</formula>
    </cfRule>
  </conditionalFormatting>
  <conditionalFormatting sqref="N1577:N1581">
    <cfRule type="expression" dxfId="2182" priority="1738">
      <formula>"대관"</formula>
    </cfRule>
  </conditionalFormatting>
  <conditionalFormatting sqref="N1589">
    <cfRule type="expression" dxfId="2181" priority="1902">
      <formula>"대관"</formula>
    </cfRule>
  </conditionalFormatting>
  <conditionalFormatting sqref="N1591">
    <cfRule type="expression" dxfId="2180" priority="1889">
      <formula>"대관"</formula>
    </cfRule>
  </conditionalFormatting>
  <conditionalFormatting sqref="N1593">
    <cfRule type="expression" dxfId="2179" priority="1723">
      <formula>"대관"</formula>
    </cfRule>
  </conditionalFormatting>
  <conditionalFormatting sqref="N1595">
    <cfRule type="expression" dxfId="2178" priority="1719">
      <formula>"대관"</formula>
    </cfRule>
  </conditionalFormatting>
  <conditionalFormatting sqref="N1598">
    <cfRule type="expression" dxfId="2177" priority="1897">
      <formula>"대관"</formula>
    </cfRule>
  </conditionalFormatting>
  <conditionalFormatting sqref="N1602:N1607">
    <cfRule type="expression" dxfId="2176" priority="1703">
      <formula>"대관"</formula>
    </cfRule>
  </conditionalFormatting>
  <conditionalFormatting sqref="N1613:N1631">
    <cfRule type="expression" dxfId="2175" priority="1689">
      <formula>"대관"</formula>
    </cfRule>
  </conditionalFormatting>
  <conditionalFormatting sqref="N1633">
    <cfRule type="expression" dxfId="2174" priority="1683">
      <formula>"대관"</formula>
    </cfRule>
  </conditionalFormatting>
  <conditionalFormatting sqref="N1635:N1640">
    <cfRule type="expression" dxfId="2173" priority="1663">
      <formula>"대관"</formula>
    </cfRule>
  </conditionalFormatting>
  <conditionalFormatting sqref="N1645">
    <cfRule type="expression" dxfId="2172" priority="1655">
      <formula>"대관"</formula>
    </cfRule>
  </conditionalFormatting>
  <conditionalFormatting sqref="N1654:N1655">
    <cfRule type="expression" dxfId="2171" priority="1937">
      <formula>"대관"</formula>
    </cfRule>
  </conditionalFormatting>
  <conditionalFormatting sqref="N1658:N1665">
    <cfRule type="expression" dxfId="2170" priority="1641">
      <formula>"대관"</formula>
    </cfRule>
  </conditionalFormatting>
  <conditionalFormatting sqref="N1673">
    <cfRule type="expression" dxfId="2169" priority="1956">
      <formula>"대관"</formula>
    </cfRule>
  </conditionalFormatting>
  <conditionalFormatting sqref="N1675:N1677">
    <cfRule type="expression" dxfId="2168" priority="1948">
      <formula>"대관"</formula>
    </cfRule>
  </conditionalFormatting>
  <conditionalFormatting sqref="N1680:N1693">
    <cfRule type="expression" dxfId="2167" priority="1613">
      <formula>"대관"</formula>
    </cfRule>
  </conditionalFormatting>
  <conditionalFormatting sqref="N1695">
    <cfRule type="expression" dxfId="2166" priority="1611">
      <formula>"대관"</formula>
    </cfRule>
  </conditionalFormatting>
  <conditionalFormatting sqref="N1700:N1702">
    <cfRule type="expression" dxfId="2165" priority="1544">
      <formula>"대관"</formula>
    </cfRule>
  </conditionalFormatting>
  <conditionalFormatting sqref="N1706:N1707">
    <cfRule type="expression" dxfId="2164" priority="1586">
      <formula>"대관"</formula>
    </cfRule>
  </conditionalFormatting>
  <conditionalFormatting sqref="N1714">
    <cfRule type="expression" dxfId="2163" priority="1584">
      <formula>"대관"</formula>
    </cfRule>
  </conditionalFormatting>
  <conditionalFormatting sqref="N1716:N1721">
    <cfRule type="expression" dxfId="2162" priority="1578">
      <formula>"대관"</formula>
    </cfRule>
  </conditionalFormatting>
  <conditionalFormatting sqref="N1723:N1725">
    <cfRule type="expression" dxfId="2161" priority="1572">
      <formula>"대관"</formula>
    </cfRule>
  </conditionalFormatting>
  <conditionalFormatting sqref="N1727">
    <cfRule type="expression" dxfId="2160" priority="1921">
      <formula>"대관"</formula>
    </cfRule>
  </conditionalFormatting>
  <conditionalFormatting sqref="N1739:N1741">
    <cfRule type="expression" dxfId="2159" priority="1854">
      <formula>"대관"</formula>
    </cfRule>
  </conditionalFormatting>
  <conditionalFormatting sqref="N1746:N1747">
    <cfRule type="expression" dxfId="2158" priority="1569">
      <formula>"대관"</formula>
    </cfRule>
  </conditionalFormatting>
  <conditionalFormatting sqref="N1748:N1750">
    <cfRule type="expression" dxfId="2157" priority="1829">
      <formula>"대관"</formula>
    </cfRule>
  </conditionalFormatting>
  <conditionalFormatting sqref="N1751">
    <cfRule type="expression" dxfId="2156" priority="1568">
      <formula>"대관"</formula>
    </cfRule>
  </conditionalFormatting>
  <conditionalFormatting sqref="N1753:N1764">
    <cfRule type="expression" dxfId="2155" priority="1561">
      <formula>"대관"</formula>
    </cfRule>
  </conditionalFormatting>
  <conditionalFormatting sqref="N1767">
    <cfRule type="expression" dxfId="2154" priority="2001">
      <formula>"대관"</formula>
    </cfRule>
  </conditionalFormatting>
  <conditionalFormatting sqref="N1769:N1771">
    <cfRule type="expression" dxfId="2153" priority="1833">
      <formula>"대관"</formula>
    </cfRule>
  </conditionalFormatting>
  <conditionalFormatting sqref="N1772">
    <cfRule type="expression" dxfId="2152" priority="1976">
      <formula>"대관"</formula>
    </cfRule>
  </conditionalFormatting>
  <conditionalFormatting sqref="N1776:N1782">
    <cfRule type="expression" dxfId="2151" priority="1500">
      <formula>"대관"</formula>
    </cfRule>
  </conditionalFormatting>
  <conditionalFormatting sqref="N1785:N1791">
    <cfRule type="expression" dxfId="2150" priority="1504">
      <formula>"대관"</formula>
    </cfRule>
  </conditionalFormatting>
  <conditionalFormatting sqref="N1797:N1805">
    <cfRule type="expression" dxfId="2149" priority="1542">
      <formula>"대관"</formula>
    </cfRule>
  </conditionalFormatting>
  <conditionalFormatting sqref="N1808">
    <cfRule type="expression" dxfId="2148" priority="1524">
      <formula>"대관"</formula>
    </cfRule>
  </conditionalFormatting>
  <conditionalFormatting sqref="N1809:N1811">
    <cfRule type="expression" dxfId="2147" priority="1904">
      <formula>"대관"</formula>
    </cfRule>
  </conditionalFormatting>
  <conditionalFormatting sqref="N1816:N1818">
    <cfRule type="expression" dxfId="2146" priority="1893">
      <formula>"대관"</formula>
    </cfRule>
  </conditionalFormatting>
  <conditionalFormatting sqref="N1820:N1821">
    <cfRule type="expression" dxfId="2145" priority="1874">
      <formula>"대관"</formula>
    </cfRule>
  </conditionalFormatting>
  <conditionalFormatting sqref="N1825">
    <cfRule type="expression" dxfId="2144" priority="1872">
      <formula>"대관"</formula>
    </cfRule>
  </conditionalFormatting>
  <conditionalFormatting sqref="N1828:N1830">
    <cfRule type="expression" dxfId="2143" priority="1868">
      <formula>"대관"</formula>
    </cfRule>
  </conditionalFormatting>
  <conditionalFormatting sqref="N1835">
    <cfRule type="expression" dxfId="2142" priority="2005">
      <formula>"대관"</formula>
    </cfRule>
  </conditionalFormatting>
  <conditionalFormatting sqref="N1837:N1838">
    <cfRule type="expression" dxfId="2141" priority="1958">
      <formula>"대관"</formula>
    </cfRule>
  </conditionalFormatting>
  <conditionalFormatting sqref="N1840:N1843">
    <cfRule type="expression" dxfId="2140" priority="1858">
      <formula>"대관"</formula>
    </cfRule>
  </conditionalFormatting>
  <conditionalFormatting sqref="N1853">
    <cfRule type="expression" dxfId="2139" priority="1942">
      <formula>"대관"</formula>
    </cfRule>
  </conditionalFormatting>
  <conditionalFormatting sqref="N1855:N1856">
    <cfRule type="expression" dxfId="2138" priority="1837">
      <formula>"대관"</formula>
    </cfRule>
  </conditionalFormatting>
  <conditionalFormatting sqref="N1858:N1859">
    <cfRule type="expression" dxfId="2137" priority="1835">
      <formula>"대관"</formula>
    </cfRule>
  </conditionalFormatting>
  <conditionalFormatting sqref="N1863">
    <cfRule type="expression" dxfId="2136" priority="1823">
      <formula>"대관"</formula>
    </cfRule>
  </conditionalFormatting>
  <conditionalFormatting sqref="N1866:N1870">
    <cfRule type="expression" dxfId="2135" priority="1819">
      <formula>"대관"</formula>
    </cfRule>
  </conditionalFormatting>
  <conditionalFormatting sqref="N1874:N1875">
    <cfRule type="expression" dxfId="2134" priority="1968">
      <formula>"대관"</formula>
    </cfRule>
  </conditionalFormatting>
  <conditionalFormatting sqref="P1694:P1695 I1695:K1695 M1695 D1695:G1695">
    <cfRule type="expression" dxfId="2133" priority="1605">
      <formula>"대관"</formula>
    </cfRule>
  </conditionalFormatting>
  <conditionalFormatting sqref="P1781:P1782">
    <cfRule type="expression" dxfId="2132" priority="1556">
      <formula>"대관"</formula>
    </cfRule>
  </conditionalFormatting>
  <conditionalFormatting sqref="P1807:P1808 D1808:G1808 I1808 L1808:M1808">
    <cfRule type="expression" dxfId="2131" priority="1518">
      <formula>"대관"</formula>
    </cfRule>
  </conditionalFormatting>
  <conditionalFormatting sqref="U1544">
    <cfRule type="expression" dxfId="2130" priority="2039">
      <formula>"대관"</formula>
    </cfRule>
  </conditionalFormatting>
  <conditionalFormatting sqref="U1554:U1555">
    <cfRule type="expression" dxfId="2129" priority="1763">
      <formula>"대관"</formula>
    </cfRule>
  </conditionalFormatting>
  <conditionalFormatting sqref="U1561">
    <cfRule type="expression" dxfId="2128" priority="1752">
      <formula>"대관"</formula>
    </cfRule>
  </conditionalFormatting>
  <conditionalFormatting sqref="U1575">
    <cfRule type="expression" dxfId="2127" priority="1741">
      <formula>"대관"</formula>
    </cfRule>
  </conditionalFormatting>
  <conditionalFormatting sqref="U1593">
    <cfRule type="expression" dxfId="2126" priority="1726">
      <formula>"대관"</formula>
    </cfRule>
  </conditionalFormatting>
  <conditionalFormatting sqref="U1638">
    <cfRule type="expression" dxfId="2125" priority="1669">
      <formula>"대관"</formula>
    </cfRule>
  </conditionalFormatting>
  <conditionalFormatting sqref="U1647">
    <cfRule type="expression" dxfId="2124" priority="1648">
      <formula>"대관"</formula>
    </cfRule>
  </conditionalFormatting>
  <conditionalFormatting sqref="U1654">
    <cfRule type="expression" dxfId="2123" priority="1929">
      <formula>"대관"</formula>
    </cfRule>
  </conditionalFormatting>
  <conditionalFormatting sqref="U1694:U1695">
    <cfRule type="expression" dxfId="2122" priority="1603">
      <formula>"대관"</formula>
    </cfRule>
  </conditionalFormatting>
  <conditionalFormatting sqref="U1719">
    <cfRule type="expression" dxfId="2121" priority="1879">
      <formula>"대관"</formula>
    </cfRule>
  </conditionalFormatting>
  <conditionalFormatting sqref="U1745">
    <cfRule type="expression" dxfId="2120" priority="2003">
      <formula>"대관"</formula>
    </cfRule>
  </conditionalFormatting>
  <conditionalFormatting sqref="U1785:U1787">
    <cfRule type="expression" dxfId="2119" priority="1505">
      <formula>"대관"</formula>
    </cfRule>
  </conditionalFormatting>
  <conditionalFormatting sqref="U1793:V1793">
    <cfRule type="expression" dxfId="2118" priority="2006">
      <formula>"대관"</formula>
    </cfRule>
  </conditionalFormatting>
  <conditionalFormatting sqref="U1799">
    <cfRule type="expression" dxfId="2117" priority="1547">
      <formula>"대관"</formula>
    </cfRule>
  </conditionalFormatting>
  <conditionalFormatting sqref="U1808">
    <cfRule type="expression" dxfId="2116" priority="1516">
      <formula>"대관"</formula>
    </cfRule>
  </conditionalFormatting>
  <conditionalFormatting sqref="U1818">
    <cfRule type="expression" dxfId="2115" priority="1894">
      <formula>"대관"</formula>
    </cfRule>
  </conditionalFormatting>
  <conditionalFormatting sqref="U1820:U1821">
    <cfRule type="expression" dxfId="2114" priority="1875">
      <formula>"대관"</formula>
    </cfRule>
  </conditionalFormatting>
  <conditionalFormatting sqref="K1741">
    <cfRule type="expression" dxfId="2113" priority="1991">
      <formula>"대관"</formula>
    </cfRule>
  </conditionalFormatting>
  <conditionalFormatting sqref="V1530">
    <cfRule type="expression" dxfId="2112" priority="1992">
      <formula>"대관"</formula>
    </cfRule>
  </conditionalFormatting>
  <conditionalFormatting sqref="V1544">
    <cfRule type="expression" dxfId="2111" priority="2037">
      <formula>"대관"</formula>
    </cfRule>
  </conditionalFormatting>
  <conditionalFormatting sqref="V1575">
    <cfRule type="expression" dxfId="2110" priority="1747">
      <formula>"대관"</formula>
    </cfRule>
  </conditionalFormatting>
  <conditionalFormatting sqref="V1586">
    <cfRule type="expression" dxfId="2109" priority="1733">
      <formula>"대관"</formula>
    </cfRule>
  </conditionalFormatting>
  <conditionalFormatting sqref="V1593">
    <cfRule type="expression" dxfId="2108" priority="1724">
      <formula>"대관"</formula>
    </cfRule>
  </conditionalFormatting>
  <conditionalFormatting sqref="V1632:V1636">
    <cfRule type="expression" dxfId="2107" priority="1676">
      <formula>"대관"</formula>
    </cfRule>
  </conditionalFormatting>
  <conditionalFormatting sqref="V1638">
    <cfRule type="expression" dxfId="2106" priority="1675">
      <formula>"대관"</formula>
    </cfRule>
  </conditionalFormatting>
  <conditionalFormatting sqref="V1647">
    <cfRule type="expression" dxfId="2105" priority="1654">
      <formula>"대관"</formula>
    </cfRule>
  </conditionalFormatting>
  <conditionalFormatting sqref="V1655">
    <cfRule type="expression" dxfId="2104" priority="2008">
      <formula>"대관"</formula>
    </cfRule>
  </conditionalFormatting>
  <conditionalFormatting sqref="V1676:V1678">
    <cfRule type="expression" dxfId="2103" priority="1945">
      <formula>"대관"</formula>
    </cfRule>
  </conditionalFormatting>
  <conditionalFormatting sqref="V1680">
    <cfRule type="expression" dxfId="2102" priority="1943">
      <formula>"대관"</formula>
    </cfRule>
  </conditionalFormatting>
  <conditionalFormatting sqref="V1694:V1695">
    <cfRule type="expression" dxfId="2101" priority="1609">
      <formula>"대관"</formula>
    </cfRule>
  </conditionalFormatting>
  <conditionalFormatting sqref="V1703">
    <cfRule type="expression" dxfId="2100" priority="1969">
      <formula>"대관"</formula>
    </cfRule>
  </conditionalFormatting>
  <conditionalFormatting sqref="V1716">
    <cfRule type="expression" dxfId="2099" priority="1909">
      <formula>"대관"</formula>
    </cfRule>
  </conditionalFormatting>
  <conditionalFormatting sqref="V1719">
    <cfRule type="expression" dxfId="2098" priority="1877">
      <formula>"대관"</formula>
    </cfRule>
  </conditionalFormatting>
  <conditionalFormatting sqref="V1721:V1722">
    <cfRule type="expression" dxfId="2097" priority="1575">
      <formula>"대관"</formula>
    </cfRule>
  </conditionalFormatting>
  <conditionalFormatting sqref="V1740">
    <cfRule type="expression" dxfId="2096" priority="1855">
      <formula>"대관"</formula>
    </cfRule>
  </conditionalFormatting>
  <conditionalFormatting sqref="V1763:V1764">
    <cfRule type="expression" dxfId="2095" priority="1558">
      <formula>"대관"</formula>
    </cfRule>
  </conditionalFormatting>
  <conditionalFormatting sqref="V1775">
    <cfRule type="expression" dxfId="2094" priority="2022">
      <formula>"대관"</formula>
    </cfRule>
  </conditionalFormatting>
  <conditionalFormatting sqref="V1796">
    <cfRule type="expression" dxfId="2093" priority="1554">
      <formula>"대관"</formula>
    </cfRule>
  </conditionalFormatting>
  <conditionalFormatting sqref="V1799">
    <cfRule type="expression" dxfId="2092" priority="1545">
      <formula>"대관"</formula>
    </cfRule>
  </conditionalFormatting>
  <conditionalFormatting sqref="V1805">
    <cfRule type="expression" dxfId="2091" priority="1539">
      <formula>"대관"</formula>
    </cfRule>
  </conditionalFormatting>
  <conditionalFormatting sqref="V1807:V1808">
    <cfRule type="expression" dxfId="2090" priority="1522">
      <formula>"대관"</formula>
    </cfRule>
  </conditionalFormatting>
  <conditionalFormatting sqref="V1845:V1846">
    <cfRule type="expression" dxfId="2089" priority="1849">
      <formula>"대관"</formula>
    </cfRule>
  </conditionalFormatting>
  <conditionalFormatting sqref="V1858">
    <cfRule type="expression" dxfId="2088" priority="1979">
      <formula>"대관"</formula>
    </cfRule>
  </conditionalFormatting>
  <conditionalFormatting sqref="V1863">
    <cfRule type="expression" dxfId="2087" priority="1820">
      <formula>"대관"</formula>
    </cfRule>
  </conditionalFormatting>
  <conditionalFormatting sqref="V1872:V1873">
    <cfRule type="expression" dxfId="2086" priority="1805">
      <formula>"대관"</formula>
    </cfRule>
  </conditionalFormatting>
  <conditionalFormatting sqref="V1554:W1554">
    <cfRule type="expression" dxfId="2085" priority="1768">
      <formula>"대관"</formula>
    </cfRule>
  </conditionalFormatting>
  <conditionalFormatting sqref="V1639:AC1640">
    <cfRule type="expression" dxfId="2084" priority="1658">
      <formula>"대관"</formula>
    </cfRule>
  </conditionalFormatting>
  <conditionalFormatting sqref="W1722">
    <cfRule type="expression" dxfId="2083" priority="1574">
      <formula>"대관"</formula>
    </cfRule>
  </conditionalFormatting>
  <conditionalFormatting sqref="W1721:AC1721">
    <cfRule type="expression" dxfId="2082" priority="1579">
      <formula>"대관"</formula>
    </cfRule>
  </conditionalFormatting>
  <conditionalFormatting sqref="X1575">
    <cfRule type="expression" dxfId="2081" priority="1744">
      <formula>"대관"</formula>
    </cfRule>
  </conditionalFormatting>
  <conditionalFormatting sqref="X1638">
    <cfRule type="expression" dxfId="2080" priority="1672">
      <formula>"대관"</formula>
    </cfRule>
  </conditionalFormatting>
  <conditionalFormatting sqref="X1647">
    <cfRule type="expression" dxfId="2079" priority="1651">
      <formula>"대관"</formula>
    </cfRule>
  </conditionalFormatting>
  <conditionalFormatting sqref="X1674">
    <cfRule type="expression" dxfId="2078" priority="1953">
      <formula>"대관"</formula>
    </cfRule>
  </conditionalFormatting>
  <conditionalFormatting sqref="X1694:X1695">
    <cfRule type="expression" dxfId="2077" priority="1606">
      <formula>"대관"</formula>
    </cfRule>
  </conditionalFormatting>
  <conditionalFormatting sqref="X1808">
    <cfRule type="expression" dxfId="2076" priority="1519">
      <formula>"대관"</formula>
    </cfRule>
  </conditionalFormatting>
  <conditionalFormatting sqref="X1519:AB1519">
    <cfRule type="expression" dxfId="2075" priority="1804">
      <formula>"대관"</formula>
    </cfRule>
  </conditionalFormatting>
  <conditionalFormatting sqref="X1586:AB1586">
    <cfRule type="expression" dxfId="2074" priority="1736">
      <formula>"대관"</formula>
    </cfRule>
  </conditionalFormatting>
  <conditionalFormatting sqref="X1654:AB1654">
    <cfRule type="expression" dxfId="2073" priority="1935">
      <formula>"대관"</formula>
    </cfRule>
  </conditionalFormatting>
  <conditionalFormatting sqref="X1703:AB1703">
    <cfRule type="expression" dxfId="2072" priority="1974">
      <formula>"대관"</formula>
    </cfRule>
  </conditionalFormatting>
  <conditionalFormatting sqref="X1806:AB1806">
    <cfRule type="expression" dxfId="2071" priority="1538">
      <formula>"대관"</formula>
    </cfRule>
  </conditionalFormatting>
  <conditionalFormatting sqref="X1529:AC1530">
    <cfRule type="expression" dxfId="2070" priority="1998">
      <formula>"대관"</formula>
    </cfRule>
  </conditionalFormatting>
  <conditionalFormatting sqref="X1540:AC1541">
    <cfRule type="expression" dxfId="2069" priority="1785">
      <formula>"대관"</formula>
    </cfRule>
  </conditionalFormatting>
  <conditionalFormatting sqref="X1544:AC1544">
    <cfRule type="expression" dxfId="2068" priority="2045">
      <formula>"대관"</formula>
    </cfRule>
  </conditionalFormatting>
  <conditionalFormatting sqref="X1559:AC1560">
    <cfRule type="expression" dxfId="2067" priority="1760">
      <formula>"대관"</formula>
    </cfRule>
  </conditionalFormatting>
  <conditionalFormatting sqref="X1578:AC1578">
    <cfRule type="expression" dxfId="2066" priority="1843">
      <formula>"대관"</formula>
    </cfRule>
  </conditionalFormatting>
  <conditionalFormatting sqref="X1593:AC1595">
    <cfRule type="expression" dxfId="2065" priority="1714">
      <formula>"대관"</formula>
    </cfRule>
  </conditionalFormatting>
  <conditionalFormatting sqref="X1601:AC1601">
    <cfRule type="expression" dxfId="2064" priority="1710">
      <formula>"대관"</formula>
    </cfRule>
  </conditionalFormatting>
  <conditionalFormatting sqref="X1628:AC1631">
    <cfRule type="expression" dxfId="2063" priority="1693">
      <formula>"대관"</formula>
    </cfRule>
  </conditionalFormatting>
  <conditionalFormatting sqref="X1655:AC1655">
    <cfRule type="expression" dxfId="2062" priority="2013">
      <formula>"대관"</formula>
    </cfRule>
  </conditionalFormatting>
  <conditionalFormatting sqref="X1666:AC1666">
    <cfRule type="expression" dxfId="2061" priority="1628">
      <formula>"대관"</formula>
    </cfRule>
  </conditionalFormatting>
  <conditionalFormatting sqref="X1668:AC1668">
    <cfRule type="expression" dxfId="2060" priority="1637">
      <formula>"대관"</formula>
    </cfRule>
  </conditionalFormatting>
  <conditionalFormatting sqref="X1679:AC1679">
    <cfRule type="expression" dxfId="2059" priority="1620">
      <formula>"대관"</formula>
    </cfRule>
  </conditionalFormatting>
  <conditionalFormatting sqref="X1704:AC1705">
    <cfRule type="expression" dxfId="2058" priority="1593">
      <formula>"대관"</formula>
    </cfRule>
  </conditionalFormatting>
  <conditionalFormatting sqref="X1716:AC1717">
    <cfRule type="expression" dxfId="2057" priority="1915">
      <formula>"대관"</formula>
    </cfRule>
  </conditionalFormatting>
  <conditionalFormatting sqref="X1719:AC1719">
    <cfRule type="expression" dxfId="2056" priority="1887">
      <formula>"대관"</formula>
    </cfRule>
  </conditionalFormatting>
  <conditionalFormatting sqref="X1725:AC1725">
    <cfRule type="expression" dxfId="2055" priority="1927">
      <formula>"대관"</formula>
    </cfRule>
  </conditionalFormatting>
  <conditionalFormatting sqref="X1763:AC1764">
    <cfRule type="expression" dxfId="2054" priority="1566">
      <formula>"대관"</formula>
    </cfRule>
  </conditionalFormatting>
  <conditionalFormatting sqref="X1775:AC1775">
    <cfRule type="expression" dxfId="2053" priority="2025">
      <formula>"대관"</formula>
    </cfRule>
  </conditionalFormatting>
  <conditionalFormatting sqref="X1799:AC1799">
    <cfRule type="expression" dxfId="2052" priority="1553">
      <formula>"대관"</formula>
    </cfRule>
  </conditionalFormatting>
  <conditionalFormatting sqref="X1807:AC1807">
    <cfRule type="expression" dxfId="2051" priority="1531">
      <formula>"대관"</formula>
    </cfRule>
  </conditionalFormatting>
  <conditionalFormatting sqref="X1831:AC1831">
    <cfRule type="expression" dxfId="2050" priority="1862">
      <formula>"대관"</formula>
    </cfRule>
  </conditionalFormatting>
  <conditionalFormatting sqref="X1833:AC1833">
    <cfRule type="expression" dxfId="2049" priority="1989">
      <formula>"대관"</formula>
    </cfRule>
  </conditionalFormatting>
  <conditionalFormatting sqref="X1863:AC1863">
    <cfRule type="expression" dxfId="2048" priority="1828">
      <formula>"대관"</formula>
    </cfRule>
  </conditionalFormatting>
  <conditionalFormatting sqref="X1872:AC1873">
    <cfRule type="expression" dxfId="2047" priority="1808">
      <formula>"대관"</formula>
    </cfRule>
  </conditionalFormatting>
  <conditionalFormatting sqref="Y1533">
    <cfRule type="expression" dxfId="2046" priority="1797">
      <formula>"대관"</formula>
    </cfRule>
  </conditionalFormatting>
  <conditionalFormatting sqref="Y1536:Y1538">
    <cfRule type="expression" dxfId="2045" priority="1794">
      <formula>"대관"</formula>
    </cfRule>
  </conditionalFormatting>
  <conditionalFormatting sqref="Y1558">
    <cfRule type="expression" dxfId="2044" priority="1964">
      <formula>"대관"</formula>
    </cfRule>
  </conditionalFormatting>
  <conditionalFormatting sqref="Y1590">
    <cfRule type="expression" dxfId="2043" priority="2015">
      <formula>"대관"</formula>
    </cfRule>
  </conditionalFormatting>
  <conditionalFormatting sqref="Y1633">
    <cfRule type="expression" dxfId="2042" priority="1685">
      <formula>"대관"</formula>
    </cfRule>
  </conditionalFormatting>
  <conditionalFormatting sqref="Y1635:Y1636">
    <cfRule type="expression" dxfId="2041" priority="1679">
      <formula>"대관"</formula>
    </cfRule>
  </conditionalFormatting>
  <conditionalFormatting sqref="Y1669">
    <cfRule type="expression" dxfId="2040" priority="1982">
      <formula>"대관"</formula>
    </cfRule>
  </conditionalFormatting>
  <conditionalFormatting sqref="Y1671">
    <cfRule type="expression" dxfId="2039" priority="1622">
      <formula>"대관"</formula>
    </cfRule>
  </conditionalFormatting>
  <conditionalFormatting sqref="Y1708:Y1709">
    <cfRule type="expression" dxfId="2038" priority="1908">
      <formula>"대관"</formula>
    </cfRule>
  </conditionalFormatting>
  <conditionalFormatting sqref="Y1742:Y1743">
    <cfRule type="expression" dxfId="2037" priority="1841">
      <formula>"대관"</formula>
    </cfRule>
  </conditionalFormatting>
  <conditionalFormatting sqref="Y1812">
    <cfRule type="expression" dxfId="2036" priority="2017">
      <formula>"대관"</formula>
    </cfRule>
  </conditionalFormatting>
  <conditionalFormatting sqref="Y1813:Y1814">
    <cfRule type="expression" dxfId="2035" priority="1898">
      <formula>"대관"</formula>
    </cfRule>
  </conditionalFormatting>
  <conditionalFormatting sqref="Y1854">
    <cfRule type="expression" dxfId="2034" priority="1839">
      <formula>"대관"</formula>
    </cfRule>
  </conditionalFormatting>
  <conditionalFormatting sqref="Z1575:AC1575">
    <cfRule type="expression" dxfId="2033" priority="1740">
      <formula>"대관"</formula>
    </cfRule>
  </conditionalFormatting>
  <conditionalFormatting sqref="Z1638:AC1638">
    <cfRule type="expression" dxfId="2032" priority="1668">
      <formula>"대관"</formula>
    </cfRule>
  </conditionalFormatting>
  <conditionalFormatting sqref="Z1647:AC1647">
    <cfRule type="expression" dxfId="2031" priority="1647">
      <formula>"대관"</formula>
    </cfRule>
  </conditionalFormatting>
  <conditionalFormatting sqref="Z1674:AC1674">
    <cfRule type="expression" dxfId="2030" priority="1950">
      <formula>"대관"</formula>
    </cfRule>
  </conditionalFormatting>
  <conditionalFormatting sqref="Z1694:AC1695">
    <cfRule type="expression" dxfId="2029" priority="1602">
      <formula>"대관"</formula>
    </cfRule>
  </conditionalFormatting>
  <conditionalFormatting sqref="Z1808:AC1808">
    <cfRule type="expression" dxfId="2028" priority="1515">
      <formula>"대관"</formula>
    </cfRule>
  </conditionalFormatting>
  <conditionalFormatting sqref="AB1539:AC1539">
    <cfRule type="expression" dxfId="2027" priority="2032">
      <formula>"대관"</formula>
    </cfRule>
  </conditionalFormatting>
  <conditionalFormatting sqref="AC1672">
    <cfRule type="expression" dxfId="2026" priority="1917">
      <formula>"대관"</formula>
    </cfRule>
  </conditionalFormatting>
  <conditionalFormatting sqref="A1875:B1875 A1809:B1809 A1751:B1751">
    <cfRule type="expression" dxfId="2025" priority="1498">
      <formula>"대관"</formula>
    </cfRule>
  </conditionalFormatting>
  <conditionalFormatting sqref="C1875 C1809 C1751 C1721:C1722 C1712:C1713 C1700:C1702 C1694:C1696 C1644 C1639:C1640">
    <cfRule type="expression" dxfId="2024" priority="1496">
      <formula>"대관"</formula>
    </cfRule>
  </conditionalFormatting>
  <conditionalFormatting sqref="C1647">
    <cfRule type="expression" dxfId="2023" priority="1494">
      <formula>"대관"</formula>
    </cfRule>
  </conditionalFormatting>
  <conditionalFormatting sqref="C1664">
    <cfRule type="expression" dxfId="2022" priority="1490">
      <formula>"대관"</formula>
    </cfRule>
  </conditionalFormatting>
  <conditionalFormatting sqref="C1665">
    <cfRule type="expression" dxfId="2021" priority="1488">
      <formula>"대관"</formula>
    </cfRule>
  </conditionalFormatting>
  <conditionalFormatting sqref="C1807">
    <cfRule type="expression" dxfId="2020" priority="1486">
      <formula>"대관"</formula>
    </cfRule>
  </conditionalFormatting>
  <conditionalFormatting sqref="C1808">
    <cfRule type="expression" dxfId="2019" priority="1484">
      <formula>"대관"</formula>
    </cfRule>
  </conditionalFormatting>
  <conditionalFormatting sqref="A974 N1352:N1372 N1391:N1404 N1406:N1412">
    <cfRule type="expression" dxfId="2018" priority="1178">
      <formula>"대관"</formula>
    </cfRule>
  </conditionalFormatting>
  <conditionalFormatting sqref="A1047">
    <cfRule type="expression" dxfId="2017" priority="1234">
      <formula>"대관"</formula>
    </cfRule>
  </conditionalFormatting>
  <conditionalFormatting sqref="A1048">
    <cfRule type="expression" dxfId="2016" priority="1113">
      <formula>"대관"</formula>
    </cfRule>
  </conditionalFormatting>
  <conditionalFormatting sqref="A1136:A1137">
    <cfRule type="expression" dxfId="2015" priority="1042">
      <formula>"대관"</formula>
    </cfRule>
  </conditionalFormatting>
  <conditionalFormatting sqref="A1195 V1195">
    <cfRule type="expression" dxfId="2014" priority="1016">
      <formula>"대관"</formula>
    </cfRule>
  </conditionalFormatting>
  <conditionalFormatting sqref="A1206">
    <cfRule type="expression" dxfId="2013" priority="1410">
      <formula>"대관"</formula>
    </cfRule>
  </conditionalFormatting>
  <conditionalFormatting sqref="A1218">
    <cfRule type="expression" dxfId="2012" priority="1005">
      <formula>"대관"</formula>
    </cfRule>
  </conditionalFormatting>
  <conditionalFormatting sqref="A1243">
    <cfRule type="expression" dxfId="2011" priority="1214">
      <formula>"대관"</formula>
    </cfRule>
  </conditionalFormatting>
  <conditionalFormatting sqref="A1284">
    <cfRule type="expression" dxfId="2010" priority="1380">
      <formula>"대관"</formula>
    </cfRule>
  </conditionalFormatting>
  <conditionalFormatting sqref="A1297:A1298">
    <cfRule type="expression" dxfId="2009" priority="939">
      <formula>"대관"</formula>
    </cfRule>
  </conditionalFormatting>
  <conditionalFormatting sqref="A1326:A1328">
    <cfRule type="expression" dxfId="2008" priority="931">
      <formula>"대관"</formula>
    </cfRule>
  </conditionalFormatting>
  <conditionalFormatting sqref="A1365:A1368">
    <cfRule type="expression" dxfId="2007" priority="1282">
      <formula>"대관"</formula>
    </cfRule>
  </conditionalFormatting>
  <conditionalFormatting sqref="A1369:A1370">
    <cfRule type="expression" dxfId="2006" priority="1270">
      <formula>"대관"</formula>
    </cfRule>
  </conditionalFormatting>
  <conditionalFormatting sqref="A1387:A1389">
    <cfRule type="expression" dxfId="2005" priority="1236">
      <formula>"대관"</formula>
    </cfRule>
  </conditionalFormatting>
  <conditionalFormatting sqref="A1391:A1393">
    <cfRule type="expression" dxfId="2004" priority="1203">
      <formula>"대관"</formula>
    </cfRule>
  </conditionalFormatting>
  <conditionalFormatting sqref="A1400:A1401">
    <cfRule type="expression" dxfId="2003" priority="1230">
      <formula>"대관"</formula>
    </cfRule>
  </conditionalFormatting>
  <conditionalFormatting sqref="A1406:A1407">
    <cfRule type="expression" dxfId="2002" priority="1222">
      <formula>"대관"</formula>
    </cfRule>
  </conditionalFormatting>
  <conditionalFormatting sqref="A1416:A1417">
    <cfRule type="expression" dxfId="2001" priority="1218">
      <formula>"대관"</formula>
    </cfRule>
  </conditionalFormatting>
  <conditionalFormatting sqref="A1434">
    <cfRule type="expression" dxfId="2000" priority="1199">
      <formula>"대관"</formula>
    </cfRule>
  </conditionalFormatting>
  <conditionalFormatting sqref="A1106:A1107 C1106:C1107">
    <cfRule type="expression" dxfId="1999" priority="1065">
      <formula>"대관"</formula>
    </cfRule>
  </conditionalFormatting>
  <conditionalFormatting sqref="A1349 C1349">
    <cfRule type="expression" dxfId="1998" priority="1189">
      <formula>"대관"</formula>
    </cfRule>
  </conditionalFormatting>
  <conditionalFormatting sqref="A1356 C1356">
    <cfRule type="expression" dxfId="1997" priority="1314">
      <formula>"대관"</formula>
    </cfRule>
  </conditionalFormatting>
  <conditionalFormatting sqref="A1386 C1386:D1386 F1386:G1386">
    <cfRule type="expression" dxfId="1996" priority="1384">
      <formula>"대관"</formula>
    </cfRule>
  </conditionalFormatting>
  <conditionalFormatting sqref="C974">
    <cfRule type="expression" dxfId="1995" priority="1176">
      <formula>"대관"</formula>
    </cfRule>
  </conditionalFormatting>
  <conditionalFormatting sqref="C1368">
    <cfRule type="expression" dxfId="1994" priority="1191">
      <formula>"대관"</formula>
    </cfRule>
  </conditionalFormatting>
  <conditionalFormatting sqref="C1370 A1376:A1377 C1376:C1377">
    <cfRule type="expression" dxfId="1993" priority="1193">
      <formula>"대관"</formula>
    </cfRule>
  </conditionalFormatting>
  <conditionalFormatting sqref="C1365:D1365 I1365:M1365 P1365 F1365:G1365">
    <cfRule type="expression" dxfId="1992" priority="1293">
      <formula>"대관"</formula>
    </cfRule>
  </conditionalFormatting>
  <conditionalFormatting sqref="C1369:D1369 I1369:M1369 P1369 F1369:G1369">
    <cfRule type="expression" dxfId="1991" priority="1276">
      <formula>"대관"</formula>
    </cfRule>
  </conditionalFormatting>
  <conditionalFormatting sqref="D1128:D1129">
    <cfRule type="expression" dxfId="1990" priority="1349">
      <formula>"대관"</formula>
    </cfRule>
  </conditionalFormatting>
  <conditionalFormatting sqref="D1407">
    <cfRule type="expression" dxfId="1989" priority="1369">
      <formula>"대관"</formula>
    </cfRule>
  </conditionalFormatting>
  <conditionalFormatting sqref="D979:E979 G979:I979">
    <cfRule type="expression" dxfId="1988" priority="1378">
      <formula>"대관"</formula>
    </cfRule>
  </conditionalFormatting>
  <conditionalFormatting sqref="D982:E983 G982:I983">
    <cfRule type="expression" dxfId="1987" priority="1168">
      <formula>"대관"</formula>
    </cfRule>
  </conditionalFormatting>
  <conditionalFormatting sqref="D1012:E1012 G1012:I1012">
    <cfRule type="expression" dxfId="1986" priority="1149">
      <formula>"대관"</formula>
    </cfRule>
  </conditionalFormatting>
  <conditionalFormatting sqref="D1056:E1056 G1056:I1056">
    <cfRule type="expression" dxfId="1985" priority="1464">
      <formula>"대관"</formula>
    </cfRule>
  </conditionalFormatting>
  <conditionalFormatting sqref="D1064:E1064">
    <cfRule type="expression" dxfId="1984" priority="1310">
      <formula>"대관"</formula>
    </cfRule>
  </conditionalFormatting>
  <conditionalFormatting sqref="D1075:E1075 G1075:I1075">
    <cfRule type="expression" dxfId="1983" priority="1437">
      <formula>"대관"</formula>
    </cfRule>
  </conditionalFormatting>
  <conditionalFormatting sqref="D1088:E1088 G1088:H1088">
    <cfRule type="expression" dxfId="1982" priority="1107">
      <formula>"대관"</formula>
    </cfRule>
  </conditionalFormatting>
  <conditionalFormatting sqref="D1151 G1151:I1151">
    <cfRule type="expression" dxfId="1981" priority="1446">
      <formula>"대관"</formula>
    </cfRule>
  </conditionalFormatting>
  <conditionalFormatting sqref="D1160">
    <cfRule type="expression" dxfId="1980" priority="1039">
      <formula>"대관"</formula>
    </cfRule>
  </conditionalFormatting>
  <conditionalFormatting sqref="D1161 G1161:I1161">
    <cfRule type="expression" dxfId="1979" priority="1036">
      <formula>"대관"</formula>
    </cfRule>
  </conditionalFormatting>
  <conditionalFormatting sqref="D1191:E1191 G1191:I1191">
    <cfRule type="expression" dxfId="1978" priority="1453">
      <formula>"대관"</formula>
    </cfRule>
  </conditionalFormatting>
  <conditionalFormatting sqref="D1209:E1209 G1209:I1209">
    <cfRule type="expression" dxfId="1977" priority="1461">
      <formula>"대관"</formula>
    </cfRule>
  </conditionalFormatting>
  <conditionalFormatting sqref="D1235:E1235 G1235:I1235">
    <cfRule type="expression" dxfId="1976" priority="999">
      <formula>"대관"</formula>
    </cfRule>
  </conditionalFormatting>
  <conditionalFormatting sqref="D1277:E1277">
    <cfRule type="expression" dxfId="1975" priority="1262">
      <formula>"대관"</formula>
    </cfRule>
  </conditionalFormatting>
  <conditionalFormatting sqref="D1279:E1279 G1279:I1279">
    <cfRule type="expression" dxfId="1974" priority="1265">
      <formula>"대관"</formula>
    </cfRule>
  </conditionalFormatting>
  <conditionalFormatting sqref="D1354 G1354:H1354">
    <cfRule type="expression" dxfId="1973" priority="1321">
      <formula>"대관"</formula>
    </cfRule>
  </conditionalFormatting>
  <conditionalFormatting sqref="D1355 G1355:I1355">
    <cfRule type="expression" dxfId="1972" priority="1323">
      <formula>"대관"</formula>
    </cfRule>
  </conditionalFormatting>
  <conditionalFormatting sqref="D1361">
    <cfRule type="expression" dxfId="1971" priority="1307">
      <formula>"대관"</formula>
    </cfRule>
  </conditionalFormatting>
  <conditionalFormatting sqref="D1362:D1363 G1362:H1363">
    <cfRule type="expression" dxfId="1970" priority="1304">
      <formula>"대관"</formula>
    </cfRule>
  </conditionalFormatting>
  <conditionalFormatting sqref="D1383 G1383:I1383">
    <cfRule type="expression" dxfId="1969" priority="1253">
      <formula>"대관"</formula>
    </cfRule>
  </conditionalFormatting>
  <conditionalFormatting sqref="D1403 G1403:I1403">
    <cfRule type="expression" dxfId="1968" priority="1408">
      <formula>"대관"</formula>
    </cfRule>
  </conditionalFormatting>
  <conditionalFormatting sqref="D1193:F1193">
    <cfRule type="expression" dxfId="1967" priority="1392">
      <formula>"대관"</formula>
    </cfRule>
  </conditionalFormatting>
  <conditionalFormatting sqref="D974:G974 I974:N974 P974">
    <cfRule type="expression" dxfId="1966" priority="1183">
      <formula>"대관"</formula>
    </cfRule>
  </conditionalFormatting>
  <conditionalFormatting sqref="D1211:G1211 I1211">
    <cfRule type="expression" dxfId="1965" priority="1416">
      <formula>"대관"</formula>
    </cfRule>
  </conditionalFormatting>
  <conditionalFormatting sqref="D1349:G1349 I1349:M1349 P1349">
    <cfRule type="expression" dxfId="1964" priority="1334">
      <formula>"대관"</formula>
    </cfRule>
  </conditionalFormatting>
  <conditionalFormatting sqref="D1366:D1367 I1366:I1367 L1366:M1367 F1366:G1367">
    <cfRule type="expression" dxfId="1963" priority="1288">
      <formula>"대관"</formula>
    </cfRule>
  </conditionalFormatting>
  <conditionalFormatting sqref="D1406 I1406 L1406:M1406 F1406:G1406">
    <cfRule type="expression" dxfId="1962" priority="1228">
      <formula>"대관"</formula>
    </cfRule>
  </conditionalFormatting>
  <conditionalFormatting sqref="D1055:H1055 X1055:AC1055 N1114:N1116 D1142:K1142 X1142:AC1142 U1283 Y1289 D1347:K1347 X1347:AC1347 J1350:K1350 N1375:N1377 N1379 A1381 N1381 V1381 N1383:N1389 V1416 N1416:N1420 N1422 N1424:N1434 U1425">
    <cfRule type="expression" dxfId="1961" priority="1480">
      <formula>"대관"</formula>
    </cfRule>
  </conditionalFormatting>
  <conditionalFormatting sqref="D1275:H1276 X1275:AC1276">
    <cfRule type="expression" dxfId="1960" priority="977">
      <formula>"대관"</formula>
    </cfRule>
  </conditionalFormatting>
  <conditionalFormatting sqref="D994:I994">
    <cfRule type="expression" dxfId="1959" priority="1324">
      <formula>"대관"</formula>
    </cfRule>
  </conditionalFormatting>
  <conditionalFormatting sqref="D1059:I1062">
    <cfRule type="expression" dxfId="1958" priority="1094">
      <formula>"대관"</formula>
    </cfRule>
  </conditionalFormatting>
  <conditionalFormatting sqref="D1114:I1114">
    <cfRule type="expression" dxfId="1957" priority="1194">
      <formula>"대관"</formula>
    </cfRule>
  </conditionalFormatting>
  <conditionalFormatting sqref="D1338:I1338">
    <cfRule type="expression" dxfId="1956" priority="1360">
      <formula>"대관"</formula>
    </cfRule>
  </conditionalFormatting>
  <conditionalFormatting sqref="D1372 F1372:I1372">
    <cfRule type="expression" dxfId="1955" priority="1398">
      <formula>"대관"</formula>
    </cfRule>
  </conditionalFormatting>
  <conditionalFormatting sqref="D1394 F1394:I1394">
    <cfRule type="expression" dxfId="1954" priority="1425">
      <formula>"대관"</formula>
    </cfRule>
  </conditionalFormatting>
  <conditionalFormatting sqref="E1016:E1018">
    <cfRule type="expression" dxfId="1953" priority="1142">
      <formula>"대관"</formula>
    </cfRule>
  </conditionalFormatting>
  <conditionalFormatting sqref="E1020">
    <cfRule type="expression" dxfId="1952" priority="1130">
      <formula>"대관"</formula>
    </cfRule>
  </conditionalFormatting>
  <conditionalFormatting sqref="E1066 G1066:I1066">
    <cfRule type="expression" dxfId="1951" priority="1477">
      <formula>"대관"</formula>
    </cfRule>
  </conditionalFormatting>
  <conditionalFormatting sqref="E1128 G1128:I1128">
    <cfRule type="expression" dxfId="1950" priority="1354">
      <formula>"대관"</formula>
    </cfRule>
  </conditionalFormatting>
  <conditionalFormatting sqref="E1129">
    <cfRule type="expression" dxfId="1949" priority="1347">
      <formula>"대관"</formula>
    </cfRule>
  </conditionalFormatting>
  <conditionalFormatting sqref="G1156:I1156">
    <cfRule type="expression" dxfId="1948" priority="1210">
      <formula>"대관"</formula>
    </cfRule>
  </conditionalFormatting>
  <conditionalFormatting sqref="E1281 G1281:I1281">
    <cfRule type="expression" dxfId="1947" priority="970">
      <formula>"대관"</formula>
    </cfRule>
  </conditionalFormatting>
  <conditionalFormatting sqref="E1291">
    <cfRule type="expression" dxfId="1946" priority="961">
      <formula>"대관"</formula>
    </cfRule>
  </conditionalFormatting>
  <conditionalFormatting sqref="F974">
    <cfRule type="expression" dxfId="1945" priority="1179">
      <formula>"대관"</formula>
    </cfRule>
  </conditionalFormatting>
  <conditionalFormatting sqref="F979">
    <cfRule type="expression" dxfId="1944" priority="1376">
      <formula>"대관"</formula>
    </cfRule>
  </conditionalFormatting>
  <conditionalFormatting sqref="F982:F983">
    <cfRule type="expression" dxfId="1943" priority="1166">
      <formula>"대관"</formula>
    </cfRule>
  </conditionalFormatting>
  <conditionalFormatting sqref="F1012">
    <cfRule type="expression" dxfId="1942" priority="1147">
      <formula>"대관"</formula>
    </cfRule>
  </conditionalFormatting>
  <conditionalFormatting sqref="F1016:F1018">
    <cfRule type="expression" dxfId="1941" priority="1137">
      <formula>"대관"</formula>
    </cfRule>
  </conditionalFormatting>
  <conditionalFormatting sqref="F1020">
    <cfRule type="expression" dxfId="1940" priority="1123">
      <formula>"대관"</formula>
    </cfRule>
  </conditionalFormatting>
  <conditionalFormatting sqref="F1056">
    <cfRule type="expression" dxfId="1939" priority="1462">
      <formula>"대관"</formula>
    </cfRule>
  </conditionalFormatting>
  <conditionalFormatting sqref="F1063:F1064">
    <cfRule type="expression" dxfId="1938" priority="1088">
      <formula>"대관"</formula>
    </cfRule>
  </conditionalFormatting>
  <conditionalFormatting sqref="F1066">
    <cfRule type="expression" dxfId="1937" priority="1475">
      <formula>"대관"</formula>
    </cfRule>
  </conditionalFormatting>
  <conditionalFormatting sqref="F1075">
    <cfRule type="expression" dxfId="1936" priority="1435">
      <formula>"대관"</formula>
    </cfRule>
  </conditionalFormatting>
  <conditionalFormatting sqref="F1088">
    <cfRule type="expression" dxfId="1935" priority="1105">
      <formula>"대관"</formula>
    </cfRule>
  </conditionalFormatting>
  <conditionalFormatting sqref="F1128:F1129">
    <cfRule type="expression" dxfId="1934" priority="1352">
      <formula>"대관"</formula>
    </cfRule>
  </conditionalFormatting>
  <conditionalFormatting sqref="F1151">
    <cfRule type="expression" dxfId="1933" priority="1444">
      <formula>"대관"</formula>
    </cfRule>
  </conditionalFormatting>
  <conditionalFormatting sqref="F1156">
    <cfRule type="expression" dxfId="1932" priority="1208">
      <formula>"대관"</formula>
    </cfRule>
  </conditionalFormatting>
  <conditionalFormatting sqref="F1160:F1161">
    <cfRule type="expression" dxfId="1931" priority="1034">
      <formula>"대관"</formula>
    </cfRule>
  </conditionalFormatting>
  <conditionalFormatting sqref="F1191">
    <cfRule type="expression" dxfId="1930" priority="1451">
      <formula>"대관"</formula>
    </cfRule>
  </conditionalFormatting>
  <conditionalFormatting sqref="F1209">
    <cfRule type="expression" dxfId="1929" priority="1459">
      <formula>"대관"</formula>
    </cfRule>
  </conditionalFormatting>
  <conditionalFormatting sqref="F1211">
    <cfRule type="expression" dxfId="1928" priority="1413">
      <formula>"대관"</formula>
    </cfRule>
  </conditionalFormatting>
  <conditionalFormatting sqref="F1235">
    <cfRule type="expression" dxfId="1927" priority="997">
      <formula>"대관"</formula>
    </cfRule>
  </conditionalFormatting>
  <conditionalFormatting sqref="F1279">
    <cfRule type="expression" dxfId="1926" priority="1263">
      <formula>"대관"</formula>
    </cfRule>
  </conditionalFormatting>
  <conditionalFormatting sqref="F1281">
    <cfRule type="expression" dxfId="1925" priority="968">
      <formula>"대관"</formula>
    </cfRule>
  </conditionalFormatting>
  <conditionalFormatting sqref="F1291">
    <cfRule type="expression" dxfId="1924" priority="956">
      <formula>"대관"</formula>
    </cfRule>
  </conditionalFormatting>
  <conditionalFormatting sqref="F1349">
    <cfRule type="expression" dxfId="1923" priority="1330">
      <formula>"대관"</formula>
    </cfRule>
  </conditionalFormatting>
  <conditionalFormatting sqref="F1354:F1355">
    <cfRule type="expression" dxfId="1922" priority="1319">
      <formula>"대관"</formula>
    </cfRule>
  </conditionalFormatting>
  <conditionalFormatting sqref="F1361:F1363">
    <cfRule type="expression" dxfId="1921" priority="1302">
      <formula>"대관"</formula>
    </cfRule>
  </conditionalFormatting>
  <conditionalFormatting sqref="F1365">
    <cfRule type="expression" dxfId="1920" priority="1289">
      <formula>"대관"</formula>
    </cfRule>
  </conditionalFormatting>
  <conditionalFormatting sqref="F1369">
    <cfRule type="expression" dxfId="1919" priority="1272">
      <formula>"대관"</formula>
    </cfRule>
  </conditionalFormatting>
  <conditionalFormatting sqref="F1383">
    <cfRule type="expression" dxfId="1918" priority="1251">
      <formula>"대관"</formula>
    </cfRule>
  </conditionalFormatting>
  <conditionalFormatting sqref="F1386:F1387">
    <cfRule type="expression" dxfId="1917" priority="1239">
      <formula>"대관"</formula>
    </cfRule>
  </conditionalFormatting>
  <conditionalFormatting sqref="F1403">
    <cfRule type="expression" dxfId="1916" priority="1406">
      <formula>"대관"</formula>
    </cfRule>
  </conditionalFormatting>
  <conditionalFormatting sqref="G1016:I1018">
    <cfRule type="expression" dxfId="1915" priority="1141">
      <formula>"대관"</formula>
    </cfRule>
  </conditionalFormatting>
  <conditionalFormatting sqref="G1020:I1020">
    <cfRule type="expression" dxfId="1914" priority="1129">
      <formula>"대관"</formula>
    </cfRule>
  </conditionalFormatting>
  <conditionalFormatting sqref="G1129:I1129">
    <cfRule type="expression" dxfId="1913" priority="1356">
      <formula>"대관"</formula>
    </cfRule>
  </conditionalFormatting>
  <conditionalFormatting sqref="G1291:I1291">
    <cfRule type="expression" dxfId="1912" priority="960">
      <formula>"대관"</formula>
    </cfRule>
  </conditionalFormatting>
  <conditionalFormatting sqref="G1064:K1064">
    <cfRule type="expression" dxfId="1911" priority="1309">
      <formula>"대관"</formula>
    </cfRule>
  </conditionalFormatting>
  <conditionalFormatting sqref="G1160:K1160">
    <cfRule type="expression" dxfId="1910" priority="1038">
      <formula>"대관"</formula>
    </cfRule>
  </conditionalFormatting>
  <conditionalFormatting sqref="G1193:K1193">
    <cfRule type="expression" dxfId="1909" priority="1394">
      <formula>"대관"</formula>
    </cfRule>
  </conditionalFormatting>
  <conditionalFormatting sqref="G1277:K1277">
    <cfRule type="expression" dxfId="1908" priority="1259">
      <formula>"대관"</formula>
    </cfRule>
  </conditionalFormatting>
  <conditionalFormatting sqref="G1361:K1361">
    <cfRule type="expression" dxfId="1907" priority="1306">
      <formula>"대관"</formula>
    </cfRule>
  </conditionalFormatting>
  <conditionalFormatting sqref="I1059:I1062">
    <cfRule type="expression" dxfId="1906" priority="1096">
      <formula>"대관"</formula>
    </cfRule>
  </conditionalFormatting>
  <conditionalFormatting sqref="I1063">
    <cfRule type="expression" dxfId="1905" priority="1092">
      <formula>"대관"</formula>
    </cfRule>
  </conditionalFormatting>
  <conditionalFormatting sqref="I1407">
    <cfRule type="expression" dxfId="1904" priority="1367">
      <formula>"대관"</formula>
    </cfRule>
  </conditionalFormatting>
  <conditionalFormatting sqref="I1088:K1088">
    <cfRule type="expression" dxfId="1903" priority="1102">
      <formula>"대관"</formula>
    </cfRule>
  </conditionalFormatting>
  <conditionalFormatting sqref="I1354:K1354">
    <cfRule type="expression" dxfId="1902" priority="1316">
      <formula>"대관"</formula>
    </cfRule>
  </conditionalFormatting>
  <conditionalFormatting sqref="I1362:K1363">
    <cfRule type="expression" dxfId="1901" priority="1299">
      <formula>"대관"</formula>
    </cfRule>
  </conditionalFormatting>
  <conditionalFormatting sqref="I1386:M1386">
    <cfRule type="expression" dxfId="1900" priority="1248">
      <formula>"대관"</formula>
    </cfRule>
  </conditionalFormatting>
  <conditionalFormatting sqref="J979:K979">
    <cfRule type="expression" dxfId="1899" priority="1375">
      <formula>"대관"</formula>
    </cfRule>
  </conditionalFormatting>
  <conditionalFormatting sqref="J984:K984">
    <cfRule type="expression" dxfId="1898" priority="1358">
      <formula>"대관"</formula>
    </cfRule>
  </conditionalFormatting>
  <conditionalFormatting sqref="J989:K990">
    <cfRule type="expression" dxfId="1897" priority="1164">
      <formula>"대관"</formula>
    </cfRule>
  </conditionalFormatting>
  <conditionalFormatting sqref="J992:K993">
    <cfRule type="expression" dxfId="1896" priority="1161">
      <formula>"대관"</formula>
    </cfRule>
  </conditionalFormatting>
  <conditionalFormatting sqref="J1070:K1070">
    <cfRule type="expression" dxfId="1895" priority="1342">
      <formula>"대관"</formula>
    </cfRule>
  </conditionalFormatting>
  <conditionalFormatting sqref="J1128:K1129">
    <cfRule type="expression" dxfId="1894" priority="1056">
      <formula>"대관"</formula>
    </cfRule>
  </conditionalFormatting>
  <conditionalFormatting sqref="J1161:K1161">
    <cfRule type="expression" dxfId="1893" priority="1029">
      <formula>"대관"</formula>
    </cfRule>
  </conditionalFormatting>
  <conditionalFormatting sqref="J1191:K1191">
    <cfRule type="expression" dxfId="1892" priority="1450">
      <formula>"대관"</formula>
    </cfRule>
  </conditionalFormatting>
  <conditionalFormatting sqref="J1198:K1198">
    <cfRule type="expression" dxfId="1891" priority="1390">
      <formula>"대관"</formula>
    </cfRule>
  </conditionalFormatting>
  <conditionalFormatting sqref="J1241:K1241">
    <cfRule type="expression" dxfId="1890" priority="992">
      <formula>"대관"</formula>
    </cfRule>
  </conditionalFormatting>
  <conditionalFormatting sqref="J1255:K1255">
    <cfRule type="expression" dxfId="1889" priority="986">
      <formula>"대관"</formula>
    </cfRule>
  </conditionalFormatting>
  <conditionalFormatting sqref="J1257:K1259">
    <cfRule type="expression" dxfId="1888" priority="981">
      <formula>"대관"</formula>
    </cfRule>
  </conditionalFormatting>
  <conditionalFormatting sqref="J1278:K1279">
    <cfRule type="expression" dxfId="1887" priority="975">
      <formula>"대관"</formula>
    </cfRule>
  </conditionalFormatting>
  <conditionalFormatting sqref="J1320:K1320">
    <cfRule type="expression" dxfId="1886" priority="937">
      <formula>"대관"</formula>
    </cfRule>
  </conditionalFormatting>
  <conditionalFormatting sqref="J1342:K1342">
    <cfRule type="expression" dxfId="1885" priority="1468">
      <formula>"대관"</formula>
    </cfRule>
  </conditionalFormatting>
  <conditionalFormatting sqref="J1383:K1383">
    <cfRule type="expression" dxfId="1884" priority="1250">
      <formula>"대관"</formula>
    </cfRule>
  </conditionalFormatting>
  <conditionalFormatting sqref="J1403:K1403">
    <cfRule type="expression" dxfId="1883" priority="1405">
      <formula>"대관"</formula>
    </cfRule>
  </conditionalFormatting>
  <conditionalFormatting sqref="L1370">
    <cfRule type="expression" dxfId="1882" priority="1232">
      <formula>"대관"</formula>
    </cfRule>
  </conditionalFormatting>
  <conditionalFormatting sqref="L1376:L1377">
    <cfRule type="expression" dxfId="1881" priority="1269">
      <formula>"대관"</formula>
    </cfRule>
  </conditionalFormatting>
  <conditionalFormatting sqref="L1387">
    <cfRule type="expression" dxfId="1880" priority="1238">
      <formula>"대관"</formula>
    </cfRule>
  </conditionalFormatting>
  <conditionalFormatting sqref="L1407">
    <cfRule type="expression" dxfId="1879" priority="1365">
      <formula>"대관"</formula>
    </cfRule>
  </conditionalFormatting>
  <conditionalFormatting sqref="L1080:N1081">
    <cfRule type="expression" dxfId="1878" priority="1077">
      <formula>"대관"</formula>
    </cfRule>
  </conditionalFormatting>
  <conditionalFormatting sqref="L1091:N1091">
    <cfRule type="expression" dxfId="1877" priority="1073">
      <formula>"대관"</formula>
    </cfRule>
  </conditionalFormatting>
  <conditionalFormatting sqref="L1177:N1177">
    <cfRule type="expression" dxfId="1876" priority="1470">
      <formula>"대관"</formula>
    </cfRule>
  </conditionalFormatting>
  <conditionalFormatting sqref="L1296:N1296 M1295:N1295">
    <cfRule type="expression" dxfId="1875" priority="947">
      <formula>"대관"</formula>
    </cfRule>
  </conditionalFormatting>
  <conditionalFormatting sqref="M1005:M1007">
    <cfRule type="expression" dxfId="1874" priority="1155">
      <formula>"대관"</formula>
    </cfRule>
  </conditionalFormatting>
  <conditionalFormatting sqref="N975:N981">
    <cfRule type="expression" dxfId="1873" priority="1172">
      <formula>"대관"</formula>
    </cfRule>
  </conditionalFormatting>
  <conditionalFormatting sqref="N984:N988">
    <cfRule type="expression" dxfId="1872" priority="1070">
      <formula>"대관"</formula>
    </cfRule>
  </conditionalFormatting>
  <conditionalFormatting sqref="N991:N995">
    <cfRule type="expression" dxfId="1871" priority="1162">
      <formula>"대관"</formula>
    </cfRule>
  </conditionalFormatting>
  <conditionalFormatting sqref="N1000:N1004">
    <cfRule type="expression" dxfId="1870" priority="1157">
      <formula>"대관"</formula>
    </cfRule>
  </conditionalFormatting>
  <conditionalFormatting sqref="N1009:N1014">
    <cfRule type="expression" dxfId="1869" priority="1116">
      <formula>"대관"</formula>
    </cfRule>
  </conditionalFormatting>
  <conditionalFormatting sqref="N1016:N1019">
    <cfRule type="expression" dxfId="1868" priority="1136">
      <formula>"대관"</formula>
    </cfRule>
  </conditionalFormatting>
  <conditionalFormatting sqref="N1018">
    <cfRule type="expression" dxfId="1867" priority="1134">
      <formula>"대관"</formula>
    </cfRule>
  </conditionalFormatting>
  <conditionalFormatting sqref="N1020">
    <cfRule type="expression" dxfId="1866" priority="1120">
      <formula>"대관"</formula>
    </cfRule>
    <cfRule type="expression" dxfId="1865" priority="1125">
      <formula>"대관"</formula>
    </cfRule>
  </conditionalFormatting>
  <conditionalFormatting sqref="N1040:N1041">
    <cfRule type="expression" dxfId="1864" priority="922">
      <formula>"대관"</formula>
    </cfRule>
  </conditionalFormatting>
  <conditionalFormatting sqref="N1042:N1052">
    <cfRule type="expression" dxfId="1863" priority="1111">
      <formula>"대관"</formula>
    </cfRule>
  </conditionalFormatting>
  <conditionalFormatting sqref="N1053">
    <cfRule type="expression" dxfId="1862" priority="1109">
      <formula>"대관"</formula>
    </cfRule>
  </conditionalFormatting>
  <conditionalFormatting sqref="N1055:N1058">
    <cfRule type="expression" dxfId="1861" priority="1098">
      <formula>"대관"</formula>
    </cfRule>
  </conditionalFormatting>
  <conditionalFormatting sqref="N1064:N1073">
    <cfRule type="expression" dxfId="1860" priority="1084">
      <formula>"대관"</formula>
    </cfRule>
  </conditionalFormatting>
  <conditionalFormatting sqref="N1074:N1076">
    <cfRule type="expression" dxfId="1859" priority="1082">
      <formula>"대관"</formula>
    </cfRule>
  </conditionalFormatting>
  <conditionalFormatting sqref="N1077:N1078">
    <cfRule type="expression" dxfId="1858" priority="1079">
      <formula>"대관"</formula>
    </cfRule>
  </conditionalFormatting>
  <conditionalFormatting sqref="N1082:N1087">
    <cfRule type="expression" dxfId="1857" priority="921">
      <formula>"대관"</formula>
    </cfRule>
  </conditionalFormatting>
  <conditionalFormatting sqref="N1090">
    <cfRule type="expression" dxfId="1856" priority="1100">
      <formula>"대관"</formula>
    </cfRule>
  </conditionalFormatting>
  <conditionalFormatting sqref="N1097">
    <cfRule type="expression" dxfId="1855" priority="1069">
      <formula>"대관"</formula>
    </cfRule>
  </conditionalFormatting>
  <conditionalFormatting sqref="N1106:N1109">
    <cfRule type="expression" dxfId="1854" priority="1063">
      <formula>"대관"</formula>
    </cfRule>
  </conditionalFormatting>
  <conditionalFormatting sqref="N1110">
    <cfRule type="expression" dxfId="1853" priority="1060">
      <formula>"대관"</formula>
    </cfRule>
  </conditionalFormatting>
  <conditionalFormatting sqref="N1124:N1126">
    <cfRule type="expression" dxfId="1852" priority="1058">
      <formula>"대관"</formula>
    </cfRule>
  </conditionalFormatting>
  <conditionalFormatting sqref="N1128:N1132">
    <cfRule type="expression" dxfId="1851" priority="1054">
      <formula>"대관"</formula>
    </cfRule>
  </conditionalFormatting>
  <conditionalFormatting sqref="N1133:N1137">
    <cfRule type="expression" dxfId="1850" priority="1045">
      <formula>"대관"</formula>
    </cfRule>
  </conditionalFormatting>
  <conditionalFormatting sqref="N1138:N1146">
    <cfRule type="expression" dxfId="1849" priority="1050">
      <formula>"대관"</formula>
    </cfRule>
  </conditionalFormatting>
  <conditionalFormatting sqref="N1147:N1162">
    <cfRule type="expression" dxfId="1848" priority="1033">
      <formula>"대관"</formula>
    </cfRule>
  </conditionalFormatting>
  <conditionalFormatting sqref="N1164:N1167">
    <cfRule type="expression" dxfId="1847" priority="1025">
      <formula>"대관"</formula>
    </cfRule>
  </conditionalFormatting>
  <conditionalFormatting sqref="N1168:N1171">
    <cfRule type="expression" dxfId="1846" priority="1022">
      <formula>"대관"</formula>
    </cfRule>
  </conditionalFormatting>
  <conditionalFormatting sqref="N1188">
    <cfRule type="expression" dxfId="1845" priority="1021">
      <formula>"대관"</formula>
    </cfRule>
  </conditionalFormatting>
  <conditionalFormatting sqref="N1190:N1193 D1192:K1192 X1192:AC1192">
    <cfRule type="expression" dxfId="1844" priority="1018">
      <formula>"대관"</formula>
    </cfRule>
  </conditionalFormatting>
  <conditionalFormatting sqref="N1195:N1196">
    <cfRule type="expression" dxfId="1843" priority="1015">
      <formula>"대관"</formula>
    </cfRule>
  </conditionalFormatting>
  <conditionalFormatting sqref="N1198:N1203">
    <cfRule type="expression" dxfId="1842" priority="1012">
      <formula>"대관"</formula>
    </cfRule>
  </conditionalFormatting>
  <conditionalFormatting sqref="N1204:N1215">
    <cfRule type="expression" dxfId="1841" priority="1010">
      <formula>"대관"</formula>
    </cfRule>
  </conditionalFormatting>
  <conditionalFormatting sqref="N1218:N1219">
    <cfRule type="expression" dxfId="1840" priority="1009">
      <formula>"대관"</formula>
    </cfRule>
  </conditionalFormatting>
  <conditionalFormatting sqref="N1224:N1230">
    <cfRule type="expression" dxfId="1839" priority="1003">
      <formula>"대관"</formula>
    </cfRule>
  </conditionalFormatting>
  <conditionalFormatting sqref="N1232:N1239">
    <cfRule type="expression" dxfId="1838" priority="993">
      <formula>"대관"</formula>
    </cfRule>
  </conditionalFormatting>
  <conditionalFormatting sqref="N1242:N1246">
    <cfRule type="expression" dxfId="1837" priority="989">
      <formula>"대관"</formula>
    </cfRule>
  </conditionalFormatting>
  <conditionalFormatting sqref="N1249:N1254">
    <cfRule type="expression" dxfId="1836" priority="987">
      <formula>"대관"</formula>
    </cfRule>
  </conditionalFormatting>
  <conditionalFormatting sqref="N1257:N1259">
    <cfRule type="expression" dxfId="1835" priority="984">
      <formula>"대관"</formula>
    </cfRule>
  </conditionalFormatting>
  <conditionalFormatting sqref="N1261:N1266">
    <cfRule type="expression" dxfId="1834" priority="918">
      <formula>"대관"</formula>
    </cfRule>
  </conditionalFormatting>
  <conditionalFormatting sqref="N1269:N1271">
    <cfRule type="expression" dxfId="1833" priority="979">
      <formula>"대관"</formula>
    </cfRule>
  </conditionalFormatting>
  <conditionalFormatting sqref="N1272:N1280">
    <cfRule type="expression" dxfId="1832" priority="973">
      <formula>"대관"</formula>
    </cfRule>
  </conditionalFormatting>
  <conditionalFormatting sqref="N1281:N1286">
    <cfRule type="expression" dxfId="1831" priority="926">
      <formula>"대관"</formula>
    </cfRule>
  </conditionalFormatting>
  <conditionalFormatting sqref="N1287:N1292">
    <cfRule type="expression" dxfId="1830" priority="953">
      <formula>"대관"</formula>
    </cfRule>
  </conditionalFormatting>
  <conditionalFormatting sqref="N1293:N1294">
    <cfRule type="expression" dxfId="1829" priority="949">
      <formula>"대관"</formula>
    </cfRule>
  </conditionalFormatting>
  <conditionalFormatting sqref="N1297:N1298">
    <cfRule type="expression" dxfId="1828" priority="945">
      <formula>"대관"</formula>
    </cfRule>
  </conditionalFormatting>
  <conditionalFormatting sqref="N1318:N1319">
    <cfRule type="expression" dxfId="1827" priority="940">
      <formula>"대관"</formula>
    </cfRule>
  </conditionalFormatting>
  <conditionalFormatting sqref="N1321:N1328">
    <cfRule type="expression" dxfId="1826" priority="934">
      <formula>"대관"</formula>
    </cfRule>
  </conditionalFormatting>
  <conditionalFormatting sqref="N1330:N1350">
    <cfRule type="expression" dxfId="1825" priority="929">
      <formula>"대관"</formula>
    </cfRule>
  </conditionalFormatting>
  <conditionalFormatting sqref="P975:P977">
    <cfRule type="expression" dxfId="1824" priority="1173">
      <formula>"대관"</formula>
    </cfRule>
  </conditionalFormatting>
  <conditionalFormatting sqref="P998:P999">
    <cfRule type="expression" dxfId="1823" priority="1158">
      <formula>"대관"</formula>
    </cfRule>
  </conditionalFormatting>
  <conditionalFormatting sqref="P1386:P1387 C1387:D1387 I1387:K1387 M1387 F1387:G1387">
    <cfRule type="expression" dxfId="1822" priority="1243">
      <formula>"대관"</formula>
    </cfRule>
  </conditionalFormatting>
  <conditionalFormatting sqref="P1422">
    <cfRule type="expression" dxfId="1821" priority="1370">
      <formula>"대관"</formula>
    </cfRule>
  </conditionalFormatting>
  <conditionalFormatting sqref="U974">
    <cfRule type="expression" dxfId="1820" priority="1181">
      <formula>"대관"</formula>
    </cfRule>
  </conditionalFormatting>
  <conditionalFormatting sqref="U1016:U1018">
    <cfRule type="expression" dxfId="1819" priority="1138">
      <formula>"대관"</formula>
    </cfRule>
  </conditionalFormatting>
  <conditionalFormatting sqref="U1020">
    <cfRule type="expression" dxfId="1818" priority="1126">
      <formula>"대관"</formula>
    </cfRule>
  </conditionalFormatting>
  <conditionalFormatting sqref="U1059:U1063 X1059:AB1063 D1063:E1063 G1063:I1063">
    <cfRule type="expression" dxfId="1817" priority="1090">
      <formula>"대관"</formula>
    </cfRule>
  </conditionalFormatting>
  <conditionalFormatting sqref="U1066">
    <cfRule type="expression" dxfId="1816" priority="1473">
      <formula>"대관"</formula>
    </cfRule>
  </conditionalFormatting>
  <conditionalFormatting sqref="U1070">
    <cfRule type="expression" dxfId="1815" priority="1340">
      <formula>"대관"</formula>
    </cfRule>
  </conditionalFormatting>
  <conditionalFormatting sqref="U1138:U1141">
    <cfRule type="expression" dxfId="1814" priority="1051">
      <formula>"대관"</formula>
    </cfRule>
  </conditionalFormatting>
  <conditionalFormatting sqref="U1145:V1145">
    <cfRule type="expression" dxfId="1813" priority="1047">
      <formula>"대관"</formula>
    </cfRule>
  </conditionalFormatting>
  <conditionalFormatting sqref="U1156">
    <cfRule type="expression" dxfId="1812" priority="1206">
      <formula>"대관"</formula>
    </cfRule>
  </conditionalFormatting>
  <conditionalFormatting sqref="U1196">
    <cfRule type="expression" dxfId="1811" priority="1441">
      <formula>"대관"</formula>
    </cfRule>
  </conditionalFormatting>
  <conditionalFormatting sqref="U1281">
    <cfRule type="expression" dxfId="1810" priority="966">
      <formula>"대관"</formula>
    </cfRule>
  </conditionalFormatting>
  <conditionalFormatting sqref="U1290:U1291">
    <cfRule type="expression" dxfId="1809" priority="957">
      <formula>"대관"</formula>
    </cfRule>
  </conditionalFormatting>
  <conditionalFormatting sqref="U1346">
    <cfRule type="expression" dxfId="1808" priority="1421">
      <formula>"대관"</formula>
    </cfRule>
  </conditionalFormatting>
  <conditionalFormatting sqref="U1348:U1349">
    <cfRule type="expression" dxfId="1807" priority="1332">
      <formula>"대관"</formula>
    </cfRule>
  </conditionalFormatting>
  <conditionalFormatting sqref="U1365">
    <cfRule type="expression" dxfId="1806" priority="1291">
      <formula>"대관"</formula>
    </cfRule>
  </conditionalFormatting>
  <conditionalFormatting sqref="U1369">
    <cfRule type="expression" dxfId="1805" priority="1274">
      <formula>"대관"</formula>
    </cfRule>
  </conditionalFormatting>
  <conditionalFormatting sqref="U1372">
    <cfRule type="expression" dxfId="1804" priority="1397">
      <formula>"대관"</formula>
    </cfRule>
  </conditionalFormatting>
  <conditionalFormatting sqref="U1386:U1387">
    <cfRule type="expression" dxfId="1803" priority="1241">
      <formula>"대관"</formula>
    </cfRule>
  </conditionalFormatting>
  <conditionalFormatting sqref="K1412">
    <cfRule type="expression" dxfId="1802" priority="1432">
      <formula>"대관"</formula>
    </cfRule>
  </conditionalFormatting>
  <conditionalFormatting sqref="V974">
    <cfRule type="expression" dxfId="1801" priority="1187">
      <formula>"대관"</formula>
    </cfRule>
  </conditionalFormatting>
  <conditionalFormatting sqref="V994">
    <cfRule type="expression" dxfId="1800" priority="1326">
      <formula>"대관"</formula>
    </cfRule>
  </conditionalFormatting>
  <conditionalFormatting sqref="V1012">
    <cfRule type="expression" dxfId="1799" priority="1145">
      <formula>"대관"</formula>
    </cfRule>
  </conditionalFormatting>
  <conditionalFormatting sqref="V1016:V1020">
    <cfRule type="expression" dxfId="1798" priority="1117">
      <formula>"대관"</formula>
    </cfRule>
  </conditionalFormatting>
  <conditionalFormatting sqref="V1059:V1063">
    <cfRule type="expression" dxfId="1797" priority="1086">
      <formula>"대관"</formula>
    </cfRule>
  </conditionalFormatting>
  <conditionalFormatting sqref="V1066">
    <cfRule type="expression" dxfId="1796" priority="1471">
      <formula>"대관"</formula>
    </cfRule>
  </conditionalFormatting>
  <conditionalFormatting sqref="V1075">
    <cfRule type="expression" dxfId="1795" priority="1433">
      <formula>"대관"</formula>
    </cfRule>
  </conditionalFormatting>
  <conditionalFormatting sqref="V1136:V1137">
    <cfRule type="expression" dxfId="1794" priority="1043">
      <formula>"대관"</formula>
    </cfRule>
  </conditionalFormatting>
  <conditionalFormatting sqref="V1151">
    <cfRule type="expression" dxfId="1793" priority="1442">
      <formula>"대관"</formula>
    </cfRule>
  </conditionalFormatting>
  <conditionalFormatting sqref="V1156">
    <cfRule type="expression" dxfId="1792" priority="1204">
      <formula>"대관"</formula>
    </cfRule>
  </conditionalFormatting>
  <conditionalFormatting sqref="V1206">
    <cfRule type="expression" dxfId="1791" priority="1411">
      <formula>"대관"</formula>
    </cfRule>
  </conditionalFormatting>
  <conditionalFormatting sqref="V1209">
    <cfRule type="expression" dxfId="1790" priority="1455">
      <formula>"대관"</formula>
    </cfRule>
  </conditionalFormatting>
  <conditionalFormatting sqref="V1218">
    <cfRule type="expression" dxfId="1789" priority="1006">
      <formula>"대관"</formula>
    </cfRule>
  </conditionalFormatting>
  <conditionalFormatting sqref="V1235">
    <cfRule type="expression" dxfId="1788" priority="995">
      <formula>"대관"</formula>
    </cfRule>
  </conditionalFormatting>
  <conditionalFormatting sqref="V1243">
    <cfRule type="expression" dxfId="1787" priority="1215">
      <formula>"대관"</formula>
    </cfRule>
  </conditionalFormatting>
  <conditionalFormatting sqref="V1281">
    <cfRule type="expression" dxfId="1786" priority="964">
      <formula>"대관"</formula>
    </cfRule>
  </conditionalFormatting>
  <conditionalFormatting sqref="V1284">
    <cfRule type="expression" dxfId="1785" priority="1381">
      <formula>"대관"</formula>
    </cfRule>
  </conditionalFormatting>
  <conditionalFormatting sqref="V1290:V1292">
    <cfRule type="expression" dxfId="1784" priority="951">
      <formula>"대관"</formula>
    </cfRule>
  </conditionalFormatting>
  <conditionalFormatting sqref="V1297:V1298">
    <cfRule type="expression" dxfId="1783" priority="942">
      <formula>"대관"</formula>
    </cfRule>
  </conditionalFormatting>
  <conditionalFormatting sqref="V1326:V1328">
    <cfRule type="expression" dxfId="1782" priority="932">
      <formula>"대관"</formula>
    </cfRule>
  </conditionalFormatting>
  <conditionalFormatting sqref="V1349">
    <cfRule type="expression" dxfId="1781" priority="1338">
      <formula>"대관"</formula>
    </cfRule>
  </conditionalFormatting>
  <conditionalFormatting sqref="V1365">
    <cfRule type="expression" dxfId="1780" priority="1297">
      <formula>"대관"</formula>
    </cfRule>
  </conditionalFormatting>
  <conditionalFormatting sqref="V1369">
    <cfRule type="expression" dxfId="1779" priority="1280">
      <formula>"대관"</formula>
    </cfRule>
  </conditionalFormatting>
  <conditionalFormatting sqref="V1386:V1387">
    <cfRule type="expression" dxfId="1778" priority="1247">
      <formula>"대관"</formula>
    </cfRule>
  </conditionalFormatting>
  <conditionalFormatting sqref="V1394">
    <cfRule type="expression" dxfId="1777" priority="1423">
      <formula>"대관"</formula>
    </cfRule>
  </conditionalFormatting>
  <conditionalFormatting sqref="V1406:V1407">
    <cfRule type="expression" dxfId="1776" priority="1223">
      <formula>"대관"</formula>
    </cfRule>
  </conditionalFormatting>
  <conditionalFormatting sqref="V1434">
    <cfRule type="expression" dxfId="1775" priority="1200">
      <formula>"대관"</formula>
    </cfRule>
  </conditionalFormatting>
  <conditionalFormatting sqref="V1070:W1070">
    <cfRule type="expression" dxfId="1774" priority="1345">
      <formula>"대관"</formula>
    </cfRule>
  </conditionalFormatting>
  <conditionalFormatting sqref="V1366:AC1367">
    <cfRule type="expression" dxfId="1773" priority="1284">
      <formula>"대관"</formula>
    </cfRule>
  </conditionalFormatting>
  <conditionalFormatting sqref="W1407">
    <cfRule type="expression" dxfId="1772" priority="1220">
      <formula>"대관"</formula>
    </cfRule>
  </conditionalFormatting>
  <conditionalFormatting sqref="W1406:AC1406">
    <cfRule type="expression" dxfId="1771" priority="1225">
      <formula>"대관"</formula>
    </cfRule>
  </conditionalFormatting>
  <conditionalFormatting sqref="X974">
    <cfRule type="expression" dxfId="1770" priority="1184">
      <formula>"대관"</formula>
    </cfRule>
  </conditionalFormatting>
  <conditionalFormatting sqref="X1211">
    <cfRule type="expression" dxfId="1769" priority="1417">
      <formula>"대관"</formula>
    </cfRule>
  </conditionalFormatting>
  <conditionalFormatting sqref="X1349">
    <cfRule type="expression" dxfId="1768" priority="1335">
      <formula>"대관"</formula>
    </cfRule>
  </conditionalFormatting>
  <conditionalFormatting sqref="X1365">
    <cfRule type="expression" dxfId="1767" priority="1294">
      <formula>"대관"</formula>
    </cfRule>
  </conditionalFormatting>
  <conditionalFormatting sqref="X1369">
    <cfRule type="expression" dxfId="1766" priority="1277">
      <formula>"대관"</formula>
    </cfRule>
  </conditionalFormatting>
  <conditionalFormatting sqref="X1386:X1387">
    <cfRule type="expression" dxfId="1765" priority="1244">
      <formula>"대관"</formula>
    </cfRule>
  </conditionalFormatting>
  <conditionalFormatting sqref="X994:AB994">
    <cfRule type="expression" dxfId="1764" priority="1329">
      <formula>"대관"</formula>
    </cfRule>
  </conditionalFormatting>
  <conditionalFormatting sqref="X1114:AB1114">
    <cfRule type="expression" dxfId="1763" priority="1197">
      <formula>"대관"</formula>
    </cfRule>
  </conditionalFormatting>
  <conditionalFormatting sqref="X1338:AB1338">
    <cfRule type="expression" dxfId="1762" priority="1363">
      <formula>"대관"</formula>
    </cfRule>
  </conditionalFormatting>
  <conditionalFormatting sqref="X1372:AB1372">
    <cfRule type="expression" dxfId="1761" priority="1401">
      <formula>"대관"</formula>
    </cfRule>
  </conditionalFormatting>
  <conditionalFormatting sqref="X1394:AB1394">
    <cfRule type="expression" dxfId="1760" priority="1428">
      <formula>"대관"</formula>
    </cfRule>
  </conditionalFormatting>
  <conditionalFormatting sqref="X979:AC979">
    <cfRule type="expression" dxfId="1759" priority="1373">
      <formula>"대관"</formula>
    </cfRule>
  </conditionalFormatting>
  <conditionalFormatting sqref="X982:AC983">
    <cfRule type="expression" dxfId="1758" priority="1170">
      <formula>"대관"</formula>
    </cfRule>
  </conditionalFormatting>
  <conditionalFormatting sqref="X1012:AC1012">
    <cfRule type="expression" dxfId="1757" priority="1151">
      <formula>"대관"</formula>
    </cfRule>
  </conditionalFormatting>
  <conditionalFormatting sqref="X1016:AC1018">
    <cfRule type="expression" dxfId="1756" priority="1144">
      <formula>"대관"</formula>
    </cfRule>
  </conditionalFormatting>
  <conditionalFormatting sqref="X1020:AC1020">
    <cfRule type="expression" dxfId="1755" priority="1132">
      <formula>"대관"</formula>
    </cfRule>
  </conditionalFormatting>
  <conditionalFormatting sqref="X1064:AC1064">
    <cfRule type="expression" dxfId="1754" priority="1312">
      <formula>"대관"</formula>
    </cfRule>
  </conditionalFormatting>
  <conditionalFormatting sqref="X1066:AC1066">
    <cfRule type="expression" dxfId="1753" priority="1479">
      <formula>"대관"</formula>
    </cfRule>
  </conditionalFormatting>
  <conditionalFormatting sqref="X1075:AC1075">
    <cfRule type="expression" dxfId="1752" priority="1439">
      <formula>"대관"</formula>
    </cfRule>
  </conditionalFormatting>
  <conditionalFormatting sqref="X1088:AC1088">
    <cfRule type="expression" dxfId="1751" priority="1104">
      <formula>"대관"</formula>
    </cfRule>
  </conditionalFormatting>
  <conditionalFormatting sqref="X1128:AC1129">
    <cfRule type="expression" dxfId="1750" priority="1351">
      <formula>"대관"</formula>
    </cfRule>
  </conditionalFormatting>
  <conditionalFormatting sqref="X1151:AC1151">
    <cfRule type="expression" dxfId="1749" priority="1448">
      <formula>"대관"</formula>
    </cfRule>
  </conditionalFormatting>
  <conditionalFormatting sqref="X1156:AC1156">
    <cfRule type="expression" dxfId="1748" priority="1212">
      <formula>"대관"</formula>
    </cfRule>
  </conditionalFormatting>
  <conditionalFormatting sqref="X1160:AC1161">
    <cfRule type="expression" dxfId="1747" priority="1031">
      <formula>"대관"</formula>
    </cfRule>
  </conditionalFormatting>
  <conditionalFormatting sqref="X1191:AC1191">
    <cfRule type="expression" dxfId="1746" priority="1454">
      <formula>"대관"</formula>
    </cfRule>
  </conditionalFormatting>
  <conditionalFormatting sqref="X1193:AC1193">
    <cfRule type="expression" dxfId="1745" priority="1395">
      <formula>"대관"</formula>
    </cfRule>
  </conditionalFormatting>
  <conditionalFormatting sqref="X1209:AC1209">
    <cfRule type="expression" dxfId="1744" priority="1458">
      <formula>"대관"</formula>
    </cfRule>
  </conditionalFormatting>
  <conditionalFormatting sqref="X1235:AC1235">
    <cfRule type="expression" dxfId="1743" priority="1001">
      <formula>"대관"</formula>
    </cfRule>
  </conditionalFormatting>
  <conditionalFormatting sqref="X1277:AC1277">
    <cfRule type="expression" dxfId="1742" priority="1260">
      <formula>"대관"</formula>
    </cfRule>
  </conditionalFormatting>
  <conditionalFormatting sqref="X1279:AC1279">
    <cfRule type="expression" dxfId="1741" priority="1267">
      <formula>"대관"</formula>
    </cfRule>
  </conditionalFormatting>
  <conditionalFormatting sqref="X1281:AC1281">
    <cfRule type="expression" dxfId="1740" priority="972">
      <formula>"대관"</formula>
    </cfRule>
  </conditionalFormatting>
  <conditionalFormatting sqref="X1291:AC1291">
    <cfRule type="expression" dxfId="1739" priority="963">
      <formula>"대관"</formula>
    </cfRule>
  </conditionalFormatting>
  <conditionalFormatting sqref="X1354:AC1355">
    <cfRule type="expression" dxfId="1738" priority="1318">
      <formula>"대관"</formula>
    </cfRule>
  </conditionalFormatting>
  <conditionalFormatting sqref="X1361:AC1363">
    <cfRule type="expression" dxfId="1737" priority="1301">
      <formula>"대관"</formula>
    </cfRule>
  </conditionalFormatting>
  <conditionalFormatting sqref="X1383:AC1383">
    <cfRule type="expression" dxfId="1736" priority="1255">
      <formula>"대관"</formula>
    </cfRule>
  </conditionalFormatting>
  <conditionalFormatting sqref="X1403:AC1403">
    <cfRule type="expression" dxfId="1735" priority="1403">
      <formula>"대관"</formula>
    </cfRule>
  </conditionalFormatting>
  <conditionalFormatting sqref="Y985">
    <cfRule type="expression" dxfId="1734" priority="1359">
      <formula>"대관"</formula>
    </cfRule>
  </conditionalFormatting>
  <conditionalFormatting sqref="Y1008">
    <cfRule type="expression" dxfId="1733" priority="1153">
      <formula>"대관"</formula>
    </cfRule>
  </conditionalFormatting>
  <conditionalFormatting sqref="Y1018:Y1020">
    <cfRule type="expression" dxfId="1732" priority="1122">
      <formula>"대관"</formula>
    </cfRule>
  </conditionalFormatting>
  <conditionalFormatting sqref="Y1058">
    <cfRule type="expression" dxfId="1731" priority="1257">
      <formula>"대관"</formula>
    </cfRule>
  </conditionalFormatting>
  <conditionalFormatting sqref="Y1164:Y1165">
    <cfRule type="expression" dxfId="1730" priority="1027">
      <formula>"대관"</formula>
    </cfRule>
  </conditionalFormatting>
  <conditionalFormatting sqref="Y1210">
    <cfRule type="expression" dxfId="1729" priority="1430">
      <formula>"대관"</formula>
    </cfRule>
  </conditionalFormatting>
  <conditionalFormatting sqref="Y1254">
    <cfRule type="expression" dxfId="1728" priority="1420">
      <formula>"대관"</formula>
    </cfRule>
  </conditionalFormatting>
  <conditionalFormatting sqref="Y1285:Y1287">
    <cfRule type="expression" dxfId="1727" priority="925">
      <formula>"대관"</formula>
    </cfRule>
  </conditionalFormatting>
  <conditionalFormatting sqref="Y1292">
    <cfRule type="expression" dxfId="1726" priority="955">
      <formula>"대관"</formula>
    </cfRule>
  </conditionalFormatting>
  <conditionalFormatting sqref="Y1396:Y1397">
    <cfRule type="expression" dxfId="1725" priority="1386">
      <formula>"대관"</formula>
    </cfRule>
  </conditionalFormatting>
  <conditionalFormatting sqref="Z974:AC974">
    <cfRule type="expression" dxfId="1724" priority="1180">
      <formula>"대관"</formula>
    </cfRule>
  </conditionalFormatting>
  <conditionalFormatting sqref="Z1211:AC1211">
    <cfRule type="expression" dxfId="1723" priority="1414">
      <formula>"대관"</formula>
    </cfRule>
  </conditionalFormatting>
  <conditionalFormatting sqref="Z1349:AC1349">
    <cfRule type="expression" dxfId="1722" priority="1331">
      <formula>"대관"</formula>
    </cfRule>
  </conditionalFormatting>
  <conditionalFormatting sqref="Z1365:AC1365">
    <cfRule type="expression" dxfId="1721" priority="1290">
      <formula>"대관"</formula>
    </cfRule>
  </conditionalFormatting>
  <conditionalFormatting sqref="Z1369:AC1369">
    <cfRule type="expression" dxfId="1720" priority="1273">
      <formula>"대관"</formula>
    </cfRule>
  </conditionalFormatting>
  <conditionalFormatting sqref="Z1386:AC1387">
    <cfRule type="expression" dxfId="1719" priority="1240">
      <formula>"대관"</formula>
    </cfRule>
  </conditionalFormatting>
  <conditionalFormatting sqref="AB1056:AC1056">
    <cfRule type="expression" dxfId="1718" priority="1466">
      <formula>"대관"</formula>
    </cfRule>
  </conditionalFormatting>
  <conditionalFormatting sqref="AC1213">
    <cfRule type="expression" dxfId="1717" priority="1388">
      <formula>"대관"</formula>
    </cfRule>
  </conditionalFormatting>
  <conditionalFormatting sqref="A702 N913:N925 N932:N936 N950:N973 V963:V964">
    <cfRule type="expression" dxfId="1716" priority="609">
      <formula>"대관"</formula>
    </cfRule>
  </conditionalFormatting>
  <conditionalFormatting sqref="A711">
    <cfRule type="expression" dxfId="1715" priority="862">
      <formula>"대관"</formula>
    </cfRule>
  </conditionalFormatting>
  <conditionalFormatting sqref="A715 V715">
    <cfRule type="expression" dxfId="1714" priority="460">
      <formula>"대관"</formula>
    </cfRule>
  </conditionalFormatting>
  <conditionalFormatting sqref="A721">
    <cfRule type="expression" dxfId="1713" priority="613">
      <formula>"대관"</formula>
    </cfRule>
  </conditionalFormatting>
  <conditionalFormatting sqref="A772:A774">
    <cfRule type="expression" dxfId="1712" priority="401">
      <formula>"대관"</formula>
    </cfRule>
  </conditionalFormatting>
  <conditionalFormatting sqref="A807">
    <cfRule type="expression" dxfId="1711" priority="848">
      <formula>"대관"</formula>
    </cfRule>
  </conditionalFormatting>
  <conditionalFormatting sqref="A874:A875">
    <cfRule type="expression" dxfId="1710" priority="722">
      <formula>"대관"</formula>
    </cfRule>
  </conditionalFormatting>
  <conditionalFormatting sqref="A905">
    <cfRule type="expression" dxfId="1709" priority="664">
      <formula>"대관"</formula>
    </cfRule>
  </conditionalFormatting>
  <conditionalFormatting sqref="A939">
    <cfRule type="expression" dxfId="1708" priority="640">
      <formula>"대관"</formula>
    </cfRule>
  </conditionalFormatting>
  <conditionalFormatting sqref="A967:A970">
    <cfRule type="expression" dxfId="1707" priority="611">
      <formula>"대관"</formula>
    </cfRule>
  </conditionalFormatting>
  <conditionalFormatting sqref="A628 C628">
    <cfRule type="expression" dxfId="1706" priority="554">
      <formula>"대관"</formula>
    </cfRule>
  </conditionalFormatting>
  <conditionalFormatting sqref="A842 C842">
    <cfRule type="expression" dxfId="1705" priority="379">
      <formula>"대관"</formula>
    </cfRule>
  </conditionalFormatting>
  <conditionalFormatting sqref="C661:C663">
    <cfRule type="expression" dxfId="1704" priority="521">
      <formula>"대관"</formula>
    </cfRule>
  </conditionalFormatting>
  <conditionalFormatting sqref="C668">
    <cfRule type="expression" dxfId="1703" priority="488">
      <formula>"대관"</formula>
    </cfRule>
  </conditionalFormatting>
  <conditionalFormatting sqref="C742:C743">
    <cfRule type="expression" dxfId="1702" priority="453">
      <formula>"대관"</formula>
    </cfRule>
  </conditionalFormatting>
  <conditionalFormatting sqref="D561:D562">
    <cfRule type="expression" dxfId="1701" priority="366">
      <formula>"대관"</formula>
    </cfRule>
  </conditionalFormatting>
  <conditionalFormatting sqref="D536:E536 G536:I536">
    <cfRule type="expression" dxfId="1700" priority="598">
      <formula>"대관"</formula>
    </cfRule>
  </conditionalFormatting>
  <conditionalFormatting sqref="D543:E544 G543:I544">
    <cfRule type="expression" dxfId="1699" priority="779">
      <formula>"대관"</formula>
    </cfRule>
  </conditionalFormatting>
  <conditionalFormatting sqref="D559:D560">
    <cfRule type="expression" dxfId="1698" priority="834">
      <formula>"대관"</formula>
    </cfRule>
  </conditionalFormatting>
  <conditionalFormatting sqref="D572 G572:I572">
    <cfRule type="expression" dxfId="1697" priority="817">
      <formula>"대관"</formula>
    </cfRule>
  </conditionalFormatting>
  <conditionalFormatting sqref="D634:E634">
    <cfRule type="expression" dxfId="1696" priority="516">
      <formula>"대관"</formula>
    </cfRule>
  </conditionalFormatting>
  <conditionalFormatting sqref="D636:E636">
    <cfRule type="expression" dxfId="1695" priority="507">
      <formula>"대관"</formula>
    </cfRule>
  </conditionalFormatting>
  <conditionalFormatting sqref="D641:E641 G641:I641">
    <cfRule type="expression" dxfId="1694" priority="902">
      <formula>"대관"</formula>
    </cfRule>
  </conditionalFormatting>
  <conditionalFormatting sqref="D643:E643">
    <cfRule type="expression" dxfId="1693" priority="552">
      <formula>"대관"</formula>
    </cfRule>
  </conditionalFormatting>
  <conditionalFormatting sqref="D644:E644 G644:I644">
    <cfRule type="expression" dxfId="1692" priority="549">
      <formula>"대관"</formula>
    </cfRule>
  </conditionalFormatting>
  <conditionalFormatting sqref="D653:E653 G653:I653">
    <cfRule type="expression" dxfId="1691" priority="536">
      <formula>"대관"</formula>
    </cfRule>
  </conditionalFormatting>
  <conditionalFormatting sqref="D658:E658 G658:I658">
    <cfRule type="expression" dxfId="1690" priority="527">
      <formula>"대관"</formula>
    </cfRule>
  </conditionalFormatting>
  <conditionalFormatting sqref="D676:E677">
    <cfRule type="expression" dxfId="1689" priority="477">
      <formula>"대관"</formula>
    </cfRule>
  </conditionalFormatting>
  <conditionalFormatting sqref="D678:E678 G678:I678">
    <cfRule type="expression" dxfId="1688" priority="356">
      <formula>"대관"</formula>
    </cfRule>
  </conditionalFormatting>
  <conditionalFormatting sqref="D687:E688 G687:I688">
    <cfRule type="expression" dxfId="1687" priority="470">
      <formula>"대관"</formula>
    </cfRule>
  </conditionalFormatting>
  <conditionalFormatting sqref="D692:E692 G692:I692">
    <cfRule type="expression" dxfId="1686" priority="890">
      <formula>"대관"</formula>
    </cfRule>
  </conditionalFormatting>
  <conditionalFormatting sqref="D744:E745 G744:I745">
    <cfRule type="expression" dxfId="1685" priority="448">
      <formula>"대관"</formula>
    </cfRule>
  </conditionalFormatting>
  <conditionalFormatting sqref="D754:E754 G754:I754">
    <cfRule type="expression" dxfId="1684" priority="420">
      <formula>"대관"</formula>
    </cfRule>
  </conditionalFormatting>
  <conditionalFormatting sqref="D771:E771 G771:I771">
    <cfRule type="expression" dxfId="1683" priority="407">
      <formula>"대관"</formula>
    </cfRule>
  </conditionalFormatting>
  <conditionalFormatting sqref="D801:E801 G801:I801">
    <cfRule type="expression" dxfId="1682" priority="899">
      <formula>"대관"</formula>
    </cfRule>
  </conditionalFormatting>
  <conditionalFormatting sqref="D847 G847:I847">
    <cfRule type="expression" dxfId="1681" priority="846">
      <formula>"대관"</formula>
    </cfRule>
  </conditionalFormatting>
  <conditionalFormatting sqref="D862 G862:I862">
    <cfRule type="expression" dxfId="1680" priority="758">
      <formula>"대관"</formula>
    </cfRule>
  </conditionalFormatting>
  <conditionalFormatting sqref="D890:E890 G890:I890">
    <cfRule type="expression" dxfId="1679" priority="879">
      <formula>"대관"</formula>
    </cfRule>
  </conditionalFormatting>
  <conditionalFormatting sqref="D895:E895 G895:H895">
    <cfRule type="expression" dxfId="1678" priority="715">
      <formula>"대관"</formula>
    </cfRule>
  </conditionalFormatting>
  <conditionalFormatting sqref="D919:E919">
    <cfRule type="expression" dxfId="1677" priority="662">
      <formula>"대관"</formula>
    </cfRule>
  </conditionalFormatting>
  <conditionalFormatting sqref="D920:E920 G920:I920">
    <cfRule type="expression" dxfId="1676" priority="659">
      <formula>"대관"</formula>
    </cfRule>
  </conditionalFormatting>
  <conditionalFormatting sqref="D941:E941 G941:I941">
    <cfRule type="expression" dxfId="1675" priority="636">
      <formula>"대관"</formula>
    </cfRule>
  </conditionalFormatting>
  <conditionalFormatting sqref="D955:E955">
    <cfRule type="expression" dxfId="1674" priority="807">
      <formula>"대관"</formula>
    </cfRule>
  </conditionalFormatting>
  <conditionalFormatting sqref="D957:E957 G957:I957">
    <cfRule type="expression" dxfId="1673" priority="810">
      <formula>"대관"</formula>
    </cfRule>
  </conditionalFormatting>
  <conditionalFormatting sqref="D740:F740">
    <cfRule type="expression" dxfId="1672" priority="856">
      <formula>"대관"</formula>
    </cfRule>
  </conditionalFormatting>
  <conditionalFormatting sqref="D626:G627 I626:I627">
    <cfRule type="expression" dxfId="1671" priority="561">
      <formula>"대관"</formula>
    </cfRule>
  </conditionalFormatting>
  <conditionalFormatting sqref="D670:G670 I670">
    <cfRule type="expression" dxfId="1670" priority="483">
      <formula>"대관"</formula>
    </cfRule>
  </conditionalFormatting>
  <conditionalFormatting sqref="D803:G803 I803">
    <cfRule type="expression" dxfId="1669" priority="868">
      <formula>"대관"</formula>
    </cfRule>
  </conditionalFormatting>
  <conditionalFormatting sqref="D700:H701 X700:AC701">
    <cfRule type="expression" dxfId="1668" priority="464">
      <formula>"대관"</formula>
    </cfRule>
  </conditionalFormatting>
  <conditionalFormatting sqref="D563:D564 F563:I564">
    <cfRule type="expression" dxfId="1667" priority="583">
      <formula>"대관"</formula>
    </cfRule>
  </conditionalFormatting>
  <conditionalFormatting sqref="D571 F571:I571">
    <cfRule type="expression" dxfId="1666" priority="820">
      <formula>"대관"</formula>
    </cfRule>
  </conditionalFormatting>
  <conditionalFormatting sqref="D881:I885">
    <cfRule type="expression" dxfId="1665" priority="703">
      <formula>"대관"</formula>
    </cfRule>
  </conditionalFormatting>
  <conditionalFormatting sqref="D900:I900">
    <cfRule type="expression" dxfId="1664" priority="788">
      <formula>"대관"</formula>
    </cfRule>
  </conditionalFormatting>
  <conditionalFormatting sqref="D930:K930 N930 X930:AC930">
    <cfRule type="expression" dxfId="1663" priority="647">
      <formula>"대관"</formula>
    </cfRule>
  </conditionalFormatting>
  <conditionalFormatting sqref="G561:I561">
    <cfRule type="expression" dxfId="1662" priority="371">
      <formula>"대관"</formula>
    </cfRule>
  </conditionalFormatting>
  <conditionalFormatting sqref="E624">
    <cfRule type="expression" dxfId="1661" priority="751">
      <formula>"대관"</formula>
    </cfRule>
  </conditionalFormatting>
  <conditionalFormatting sqref="E635 G635">
    <cfRule type="expression" dxfId="1660" priority="511">
      <formula>"대관"</formula>
    </cfRule>
  </conditionalFormatting>
  <conditionalFormatting sqref="E637:E639 G637:G639">
    <cfRule type="expression" dxfId="1659" priority="502">
      <formula>"대관"</formula>
    </cfRule>
  </conditionalFormatting>
  <conditionalFormatting sqref="E751 G751:I751">
    <cfRule type="expression" dxfId="1658" priority="435">
      <formula>"대관"</formula>
    </cfRule>
  </conditionalFormatting>
  <conditionalFormatting sqref="E887 G887:I887">
    <cfRule type="expression" dxfId="1657" priority="913">
      <formula>"대관"</formula>
    </cfRule>
  </conditionalFormatting>
  <conditionalFormatting sqref="E916 G916:I916">
    <cfRule type="expression" dxfId="1656" priority="798">
      <formula>"대관"</formula>
    </cfRule>
  </conditionalFormatting>
  <conditionalFormatting sqref="E625:I625 D642:H642 N689:N690 D712:K712 X712:AC712 N740:N741 F866:I866 U866 U960">
    <cfRule type="expression" dxfId="1655" priority="916">
      <formula>"대관"</formula>
    </cfRule>
  </conditionalFormatting>
  <conditionalFormatting sqref="F536">
    <cfRule type="expression" dxfId="1654" priority="596">
      <formula>"대관"</formula>
    </cfRule>
  </conditionalFormatting>
  <conditionalFormatting sqref="F543:F544">
    <cfRule type="expression" dxfId="1653" priority="777">
      <formula>"대관"</formula>
    </cfRule>
  </conditionalFormatting>
  <conditionalFormatting sqref="F559:F562">
    <cfRule type="expression" dxfId="1652" priority="369">
      <formula>"대관"</formula>
    </cfRule>
  </conditionalFormatting>
  <conditionalFormatting sqref="F572">
    <cfRule type="expression" dxfId="1651" priority="815">
      <formula>"대관"</formula>
    </cfRule>
  </conditionalFormatting>
  <conditionalFormatting sqref="F624">
    <cfRule type="expression" dxfId="1650" priority="744">
      <formula>"대관"</formula>
    </cfRule>
  </conditionalFormatting>
  <conditionalFormatting sqref="F626:F627">
    <cfRule type="expression" dxfId="1649" priority="558">
      <formula>"대관"</formula>
    </cfRule>
  </conditionalFormatting>
  <conditionalFormatting sqref="F634:F639">
    <cfRule type="expression" dxfId="1648" priority="500">
      <formula>"대관"</formula>
    </cfRule>
  </conditionalFormatting>
  <conditionalFormatting sqref="F641">
    <cfRule type="expression" dxfId="1647" priority="900">
      <formula>"대관"</formula>
    </cfRule>
  </conditionalFormatting>
  <conditionalFormatting sqref="F643:F644">
    <cfRule type="expression" dxfId="1646" priority="547">
      <formula>"대관"</formula>
    </cfRule>
  </conditionalFormatting>
  <conditionalFormatting sqref="F653">
    <cfRule type="expression" dxfId="1645" priority="534">
      <formula>"대관"</formula>
    </cfRule>
  </conditionalFormatting>
  <conditionalFormatting sqref="F658">
    <cfRule type="expression" dxfId="1644" priority="525">
      <formula>"대관"</formula>
    </cfRule>
  </conditionalFormatting>
  <conditionalFormatting sqref="F670">
    <cfRule type="expression" dxfId="1643" priority="480">
      <formula>"대관"</formula>
    </cfRule>
  </conditionalFormatting>
  <conditionalFormatting sqref="F676:F678">
    <cfRule type="expression" dxfId="1642" priority="354">
      <formula>"대관"</formula>
    </cfRule>
  </conditionalFormatting>
  <conditionalFormatting sqref="F687:F688">
    <cfRule type="expression" dxfId="1641" priority="468">
      <formula>"대관"</formula>
    </cfRule>
  </conditionalFormatting>
  <conditionalFormatting sqref="F692">
    <cfRule type="expression" dxfId="1640" priority="888">
      <formula>"대관"</formula>
    </cfRule>
  </conditionalFormatting>
  <conditionalFormatting sqref="F744:F745">
    <cfRule type="expression" dxfId="1639" priority="446">
      <formula>"대관"</formula>
    </cfRule>
  </conditionalFormatting>
  <conditionalFormatting sqref="F751">
    <cfRule type="expression" dxfId="1638" priority="433">
      <formula>"대관"</formula>
    </cfRule>
  </conditionalFormatting>
  <conditionalFormatting sqref="F754">
    <cfRule type="expression" dxfId="1637" priority="418">
      <formula>"대관"</formula>
    </cfRule>
  </conditionalFormatting>
  <conditionalFormatting sqref="F771">
    <cfRule type="expression" dxfId="1636" priority="405">
      <formula>"대관"</formula>
    </cfRule>
  </conditionalFormatting>
  <conditionalFormatting sqref="F801">
    <cfRule type="expression" dxfId="1635" priority="897">
      <formula>"대관"</formula>
    </cfRule>
  </conditionalFormatting>
  <conditionalFormatting sqref="F803">
    <cfRule type="expression" dxfId="1634" priority="865">
      <formula>"대관"</formula>
    </cfRule>
  </conditionalFormatting>
  <conditionalFormatting sqref="F847">
    <cfRule type="expression" dxfId="1633" priority="844">
      <formula>"대관"</formula>
    </cfRule>
  </conditionalFormatting>
  <conditionalFormatting sqref="F862">
    <cfRule type="expression" dxfId="1632" priority="756">
      <formula>"대관"</formula>
    </cfRule>
  </conditionalFormatting>
  <conditionalFormatting sqref="F868">
    <cfRule type="expression" dxfId="1631" priority="733">
      <formula>"대관"</formula>
    </cfRule>
  </conditionalFormatting>
  <conditionalFormatting sqref="F887">
    <cfRule type="expression" dxfId="1630" priority="911">
      <formula>"대관"</formula>
    </cfRule>
  </conditionalFormatting>
  <conditionalFormatting sqref="F890">
    <cfRule type="expression" dxfId="1629" priority="877">
      <formula>"대관"</formula>
    </cfRule>
  </conditionalFormatting>
  <conditionalFormatting sqref="F895">
    <cfRule type="expression" dxfId="1628" priority="713">
      <formula>"대관"</formula>
    </cfRule>
  </conditionalFormatting>
  <conditionalFormatting sqref="F916">
    <cfRule type="expression" dxfId="1627" priority="796">
      <formula>"대관"</formula>
    </cfRule>
  </conditionalFormatting>
  <conditionalFormatting sqref="F919:F920">
    <cfRule type="expression" dxfId="1626" priority="657">
      <formula>"대관"</formula>
    </cfRule>
  </conditionalFormatting>
  <conditionalFormatting sqref="F941">
    <cfRule type="expression" dxfId="1625" priority="634">
      <formula>"대관"</formula>
    </cfRule>
  </conditionalFormatting>
  <conditionalFormatting sqref="F957">
    <cfRule type="expression" dxfId="1624" priority="808">
      <formula>"대관"</formula>
    </cfRule>
  </conditionalFormatting>
  <conditionalFormatting sqref="G562:I562">
    <cfRule type="expression" dxfId="1623" priority="373">
      <formula>"대관"</formula>
    </cfRule>
  </conditionalFormatting>
  <conditionalFormatting sqref="G624:I624">
    <cfRule type="expression" dxfId="1622" priority="750">
      <formula>"대관"</formula>
    </cfRule>
  </conditionalFormatting>
  <conditionalFormatting sqref="G868:I868">
    <cfRule type="expression" dxfId="1621" priority="739">
      <formula>"대관"</formula>
    </cfRule>
  </conditionalFormatting>
  <conditionalFormatting sqref="G559:K560">
    <cfRule type="expression" dxfId="1620" priority="680">
      <formula>"대관"</formula>
    </cfRule>
  </conditionalFormatting>
  <conditionalFormatting sqref="G634:K634">
    <cfRule type="expression" dxfId="1619" priority="513">
      <formula>"대관"</formula>
    </cfRule>
  </conditionalFormatting>
  <conditionalFormatting sqref="G636:K636">
    <cfRule type="expression" dxfId="1618" priority="504">
      <formula>"대관"</formula>
    </cfRule>
  </conditionalFormatting>
  <conditionalFormatting sqref="G643:K643">
    <cfRule type="expression" dxfId="1617" priority="551">
      <formula>"대관"</formula>
    </cfRule>
  </conditionalFormatting>
  <conditionalFormatting sqref="G676:K677">
    <cfRule type="expression" dxfId="1616" priority="476">
      <formula>"대관"</formula>
    </cfRule>
  </conditionalFormatting>
  <conditionalFormatting sqref="G740:K740">
    <cfRule type="expression" dxfId="1615" priority="858">
      <formula>"대관"</formula>
    </cfRule>
  </conditionalFormatting>
  <conditionalFormatting sqref="G919:K919">
    <cfRule type="expression" dxfId="1614" priority="661">
      <formula>"대관"</formula>
    </cfRule>
  </conditionalFormatting>
  <conditionalFormatting sqref="G955:K955">
    <cfRule type="expression" dxfId="1613" priority="804">
      <formula>"대관"</formula>
    </cfRule>
  </conditionalFormatting>
  <conditionalFormatting sqref="I881:I885">
    <cfRule type="expression" dxfId="1612" priority="707">
      <formula>"대관"</formula>
    </cfRule>
  </conditionalFormatting>
  <conditionalFormatting sqref="I895:K895">
    <cfRule type="expression" dxfId="1611" priority="710">
      <formula>"대관"</formula>
    </cfRule>
  </conditionalFormatting>
  <conditionalFormatting sqref="J540:K540">
    <cfRule type="expression" dxfId="1610" priority="836">
      <formula>"대관"</formula>
    </cfRule>
  </conditionalFormatting>
  <conditionalFormatting sqref="J561:K562">
    <cfRule type="expression" dxfId="1609" priority="360">
      <formula>"대관"</formula>
    </cfRule>
  </conditionalFormatting>
  <conditionalFormatting sqref="J572:K572">
    <cfRule type="expression" dxfId="1608" priority="814">
      <formula>"대관"</formula>
    </cfRule>
  </conditionalFormatting>
  <conditionalFormatting sqref="J576:K576">
    <cfRule type="expression" dxfId="1607" priority="771">
      <formula>"대관"</formula>
    </cfRule>
  </conditionalFormatting>
  <conditionalFormatting sqref="J644:K644">
    <cfRule type="expression" dxfId="1606" priority="546">
      <formula>"대관"</formula>
    </cfRule>
  </conditionalFormatting>
  <conditionalFormatting sqref="J653:K653">
    <cfRule type="expression" dxfId="1605" priority="533">
      <formula>"대관"</formula>
    </cfRule>
  </conditionalFormatting>
  <conditionalFormatting sqref="J678:K678">
    <cfRule type="expression" dxfId="1604" priority="353">
      <formula>"대관"</formula>
    </cfRule>
  </conditionalFormatting>
  <conditionalFormatting sqref="J692:K692">
    <cfRule type="expression" dxfId="1603" priority="887">
      <formula>"대관"</formula>
    </cfRule>
  </conditionalFormatting>
  <conditionalFormatting sqref="J744:K744">
    <cfRule type="expression" dxfId="1602" priority="445">
      <formula>"대관"</formula>
    </cfRule>
  </conditionalFormatting>
  <conditionalFormatting sqref="J751:K751">
    <cfRule type="expression" dxfId="1601" priority="432">
      <formula>"대관"</formula>
    </cfRule>
  </conditionalFormatting>
  <conditionalFormatting sqref="J783:K783">
    <cfRule type="expression" dxfId="1600" priority="854">
      <formula>"대관"</formula>
    </cfRule>
  </conditionalFormatting>
  <conditionalFormatting sqref="J847:K847">
    <cfRule type="expression" dxfId="1599" priority="843">
      <formula>"대관"</formula>
    </cfRule>
  </conditionalFormatting>
  <conditionalFormatting sqref="J851:K852">
    <cfRule type="expression" dxfId="1598" priority="773">
      <formula>"대관"</formula>
    </cfRule>
  </conditionalFormatting>
  <conditionalFormatting sqref="J889:K889">
    <cfRule type="expression" dxfId="1597" priority="828">
      <formula>"대관"</formula>
    </cfRule>
  </conditionalFormatting>
  <conditionalFormatting sqref="J920:K920">
    <cfRule type="expression" dxfId="1596" priority="654">
      <formula>"대관"</formula>
    </cfRule>
  </conditionalFormatting>
  <conditionalFormatting sqref="J949:K949">
    <cfRule type="expression" dxfId="1595" priority="628">
      <formula>"대관"</formula>
    </cfRule>
  </conditionalFormatting>
  <conditionalFormatting sqref="J956:K957">
    <cfRule type="expression" dxfId="1594" priority="626">
      <formula>"대관"</formula>
    </cfRule>
  </conditionalFormatting>
  <conditionalFormatting sqref="L539:M539">
    <cfRule type="expression" dxfId="1593" priority="375">
      <formula>"대관"</formula>
    </cfRule>
  </conditionalFormatting>
  <conditionalFormatting sqref="L538:N538">
    <cfRule type="expression" dxfId="1592" priority="618">
      <formula>"대관"</formula>
    </cfRule>
  </conditionalFormatting>
  <conditionalFormatting sqref="L593:N593">
    <cfRule type="expression" dxfId="1591" priority="833">
      <formula>"대관"</formula>
    </cfRule>
  </conditionalFormatting>
  <conditionalFormatting sqref="L686:N686">
    <cfRule type="expression" dxfId="1590" priority="695">
      <formula>"대관"</formula>
    </cfRule>
  </conditionalFormatting>
  <conditionalFormatting sqref="L765:N765">
    <cfRule type="expression" dxfId="1589" priority="688">
      <formula>"대관"</formula>
    </cfRule>
  </conditionalFormatting>
  <conditionalFormatting sqref="L770:N770">
    <cfRule type="expression" dxfId="1588" priority="906">
      <formula>"대관"</formula>
    </cfRule>
  </conditionalFormatting>
  <conditionalFormatting sqref="M857:M859">
    <cfRule type="expression" dxfId="1587" priority="765">
      <formula>"대관"</formula>
    </cfRule>
  </conditionalFormatting>
  <conditionalFormatting sqref="N534:N535">
    <cfRule type="expression" dxfId="1586" priority="603">
      <formula>"대관"</formula>
    </cfRule>
  </conditionalFormatting>
  <conditionalFormatting sqref="N536">
    <cfRule type="expression" dxfId="1585" priority="601">
      <formula>"대관"</formula>
    </cfRule>
  </conditionalFormatting>
  <conditionalFormatting sqref="N539:N542">
    <cfRule type="expression" dxfId="1584" priority="376">
      <formula>"대관"</formula>
    </cfRule>
  </conditionalFormatting>
  <conditionalFormatting sqref="N546">
    <cfRule type="expression" dxfId="1583" priority="592">
      <formula>"대관"</formula>
    </cfRule>
  </conditionalFormatting>
  <conditionalFormatting sqref="N548:N549">
    <cfRule type="expression" dxfId="1582" priority="683">
      <formula>"대관"</formula>
    </cfRule>
  </conditionalFormatting>
  <conditionalFormatting sqref="N550:N556">
    <cfRule type="expression" dxfId="1581" priority="590">
      <formula>"대관"</formula>
    </cfRule>
  </conditionalFormatting>
  <conditionalFormatting sqref="N559:N562">
    <cfRule type="expression" dxfId="1580" priority="361">
      <formula>"대관"</formula>
    </cfRule>
  </conditionalFormatting>
  <conditionalFormatting sqref="N566:N573">
    <cfRule type="expression" dxfId="1579" priority="581">
      <formula>"대관"</formula>
    </cfRule>
  </conditionalFormatting>
  <conditionalFormatting sqref="N574">
    <cfRule type="expression" dxfId="1578" priority="579">
      <formula>"대관"</formula>
    </cfRule>
  </conditionalFormatting>
  <conditionalFormatting sqref="N575:N579">
    <cfRule type="expression" dxfId="1577" priority="699">
      <formula>"대관"</formula>
    </cfRule>
  </conditionalFormatting>
  <conditionalFormatting sqref="N580:N586">
    <cfRule type="expression" dxfId="1576" priority="578">
      <formula>"대관"</formula>
    </cfRule>
  </conditionalFormatting>
  <conditionalFormatting sqref="N590:N591">
    <cfRule type="expression" dxfId="1575" priority="576">
      <formula>"대관"</formula>
    </cfRule>
  </conditionalFormatting>
  <conditionalFormatting sqref="N592">
    <cfRule type="expression" dxfId="1574" priority="574">
      <formula>"대관"</formula>
    </cfRule>
  </conditionalFormatting>
  <conditionalFormatting sqref="N594">
    <cfRule type="expression" dxfId="1573" priority="572">
      <formula>"대관"</formula>
    </cfRule>
  </conditionalFormatting>
  <conditionalFormatting sqref="N598">
    <cfRule type="expression" dxfId="1572" priority="698">
      <formula>"대관"</formula>
    </cfRule>
  </conditionalFormatting>
  <conditionalFormatting sqref="N599:N601">
    <cfRule type="expression" dxfId="1571" priority="785">
      <formula>"대관"</formula>
    </cfRule>
  </conditionalFormatting>
  <conditionalFormatting sqref="N604">
    <cfRule type="expression" dxfId="1570" priority="569">
      <formula>"대관"</formula>
    </cfRule>
  </conditionalFormatting>
  <conditionalFormatting sqref="N612">
    <cfRule type="expression" dxfId="1569" priority="720">
      <formula>"대관"</formula>
    </cfRule>
  </conditionalFormatting>
  <conditionalFormatting sqref="N613:N616">
    <cfRule type="expression" dxfId="1568" priority="566">
      <formula>"대관"</formula>
    </cfRule>
  </conditionalFormatting>
  <conditionalFormatting sqref="N624:N625">
    <cfRule type="expression" dxfId="1567" priority="746">
      <formula>"대관"</formula>
    </cfRule>
  </conditionalFormatting>
  <conditionalFormatting sqref="N628">
    <cfRule type="expression" dxfId="1566" priority="555">
      <formula>"대관"</formula>
    </cfRule>
  </conditionalFormatting>
  <conditionalFormatting sqref="N634:N639">
    <cfRule type="expression" dxfId="1565" priority="498">
      <formula>"대관"</formula>
    </cfRule>
  </conditionalFormatting>
  <conditionalFormatting sqref="N641:N644">
    <cfRule type="expression" dxfId="1564" priority="544">
      <formula>"대관"</formula>
    </cfRule>
  </conditionalFormatting>
  <conditionalFormatting sqref="N648">
    <cfRule type="expression" dxfId="1563" priority="538">
      <formula>"대관"</formula>
    </cfRule>
  </conditionalFormatting>
  <conditionalFormatting sqref="N652:N657">
    <cfRule type="expression" dxfId="1562" priority="529">
      <formula>"대관"</formula>
    </cfRule>
  </conditionalFormatting>
  <conditionalFormatting sqref="N664:N668">
    <cfRule type="expression" dxfId="1561" priority="492">
      <formula>"대관"</formula>
    </cfRule>
  </conditionalFormatting>
  <conditionalFormatting sqref="N671:N675">
    <cfRule type="expression" dxfId="1560" priority="478">
      <formula>"대관"</formula>
    </cfRule>
  </conditionalFormatting>
  <conditionalFormatting sqref="N681">
    <cfRule type="expression" dxfId="1559" priority="473">
      <formula>"대관"</formula>
    </cfRule>
  </conditionalFormatting>
  <conditionalFormatting sqref="N692:N694">
    <cfRule type="expression" dxfId="1558" priority="466">
      <formula>"대관"</formula>
    </cfRule>
  </conditionalFormatting>
  <conditionalFormatting sqref="N699:N706">
    <cfRule type="expression" dxfId="1557" priority="462">
      <formula>"대관"</formula>
    </cfRule>
  </conditionalFormatting>
  <conditionalFormatting sqref="N707:N713">
    <cfRule type="expression" dxfId="1556" priority="678">
      <formula>"대관"</formula>
    </cfRule>
  </conditionalFormatting>
  <conditionalFormatting sqref="N714:N732">
    <cfRule type="expression" dxfId="1555" priority="458">
      <formula>"대관"</formula>
    </cfRule>
  </conditionalFormatting>
  <conditionalFormatting sqref="N733">
    <cfRule type="expression" dxfId="1554" priority="455">
      <formula>"대관"</formula>
    </cfRule>
  </conditionalFormatting>
  <conditionalFormatting sqref="N744:N747">
    <cfRule type="expression" dxfId="1553" priority="441">
      <formula>"대관"</formula>
    </cfRule>
  </conditionalFormatting>
  <conditionalFormatting sqref="N748:N749">
    <cfRule type="expression" dxfId="1552" priority="438">
      <formula>"대관"</formula>
    </cfRule>
  </conditionalFormatting>
  <conditionalFormatting sqref="N751:N753">
    <cfRule type="expression" dxfId="1551" priority="425">
      <formula>"대관"</formula>
    </cfRule>
  </conditionalFormatting>
  <conditionalFormatting sqref="N755:N758">
    <cfRule type="expression" dxfId="1550" priority="415">
      <formula>"대관"</formula>
    </cfRule>
  </conditionalFormatting>
  <conditionalFormatting sqref="N759:N764">
    <cfRule type="expression" dxfId="1549" priority="412">
      <formula>"대관"</formula>
    </cfRule>
  </conditionalFormatting>
  <conditionalFormatting sqref="N766:N768">
    <cfRule type="expression" dxfId="1548" priority="410">
      <formula>"대관"</formula>
    </cfRule>
  </conditionalFormatting>
  <conditionalFormatting sqref="N769">
    <cfRule type="expression" dxfId="1547" priority="761">
      <formula>"대관"</formula>
    </cfRule>
  </conditionalFormatting>
  <conditionalFormatting sqref="N771:N774">
    <cfRule type="expression" dxfId="1546" priority="398">
      <formula>"대관"</formula>
    </cfRule>
  </conditionalFormatting>
  <conditionalFormatting sqref="N777:N791">
    <cfRule type="expression" dxfId="1545" priority="396">
      <formula>"대관"</formula>
    </cfRule>
  </conditionalFormatting>
  <conditionalFormatting sqref="N792:N795">
    <cfRule type="expression" dxfId="1544" priority="394">
      <formula>"대관"</formula>
    </cfRule>
  </conditionalFormatting>
  <conditionalFormatting sqref="N797:N803">
    <cfRule type="expression" dxfId="1543" priority="392">
      <formula>"대관"</formula>
    </cfRule>
  </conditionalFormatting>
  <conditionalFormatting sqref="N807:N812 A812:A813 V812:V813">
    <cfRule type="expression" dxfId="1542" priority="389">
      <formula>"대관"</formula>
    </cfRule>
  </conditionalFormatting>
  <conditionalFormatting sqref="N813:N814">
    <cfRule type="expression" dxfId="1541" priority="646">
      <formula>"대관"</formula>
    </cfRule>
  </conditionalFormatting>
  <conditionalFormatting sqref="N815:N817">
    <cfRule type="expression" dxfId="1540" priority="388">
      <formula>"대관"</formula>
    </cfRule>
  </conditionalFormatting>
  <conditionalFormatting sqref="N828:N834">
    <cfRule type="expression" dxfId="1539" priority="386">
      <formula>"대관"</formula>
    </cfRule>
  </conditionalFormatting>
  <conditionalFormatting sqref="N836:N840">
    <cfRule type="expression" dxfId="1538" priority="384">
      <formula>"대관"</formula>
    </cfRule>
  </conditionalFormatting>
  <conditionalFormatting sqref="N842">
    <cfRule type="expression" dxfId="1537" priority="380">
      <formula>"대관"</formula>
    </cfRule>
  </conditionalFormatting>
  <conditionalFormatting sqref="N847:N849">
    <cfRule type="expression" dxfId="1536" priority="783">
      <formula>"대관"</formula>
    </cfRule>
  </conditionalFormatting>
  <conditionalFormatting sqref="N850">
    <cfRule type="expression" dxfId="1535" priority="775">
      <formula>"대관"</formula>
    </cfRule>
  </conditionalFormatting>
  <conditionalFormatting sqref="N855:N856">
    <cfRule type="expression" dxfId="1534" priority="767">
      <formula>"대관"</formula>
    </cfRule>
  </conditionalFormatting>
  <conditionalFormatting sqref="N860:N864">
    <cfRule type="expression" dxfId="1533" priority="726">
      <formula>"대관"</formula>
    </cfRule>
  </conditionalFormatting>
  <conditionalFormatting sqref="N866:N870">
    <cfRule type="expression" dxfId="1532" priority="735">
      <formula>"대관"</formula>
    </cfRule>
  </conditionalFormatting>
  <conditionalFormatting sqref="N868">
    <cfRule type="expression" dxfId="1531" priority="730">
      <formula>"대관"</formula>
    </cfRule>
  </conditionalFormatting>
  <conditionalFormatting sqref="N871:N878">
    <cfRule type="expression" dxfId="1530" priority="719">
      <formula>"대관"</formula>
    </cfRule>
  </conditionalFormatting>
  <conditionalFormatting sqref="N879:N880">
    <cfRule type="expression" dxfId="1529" priority="717">
      <formula>"대관"</formula>
    </cfRule>
  </conditionalFormatting>
  <conditionalFormatting sqref="N886:N891">
    <cfRule type="expression" dxfId="1528" priority="693">
      <formula>"대관"</formula>
    </cfRule>
  </conditionalFormatting>
  <conditionalFormatting sqref="N892:N894">
    <cfRule type="expression" dxfId="1527" priority="691">
      <formula>"대관"</formula>
    </cfRule>
  </conditionalFormatting>
  <conditionalFormatting sqref="N896:N897">
    <cfRule type="expression" dxfId="1526" priority="685">
      <formula>"대관"</formula>
    </cfRule>
  </conditionalFormatting>
  <conditionalFormatting sqref="N900:N902">
    <cfRule type="expression" dxfId="1525" priority="681">
      <formula>"대관"</formula>
    </cfRule>
  </conditionalFormatting>
  <conditionalFormatting sqref="N904">
    <cfRule type="expression" dxfId="1524" priority="676">
      <formula>"대관"</formula>
    </cfRule>
  </conditionalFormatting>
  <conditionalFormatting sqref="N905">
    <cfRule type="expression" dxfId="1523" priority="667">
      <formula>"대관"</formula>
    </cfRule>
  </conditionalFormatting>
  <conditionalFormatting sqref="N906:N912">
    <cfRule type="expression" dxfId="1522" priority="671">
      <formula>"대관"</formula>
    </cfRule>
  </conditionalFormatting>
  <conditionalFormatting sqref="N929">
    <cfRule type="expression" dxfId="1521" priority="649">
      <formula>"대관"</formula>
    </cfRule>
  </conditionalFormatting>
  <conditionalFormatting sqref="N939">
    <cfRule type="expression" dxfId="1520" priority="643">
      <formula>"대관"</formula>
    </cfRule>
  </conditionalFormatting>
  <conditionalFormatting sqref="N940:N949">
    <cfRule type="expression" dxfId="1519" priority="630">
      <formula>"대관"</formula>
    </cfRule>
  </conditionalFormatting>
  <conditionalFormatting sqref="P534:P535">
    <cfRule type="expression" dxfId="1518" priority="604">
      <formula>"대관"</formula>
    </cfRule>
  </conditionalFormatting>
  <conditionalFormatting sqref="P600:P601">
    <cfRule type="expression" dxfId="1517" priority="786">
      <formula>"대관"</formula>
    </cfRule>
  </conditionalFormatting>
  <conditionalFormatting sqref="P604">
    <cfRule type="expression" dxfId="1516" priority="570">
      <formula>"대관"</formula>
    </cfRule>
  </conditionalFormatting>
  <conditionalFormatting sqref="P609">
    <cfRule type="expression" dxfId="1515" priority="768">
      <formula>"대관"</formula>
    </cfRule>
  </conditionalFormatting>
  <conditionalFormatting sqref="P648">
    <cfRule type="expression" dxfId="1514" priority="539">
      <formula>"대관"</formula>
    </cfRule>
  </conditionalFormatting>
  <conditionalFormatting sqref="P664">
    <cfRule type="expression" dxfId="1513" priority="494">
      <formula>"대관"</formula>
    </cfRule>
  </conditionalFormatting>
  <conditionalFormatting sqref="P753">
    <cfRule type="expression" dxfId="1512" priority="423">
      <formula>"대관"</formula>
    </cfRule>
  </conditionalFormatting>
  <conditionalFormatting sqref="P755:P756">
    <cfRule type="expression" dxfId="1511" priority="416">
      <formula>"대관"</formula>
    </cfRule>
  </conditionalFormatting>
  <conditionalFormatting sqref="R563:R564">
    <cfRule type="expression" dxfId="1510" priority="585">
      <formula>"대관"</formula>
    </cfRule>
  </conditionalFormatting>
  <conditionalFormatting sqref="U570">
    <cfRule type="expression" dxfId="1509" priority="883">
      <formula>"대관"</formula>
    </cfRule>
  </conditionalFormatting>
  <conditionalFormatting sqref="U624:U625">
    <cfRule type="expression" dxfId="1508" priority="747">
      <formula>"대관"</formula>
    </cfRule>
  </conditionalFormatting>
  <conditionalFormatting sqref="U751">
    <cfRule type="expression" dxfId="1507" priority="429">
      <formula>"대관"</formula>
    </cfRule>
  </conditionalFormatting>
  <conditionalFormatting sqref="U868">
    <cfRule type="expression" dxfId="1506" priority="736">
      <formula>"대관"</formula>
    </cfRule>
  </conditionalFormatting>
  <conditionalFormatting sqref="U881:U885 X881:AB885">
    <cfRule type="expression" dxfId="1505" priority="705">
      <formula>"대관"</formula>
    </cfRule>
  </conditionalFormatting>
  <conditionalFormatting sqref="U887">
    <cfRule type="expression" dxfId="1504" priority="909">
      <formula>"대관"</formula>
    </cfRule>
  </conditionalFormatting>
  <conditionalFormatting sqref="U889">
    <cfRule type="expression" dxfId="1503" priority="826">
      <formula>"대관"</formula>
    </cfRule>
  </conditionalFormatting>
  <conditionalFormatting sqref="U906:U909">
    <cfRule type="expression" dxfId="1502" priority="672">
      <formula>"대관"</formula>
    </cfRule>
  </conditionalFormatting>
  <conditionalFormatting sqref="U911:V911">
    <cfRule type="expression" dxfId="1501" priority="669">
      <formula>"대관"</formula>
    </cfRule>
  </conditionalFormatting>
  <conditionalFormatting sqref="U916">
    <cfRule type="expression" dxfId="1500" priority="794">
      <formula>"대관"</formula>
    </cfRule>
  </conditionalFormatting>
  <conditionalFormatting sqref="U963">
    <cfRule type="expression" dxfId="1499" priority="622">
      <formula>"대관"</formula>
    </cfRule>
  </conditionalFormatting>
  <conditionalFormatting sqref="V536">
    <cfRule type="expression" dxfId="1498" priority="594">
      <formula>"대관"</formula>
    </cfRule>
  </conditionalFormatting>
  <conditionalFormatting sqref="V563:V564">
    <cfRule type="expression" dxfId="1497" priority="586">
      <formula>"대관"</formula>
    </cfRule>
  </conditionalFormatting>
  <conditionalFormatting sqref="V571">
    <cfRule type="expression" dxfId="1496" priority="822">
      <formula>"대관"</formula>
    </cfRule>
  </conditionalFormatting>
  <conditionalFormatting sqref="V624:V625">
    <cfRule type="expression" dxfId="1495" priority="564">
      <formula>"대관"</formula>
    </cfRule>
  </conditionalFormatting>
  <conditionalFormatting sqref="V661:V663">
    <cfRule type="expression" dxfId="1494" priority="519">
      <formula>"대관"</formula>
    </cfRule>
  </conditionalFormatting>
  <conditionalFormatting sqref="V667:V668">
    <cfRule type="expression" dxfId="1493" priority="486">
      <formula>"대관"</formula>
    </cfRule>
  </conditionalFormatting>
  <conditionalFormatting sqref="V711">
    <cfRule type="expression" dxfId="1492" priority="863">
      <formula>"대관"</formula>
    </cfRule>
  </conditionalFormatting>
  <conditionalFormatting sqref="V721">
    <cfRule type="expression" dxfId="1491" priority="614">
      <formula>"대관"</formula>
    </cfRule>
  </conditionalFormatting>
  <conditionalFormatting sqref="V742:V743">
    <cfRule type="expression" dxfId="1490" priority="449">
      <formula>"대관"</formula>
    </cfRule>
  </conditionalFormatting>
  <conditionalFormatting sqref="V745">
    <cfRule type="expression" dxfId="1489" priority="884">
      <formula>"대관"</formula>
    </cfRule>
  </conditionalFormatting>
  <conditionalFormatting sqref="V751">
    <cfRule type="expression" dxfId="1488" priority="427">
      <formula>"대관"</formula>
    </cfRule>
  </conditionalFormatting>
  <conditionalFormatting sqref="V771:V774">
    <cfRule type="expression" dxfId="1487" priority="402">
      <formula>"대관"</formula>
    </cfRule>
  </conditionalFormatting>
  <conditionalFormatting sqref="V801">
    <cfRule type="expression" dxfId="1486" priority="893">
      <formula>"대관"</formula>
    </cfRule>
  </conditionalFormatting>
  <conditionalFormatting sqref="V807">
    <cfRule type="expression" dxfId="1485" priority="849">
      <formula>"대관"</formula>
    </cfRule>
  </conditionalFormatting>
  <conditionalFormatting sqref="V862">
    <cfRule type="expression" dxfId="1484" priority="754">
      <formula>"대관"</formula>
    </cfRule>
  </conditionalFormatting>
  <conditionalFormatting sqref="V866:V868">
    <cfRule type="expression" dxfId="1483" priority="727">
      <formula>"대관"</formula>
    </cfRule>
  </conditionalFormatting>
  <conditionalFormatting sqref="V881:V885">
    <cfRule type="expression" dxfId="1482" priority="701">
      <formula>"대관"</formula>
    </cfRule>
  </conditionalFormatting>
  <conditionalFormatting sqref="V887">
    <cfRule type="expression" dxfId="1481" priority="907">
      <formula>"대관"</formula>
    </cfRule>
  </conditionalFormatting>
  <conditionalFormatting sqref="V890">
    <cfRule type="expression" dxfId="1480" priority="875">
      <formula>"대관"</formula>
    </cfRule>
  </conditionalFormatting>
  <conditionalFormatting sqref="V905">
    <cfRule type="expression" dxfId="1479" priority="665">
      <formula>"대관"</formula>
    </cfRule>
  </conditionalFormatting>
  <conditionalFormatting sqref="V916">
    <cfRule type="expression" dxfId="1478" priority="792">
      <formula>"대관"</formula>
    </cfRule>
  </conditionalFormatting>
  <conditionalFormatting sqref="V939">
    <cfRule type="expression" dxfId="1477" priority="641">
      <formula>"대관"</formula>
    </cfRule>
  </conditionalFormatting>
  <conditionalFormatting sqref="V941">
    <cfRule type="expression" dxfId="1476" priority="632">
      <formula>"대관"</formula>
    </cfRule>
  </conditionalFormatting>
  <conditionalFormatting sqref="V967">
    <cfRule type="expression" dxfId="1475" priority="616">
      <formula>"대관"</formula>
    </cfRule>
  </conditionalFormatting>
  <conditionalFormatting sqref="V889:W889">
    <cfRule type="expression" dxfId="1474" priority="831">
      <formula>"대관"</formula>
    </cfRule>
  </conditionalFormatting>
  <conditionalFormatting sqref="X626:X627">
    <cfRule type="expression" dxfId="1473" priority="562">
      <formula>"대관"</formula>
    </cfRule>
  </conditionalFormatting>
  <conditionalFormatting sqref="X670">
    <cfRule type="expression" dxfId="1472" priority="484">
      <formula>"대관"</formula>
    </cfRule>
  </conditionalFormatting>
  <conditionalFormatting sqref="X803">
    <cfRule type="expression" dxfId="1471" priority="869">
      <formula>"대관"</formula>
    </cfRule>
  </conditionalFormatting>
  <conditionalFormatting sqref="X563:AB564">
    <cfRule type="expression" dxfId="1470" priority="589">
      <formula>"대관"</formula>
    </cfRule>
  </conditionalFormatting>
  <conditionalFormatting sqref="X571:AB571">
    <cfRule type="expression" dxfId="1469" priority="825">
      <formula>"대관"</formula>
    </cfRule>
  </conditionalFormatting>
  <conditionalFormatting sqref="X900:AB900">
    <cfRule type="expression" dxfId="1468" priority="791">
      <formula>"대관"</formula>
    </cfRule>
  </conditionalFormatting>
  <conditionalFormatting sqref="X536:AC536">
    <cfRule type="expression" dxfId="1467" priority="600">
      <formula>"대관"</formula>
    </cfRule>
  </conditionalFormatting>
  <conditionalFormatting sqref="X543:AC544">
    <cfRule type="expression" dxfId="1466" priority="781">
      <formula>"대관"</formula>
    </cfRule>
  </conditionalFormatting>
  <conditionalFormatting sqref="X559:AC562">
    <cfRule type="expression" dxfId="1465" priority="368">
      <formula>"대관"</formula>
    </cfRule>
  </conditionalFormatting>
  <conditionalFormatting sqref="X572:AC572">
    <cfRule type="expression" dxfId="1464" priority="819">
      <formula>"대관"</formula>
    </cfRule>
  </conditionalFormatting>
  <conditionalFormatting sqref="X624:AC625">
    <cfRule type="expression" dxfId="1463" priority="753">
      <formula>"대관"</formula>
    </cfRule>
  </conditionalFormatting>
  <conditionalFormatting sqref="X634:AC634">
    <cfRule type="expression" dxfId="1462" priority="515">
      <formula>"대관"</formula>
    </cfRule>
  </conditionalFormatting>
  <conditionalFormatting sqref="X636:AC636">
    <cfRule type="expression" dxfId="1461" priority="506">
      <formula>"대관"</formula>
    </cfRule>
  </conditionalFormatting>
  <conditionalFormatting sqref="X642:AC644">
    <cfRule type="expression" dxfId="1460" priority="542">
      <formula>"대관"</formula>
    </cfRule>
  </conditionalFormatting>
  <conditionalFormatting sqref="X653:AC653">
    <cfRule type="expression" dxfId="1459" priority="531">
      <formula>"대관"</formula>
    </cfRule>
  </conditionalFormatting>
  <conditionalFormatting sqref="X658:AC658">
    <cfRule type="expression" dxfId="1458" priority="524">
      <formula>"대관"</formula>
    </cfRule>
  </conditionalFormatting>
  <conditionalFormatting sqref="X676:AC678">
    <cfRule type="expression" dxfId="1457" priority="358">
      <formula>"대관"</formula>
    </cfRule>
  </conditionalFormatting>
  <conditionalFormatting sqref="X687:AC688">
    <cfRule type="expression" dxfId="1456" priority="472">
      <formula>"대관"</formula>
    </cfRule>
  </conditionalFormatting>
  <conditionalFormatting sqref="X692:AC692">
    <cfRule type="expression" dxfId="1455" priority="892">
      <formula>"대관"</formula>
    </cfRule>
  </conditionalFormatting>
  <conditionalFormatting sqref="X740:AC740">
    <cfRule type="expression" dxfId="1454" priority="860">
      <formula>"대관"</formula>
    </cfRule>
  </conditionalFormatting>
  <conditionalFormatting sqref="X744:AC745">
    <cfRule type="expression" dxfId="1453" priority="443">
      <formula>"대관"</formula>
    </cfRule>
  </conditionalFormatting>
  <conditionalFormatting sqref="X751:AC751">
    <cfRule type="expression" dxfId="1452" priority="437">
      <formula>"대관"</formula>
    </cfRule>
  </conditionalFormatting>
  <conditionalFormatting sqref="X754:AC754">
    <cfRule type="expression" dxfId="1451" priority="422">
      <formula>"대관"</formula>
    </cfRule>
  </conditionalFormatting>
  <conditionalFormatting sqref="X771:AC771">
    <cfRule type="expression" dxfId="1450" priority="409">
      <formula>"대관"</formula>
    </cfRule>
  </conditionalFormatting>
  <conditionalFormatting sqref="X801:AC801">
    <cfRule type="expression" dxfId="1449" priority="896">
      <formula>"대관"</formula>
    </cfRule>
  </conditionalFormatting>
  <conditionalFormatting sqref="X847:AC847">
    <cfRule type="expression" dxfId="1448" priority="841">
      <formula>"대관"</formula>
    </cfRule>
  </conditionalFormatting>
  <conditionalFormatting sqref="X862:AC862">
    <cfRule type="expression" dxfId="1447" priority="760">
      <formula>"대관"</formula>
    </cfRule>
  </conditionalFormatting>
  <conditionalFormatting sqref="X866:AC866">
    <cfRule type="expression" dxfId="1446" priority="743">
      <formula>"대관"</formula>
    </cfRule>
  </conditionalFormatting>
  <conditionalFormatting sqref="X868:AC868">
    <cfRule type="expression" dxfId="1445" priority="742">
      <formula>"대관"</formula>
    </cfRule>
  </conditionalFormatting>
  <conditionalFormatting sqref="X887:AC887">
    <cfRule type="expression" dxfId="1444" priority="915">
      <formula>"대관"</formula>
    </cfRule>
  </conditionalFormatting>
  <conditionalFormatting sqref="X890:AC890">
    <cfRule type="expression" dxfId="1443" priority="881">
      <formula>"대관"</formula>
    </cfRule>
  </conditionalFormatting>
  <conditionalFormatting sqref="X895:AC895">
    <cfRule type="expression" dxfId="1442" priority="712">
      <formula>"대관"</formula>
    </cfRule>
  </conditionalFormatting>
  <conditionalFormatting sqref="X916:AC916">
    <cfRule type="expression" dxfId="1441" priority="800">
      <formula>"대관"</formula>
    </cfRule>
  </conditionalFormatting>
  <conditionalFormatting sqref="X919:AC920">
    <cfRule type="expression" dxfId="1440" priority="656">
      <formula>"대관"</formula>
    </cfRule>
  </conditionalFormatting>
  <conditionalFormatting sqref="X941:AC941">
    <cfRule type="expression" dxfId="1439" priority="638">
      <formula>"대관"</formula>
    </cfRule>
  </conditionalFormatting>
  <conditionalFormatting sqref="X955:AC955">
    <cfRule type="expression" dxfId="1438" priority="805">
      <formula>"대관"</formula>
    </cfRule>
  </conditionalFormatting>
  <conditionalFormatting sqref="X957:AC957">
    <cfRule type="expression" dxfId="1437" priority="812">
      <formula>"대관"</formula>
    </cfRule>
  </conditionalFormatting>
  <conditionalFormatting sqref="Y537">
    <cfRule type="expression" dxfId="1436" priority="763">
      <formula>"대관"</formula>
    </cfRule>
  </conditionalFormatting>
  <conditionalFormatting sqref="Y541">
    <cfRule type="expression" dxfId="1435" priority="837">
      <formula>"대관"</formula>
    </cfRule>
  </conditionalFormatting>
  <conditionalFormatting sqref="Y578">
    <cfRule type="expression" dxfId="1434" priority="872">
      <formula>"대관"</formula>
    </cfRule>
  </conditionalFormatting>
  <conditionalFormatting sqref="Y663">
    <cfRule type="expression" dxfId="1433" priority="518">
      <formula>"대관"</formula>
    </cfRule>
  </conditionalFormatting>
  <conditionalFormatting sqref="Y667">
    <cfRule type="expression" dxfId="1432" priority="491">
      <formula>"대관"</formula>
    </cfRule>
  </conditionalFormatting>
  <conditionalFormatting sqref="Y708">
    <cfRule type="expression" dxfId="1431" priority="874">
      <formula>"대관"</formula>
    </cfRule>
  </conditionalFormatting>
  <conditionalFormatting sqref="Y743">
    <cfRule type="expression" dxfId="1430" priority="452">
      <formula>"대관"</formula>
    </cfRule>
  </conditionalFormatting>
  <conditionalFormatting sqref="Y779:Y780">
    <cfRule type="expression" dxfId="1429" priority="607">
      <formula>"대관"</formula>
    </cfRule>
  </conditionalFormatting>
  <conditionalFormatting sqref="Y867:Y868">
    <cfRule type="expression" dxfId="1428" priority="732">
      <formula>"대관"</formula>
    </cfRule>
  </conditionalFormatting>
  <conditionalFormatting sqref="Y880">
    <cfRule type="expression" dxfId="1427" priority="802">
      <formula>"대관"</formula>
    </cfRule>
  </conditionalFormatting>
  <conditionalFormatting sqref="Y921:Y922">
    <cfRule type="expression" dxfId="1426" priority="652">
      <formula>"대관"</formula>
    </cfRule>
  </conditionalFormatting>
  <conditionalFormatting sqref="Y961:Y962">
    <cfRule type="expression" dxfId="1425" priority="839">
      <formula>"대관"</formula>
    </cfRule>
  </conditionalFormatting>
  <conditionalFormatting sqref="Y964">
    <cfRule type="expression" dxfId="1424" priority="621">
      <formula>"대관"</formula>
    </cfRule>
  </conditionalFormatting>
  <conditionalFormatting sqref="Z626:AC627">
    <cfRule type="expression" dxfId="1423" priority="559">
      <formula>"대관"</formula>
    </cfRule>
  </conditionalFormatting>
  <conditionalFormatting sqref="Z670:AC670">
    <cfRule type="expression" dxfId="1422" priority="481">
      <formula>"대관"</formula>
    </cfRule>
  </conditionalFormatting>
  <conditionalFormatting sqref="Z803:AC803">
    <cfRule type="expression" dxfId="1421" priority="866">
      <formula>"대관"</formula>
    </cfRule>
  </conditionalFormatting>
  <conditionalFormatting sqref="AA635">
    <cfRule type="expression" dxfId="1420" priority="509">
      <formula>"대관"</formula>
    </cfRule>
  </conditionalFormatting>
  <conditionalFormatting sqref="AA637:AA639">
    <cfRule type="expression" dxfId="1419" priority="497">
      <formula>"대관"</formula>
    </cfRule>
  </conditionalFormatting>
  <conditionalFormatting sqref="AB641:AC641">
    <cfRule type="expression" dxfId="1418" priority="904">
      <formula>"대관"</formula>
    </cfRule>
  </conditionalFormatting>
  <conditionalFormatting sqref="AC707">
    <cfRule type="expression" dxfId="1417" priority="852">
      <formula>"대관"</formula>
    </cfRule>
  </conditionalFormatting>
  <conditionalFormatting sqref="A453">
    <cfRule type="expression" dxfId="1416" priority="246">
      <formula>"대관"</formula>
    </cfRule>
  </conditionalFormatting>
  <conditionalFormatting sqref="A462">
    <cfRule type="expression" dxfId="1415" priority="313">
      <formula>"대관"</formula>
    </cfRule>
  </conditionalFormatting>
  <conditionalFormatting sqref="A465 V465">
    <cfRule type="expression" dxfId="1414" priority="181">
      <formula>"대관"</formula>
    </cfRule>
  </conditionalFormatting>
  <conditionalFormatting sqref="A471">
    <cfRule type="expression" dxfId="1413" priority="248">
      <formula>"대관"</formula>
    </cfRule>
  </conditionalFormatting>
  <conditionalFormatting sqref="A494:A496">
    <cfRule type="expression" dxfId="1412" priority="142">
      <formula>"대관"</formula>
    </cfRule>
  </conditionalFormatting>
  <conditionalFormatting sqref="A521">
    <cfRule type="expression" dxfId="1411" priority="301">
      <formula>"대관"</formula>
    </cfRule>
  </conditionalFormatting>
  <conditionalFormatting sqref="A533 C533">
    <cfRule type="expression" dxfId="1410" priority="128">
      <formula>"대관"</formula>
    </cfRule>
  </conditionalFormatting>
  <conditionalFormatting sqref="C432:C435">
    <cfRule type="expression" dxfId="1409" priority="64">
      <formula>"대관"</formula>
    </cfRule>
  </conditionalFormatting>
  <conditionalFormatting sqref="C440">
    <cfRule type="expression" dxfId="1408" priority="185">
      <formula>"대관"</formula>
    </cfRule>
  </conditionalFormatting>
  <conditionalFormatting sqref="D353:E356 G353:I356">
    <cfRule type="expression" dxfId="1407" priority="204">
      <formula>"대관"</formula>
    </cfRule>
  </conditionalFormatting>
  <conditionalFormatting sqref="D360:E360 G360:I360">
    <cfRule type="expression" dxfId="1406" priority="239">
      <formula>"대관"</formula>
    </cfRule>
  </conditionalFormatting>
  <conditionalFormatting sqref="D363:E365 G363:I365">
    <cfRule type="expression" dxfId="1405" priority="278">
      <formula>"대관"</formula>
    </cfRule>
  </conditionalFormatting>
  <conditionalFormatting sqref="D383:E384 G383:I384">
    <cfRule type="expression" dxfId="1404" priority="288">
      <formula>"대관"</formula>
    </cfRule>
  </conditionalFormatting>
  <conditionalFormatting sqref="D419:E419">
    <cfRule type="expression" dxfId="1403" priority="197">
      <formula>"대관"</formula>
    </cfRule>
  </conditionalFormatting>
  <conditionalFormatting sqref="D422:E423 G422:I423">
    <cfRule type="expression" dxfId="1402" priority="72">
      <formula>"대관"</formula>
    </cfRule>
  </conditionalFormatting>
  <conditionalFormatting sqref="D425:E425">
    <cfRule type="expression" dxfId="1401" priority="216">
      <formula>"대관"</formula>
    </cfRule>
  </conditionalFormatting>
  <conditionalFormatting sqref="D426:E426 G426:I426">
    <cfRule type="expression" dxfId="1400" priority="213">
      <formula>"대관"</formula>
    </cfRule>
  </conditionalFormatting>
  <conditionalFormatting sqref="D431:E431 G431:I431">
    <cfRule type="expression" dxfId="1399" priority="178">
      <formula>"대관"</formula>
    </cfRule>
  </conditionalFormatting>
  <conditionalFormatting sqref="D447:E447 G447:I447">
    <cfRule type="expression" dxfId="1398" priority="339">
      <formula>"대관"</formula>
    </cfRule>
  </conditionalFormatting>
  <conditionalFormatting sqref="D476:E476 G476:I476">
    <cfRule type="expression" dxfId="1397" priority="332">
      <formula>"대관"</formula>
    </cfRule>
  </conditionalFormatting>
  <conditionalFormatting sqref="D493 G493:I493">
    <cfRule type="expression" dxfId="1396" priority="148">
      <formula>"대관"</formula>
    </cfRule>
  </conditionalFormatting>
  <conditionalFormatting sqref="D516 G516:I516">
    <cfRule type="expression" dxfId="1395" priority="347">
      <formula>"대관"</formula>
    </cfRule>
  </conditionalFormatting>
  <conditionalFormatting sqref="D474:F474">
    <cfRule type="expression" dxfId="1394" priority="307">
      <formula>"대관"</formula>
    </cfRule>
  </conditionalFormatting>
  <conditionalFormatting sqref="D415:G415 I415">
    <cfRule type="expression" dxfId="1393" priority="220">
      <formula>"대관"</formula>
    </cfRule>
  </conditionalFormatting>
  <conditionalFormatting sqref="D517 I517 F517:G517">
    <cfRule type="expression" dxfId="1392" priority="319">
      <formula>"대관"</formula>
    </cfRule>
  </conditionalFormatting>
  <conditionalFormatting sqref="D324:I324">
    <cfRule type="expression" dxfId="1391" priority="291">
      <formula>"대관"</formula>
    </cfRule>
  </conditionalFormatting>
  <conditionalFormatting sqref="D376:I377">
    <cfRule type="expression" dxfId="1390" priority="226">
      <formula>"대관"</formula>
    </cfRule>
  </conditionalFormatting>
  <conditionalFormatting sqref="E325 G325:I325">
    <cfRule type="expression" dxfId="1389" priority="119">
      <formula>"대관"</formula>
    </cfRule>
  </conditionalFormatting>
  <conditionalFormatting sqref="E411">
    <cfRule type="expression" dxfId="1388" priority="269">
      <formula>"대관"</formula>
    </cfRule>
  </conditionalFormatting>
  <conditionalFormatting sqref="E413">
    <cfRule type="expression" dxfId="1387" priority="86">
      <formula>"대관"</formula>
    </cfRule>
  </conditionalFormatting>
  <conditionalFormatting sqref="E420:E421 G420:G421">
    <cfRule type="expression" dxfId="1386" priority="192">
      <formula>"대관"</formula>
    </cfRule>
  </conditionalFormatting>
  <conditionalFormatting sqref="E482 G482:I482">
    <cfRule type="expression" dxfId="1385" priority="165">
      <formula>"대관"</formula>
    </cfRule>
  </conditionalFormatting>
  <conditionalFormatting sqref="E412:I412 D424:H424 D463:K463 X463:AC463">
    <cfRule type="expression" dxfId="1384" priority="350">
      <formula>"대관"</formula>
    </cfRule>
  </conditionalFormatting>
  <conditionalFormatting sqref="E414:I414">
    <cfRule type="expression" dxfId="1383" priority="89">
      <formula>"대관"</formula>
    </cfRule>
  </conditionalFormatting>
  <conditionalFormatting sqref="F325">
    <cfRule type="expression" dxfId="1382" priority="117">
      <formula>"대관"</formula>
    </cfRule>
  </conditionalFormatting>
  <conditionalFormatting sqref="F353:F356">
    <cfRule type="expression" dxfId="1381" priority="202">
      <formula>"대관"</formula>
    </cfRule>
  </conditionalFormatting>
  <conditionalFormatting sqref="F360">
    <cfRule type="expression" dxfId="1380" priority="237">
      <formula>"대관"</formula>
    </cfRule>
  </conditionalFormatting>
  <conditionalFormatting sqref="F363:F365">
    <cfRule type="expression" dxfId="1379" priority="276">
      <formula>"대관"</formula>
    </cfRule>
  </conditionalFormatting>
  <conditionalFormatting sqref="F383:F384">
    <cfRule type="expression" dxfId="1378" priority="286">
      <formula>"대관"</formula>
    </cfRule>
  </conditionalFormatting>
  <conditionalFormatting sqref="F411">
    <cfRule type="expression" dxfId="1377" priority="265">
      <formula>"대관"</formula>
    </cfRule>
  </conditionalFormatting>
  <conditionalFormatting sqref="F413">
    <cfRule type="expression" dxfId="1376" priority="79">
      <formula>"대관"</formula>
    </cfRule>
  </conditionalFormatting>
  <conditionalFormatting sqref="F415">
    <cfRule type="expression" dxfId="1375" priority="217">
      <formula>"대관"</formula>
    </cfRule>
  </conditionalFormatting>
  <conditionalFormatting sqref="F419:F423">
    <cfRule type="expression" dxfId="1374" priority="70">
      <formula>"대관"</formula>
    </cfRule>
  </conditionalFormatting>
  <conditionalFormatting sqref="F425:F426">
    <cfRule type="expression" dxfId="1373" priority="211">
      <formula>"대관"</formula>
    </cfRule>
  </conditionalFormatting>
  <conditionalFormatting sqref="F431">
    <cfRule type="expression" dxfId="1372" priority="176">
      <formula>"대관"</formula>
    </cfRule>
  </conditionalFormatting>
  <conditionalFormatting sqref="F447">
    <cfRule type="expression" dxfId="1371" priority="337">
      <formula>"대관"</formula>
    </cfRule>
  </conditionalFormatting>
  <conditionalFormatting sqref="F476">
    <cfRule type="expression" dxfId="1370" priority="330">
      <formula>"대관"</formula>
    </cfRule>
  </conditionalFormatting>
  <conditionalFormatting sqref="F482">
    <cfRule type="expression" dxfId="1369" priority="163">
      <formula>"대관"</formula>
    </cfRule>
  </conditionalFormatting>
  <conditionalFormatting sqref="F493">
    <cfRule type="expression" dxfId="1368" priority="146">
      <formula>"대관"</formula>
    </cfRule>
  </conditionalFormatting>
  <conditionalFormatting sqref="F516:F517">
    <cfRule type="expression" dxfId="1367" priority="316">
      <formula>"대관"</formula>
    </cfRule>
  </conditionalFormatting>
  <conditionalFormatting sqref="G411:I411">
    <cfRule type="expression" dxfId="1366" priority="268">
      <formula>"대관"</formula>
    </cfRule>
  </conditionalFormatting>
  <conditionalFormatting sqref="G413:I413">
    <cfRule type="expression" dxfId="1365" priority="85">
      <formula>"대관"</formula>
    </cfRule>
  </conditionalFormatting>
  <conditionalFormatting sqref="G419:K419">
    <cfRule type="expression" dxfId="1364" priority="194">
      <formula>"대관"</formula>
    </cfRule>
  </conditionalFormatting>
  <conditionalFormatting sqref="G425:K425">
    <cfRule type="expression" dxfId="1363" priority="215">
      <formula>"대관"</formula>
    </cfRule>
  </conditionalFormatting>
  <conditionalFormatting sqref="G474:K474">
    <cfRule type="expression" dxfId="1362" priority="309">
      <formula>"대관"</formula>
    </cfRule>
  </conditionalFormatting>
  <conditionalFormatting sqref="J328:K328">
    <cfRule type="expression" dxfId="1361" priority="298">
      <formula>"대관"</formula>
    </cfRule>
  </conditionalFormatting>
  <conditionalFormatting sqref="J383:K384">
    <cfRule type="expression" dxfId="1360" priority="285">
      <formula>"대관"</formula>
    </cfRule>
  </conditionalFormatting>
  <conditionalFormatting sqref="J389:K390">
    <cfRule type="expression" dxfId="1359" priority="104">
      <formula>"대관"</formula>
    </cfRule>
  </conditionalFormatting>
  <conditionalFormatting sqref="J426:K426">
    <cfRule type="expression" dxfId="1358" priority="210">
      <formula>"대관"</formula>
    </cfRule>
  </conditionalFormatting>
  <conditionalFormatting sqref="J431:K431">
    <cfRule type="expression" dxfId="1357" priority="175">
      <formula>"대관"</formula>
    </cfRule>
  </conditionalFormatting>
  <conditionalFormatting sqref="J447:K447">
    <cfRule type="expression" dxfId="1356" priority="336">
      <formula>"대관"</formula>
    </cfRule>
  </conditionalFormatting>
  <conditionalFormatting sqref="J482:K482">
    <cfRule type="expression" dxfId="1355" priority="162">
      <formula>"대관"</formula>
    </cfRule>
  </conditionalFormatting>
  <conditionalFormatting sqref="J501:K501">
    <cfRule type="expression" dxfId="1354" priority="305">
      <formula>"대관"</formula>
    </cfRule>
  </conditionalFormatting>
  <conditionalFormatting sqref="L392:M392">
    <cfRule type="expression" dxfId="1353" priority="296">
      <formula>"대관"</formula>
    </cfRule>
  </conditionalFormatting>
  <conditionalFormatting sqref="L444:M444">
    <cfRule type="expression" dxfId="1352" priority="261">
      <formula>"대관"</formula>
    </cfRule>
  </conditionalFormatting>
  <conditionalFormatting sqref="L492:N492">
    <cfRule type="expression" dxfId="1351" priority="349">
      <formula>"대관"</formula>
    </cfRule>
  </conditionalFormatting>
  <conditionalFormatting sqref="N319:N320">
    <cfRule type="expression" dxfId="1350" priority="125">
      <formula>"대관"</formula>
    </cfRule>
  </conditionalFormatting>
  <conditionalFormatting sqref="N322">
    <cfRule type="expression" dxfId="1349" priority="124">
      <formula>"대관"</formula>
    </cfRule>
  </conditionalFormatting>
  <conditionalFormatting sqref="N323:N325">
    <cfRule type="expression" dxfId="1348" priority="122">
      <formula>"대관"</formula>
    </cfRule>
  </conditionalFormatting>
  <conditionalFormatting sqref="N327:N333">
    <cfRule type="expression" dxfId="1347" priority="111">
      <formula>"대관"</formula>
    </cfRule>
  </conditionalFormatting>
  <conditionalFormatting sqref="N336:N340">
    <cfRule type="expression" dxfId="1346" priority="110">
      <formula>"대관"</formula>
    </cfRule>
  </conditionalFormatting>
  <conditionalFormatting sqref="N342:N351">
    <cfRule type="expression" dxfId="1345" priority="108">
      <formula>"대관"</formula>
    </cfRule>
  </conditionalFormatting>
  <conditionalFormatting sqref="N357:N360">
    <cfRule type="expression" dxfId="1344" priority="67">
      <formula>"대관"</formula>
    </cfRule>
  </conditionalFormatting>
  <conditionalFormatting sqref="N366:N369">
    <cfRule type="expression" dxfId="1343" priority="233">
      <formula>"대관"</formula>
    </cfRule>
  </conditionalFormatting>
  <conditionalFormatting sqref="N370:N375">
    <cfRule type="expression" dxfId="1342" priority="105">
      <formula>"대관"</formula>
    </cfRule>
  </conditionalFormatting>
  <conditionalFormatting sqref="N378:N386">
    <cfRule type="expression" dxfId="1341" priority="224">
      <formula>"대관"</formula>
    </cfRule>
  </conditionalFormatting>
  <conditionalFormatting sqref="N387:N389">
    <cfRule type="expression" dxfId="1340" priority="263">
      <formula>"대관"</formula>
    </cfRule>
  </conditionalFormatting>
  <conditionalFormatting sqref="N390:N394">
    <cfRule type="expression" dxfId="1339" priority="101">
      <formula>"대관"</formula>
    </cfRule>
  </conditionalFormatting>
  <conditionalFormatting sqref="N395">
    <cfRule type="expression" dxfId="1338" priority="262">
      <formula>"대관"</formula>
    </cfRule>
  </conditionalFormatting>
  <conditionalFormatting sqref="N396:N397">
    <cfRule type="expression" dxfId="1337" priority="100">
      <formula>"대관"</formula>
    </cfRule>
  </conditionalFormatting>
  <conditionalFormatting sqref="N398">
    <cfRule type="expression" dxfId="1336" priority="97">
      <formula>"대관"</formula>
    </cfRule>
  </conditionalFormatting>
  <conditionalFormatting sqref="N399:N400">
    <cfRule type="expression" dxfId="1335" priority="281">
      <formula>"대관"</formula>
    </cfRule>
  </conditionalFormatting>
  <conditionalFormatting sqref="N401">
    <cfRule type="expression" dxfId="1334" priority="153">
      <formula>"대관"</formula>
    </cfRule>
  </conditionalFormatting>
  <conditionalFormatting sqref="N404:N406">
    <cfRule type="expression" dxfId="1333" priority="94">
      <formula>"대관"</formula>
    </cfRule>
  </conditionalFormatting>
  <conditionalFormatting sqref="N407:N410">
    <cfRule type="expression" dxfId="1332" priority="91">
      <formula>"대관"</formula>
    </cfRule>
  </conditionalFormatting>
  <conditionalFormatting sqref="N411:N412">
    <cfRule type="expression" dxfId="1331" priority="266">
      <formula>"대관"</formula>
    </cfRule>
  </conditionalFormatting>
  <conditionalFormatting sqref="N413:N414">
    <cfRule type="expression" dxfId="1330" priority="81">
      <formula>"대관"</formula>
    </cfRule>
  </conditionalFormatting>
  <conditionalFormatting sqref="N419:N423">
    <cfRule type="expression" dxfId="1329" priority="75">
      <formula>"대관"</formula>
    </cfRule>
  </conditionalFormatting>
  <conditionalFormatting sqref="N424:N426">
    <cfRule type="expression" dxfId="1328" priority="208">
      <formula>"대관"</formula>
    </cfRule>
  </conditionalFormatting>
  <conditionalFormatting sqref="N431">
    <cfRule type="expression" dxfId="1327" priority="171">
      <formula>"대관"</formula>
    </cfRule>
  </conditionalFormatting>
  <conditionalFormatting sqref="N436:N450">
    <cfRule type="expression" dxfId="1326" priority="60">
      <formula>"대관"</formula>
    </cfRule>
  </conditionalFormatting>
  <conditionalFormatting sqref="N453:N458">
    <cfRule type="expression" dxfId="1325" priority="58">
      <formula>"대관"</formula>
    </cfRule>
  </conditionalFormatting>
  <conditionalFormatting sqref="N459:N464">
    <cfRule type="expression" dxfId="1324" priority="258">
      <formula>"대관"</formula>
    </cfRule>
  </conditionalFormatting>
  <conditionalFormatting sqref="N465:N469">
    <cfRule type="expression" dxfId="1323" priority="179">
      <formula>"대관"</formula>
    </cfRule>
  </conditionalFormatting>
  <conditionalFormatting sqref="N470:N472">
    <cfRule type="expression" dxfId="1322" priority="252">
      <formula>"대관"</formula>
    </cfRule>
  </conditionalFormatting>
  <conditionalFormatting sqref="N473:N480">
    <cfRule type="expression" dxfId="1321" priority="168">
      <formula>"대관"</formula>
    </cfRule>
  </conditionalFormatting>
  <conditionalFormatting sqref="N482:N490">
    <cfRule type="expression" dxfId="1320" priority="151">
      <formula>"대관"</formula>
    </cfRule>
  </conditionalFormatting>
  <conditionalFormatting sqref="N491">
    <cfRule type="expression" dxfId="1319" priority="272">
      <formula>"대관"</formula>
    </cfRule>
  </conditionalFormatting>
  <conditionalFormatting sqref="N493:N509">
    <cfRule type="expression" dxfId="1318" priority="139">
      <formula>"대관"</formula>
    </cfRule>
  </conditionalFormatting>
  <conditionalFormatting sqref="N510">
    <cfRule type="expression" dxfId="1317" priority="137">
      <formula>"대관"</formula>
    </cfRule>
  </conditionalFormatting>
  <conditionalFormatting sqref="N512:N517">
    <cfRule type="expression" dxfId="1316" priority="254">
      <formula>"대관"</formula>
    </cfRule>
  </conditionalFormatting>
  <conditionalFormatting sqref="N521:N525 V525:V526 A525:A526">
    <cfRule type="expression" dxfId="1315" priority="134">
      <formula>"대관"</formula>
    </cfRule>
  </conditionalFormatting>
  <conditionalFormatting sqref="N526">
    <cfRule type="expression" dxfId="1314" priority="256">
      <formula>"대관"</formula>
    </cfRule>
  </conditionalFormatting>
  <conditionalFormatting sqref="N529:N532">
    <cfRule type="expression" dxfId="1313" priority="133">
      <formula>"대관"</formula>
    </cfRule>
  </conditionalFormatting>
  <conditionalFormatting sqref="N533">
    <cfRule type="expression" dxfId="1312" priority="129">
      <formula>"대관"</formula>
    </cfRule>
  </conditionalFormatting>
  <conditionalFormatting sqref="P358:P359">
    <cfRule type="expression" dxfId="1311" priority="68">
      <formula>"대관"</formula>
    </cfRule>
  </conditionalFormatting>
  <conditionalFormatting sqref="P399:P400">
    <cfRule type="expression" dxfId="1310" priority="282">
      <formula>"대관"</formula>
    </cfRule>
  </conditionalFormatting>
  <conditionalFormatting sqref="P402:P403">
    <cfRule type="expression" dxfId="1309" priority="95">
      <formula>"대관"</formula>
    </cfRule>
  </conditionalFormatting>
  <conditionalFormatting sqref="P436">
    <cfRule type="expression" dxfId="1308" priority="155">
      <formula>"대관"</formula>
    </cfRule>
  </conditionalFormatting>
  <conditionalFormatting sqref="R376:R377">
    <cfRule type="expression" dxfId="1307" priority="228">
      <formula>"대관"</formula>
    </cfRule>
  </conditionalFormatting>
  <conditionalFormatting sqref="U325">
    <cfRule type="expression" dxfId="1306" priority="115">
      <formula>"대관"</formula>
    </cfRule>
  </conditionalFormatting>
  <conditionalFormatting sqref="U382">
    <cfRule type="expression" dxfId="1305" priority="327">
      <formula>"대관"</formula>
    </cfRule>
  </conditionalFormatting>
  <conditionalFormatting sqref="U411:U414">
    <cfRule type="expression" dxfId="1304" priority="82">
      <formula>"대관"</formula>
    </cfRule>
  </conditionalFormatting>
  <conditionalFormatting sqref="U482">
    <cfRule type="expression" dxfId="1303" priority="159">
      <formula>"대관"</formula>
    </cfRule>
  </conditionalFormatting>
  <conditionalFormatting sqref="V324:V325">
    <cfRule type="expression" dxfId="1302" priority="113">
      <formula>"대관"</formula>
    </cfRule>
  </conditionalFormatting>
  <conditionalFormatting sqref="V360">
    <cfRule type="expression" dxfId="1301" priority="235">
      <formula>"대관"</formula>
    </cfRule>
  </conditionalFormatting>
  <conditionalFormatting sqref="V376:V377">
    <cfRule type="expression" dxfId="1300" priority="229">
      <formula>"대관"</formula>
    </cfRule>
  </conditionalFormatting>
  <conditionalFormatting sqref="V411:V414">
    <cfRule type="expression" dxfId="1299" priority="77">
      <formula>"대관"</formula>
    </cfRule>
  </conditionalFormatting>
  <conditionalFormatting sqref="V432:V435">
    <cfRule type="expression" dxfId="1298" priority="62">
      <formula>"대관"</formula>
    </cfRule>
  </conditionalFormatting>
  <conditionalFormatting sqref="V439:V440">
    <cfRule type="expression" dxfId="1297" priority="183">
      <formula>"대관"</formula>
    </cfRule>
  </conditionalFormatting>
  <conditionalFormatting sqref="V462">
    <cfRule type="expression" dxfId="1296" priority="314">
      <formula>"대관"</formula>
    </cfRule>
  </conditionalFormatting>
  <conditionalFormatting sqref="V471">
    <cfRule type="expression" dxfId="1295" priority="249">
      <formula>"대관"</formula>
    </cfRule>
  </conditionalFormatting>
  <conditionalFormatting sqref="V476">
    <cfRule type="expression" dxfId="1294" priority="328">
      <formula>"대관"</formula>
    </cfRule>
  </conditionalFormatting>
  <conditionalFormatting sqref="V482">
    <cfRule type="expression" dxfId="1293" priority="157">
      <formula>"대관"</formula>
    </cfRule>
  </conditionalFormatting>
  <conditionalFormatting sqref="V493:V496">
    <cfRule type="expression" dxfId="1292" priority="143">
      <formula>"대관"</formula>
    </cfRule>
  </conditionalFormatting>
  <conditionalFormatting sqref="V516">
    <cfRule type="expression" dxfId="1291" priority="342">
      <formula>"대관"</formula>
    </cfRule>
  </conditionalFormatting>
  <conditionalFormatting sqref="V521">
    <cfRule type="expression" dxfId="1290" priority="302">
      <formula>"대관"</formula>
    </cfRule>
  </conditionalFormatting>
  <conditionalFormatting sqref="X415">
    <cfRule type="expression" dxfId="1289" priority="221">
      <formula>"대관"</formula>
    </cfRule>
  </conditionalFormatting>
  <conditionalFormatting sqref="X517">
    <cfRule type="expression" dxfId="1288" priority="320">
      <formula>"대관"</formula>
    </cfRule>
  </conditionalFormatting>
  <conditionalFormatting sqref="X324:AB324">
    <cfRule type="expression" dxfId="1287" priority="294">
      <formula>"대관"</formula>
    </cfRule>
  </conditionalFormatting>
  <conditionalFormatting sqref="X376:AB377">
    <cfRule type="expression" dxfId="1286" priority="232">
      <formula>"대관"</formula>
    </cfRule>
  </conditionalFormatting>
  <conditionalFormatting sqref="X325:AC325">
    <cfRule type="expression" dxfId="1285" priority="121">
      <formula>"대관"</formula>
    </cfRule>
  </conditionalFormatting>
  <conditionalFormatting sqref="X353:AC356">
    <cfRule type="expression" dxfId="1284" priority="201">
      <formula>"대관"</formula>
    </cfRule>
  </conditionalFormatting>
  <conditionalFormatting sqref="X360:AC360">
    <cfRule type="expression" dxfId="1283" priority="241">
      <formula>"대관"</formula>
    </cfRule>
  </conditionalFormatting>
  <conditionalFormatting sqref="X363:AC365">
    <cfRule type="expression" dxfId="1282" priority="280">
      <formula>"대관"</formula>
    </cfRule>
  </conditionalFormatting>
  <conditionalFormatting sqref="X383:AC384">
    <cfRule type="expression" dxfId="1281" priority="290">
      <formula>"대관"</formula>
    </cfRule>
  </conditionalFormatting>
  <conditionalFormatting sqref="X411:AC412">
    <cfRule type="expression" dxfId="1280" priority="271">
      <formula>"대관"</formula>
    </cfRule>
  </conditionalFormatting>
  <conditionalFormatting sqref="X413:AC414">
    <cfRule type="expression" dxfId="1279" priority="88">
      <formula>"대관"</formula>
    </cfRule>
  </conditionalFormatting>
  <conditionalFormatting sqref="X419:AC419">
    <cfRule type="expression" dxfId="1278" priority="196">
      <formula>"대관"</formula>
    </cfRule>
  </conditionalFormatting>
  <conditionalFormatting sqref="X424:AC426">
    <cfRule type="expression" dxfId="1277" priority="206">
      <formula>"대관"</formula>
    </cfRule>
  </conditionalFormatting>
  <conditionalFormatting sqref="X431:AC431">
    <cfRule type="expression" dxfId="1276" priority="173">
      <formula>"대관"</formula>
    </cfRule>
  </conditionalFormatting>
  <conditionalFormatting sqref="X447:AC447">
    <cfRule type="expression" dxfId="1275" priority="341">
      <formula>"대관"</formula>
    </cfRule>
  </conditionalFormatting>
  <conditionalFormatting sqref="X474:AC474">
    <cfRule type="expression" dxfId="1274" priority="311">
      <formula>"대관"</formula>
    </cfRule>
  </conditionalFormatting>
  <conditionalFormatting sqref="X476:AC476">
    <cfRule type="expression" dxfId="1273" priority="334">
      <formula>"대관"</formula>
    </cfRule>
  </conditionalFormatting>
  <conditionalFormatting sqref="X482:AC482">
    <cfRule type="expression" dxfId="1272" priority="167">
      <formula>"대관"</formula>
    </cfRule>
  </conditionalFormatting>
  <conditionalFormatting sqref="X493:AC493">
    <cfRule type="expression" dxfId="1271" priority="150">
      <formula>"대관"</formula>
    </cfRule>
  </conditionalFormatting>
  <conditionalFormatting sqref="X516:AC516">
    <cfRule type="expression" dxfId="1270" priority="345">
      <formula>"대관"</formula>
    </cfRule>
  </conditionalFormatting>
  <conditionalFormatting sqref="Y329">
    <cfRule type="expression" dxfId="1269" priority="299">
      <formula>"대관"</formula>
    </cfRule>
  </conditionalFormatting>
  <conditionalFormatting sqref="Y331">
    <cfRule type="expression" dxfId="1268" priority="323">
      <formula>"대관"</formula>
    </cfRule>
  </conditionalFormatting>
  <conditionalFormatting sqref="Y361:Y362">
    <cfRule type="expression" dxfId="1267" priority="274">
      <formula>"대관"</formula>
    </cfRule>
  </conditionalFormatting>
  <conditionalFormatting sqref="Y435">
    <cfRule type="expression" dxfId="1266" priority="199">
      <formula>"대관"</formula>
    </cfRule>
  </conditionalFormatting>
  <conditionalFormatting sqref="Y439">
    <cfRule type="expression" dxfId="1265" priority="188">
      <formula>"대관"</formula>
    </cfRule>
  </conditionalFormatting>
  <conditionalFormatting sqref="Y459">
    <cfRule type="expression" dxfId="1264" priority="325">
      <formula>"대관"</formula>
    </cfRule>
  </conditionalFormatting>
  <conditionalFormatting sqref="Y498:Y499">
    <cfRule type="expression" dxfId="1263" priority="244">
      <formula>"대관"</formula>
    </cfRule>
  </conditionalFormatting>
  <conditionalFormatting sqref="Z415:AC415">
    <cfRule type="expression" dxfId="1262" priority="218">
      <formula>"대관"</formula>
    </cfRule>
  </conditionalFormatting>
  <conditionalFormatting sqref="Z517:AC517">
    <cfRule type="expression" dxfId="1261" priority="317">
      <formula>"대관"</formula>
    </cfRule>
  </conditionalFormatting>
  <conditionalFormatting sqref="AA420:AA421">
    <cfRule type="expression" dxfId="1260" priority="190">
      <formula>"대관"</formula>
    </cfRule>
  </conditionalFormatting>
  <conditionalFormatting sqref="AB422:AC423">
    <cfRule type="expression" dxfId="1259" priority="74">
      <formula>"대관"</formula>
    </cfRule>
  </conditionalFormatting>
  <conditionalFormatting sqref="AC457:AC458">
    <cfRule type="expression" dxfId="1258" priority="57">
      <formula>"대관"</formula>
    </cfRule>
  </conditionalFormatting>
  <conditionalFormatting sqref="E849 E518 E515 E494:E496 E489:E490">
    <cfRule type="expression" dxfId="1257" priority="53">
      <formula>"대관"</formula>
    </cfRule>
  </conditionalFormatting>
  <conditionalFormatting sqref="N605">
    <cfRule type="expression" dxfId="1256" priority="50">
      <formula>"대관"</formula>
    </cfRule>
  </conditionalFormatting>
  <conditionalFormatting sqref="L1299:N1299">
    <cfRule type="expression" dxfId="48" priority="48">
      <formula>"대관"</formula>
    </cfRule>
  </conditionalFormatting>
  <conditionalFormatting sqref="N1300">
    <cfRule type="expression" dxfId="45" priority="46">
      <formula>"대관"</formula>
    </cfRule>
  </conditionalFormatting>
  <conditionalFormatting sqref="N1301">
    <cfRule type="expression" dxfId="43" priority="43">
      <formula>"대관"</formula>
    </cfRule>
  </conditionalFormatting>
  <conditionalFormatting sqref="N1302">
    <cfRule type="expression" dxfId="41" priority="41">
      <formula>"대관"</formula>
    </cfRule>
  </conditionalFormatting>
  <conditionalFormatting sqref="N1307">
    <cfRule type="expression" dxfId="39" priority="40">
      <formula>"대관"</formula>
    </cfRule>
  </conditionalFormatting>
  <conditionalFormatting sqref="N1308">
    <cfRule type="expression" dxfId="37" priority="38">
      <formula>"대관"</formula>
    </cfRule>
  </conditionalFormatting>
  <conditionalFormatting sqref="A1310">
    <cfRule type="expression" dxfId="35" priority="34">
      <formula>"대관"</formula>
    </cfRule>
  </conditionalFormatting>
  <conditionalFormatting sqref="N1310">
    <cfRule type="expression" dxfId="34" priority="35">
      <formula>"대관"</formula>
    </cfRule>
  </conditionalFormatting>
  <conditionalFormatting sqref="D1312:E1313 D1315:E1315">
    <cfRule type="expression" dxfId="31" priority="28">
      <formula>"대관"</formula>
    </cfRule>
  </conditionalFormatting>
  <conditionalFormatting sqref="G1312:J1313 G1315:J1315">
    <cfRule type="expression" dxfId="30" priority="24">
      <formula>"대관"</formula>
    </cfRule>
  </conditionalFormatting>
  <conditionalFormatting sqref="L1311">
    <cfRule type="expression" dxfId="29" priority="30">
      <formula>"대관"</formula>
    </cfRule>
  </conditionalFormatting>
  <conditionalFormatting sqref="N1311">
    <cfRule type="expression" dxfId="28" priority="32">
      <formula>"대관"</formula>
    </cfRule>
  </conditionalFormatting>
  <conditionalFormatting sqref="X1312:AC1313 X1315:AC1315">
    <cfRule type="expression" dxfId="27" priority="26">
      <formula>"대관"</formula>
    </cfRule>
  </conditionalFormatting>
  <conditionalFormatting sqref="C1311">
    <cfRule type="expression" dxfId="26" priority="22">
      <formula>"대관"</formula>
    </cfRule>
  </conditionalFormatting>
  <conditionalFormatting sqref="N1303">
    <cfRule type="expression" dxfId="19" priority="19">
      <formula>"대관"</formula>
    </cfRule>
  </conditionalFormatting>
  <conditionalFormatting sqref="A1304">
    <cfRule type="expression" dxfId="17" priority="17">
      <formula>"대관"</formula>
    </cfRule>
  </conditionalFormatting>
  <conditionalFormatting sqref="N1304">
    <cfRule type="expression" dxfId="16" priority="15">
      <formula>"대관"</formula>
    </cfRule>
  </conditionalFormatting>
  <conditionalFormatting sqref="N1305">
    <cfRule type="expression" dxfId="13" priority="13">
      <formula>"대관"</formula>
    </cfRule>
  </conditionalFormatting>
  <conditionalFormatting sqref="N1306">
    <cfRule type="expression" dxfId="11" priority="11">
      <formula>"대관"</formula>
    </cfRule>
  </conditionalFormatting>
  <conditionalFormatting sqref="A1315">
    <cfRule type="expression" dxfId="9" priority="10">
      <formula>"대관"</formula>
    </cfRule>
  </conditionalFormatting>
  <conditionalFormatting sqref="Y1316:Y1317">
    <cfRule type="expression" dxfId="7" priority="8">
      <formula>"대관"</formula>
    </cfRule>
  </conditionalFormatting>
  <conditionalFormatting sqref="D1314:E1314">
    <cfRule type="expression" dxfId="5" priority="6">
      <formula>"대관"</formula>
    </cfRule>
  </conditionalFormatting>
  <conditionalFormatting sqref="G1314:J1314">
    <cfRule type="expression" dxfId="4" priority="2">
      <formula>"대관"</formula>
    </cfRule>
  </conditionalFormatting>
  <conditionalFormatting sqref="X1314:AC1314">
    <cfRule type="expression" dxfId="3" priority="4">
      <formula>"대관"</formula>
    </cfRule>
  </conditionalFormatting>
  <dataValidations count="12">
    <dataValidation type="custom" allowBlank="1" showInputMessage="1" showErrorMessage="1" sqref="AC4:AC68 AC70:AC79 AC81:AC126 AC128:AC130 AB236 AC255:AC270 AB271 AC1449:AC1450 AC1436:AC1442 AC1444:AC1447 AC132:AC235 AC237:AC253 AC1452:AC1501 AC1503:AC1530 AB1856 AB1699 AC1532:AC1574 AC1576:AC1637 AC1641:AC1646 AC1675:AC1693 AC1696:AC1698 AC1700:AC1711 AC1713:AC1720 AC1722:AC1740 AC1785:AC1806 AC1866:AC1875 AC1863 AC1858:AC1859 AC1742:AC1783 AC1828:AC1833 AC1835:AC1838 AC1840:AC1846 AC1849:AC1855 AC1809:AC1826 AC975:AC976 AC978:AC997 AC1388:AC1389 AC1368 AC1425:AC1434 AC1648:AC1673 AC1000:AC1058 AC1212:AC1262 AC1375:AC1377 AC1379 AC1401:AC1404 AC1350 AC1416:AC1420 AC1422 AC1381 AC1383:AC1385 AC1064:AC1210 AC1370:AC1372 AC1391:AC1399 AC1352:AC1364 AC1407:AC1411 AC593:AC600 AB592 AC602:AC608 AC610:AC612 AC614:AC625 AC628:AC669 AC757:AC802 AC804:AC880 AC671:AC755 AC886:AC951 AC953:AC973 AC272:AC331 AC518:AC591 AB351 AC334:AC350 AC401 AC404:AC405 AC407:AC414 AC352:AC399 AC416:AC516 AC1266:AC1348">
      <formula1>"I17,J17,K17,L17,M17,N17,N19,M19,L19,K19,J19,I19"</formula1>
    </dataValidation>
    <dataValidation type="list" allowBlank="1" showInputMessage="1" showErrorMessage="1" sqref="C1100 C1102">
      <formula1>$D$7:$N$7</formula1>
    </dataValidation>
    <dataValidation type="list" allowBlank="1" showInputMessage="1" showErrorMessage="1" sqref="K3">
      <formula1>U3:U3</formula1>
    </dataValidation>
    <dataValidation type="list" allowBlank="1" showInputMessage="1" showErrorMessage="1" sqref="Q1508">
      <formula1>$C$4:$C$3669</formula1>
    </dataValidation>
    <dataValidation type="list" allowBlank="1" showInputMessage="1" showErrorMessage="1" sqref="Q1509">
      <formula1>$C$4:$C$2312</formula1>
    </dataValidation>
    <dataValidation type="list" allowBlank="1" showInputMessage="1" showErrorMessage="1" sqref="Q1533">
      <formula1>$C$4:$C$3900</formula1>
    </dataValidation>
    <dataValidation type="list" allowBlank="1" showInputMessage="1" showErrorMessage="1" sqref="L3 Q3">
      <formula1>$C$4:$C$1540</formula1>
    </dataValidation>
    <dataValidation type="list" allowBlank="1" showInputMessage="1" showErrorMessage="1" sqref="Q985">
      <formula1>$C$4:$C$3543</formula1>
    </dataValidation>
    <dataValidation type="list" allowBlank="1" showInputMessage="1" showErrorMessage="1" sqref="Q1257:Q1259">
      <formula1>$C$4:$C$3982</formula1>
    </dataValidation>
    <dataValidation type="list" allowBlank="1" showInputMessage="1" showErrorMessage="1" sqref="Q949">
      <formula1>$C$4:$C$3538</formula1>
    </dataValidation>
    <dataValidation type="list" allowBlank="1" showInputMessage="1" showErrorMessage="1" sqref="Q541">
      <formula1>$C$4:$C$3099</formula1>
    </dataValidation>
    <dataValidation type="list" allowBlank="1" showInputMessage="1" showErrorMessage="1" sqref="Q329">
      <formula1>$C$4:$C$2806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20" operator="containsText" text="대관" id="{5F1C4170-E15C-43DF-A820-089321C4DCF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ontainsText" priority="2212" operator="containsText" text="대관" id="{FC518E05-E9EC-46D4-BF2E-2203C6CA8B7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2206" operator="containsText" text="대관" id="{4845D50F-5F6B-4569-974C-137ADFD31B1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A97 A1318:A1319</xm:sqref>
        </x14:conditionalFormatting>
        <x14:conditionalFormatting xmlns:xm="http://schemas.microsoft.com/office/excel/2006/main">
          <x14:cfRule type="containsText" priority="2354" operator="containsText" text="대관" id="{977AEA7B-9EFE-4CF8-B4BF-9584E3BB072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A154</xm:sqref>
        </x14:conditionalFormatting>
        <x14:conditionalFormatting xmlns:xm="http://schemas.microsoft.com/office/excel/2006/main">
          <x14:cfRule type="containsText" priority="2359" operator="containsText" text="대관" id="{83C014C5-2AF2-4A91-89CC-A1C9D790118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A159</xm:sqref>
        </x14:conditionalFormatting>
        <x14:conditionalFormatting xmlns:xm="http://schemas.microsoft.com/office/excel/2006/main">
          <x14:cfRule type="containsText" priority="2153" operator="containsText" text="대관" id="{010E5C08-0DCF-4FCA-AE5F-C8D19D82FCD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A166:A168</xm:sqref>
        </x14:conditionalFormatting>
        <x14:conditionalFormatting xmlns:xm="http://schemas.microsoft.com/office/excel/2006/main">
          <x14:cfRule type="containsText" priority="2465" operator="containsText" text="대관" id="{5EF3E541-9900-46C6-8ABE-22451588A19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A248</xm:sqref>
        </x14:conditionalFormatting>
        <x14:conditionalFormatting xmlns:xm="http://schemas.microsoft.com/office/excel/2006/main">
          <x14:cfRule type="containsText" priority="2083" operator="containsText" text="대관" id="{D7838100-ECA7-4C64-AE2F-4C098A3C0B3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A296</xm:sqref>
        </x14:conditionalFormatting>
        <x14:conditionalFormatting xmlns:xm="http://schemas.microsoft.com/office/excel/2006/main">
          <x14:cfRule type="containsText" priority="2457" operator="containsText" text="대관" id="{9C0EA38E-3406-4999-BF54-A23CB5C5610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ontainsText" priority="2059" operator="containsText" text="대관" id="{8C916BD1-BD22-473C-9EA2-2905533CB3C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ontainsText" priority="2461" operator="containsText" text="대관" id="{CF0D01B5-9C23-46DC-9457-A98CEBF0368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A1446</xm:sqref>
        </x14:conditionalFormatting>
        <x14:conditionalFormatting xmlns:xm="http://schemas.microsoft.com/office/excel/2006/main">
          <x14:cfRule type="containsText" priority="2267" operator="containsText" text="대관" id="{F7B8DBBE-417D-49F8-89EF-778C2D93883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2150" operator="containsText" text="대관" id="{1C201255-0465-4E62-8A20-D880FFF85DF2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C192:C194</xm:sqref>
        </x14:conditionalFormatting>
        <x14:conditionalFormatting xmlns:xm="http://schemas.microsoft.com/office/excel/2006/main">
          <x14:cfRule type="containsText" priority="2414" operator="containsText" text="대관" id="{1D0B9F2A-01D2-4E49-8310-0704DE6185E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containsText" priority="2312" operator="containsText" text="대관" id="{33475E24-92EA-45CA-A8C7-7CAB99DE948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D90:E91 G90:I91 N1512:N1514 N1647:N1650</xm:sqref>
        </x14:conditionalFormatting>
        <x14:conditionalFormatting xmlns:xm="http://schemas.microsoft.com/office/excel/2006/main">
          <x14:cfRule type="containsText" priority="2173" operator="containsText" text="대관" id="{28DA2292-5477-4482-8052-9391666C20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D138:E138</xm:sqref>
        </x14:conditionalFormatting>
        <x14:conditionalFormatting xmlns:xm="http://schemas.microsoft.com/office/excel/2006/main">
          <x14:cfRule type="containsText" priority="2301" operator="containsText" text="대관" id="{637753EB-D8EF-46B7-96E5-A601E795CDD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D228:E228 D1464:E1464</xm:sqref>
        </x14:conditionalFormatting>
        <x14:conditionalFormatting xmlns:xm="http://schemas.microsoft.com/office/excel/2006/main">
          <x14:cfRule type="containsText" priority="2384" operator="containsText" text="대관" id="{653EF84A-0757-491A-84A9-E1B9847D158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D94:H95 E95:E106</xm:sqref>
        </x14:conditionalFormatting>
        <x14:conditionalFormatting xmlns:xm="http://schemas.microsoft.com/office/excel/2006/main">
          <x14:cfRule type="containsText" priority="2665" operator="containsText" text="대관" id="{812A0E6B-956C-46AE-B50F-7EBC783D287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D243:H243 X243:AC243 N243</xm:sqref>
        </x14:conditionalFormatting>
        <x14:conditionalFormatting xmlns:xm="http://schemas.microsoft.com/office/excel/2006/main">
          <x14:cfRule type="containsText" priority="2492" operator="containsText" text="대관" id="{33DB6DE9-3136-4779-9BF7-C06962B515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D1438:H1438</xm:sqref>
        </x14:conditionalFormatting>
        <x14:conditionalFormatting xmlns:xm="http://schemas.microsoft.com/office/excel/2006/main">
          <x14:cfRule type="containsText" priority="2405" operator="containsText" text="대관" id="{1244E6FD-0765-42C8-98E8-E6FBC6632C2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D1466:H1467</xm:sqref>
        </x14:conditionalFormatting>
        <x14:conditionalFormatting xmlns:xm="http://schemas.microsoft.com/office/excel/2006/main">
          <x14:cfRule type="containsText" priority="2580" operator="containsText" text="대관" id="{3FC5757A-1570-4542-9B8C-A89AED25294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D8:I8</xm:sqref>
        </x14:conditionalFormatting>
        <x14:conditionalFormatting xmlns:xm="http://schemas.microsoft.com/office/excel/2006/main">
          <x14:cfRule type="containsText" priority="2616" operator="containsText" text="대관" id="{46278027-F725-4E5A-AF3B-C4240361FCA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D32:I32</xm:sqref>
        </x14:conditionalFormatting>
        <x14:conditionalFormatting xmlns:xm="http://schemas.microsoft.com/office/excel/2006/main">
          <x14:cfRule type="containsText" priority="2501" operator="containsText" text="대관" id="{BC694A49-C45F-4B0B-BB72-2248A4AE80F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D85:I85</xm:sqref>
        </x14:conditionalFormatting>
        <x14:conditionalFormatting xmlns:xm="http://schemas.microsoft.com/office/excel/2006/main">
          <x14:cfRule type="containsText" priority="2571" operator="containsText" text="대관" id="{0EC164C9-C19C-449D-A5CD-CBF5DCE3A58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D102:I102</xm:sqref>
        </x14:conditionalFormatting>
        <x14:conditionalFormatting xmlns:xm="http://schemas.microsoft.com/office/excel/2006/main">
          <x14:cfRule type="containsText" priority="2474" operator="containsText" text="대관" id="{70891CB4-13CA-4985-916C-6A2FFEDC092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D140:I140</xm:sqref>
        </x14:conditionalFormatting>
        <x14:conditionalFormatting xmlns:xm="http://schemas.microsoft.com/office/excel/2006/main">
          <x14:cfRule type="containsText" priority="2160" operator="containsText" text="대관" id="{33479166-21F2-433A-BC2D-E4E55003CC2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D152:I153</xm:sqref>
        </x14:conditionalFormatting>
        <x14:conditionalFormatting xmlns:xm="http://schemas.microsoft.com/office/excel/2006/main">
          <x14:cfRule type="containsText" priority="2054" operator="containsText" text="대관" id="{79D0FBA8-6100-49A8-BDB3-394F1B42312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D171:I171</xm:sqref>
        </x14:conditionalFormatting>
        <x14:conditionalFormatting xmlns:xm="http://schemas.microsoft.com/office/excel/2006/main">
          <x14:cfRule type="containsText" priority="2142" operator="containsText" text="대관" id="{0467A7EE-F65F-42C9-8A30-90541CF969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D198:I199</xm:sqref>
        </x14:conditionalFormatting>
        <x14:conditionalFormatting xmlns:xm="http://schemas.microsoft.com/office/excel/2006/main">
          <x14:cfRule type="containsText" priority="2273" operator="containsText" text="대관" id="{3998EBC6-4C3B-41CD-86EA-A6AFC91962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D203:I203</xm:sqref>
        </x14:conditionalFormatting>
        <x14:conditionalFormatting xmlns:xm="http://schemas.microsoft.com/office/excel/2006/main">
          <x14:cfRule type="containsText" priority="2330" operator="containsText" text="대관" id="{E76E3120-4F24-4505-8F0D-F523548C237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D210:I210</xm:sqref>
        </x14:conditionalFormatting>
        <x14:conditionalFormatting xmlns:xm="http://schemas.microsoft.com/office/excel/2006/main">
          <x14:cfRule type="containsText" priority="2454" operator="containsText" text="대관" id="{AFFB8412-9AE8-48DA-8898-915DFD0564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D211:I211</xm:sqref>
        </x14:conditionalFormatting>
        <x14:conditionalFormatting xmlns:xm="http://schemas.microsoft.com/office/excel/2006/main">
          <x14:cfRule type="containsText" priority="2285" operator="containsText" text="대관" id="{2D9C5E1D-3DAF-44AF-A310-26AC79CDAAB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D219:I219</xm:sqref>
        </x14:conditionalFormatting>
        <x14:conditionalFormatting xmlns:xm="http://schemas.microsoft.com/office/excel/2006/main">
          <x14:cfRule type="containsText" priority="2598" operator="containsText" text="대관" id="{88F00B49-FF8F-48FD-90CE-7FF0BF2EB72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D245:I245</xm:sqref>
        </x14:conditionalFormatting>
        <x14:conditionalFormatting xmlns:xm="http://schemas.microsoft.com/office/excel/2006/main">
          <x14:cfRule type="containsText" priority="2104" operator="containsText" text="대관" id="{AC86BAC4-6AF8-4A39-A950-83D8E28A5C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D274:D275 F274:I275</xm:sqref>
        </x14:conditionalFormatting>
        <x14:conditionalFormatting xmlns:xm="http://schemas.microsoft.com/office/excel/2006/main">
          <x14:cfRule type="containsText" priority="2094" operator="containsText" text="대관" id="{C61812DE-755A-4F43-8FF2-B249C47D1E8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D281 F281:I281</xm:sqref>
        </x14:conditionalFormatting>
        <x14:conditionalFormatting xmlns:xm="http://schemas.microsoft.com/office/excel/2006/main">
          <x14:cfRule type="containsText" priority="2074" operator="containsText" text="대관" id="{79EB6B9E-9C93-41A1-8083-855FEDF27A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D297:I298</xm:sqref>
        </x14:conditionalFormatting>
        <x14:conditionalFormatting xmlns:xm="http://schemas.microsoft.com/office/excel/2006/main">
          <x14:cfRule type="containsText" priority="2067" operator="containsText" text="대관" id="{581EFD60-BD5F-4E45-A081-A8D796FDFF8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D301:I302</xm:sqref>
        </x14:conditionalFormatting>
        <x14:conditionalFormatting xmlns:xm="http://schemas.microsoft.com/office/excel/2006/main">
          <x14:cfRule type="containsText" priority="2521" operator="containsText" text="대관" id="{E4CF7EDC-ED86-4CFA-A715-0D0616E2790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D318:I318</xm:sqref>
        </x14:conditionalFormatting>
        <x14:conditionalFormatting xmlns:xm="http://schemas.microsoft.com/office/excel/2006/main">
          <x14:cfRule type="containsText" priority="2511" operator="containsText" text="대관" id="{5FC85D3F-3482-4564-8C97-C39E918F62F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D1436:I1436</xm:sqref>
        </x14:conditionalFormatting>
        <x14:conditionalFormatting xmlns:xm="http://schemas.microsoft.com/office/excel/2006/main">
          <x14:cfRule type="containsText" priority="2481" operator="containsText" text="대관" id="{7B98B820-1FC6-4E85-BFFD-7F3B3DBF9CF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D1442:I1442</xm:sqref>
        </x14:conditionalFormatting>
        <x14:conditionalFormatting xmlns:xm="http://schemas.microsoft.com/office/excel/2006/main">
          <x14:cfRule type="containsText" priority="2441" operator="containsText" text="대관" id="{06B828CF-58EA-405E-A464-96A98F316D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D1450:I1450</xm:sqref>
        </x14:conditionalFormatting>
        <x14:conditionalFormatting xmlns:xm="http://schemas.microsoft.com/office/excel/2006/main">
          <x14:cfRule type="containsText" priority="2389" operator="containsText" text="대관" id="{DF1F3238-A797-4628-988F-2F0DAB9B3AB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D1477:I1477</xm:sqref>
        </x14:conditionalFormatting>
        <x14:conditionalFormatting xmlns:xm="http://schemas.microsoft.com/office/excel/2006/main">
          <x14:cfRule type="containsText" priority="2319" operator="containsText" text="대관" id="{33FF60D4-44F7-4FB7-9FFB-F6B2E15E9D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D1491:I1491</xm:sqref>
        </x14:conditionalFormatting>
        <x14:conditionalFormatting xmlns:xm="http://schemas.microsoft.com/office/excel/2006/main">
          <x14:cfRule type="containsText" priority="2537" operator="containsText" text="대관" id="{A9A0B47A-C921-4AF9-A7EA-86321212EF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D1495:I1495</xm:sqref>
        </x14:conditionalFormatting>
        <x14:conditionalFormatting xmlns:xm="http://schemas.microsoft.com/office/excel/2006/main">
          <x14:cfRule type="containsText" priority="2586" operator="containsText" text="대관" id="{8F8D8212-DA1B-4730-BD23-745CC249F8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ontainsText" priority="2602" operator="containsText" text="대관" id="{78CA3E5D-0D1C-4A53-B897-934E667A73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D141:K141</xm:sqref>
        </x14:conditionalFormatting>
        <x14:conditionalFormatting xmlns:xm="http://schemas.microsoft.com/office/excel/2006/main">
          <x14:cfRule type="containsText" priority="2351" operator="containsText" text="대관" id="{8979DF92-F483-41FB-9689-A4CF268BA3A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D1483:K1483</xm:sqref>
        </x14:conditionalFormatting>
        <x14:conditionalFormatting xmlns:xm="http://schemas.microsoft.com/office/excel/2006/main">
          <x14:cfRule type="containsText" priority="2418" operator="containsText" text="대관" id="{F8F98188-F80E-4B42-BBC5-D6C6C5CFDB8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E1455</xm:sqref>
        </x14:conditionalFormatting>
        <x14:conditionalFormatting xmlns:xm="http://schemas.microsoft.com/office/excel/2006/main">
          <x14:cfRule type="containsText" priority="2258" operator="containsText" text="대관" id="{4172B755-94FE-4AEA-8F83-6FCAC9046EF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E22:I22</xm:sqref>
        </x14:conditionalFormatting>
        <x14:conditionalFormatting xmlns:xm="http://schemas.microsoft.com/office/excel/2006/main">
          <x14:cfRule type="containsText" priority="2654" operator="containsText" text="대관" id="{E57CB8CC-EA69-4E5C-91D4-C072BC3D1A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E92:I92</xm:sqref>
        </x14:conditionalFormatting>
        <x14:conditionalFormatting xmlns:xm="http://schemas.microsoft.com/office/excel/2006/main">
          <x14:cfRule type="containsText" priority="2200" operator="containsText" text="대관" id="{D4C7BBE0-E5AA-4E0A-A15F-F9C41CAE8BD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E116:I116</xm:sqref>
        </x14:conditionalFormatting>
        <x14:conditionalFormatting xmlns:xm="http://schemas.microsoft.com/office/excel/2006/main">
          <x14:cfRule type="containsText" priority="2427" operator="containsText" text="대관" id="{900DB713-2454-4F62-AD93-87C67893BDC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E1454:I1454</xm:sqref>
        </x14:conditionalFormatting>
        <x14:conditionalFormatting xmlns:xm="http://schemas.microsoft.com/office/excel/2006/main">
          <x14:cfRule type="containsText" priority="2347" operator="containsText" text="대관" id="{7FBBCF78-0362-4185-8724-10B2EA12BC9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E1484:I1484</xm:sqref>
        </x14:conditionalFormatting>
        <x14:conditionalFormatting xmlns:xm="http://schemas.microsoft.com/office/excel/2006/main">
          <x14:cfRule type="containsText" priority="2649" operator="containsText" text="대관" id="{3510EADA-7C91-45FB-8022-DFE6944C2B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E21:K21</xm:sqref>
        </x14:conditionalFormatting>
        <x14:conditionalFormatting xmlns:xm="http://schemas.microsoft.com/office/excel/2006/main">
          <x14:cfRule type="containsText" priority="2661" operator="containsText" text="대관" id="{E6CD1FDC-53E3-4559-8A0F-9F9F673197D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E218:K218</xm:sqref>
        </x14:conditionalFormatting>
        <x14:conditionalFormatting xmlns:xm="http://schemas.microsoft.com/office/excel/2006/main">
          <x14:cfRule type="containsText" priority="2310" operator="containsText" text="대관" id="{392A0ECB-E4A7-43B4-8688-6E42B72B333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F90:F91</xm:sqref>
        </x14:conditionalFormatting>
        <x14:conditionalFormatting xmlns:xm="http://schemas.microsoft.com/office/excel/2006/main">
          <x14:cfRule type="containsText" priority="2553" operator="containsText" text="대관" id="{61C40490-CC81-499E-BCB9-1F5BCAB801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F1464:H1464</xm:sqref>
        </x14:conditionalFormatting>
        <x14:conditionalFormatting xmlns:xm="http://schemas.microsoft.com/office/excel/2006/main">
          <x14:cfRule type="containsText" priority="2429" operator="containsText" text="대관" id="{A1BB3E92-C668-4E19-A8C9-BA1C843744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F1455:I1455</xm:sqref>
        </x14:conditionalFormatting>
        <x14:conditionalFormatting xmlns:xm="http://schemas.microsoft.com/office/excel/2006/main">
          <x14:cfRule type="containsText" priority="2303" operator="containsText" text="대관" id="{FEA6431F-F952-4D95-A156-C197ED4F128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F228:K228</xm:sqref>
        </x14:conditionalFormatting>
        <x14:conditionalFormatting xmlns:xm="http://schemas.microsoft.com/office/excel/2006/main">
          <x14:cfRule type="containsText" priority="2169" operator="containsText" text="대관" id="{5047B5DB-40B4-46D9-B116-125D174FAE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G138:K138</xm:sqref>
        </x14:conditionalFormatting>
        <x14:conditionalFormatting xmlns:xm="http://schemas.microsoft.com/office/excel/2006/main">
          <x14:cfRule type="containsText" priority="2078" operator="containsText" text="대관" id="{4AF0CABA-3A79-47FE-83E2-10BE758D57D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I296</xm:sqref>
        </x14:conditionalFormatting>
        <x14:conditionalFormatting xmlns:xm="http://schemas.microsoft.com/office/excel/2006/main">
          <x14:cfRule type="containsText" priority="2489" operator="containsText" text="대관" id="{675329CB-92BD-46E0-B088-EB098278618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I1438</xm:sqref>
        </x14:conditionalFormatting>
        <x14:conditionalFormatting xmlns:xm="http://schemas.microsoft.com/office/excel/2006/main">
          <x14:cfRule type="containsText" priority="2379" operator="containsText" text="대관" id="{7FA691F1-9850-4DF2-868A-947C6A34B8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I94:J95</xm:sqref>
        </x14:conditionalFormatting>
        <x14:conditionalFormatting xmlns:xm="http://schemas.microsoft.com/office/excel/2006/main">
          <x14:cfRule type="containsText" priority="2264" operator="containsText" text="대관" id="{A3D010B4-641E-41D0-9636-0268963D95F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J16:K16</xm:sqref>
        </x14:conditionalFormatting>
        <x14:conditionalFormatting xmlns:xm="http://schemas.microsoft.com/office/excel/2006/main">
          <x14:cfRule type="containsText" priority="2253" operator="containsText" text="대관" id="{EF5C1922-EB44-46A7-ADB7-F77E29B2BEA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J22:K22</xm:sqref>
        </x14:conditionalFormatting>
        <x14:conditionalFormatting xmlns:xm="http://schemas.microsoft.com/office/excel/2006/main">
          <x14:cfRule type="containsText" priority="2243" operator="containsText" text="대관" id="{5DE05B7C-E2C6-496C-A1E2-BC233A1CE2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J34:K35</xm:sqref>
        </x14:conditionalFormatting>
        <x14:conditionalFormatting xmlns:xm="http://schemas.microsoft.com/office/excel/2006/main">
          <x14:cfRule type="containsText" priority="2215" operator="containsText" text="대관" id="{B0980493-F239-4F59-BDA8-045F6592D7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J86:J88</xm:sqref>
        </x14:conditionalFormatting>
        <x14:conditionalFormatting xmlns:xm="http://schemas.microsoft.com/office/excel/2006/main">
          <x14:cfRule type="containsText" priority="2568" operator="containsText" text="대관" id="{902186C0-3309-4575-8BA0-06432B8766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J102</xm:sqref>
        </x14:conditionalFormatting>
        <x14:conditionalFormatting xmlns:xm="http://schemas.microsoft.com/office/excel/2006/main">
          <x14:cfRule type="containsText" priority="2197" operator="containsText" text="대관" id="{7668748D-19DA-4291-A6E0-E5A552347AC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J116:K116</xm:sqref>
        </x14:conditionalFormatting>
        <x14:conditionalFormatting xmlns:xm="http://schemas.microsoft.com/office/excel/2006/main">
          <x14:cfRule type="containsText" priority="2177" operator="containsText" text="대관" id="{B06A0EEA-7E83-43BE-8A93-135A6367DD9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J132:K134</xm:sqref>
        </x14:conditionalFormatting>
        <x14:conditionalFormatting xmlns:xm="http://schemas.microsoft.com/office/excel/2006/main">
          <x14:cfRule type="containsText" priority="2167" operator="containsText" text="대관" id="{7FA7F938-0879-45CA-B880-84F129C6905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J139:K140</xm:sqref>
        </x14:conditionalFormatting>
        <x14:conditionalFormatting xmlns:xm="http://schemas.microsoft.com/office/excel/2006/main">
          <x14:cfRule type="containsText" priority="2145" operator="containsText" text="대관" id="{7F0E82D9-E475-4420-99A4-FD5EC132055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J195:K195</xm:sqref>
        </x14:conditionalFormatting>
        <x14:conditionalFormatting xmlns:xm="http://schemas.microsoft.com/office/excel/2006/main">
          <x14:cfRule type="containsText" priority="2139" operator="containsText" text="대관" id="{49ED44D4-2218-4731-8DE9-873BDA00525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J198:K198</xm:sqref>
        </x14:conditionalFormatting>
        <x14:conditionalFormatting xmlns:xm="http://schemas.microsoft.com/office/excel/2006/main">
          <x14:cfRule type="containsText" priority="2327" operator="containsText" text="대관" id="{574B7F37-106A-4910-A08E-831EC568CC6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J210:K210</xm:sqref>
        </x14:conditionalFormatting>
        <x14:conditionalFormatting xmlns:xm="http://schemas.microsoft.com/office/excel/2006/main">
          <x14:cfRule type="containsText" priority="2299" operator="containsText" text="대관" id="{2E127525-CE62-4905-85A1-E1BAC8E8599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J234:K234</xm:sqref>
        </x14:conditionalFormatting>
        <x14:conditionalFormatting xmlns:xm="http://schemas.microsoft.com/office/excel/2006/main">
          <x14:cfRule type="containsText" priority="2478" operator="containsText" text="대관" id="{2AAE0F88-B307-4796-A181-DC4634AF67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J1442:K1442</xm:sqref>
        </x14:conditionalFormatting>
        <x14:conditionalFormatting xmlns:xm="http://schemas.microsoft.com/office/excel/2006/main">
          <x14:cfRule type="containsText" priority="2438" operator="containsText" text="대관" id="{C11B205D-881A-4D79-AF0A-E52FFC60197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J1450:K1450</xm:sqref>
        </x14:conditionalFormatting>
        <x14:conditionalFormatting xmlns:xm="http://schemas.microsoft.com/office/excel/2006/main">
          <x14:cfRule type="containsText" priority="2420" operator="containsText" text="대관" id="{667B3E30-F0EB-4549-98C6-C8F1184FB8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J1454:K1455</xm:sqref>
        </x14:conditionalFormatting>
        <x14:conditionalFormatting xmlns:xm="http://schemas.microsoft.com/office/excel/2006/main">
          <x14:cfRule type="containsText" priority="2550" operator="containsText" text="대관" id="{B6D92CF9-F8BD-4F2B-8881-8A57624A8AE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J1464:K1464</xm:sqref>
        </x14:conditionalFormatting>
        <x14:conditionalFormatting xmlns:xm="http://schemas.microsoft.com/office/excel/2006/main">
          <x14:cfRule type="containsText" priority="2400" operator="containsText" text="대관" id="{67AF4C87-D02F-4DDA-83A3-F5F84C036A6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J1468:K1468</xm:sqref>
        </x14:conditionalFormatting>
        <x14:conditionalFormatting xmlns:xm="http://schemas.microsoft.com/office/excel/2006/main">
          <x14:cfRule type="containsText" priority="2395" operator="containsText" text="대관" id="{81ED8C8C-9495-41E0-A456-6660B47B677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J1476:K1476</xm:sqref>
        </x14:conditionalFormatting>
        <x14:conditionalFormatting xmlns:xm="http://schemas.microsoft.com/office/excel/2006/main">
          <x14:cfRule type="containsText" priority="2386" operator="containsText" text="대관" id="{B5CB5D2C-AE65-40CA-8796-E57E00ABC4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J1477:K1477</xm:sqref>
        </x14:conditionalFormatting>
        <x14:conditionalFormatting xmlns:xm="http://schemas.microsoft.com/office/excel/2006/main">
          <x14:cfRule type="containsText" priority="2344" operator="containsText" text="대관" id="{2A18668C-B0D8-4769-9A0E-422B559F8E2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J1484:K1484</xm:sqref>
        </x14:conditionalFormatting>
        <x14:conditionalFormatting xmlns:xm="http://schemas.microsoft.com/office/excel/2006/main">
          <x14:cfRule type="containsText" priority="2316" operator="containsText" text="대관" id="{4E7E0EE9-14C8-43A2-A9BE-3595C62B1F9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J1491:K1491</xm:sqref>
        </x14:conditionalFormatting>
        <x14:conditionalFormatting xmlns:xm="http://schemas.microsoft.com/office/excel/2006/main">
          <x14:cfRule type="containsText" priority="2295" operator="containsText" text="대관" id="{E68D79F3-82F6-4179-9A6D-5B217D0FCBD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J1493:K1493</xm:sqref>
        </x14:conditionalFormatting>
        <x14:conditionalFormatting xmlns:xm="http://schemas.microsoft.com/office/excel/2006/main">
          <x14:cfRule type="containsText" priority="2630" operator="containsText" text="대관" id="{B0D2810A-8D2E-4399-9239-A760B5E4677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J1498:K1498</xm:sqref>
        </x14:conditionalFormatting>
        <x14:conditionalFormatting xmlns:xm="http://schemas.microsoft.com/office/excel/2006/main">
          <x14:cfRule type="containsText" priority="2635" operator="containsText" text="대관" id="{280F119C-12C0-460E-9FA9-5CE4DA90C77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J1509:K1509</xm:sqref>
        </x14:conditionalFormatting>
        <x14:conditionalFormatting xmlns:xm="http://schemas.microsoft.com/office/excel/2006/main">
          <x14:cfRule type="containsText" priority="2183" operator="containsText" text="대관" id="{2163CC2C-0622-45F2-AF46-698B7D74BF2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L120:L121</xm:sqref>
        </x14:conditionalFormatting>
        <x14:conditionalFormatting xmlns:xm="http://schemas.microsoft.com/office/excel/2006/main">
          <x14:cfRule type="containsText" priority="2179" operator="containsText" text="대관" id="{A2338710-205D-4977-9122-24681499C9E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</xm:sqref>
        </x14:conditionalFormatting>
        <x14:conditionalFormatting xmlns:xm="http://schemas.microsoft.com/office/excel/2006/main">
          <x14:cfRule type="containsText" priority="2100" operator="containsText" text="대관" id="{32287EA5-4928-40BF-A255-A8A0385D5AF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L276</xm:sqref>
        </x14:conditionalFormatting>
        <x14:conditionalFormatting xmlns:xm="http://schemas.microsoft.com/office/excel/2006/main">
          <x14:cfRule type="containsText" priority="2076" operator="containsText" text="대관" id="{D4A2C779-7D75-4457-9AA5-15508CB6A47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L296</xm:sqref>
        </x14:conditionalFormatting>
        <x14:conditionalFormatting xmlns:xm="http://schemas.microsoft.com/office/excel/2006/main">
          <x14:cfRule type="containsText" priority="2643" operator="containsText" text="대관" id="{07BE8AC1-AFB2-420C-96E5-E7F08686223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L1463</xm:sqref>
        </x14:conditionalFormatting>
        <x14:conditionalFormatting xmlns:xm="http://schemas.microsoft.com/office/excel/2006/main">
          <x14:cfRule type="containsText" priority="2334" operator="containsText" text="대관" id="{319EE0C6-1382-49E1-AB06-09D975691B4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L1486</xm:sqref>
        </x14:conditionalFormatting>
        <x14:conditionalFormatting xmlns:xm="http://schemas.microsoft.com/office/excel/2006/main">
          <x14:cfRule type="containsText" priority="2564" operator="containsText" text="대관" id="{0A19BB5B-E53F-412C-837E-CCD09954A99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L1506:L1508</xm:sqref>
        </x14:conditionalFormatting>
        <x14:conditionalFormatting xmlns:xm="http://schemas.microsoft.com/office/excel/2006/main">
          <x14:cfRule type="containsText" priority="2377" operator="containsText" text="대관" id="{14498269-EA33-4D8E-9754-117C646D997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L93:M93</xm:sqref>
        </x14:conditionalFormatting>
        <x14:conditionalFormatting xmlns:xm="http://schemas.microsoft.com/office/excel/2006/main">
          <x14:cfRule type="containsText" priority="2626" operator="containsText" text="대관" id="{0131C231-799F-4E35-BECE-4FCAC92A519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L197:M197</xm:sqref>
        </x14:conditionalFormatting>
        <x14:conditionalFormatting xmlns:xm="http://schemas.microsoft.com/office/excel/2006/main">
          <x14:cfRule type="containsText" priority="2098" operator="containsText" text="대관" id="{39B946BB-9822-4B82-97F1-7DDB82AAF50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L279:M280</xm:sqref>
        </x14:conditionalFormatting>
        <x14:conditionalFormatting xmlns:xm="http://schemas.microsoft.com/office/excel/2006/main">
          <x14:cfRule type="containsText" priority="2582" operator="containsText" text="대관" id="{3DCAA2E3-5F40-45B6-8A4C-CB90F8A34ED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M1492</xm:sqref>
        </x14:conditionalFormatting>
        <x14:conditionalFormatting xmlns:xm="http://schemas.microsoft.com/office/excel/2006/main">
          <x14:cfRule type="containsText" priority="2471" operator="containsText" text="대관" id="{02A058C4-EC77-4081-9EED-CF04034CBBA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ontainsText" priority="2646" operator="containsText" text="대관" id="{B7B2E18D-905B-40E5-9CD1-9CE100ED2F3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M1472</xm:sqref>
        </x14:conditionalFormatting>
        <x14:conditionalFormatting xmlns:xm="http://schemas.microsoft.com/office/excel/2006/main">
          <x14:cfRule type="containsText" priority="2532" operator="containsText" text="대관" id="{F6CFF1E1-82E5-413B-9435-90C0AB03977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M1495</xm:sqref>
        </x14:conditionalFormatting>
        <x14:conditionalFormatting xmlns:xm="http://schemas.microsoft.com/office/excel/2006/main">
          <x14:cfRule type="containsText" priority="2514" operator="containsText" text="대관" id="{998795C3-6BFE-4236-8A96-0E1198C6F43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2577" operator="containsText" text="대관" id="{69B24633-EDD4-4C8A-A4DB-6E4A2DC4BEC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262" operator="containsText" text="대관" id="{32C15A3D-C3E9-4D05-AB09-8430A230F01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407" operator="containsText" text="대관" id="{65587E0D-2CE6-4426-8852-450678FB0F2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N17:N19</xm:sqref>
        </x14:conditionalFormatting>
        <x14:conditionalFormatting xmlns:xm="http://schemas.microsoft.com/office/excel/2006/main">
          <x14:cfRule type="containsText" priority="2255" operator="containsText" text="대관" id="{1D23D641-B7FB-465A-92A4-158E7B3F6D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N20:N22</xm:sqref>
        </x14:conditionalFormatting>
        <x14:conditionalFormatting xmlns:xm="http://schemas.microsoft.com/office/excel/2006/main">
          <x14:cfRule type="containsText" priority="2585" operator="containsText" text="대관" id="{163AD1E6-FB26-4BC1-908F-FBBA3849483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N24:N25</xm:sqref>
        </x14:conditionalFormatting>
        <x14:conditionalFormatting xmlns:xm="http://schemas.microsoft.com/office/excel/2006/main">
          <x14:cfRule type="containsText" priority="2247" operator="containsText" text="대관" id="{702F7928-51D2-450E-A9AD-79FC0178EE6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N26:N27</xm:sqref>
        </x14:conditionalFormatting>
        <x14:conditionalFormatting xmlns:xm="http://schemas.microsoft.com/office/excel/2006/main">
          <x14:cfRule type="containsText" priority="2648" operator="containsText" text="대관" id="{FF669614-756E-4EE7-A1DB-D1C40240E8C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246" operator="containsText" text="대관" id="{77DEE5BB-8ED0-4ECF-A9BE-E3554283879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N30:N31</xm:sqref>
        </x14:conditionalFormatting>
        <x14:conditionalFormatting xmlns:xm="http://schemas.microsoft.com/office/excel/2006/main">
          <x14:cfRule type="containsText" priority="2589" operator="containsText" text="대관" id="{DE47ECA1-A697-45FA-89C5-9E7F71BA7C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2632" operator="containsText" text="대관" id="{E9655A24-0E24-43C7-98B0-1B01B5FFFE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Text" priority="2278" operator="containsText" text="대관" id="{556D0D91-3E86-47D7-BEDA-51703F8124E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2373" operator="containsText" text="대관" id="{43CCE4DE-C074-4E85-8353-9CA1D270A1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2241" operator="containsText" text="대관" id="{1FDAFE99-65FA-4C6E-8B41-F47F898A263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N49:N52</xm:sqref>
        </x14:conditionalFormatting>
        <x14:conditionalFormatting xmlns:xm="http://schemas.microsoft.com/office/excel/2006/main">
          <x14:cfRule type="containsText" priority="2236" operator="containsText" text="대관" id="{CBD317E3-1A67-4DC1-AEEF-2A1248C4D8E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N53:N72</xm:sqref>
        </x14:conditionalFormatting>
        <x14:conditionalFormatting xmlns:xm="http://schemas.microsoft.com/office/excel/2006/main">
          <x14:cfRule type="containsText" priority="2231" operator="containsText" text="대관" id="{9292454F-A1B6-473E-BC67-046803B7D75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N73:N75</xm:sqref>
        </x14:conditionalFormatting>
        <x14:conditionalFormatting xmlns:xm="http://schemas.microsoft.com/office/excel/2006/main">
          <x14:cfRule type="containsText" priority="2189" operator="containsText" text="대관" id="{97A3EBE9-355D-40DC-B7D1-1E819E894A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N77:N78</xm:sqref>
        </x14:conditionalFormatting>
        <x14:conditionalFormatting xmlns:xm="http://schemas.microsoft.com/office/excel/2006/main">
          <x14:cfRule type="containsText" priority="2219" operator="containsText" text="대관" id="{8A806178-8D80-4A0C-9F48-815376B3410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N79:N82</xm:sqref>
        </x14:conditionalFormatting>
        <x14:conditionalFormatting xmlns:xm="http://schemas.microsoft.com/office/excel/2006/main">
          <x14:cfRule type="containsText" priority="2216" operator="containsText" text="대관" id="{3D0DDEA6-81BE-412C-8903-665300BA2EB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N84:N85</xm:sqref>
        </x14:conditionalFormatting>
        <x14:conditionalFormatting xmlns:xm="http://schemas.microsoft.com/office/excel/2006/main">
          <x14:cfRule type="containsText" priority="2210" operator="containsText" text="대관" id="{C1F1393E-1CC7-4472-8675-B2C3E140A0B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N90:N91</xm:sqref>
        </x14:conditionalFormatting>
        <x14:conditionalFormatting xmlns:xm="http://schemas.microsoft.com/office/excel/2006/main">
          <x14:cfRule type="containsText" priority="2375" operator="containsText" text="대관" id="{C6D27016-D1AA-4037-9F5B-2904F0109C0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2204" operator="containsText" text="대관" id="{B76EE7C7-A4F6-4661-99C0-A34BDE29973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N103:N111</xm:sqref>
        </x14:conditionalFormatting>
        <x14:conditionalFormatting xmlns:xm="http://schemas.microsoft.com/office/excel/2006/main">
          <x14:cfRule type="containsText" priority="2187" operator="containsText" text="대관" id="{AC060148-7448-461F-907F-35A8A50273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N114:N118</xm:sqref>
        </x14:conditionalFormatting>
        <x14:conditionalFormatting xmlns:xm="http://schemas.microsoft.com/office/excel/2006/main">
          <x14:cfRule type="containsText" priority="2186" operator="containsText" text="대관" id="{CF576D9E-1867-4C49-A8C9-344A3438614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N120:N121</xm:sqref>
        </x14:conditionalFormatting>
        <x14:conditionalFormatting xmlns:xm="http://schemas.microsoft.com/office/excel/2006/main">
          <x14:cfRule type="containsText" priority="2181" operator="containsText" text="대관" id="{BEFDEAEB-056D-4CCD-9E30-7FD3FBC48BB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N125</xm:sqref>
        </x14:conditionalFormatting>
        <x14:conditionalFormatting xmlns:xm="http://schemas.microsoft.com/office/excel/2006/main">
          <x14:cfRule type="containsText" priority="2447" operator="containsText" text="대관" id="{A63FD472-7493-4AA1-BBFD-7139FE5FA2B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N128</xm:sqref>
        </x14:conditionalFormatting>
        <x14:conditionalFormatting xmlns:xm="http://schemas.microsoft.com/office/excel/2006/main">
          <x14:cfRule type="containsText" priority="2175" operator="containsText" text="대관" id="{37BA6E71-15FC-4EA7-B758-21CC6E3067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N130:N134</xm:sqref>
        </x14:conditionalFormatting>
        <x14:conditionalFormatting xmlns:xm="http://schemas.microsoft.com/office/excel/2006/main">
          <x14:cfRule type="containsText" priority="2530" operator="containsText" text="대관" id="{E8D420A7-588F-4C76-8036-F2B5B6F973B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N141:N142</xm:sqref>
        </x14:conditionalFormatting>
        <x14:conditionalFormatting xmlns:xm="http://schemas.microsoft.com/office/excel/2006/main">
          <x14:cfRule type="containsText" priority="2371" operator="containsText" text="대관" id="{4392D58E-DAFC-4060-B4D9-DA9B228703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ontainsText" priority="2165" operator="containsText" text="대관" id="{504E29CF-0656-4522-84B0-307320ACB4E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N147:N151</xm:sqref>
        </x14:conditionalFormatting>
        <x14:conditionalFormatting xmlns:xm="http://schemas.microsoft.com/office/excel/2006/main">
          <x14:cfRule type="containsText" priority="2357" operator="containsText" text="대관" id="{99DE75B3-207E-410C-BBB3-0EDF64A4D90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ontainsText" priority="2051" operator="containsText" text="대관" id="{E3530769-1EF1-4B8F-B150-EEEC089A25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N158:N189</xm:sqref>
        </x14:conditionalFormatting>
        <x14:conditionalFormatting xmlns:xm="http://schemas.microsoft.com/office/excel/2006/main">
          <x14:cfRule type="containsText" priority="2516" operator="containsText" text="대관" id="{F8912EBA-9E98-4BA5-A030-845E773C8E9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N191</xm:sqref>
        </x14:conditionalFormatting>
        <x14:conditionalFormatting xmlns:xm="http://schemas.microsoft.com/office/excel/2006/main">
          <x14:cfRule type="containsText" priority="2135" operator="containsText" text="대관" id="{A62B2125-855F-4F4C-ADD1-1F2E6DAAD94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N195:N202</xm:sqref>
        </x14:conditionalFormatting>
        <x14:conditionalFormatting xmlns:xm="http://schemas.microsoft.com/office/excel/2006/main">
          <x14:cfRule type="containsText" priority="2293" operator="containsText" text="대관" id="{FF028E75-2DB4-4BF9-9CCB-7A510F4C87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</xm:sqref>
        </x14:conditionalFormatting>
        <x14:conditionalFormatting xmlns:xm="http://schemas.microsoft.com/office/excel/2006/main">
          <x14:cfRule type="containsText" priority="2131" operator="containsText" text="대관" id="{BD4CAC7A-4D10-4C34-A194-B3124CB33A2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N206:N207</xm:sqref>
        </x14:conditionalFormatting>
        <x14:conditionalFormatting xmlns:xm="http://schemas.microsoft.com/office/excel/2006/main">
          <x14:cfRule type="containsText" priority="2323" operator="containsText" text="대관" id="{AC9A13AD-F66F-44D8-9BC3-9B5B6EB07D8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N209:N210</xm:sqref>
        </x14:conditionalFormatting>
        <x14:conditionalFormatting xmlns:xm="http://schemas.microsoft.com/office/excel/2006/main">
          <x14:cfRule type="containsText" priority="2125" operator="containsText" text="대관" id="{34A39AB4-74F9-4222-90D4-99AB1657EF8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</xm:sqref>
        </x14:conditionalFormatting>
        <x14:conditionalFormatting xmlns:xm="http://schemas.microsoft.com/office/excel/2006/main">
          <x14:cfRule type="containsText" priority="2449" operator="containsText" text="대관" id="{B7C9F8BE-DCD0-4925-8939-771A32512DA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</xm:sqref>
        </x14:conditionalFormatting>
        <x14:conditionalFormatting xmlns:xm="http://schemas.microsoft.com/office/excel/2006/main">
          <x14:cfRule type="containsText" priority="2282" operator="containsText" text="대관" id="{85FAB28D-E717-46B0-AE5C-0165C27C28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N217:N219</xm:sqref>
        </x14:conditionalFormatting>
        <x14:conditionalFormatting xmlns:xm="http://schemas.microsoft.com/office/excel/2006/main">
          <x14:cfRule type="containsText" priority="2121" operator="containsText" text="대관" id="{A9F37FB9-B394-49DC-B172-213C7B48C4C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N225:N228</xm:sqref>
        </x14:conditionalFormatting>
        <x14:conditionalFormatting xmlns:xm="http://schemas.microsoft.com/office/excel/2006/main">
          <x14:cfRule type="containsText" priority="2120" operator="containsText" text="대관" id="{CC6E83C7-6422-4D16-82CB-2845C1699AC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N231:N232</xm:sqref>
        </x14:conditionalFormatting>
        <x14:conditionalFormatting xmlns:xm="http://schemas.microsoft.com/office/excel/2006/main">
          <x14:cfRule type="containsText" priority="2049" operator="containsText" text="대관" id="{58200CD0-9510-454B-B496-04092852A53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N234:N242</xm:sqref>
        </x14:conditionalFormatting>
        <x14:conditionalFormatting xmlns:xm="http://schemas.microsoft.com/office/excel/2006/main">
          <x14:cfRule type="containsText" priority="2118" operator="containsText" text="대관" id="{81879560-A357-40BF-9876-81D5FA54BB8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N247:N250</xm:sqref>
        </x14:conditionalFormatting>
        <x14:conditionalFormatting xmlns:xm="http://schemas.microsoft.com/office/excel/2006/main">
          <x14:cfRule type="containsText" priority="2116" operator="containsText" text="대관" id="{E19F13A7-52C0-413F-A801-53CDB5B2774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N255:N259</xm:sqref>
        </x14:conditionalFormatting>
        <x14:conditionalFormatting xmlns:xm="http://schemas.microsoft.com/office/excel/2006/main">
          <x14:cfRule type="containsText" priority="2110" operator="containsText" text="대관" id="{78C7F2AD-F260-42B3-BF8E-E8102EB2F0F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N263:N270</xm:sqref>
        </x14:conditionalFormatting>
        <x14:conditionalFormatting xmlns:xm="http://schemas.microsoft.com/office/excel/2006/main">
          <x14:cfRule type="containsText" priority="2108" operator="containsText" text="대관" id="{21BABF50-EE99-4F23-AB12-E1DE8AD443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N272:N273</xm:sqref>
        </x14:conditionalFormatting>
        <x14:conditionalFormatting xmlns:xm="http://schemas.microsoft.com/office/excel/2006/main">
          <x14:cfRule type="containsText" priority="2102" operator="containsText" text="대관" id="{C6D99BD3-C38B-485C-A9FA-F9F7D70EAC0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N276</xm:sqref>
        </x14:conditionalFormatting>
        <x14:conditionalFormatting xmlns:xm="http://schemas.microsoft.com/office/excel/2006/main">
          <x14:cfRule type="containsText" priority="2091" operator="containsText" text="대관" id="{B4C396E8-92CA-493A-9C9C-8120392956C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N277:N281</xm:sqref>
        </x14:conditionalFormatting>
        <x14:conditionalFormatting xmlns:xm="http://schemas.microsoft.com/office/excel/2006/main">
          <x14:cfRule type="containsText" priority="2085" operator="containsText" text="대관" id="{9DBF83BF-E474-4755-88E8-896A9C72EB7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N284:N290</xm:sqref>
        </x14:conditionalFormatting>
        <x14:conditionalFormatting xmlns:xm="http://schemas.microsoft.com/office/excel/2006/main">
          <x14:cfRule type="containsText" priority="2605" operator="containsText" text="대관" id="{71D6AB93-ECC1-4D09-B37A-2807C348843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N292</xm:sqref>
        </x14:conditionalFormatting>
        <x14:conditionalFormatting xmlns:xm="http://schemas.microsoft.com/office/excel/2006/main">
          <x14:cfRule type="containsText" priority="2071" operator="containsText" text="대관" id="{EFE16CA2-EB32-428A-999D-75CDA2CDD2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N297:N298</xm:sqref>
        </x14:conditionalFormatting>
        <x14:conditionalFormatting xmlns:xm="http://schemas.microsoft.com/office/excel/2006/main">
          <x14:cfRule type="containsText" priority="2436" operator="containsText" text="대관" id="{316A797E-55E4-4E68-B054-A6A7067E8F6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N303:N305</xm:sqref>
        </x14:conditionalFormatting>
        <x14:conditionalFormatting xmlns:xm="http://schemas.microsoft.com/office/excel/2006/main">
          <x14:cfRule type="containsText" priority="2058" operator="containsText" text="대관" id="{71595E71-A096-4A24-820E-87702ED9C38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N307:N309</xm:sqref>
        </x14:conditionalFormatting>
        <x14:conditionalFormatting xmlns:xm="http://schemas.microsoft.com/office/excel/2006/main">
          <x14:cfRule type="containsText" priority="2528" operator="containsText" text="대관" id="{9EE6A162-79A8-4649-9DC5-870A829F9DC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N311:N315</xm:sqref>
        </x14:conditionalFormatting>
        <x14:conditionalFormatting xmlns:xm="http://schemas.microsoft.com/office/excel/2006/main">
          <x14:cfRule type="containsText" priority="2422" operator="containsText" text="대관" id="{E47C1D6E-61E8-4123-816D-666B7EF423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N318 D1454:D1455 X1464:AC1464</xm:sqref>
        </x14:conditionalFormatting>
        <x14:conditionalFormatting xmlns:xm="http://schemas.microsoft.com/office/excel/2006/main">
          <x14:cfRule type="containsText" priority="2496" operator="containsText" text="대관" id="{3A634B70-67B6-466E-9298-4E994B5EC75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N1436:N1438</xm:sqref>
        </x14:conditionalFormatting>
        <x14:conditionalFormatting xmlns:xm="http://schemas.microsoft.com/office/excel/2006/main">
          <x14:cfRule type="containsText" priority="2459" operator="containsText" text="대관" id="{B5900CFA-6656-4B17-B09B-658E0C82633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N1447</xm:sqref>
        </x14:conditionalFormatting>
        <x14:conditionalFormatting xmlns:xm="http://schemas.microsoft.com/office/excel/2006/main">
          <x14:cfRule type="containsText" priority="2434" operator="containsText" text="대관" id="{3EACF766-3939-444E-8C21-0D8137896D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N1452</xm:sqref>
        </x14:conditionalFormatting>
        <x14:conditionalFormatting xmlns:xm="http://schemas.microsoft.com/office/excel/2006/main">
          <x14:cfRule type="containsText" priority="2416" operator="containsText" text="대관" id="{11875106-F77D-4CBA-B910-C174B550407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N1454:N1459</xm:sqref>
        </x14:conditionalFormatting>
        <x14:conditionalFormatting xmlns:xm="http://schemas.microsoft.com/office/excel/2006/main">
          <x14:cfRule type="containsText" priority="2645" operator="containsText" text="대관" id="{2B0DDD16-AE17-486E-8DAE-0074C5420DE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N1463</xm:sqref>
        </x14:conditionalFormatting>
        <x14:conditionalFormatting xmlns:xm="http://schemas.microsoft.com/office/excel/2006/main">
          <x14:cfRule type="containsText" priority="2548" operator="containsText" text="대관" id="{37973278-0FCD-4583-B95C-5C159DFEF8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N1464</xm:sqref>
        </x14:conditionalFormatting>
        <x14:conditionalFormatting xmlns:xm="http://schemas.microsoft.com/office/excel/2006/main">
          <x14:cfRule type="containsText" priority="2639" operator="containsText" text="대관" id="{315BFCA0-3450-4A54-8796-66C3B926E1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N1465</xm:sqref>
        </x14:conditionalFormatting>
        <x14:conditionalFormatting xmlns:xm="http://schemas.microsoft.com/office/excel/2006/main">
          <x14:cfRule type="containsText" priority="2398" operator="containsText" text="대관" id="{876874F9-A2A5-4E2A-81C8-26BB5B28E0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N1466:N1468</xm:sqref>
        </x14:conditionalFormatting>
        <x14:conditionalFormatting xmlns:xm="http://schemas.microsoft.com/office/excel/2006/main">
          <x14:cfRule type="containsText" priority="2396" operator="containsText" text="대관" id="{BE2288E5-BD0F-466C-86A8-7D1AE28105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N1469:N1470</xm:sqref>
        </x14:conditionalFormatting>
        <x14:conditionalFormatting xmlns:xm="http://schemas.microsoft.com/office/excel/2006/main">
          <x14:cfRule type="containsText" priority="2561" operator="containsText" text="대관" id="{F6CCA3F6-4EDC-4156-BFFB-0C6A4C37331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N1471</xm:sqref>
        </x14:conditionalFormatting>
        <x14:conditionalFormatting xmlns:xm="http://schemas.microsoft.com/office/excel/2006/main">
          <x14:cfRule type="containsText" priority="2609" operator="containsText" text="대관" id="{C2C221B5-4EDF-430C-AAA0-09F78765E0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N1473</xm:sqref>
        </x14:conditionalFormatting>
        <x14:conditionalFormatting xmlns:xm="http://schemas.microsoft.com/office/excel/2006/main">
          <x14:cfRule type="containsText" priority="2638" operator="containsText" text="대관" id="{190C6BFE-0B32-4EFB-BB95-4A30B9381EF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N1474</xm:sqref>
        </x14:conditionalFormatting>
        <x14:conditionalFormatting xmlns:xm="http://schemas.microsoft.com/office/excel/2006/main">
          <x14:cfRule type="containsText" priority="2393" operator="containsText" text="대관" id="{D8571CA1-5288-4649-8292-62A4132FD9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N1476</xm:sqref>
        </x14:conditionalFormatting>
        <x14:conditionalFormatting xmlns:xm="http://schemas.microsoft.com/office/excel/2006/main">
          <x14:cfRule type="containsText" priority="2369" operator="containsText" text="대관" id="{DF788F8F-D9F5-4523-9F92-6D51C388C04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N1478:N1482</xm:sqref>
        </x14:conditionalFormatting>
        <x14:conditionalFormatting xmlns:xm="http://schemas.microsoft.com/office/excel/2006/main">
          <x14:cfRule type="containsText" priority="2338" operator="containsText" text="대관" id="{6093CDFD-E96C-4B84-9C3B-DC3A5CAD793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N1484</xm:sqref>
        </x14:conditionalFormatting>
        <x14:conditionalFormatting xmlns:xm="http://schemas.microsoft.com/office/excel/2006/main">
          <x14:cfRule type="containsText" priority="2332" operator="containsText" text="대관" id="{5B50CB42-2B47-46F4-A2A2-952572183E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N1489</xm:sqref>
        </x14:conditionalFormatting>
        <x14:conditionalFormatting xmlns:xm="http://schemas.microsoft.com/office/excel/2006/main">
          <x14:cfRule type="containsText" priority="2297" operator="containsText" text="대관" id="{05504AE3-2627-40F8-BFC0-3B2D44633C8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N1493</xm:sqref>
        </x14:conditionalFormatting>
        <x14:conditionalFormatting xmlns:xm="http://schemas.microsoft.com/office/excel/2006/main">
          <x14:cfRule type="containsText" priority="2291" operator="containsText" text="대관" id="{C207CFC8-A04B-458E-A0EB-8A34581D641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N1496:N1498</xm:sqref>
        </x14:conditionalFormatting>
        <x14:conditionalFormatting xmlns:xm="http://schemas.microsoft.com/office/excel/2006/main">
          <x14:cfRule type="containsText" priority="2591" operator="containsText" text="대관" id="{E72D8FA9-982E-4689-B5CE-03DC248C4F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N1502:N1504</xm:sqref>
        </x14:conditionalFormatting>
        <x14:conditionalFormatting xmlns:xm="http://schemas.microsoft.com/office/excel/2006/main">
          <x14:cfRule type="containsText" priority="2608" operator="containsText" text="대관" id="{050A0621-1428-46D6-B880-CB3978D2629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N1509:N1511</xm:sqref>
        </x14:conditionalFormatting>
        <x14:conditionalFormatting xmlns:xm="http://schemas.microsoft.com/office/excel/2006/main">
          <x14:cfRule type="containsText" priority="2239" operator="containsText" text="대관" id="{61AB5EE5-1944-4CC9-90F9-96AB26A6D47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P68:P69</xm:sqref>
        </x14:conditionalFormatting>
        <x14:conditionalFormatting xmlns:xm="http://schemas.microsoft.com/office/excel/2006/main">
          <x14:cfRule type="containsText" priority="2134" operator="containsText" text="대관" id="{C56EE0FF-AFFF-46A7-8AA0-9ED5AC445A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P206:P207</xm:sqref>
        </x14:conditionalFormatting>
        <x14:conditionalFormatting xmlns:xm="http://schemas.microsoft.com/office/excel/2006/main">
          <x14:cfRule type="containsText" priority="2446" operator="containsText" text="대관" id="{C2024951-F9C5-4F34-88D9-4697F98129A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P1448</xm:sqref>
        </x14:conditionalFormatting>
        <x14:conditionalFormatting xmlns:xm="http://schemas.microsoft.com/office/excel/2006/main">
          <x14:cfRule type="containsText" priority="2601" operator="containsText" text="대관" id="{987C1ADF-3594-4D53-BEF3-2FEDCB4A081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P1502</xm:sqref>
        </x14:conditionalFormatting>
        <x14:conditionalFormatting xmlns:xm="http://schemas.microsoft.com/office/excel/2006/main">
          <x14:cfRule type="containsText" priority="2162" operator="containsText" text="대관" id="{1458E3AE-FF25-47D2-A193-B8F5C8A19F3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R152:R153</xm:sqref>
        </x14:conditionalFormatting>
        <x14:conditionalFormatting xmlns:xm="http://schemas.microsoft.com/office/excel/2006/main">
          <x14:cfRule type="containsText" priority="2252" operator="containsText" text="대관" id="{83493CF0-1E4D-4B16-B1D3-4CF15F03A4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U21:U22</xm:sqref>
        </x14:conditionalFormatting>
        <x14:conditionalFormatting xmlns:xm="http://schemas.microsoft.com/office/excel/2006/main">
          <x14:cfRule type="containsText" priority="2234" operator="containsText" text="대관" id="{81552405-236D-4ECC-B1BF-7AFE594E24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U72:U74</xm:sqref>
        </x14:conditionalFormatting>
        <x14:conditionalFormatting xmlns:xm="http://schemas.microsoft.com/office/excel/2006/main">
          <x14:cfRule type="containsText" priority="2192" operator="containsText" text="대관" id="{B6B07A84-36D6-4094-9167-F3CCA2ED43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U77:U79</xm:sqref>
        </x14:conditionalFormatting>
        <x14:conditionalFormatting xmlns:xm="http://schemas.microsoft.com/office/excel/2006/main">
          <x14:cfRule type="containsText" priority="2307" operator="containsText" text="대관" id="{11D9D487-9C94-43A1-826B-DAB3E4DE98A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U90:U91</xm:sqref>
        </x14:conditionalFormatting>
        <x14:conditionalFormatting xmlns:xm="http://schemas.microsoft.com/office/excel/2006/main">
          <x14:cfRule type="containsText" priority="2653" operator="containsText" text="대관" id="{131A45C6-193D-4021-9591-DBA69CF9BB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U92</xm:sqref>
        </x14:conditionalFormatting>
        <x14:conditionalFormatting xmlns:xm="http://schemas.microsoft.com/office/excel/2006/main">
          <x14:cfRule type="containsText" priority="2196" operator="containsText" text="대관" id="{5BFBDFDC-5E0A-40F4-A125-B903F2934C1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U116</xm:sqref>
        </x14:conditionalFormatting>
        <x14:conditionalFormatting xmlns:xm="http://schemas.microsoft.com/office/excel/2006/main">
          <x14:cfRule type="containsText" priority="2128" operator="containsText" text="대관" id="{C7BCE94C-D63F-4F3C-800F-61BD7E1FB13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U212</xm:sqref>
        </x14:conditionalFormatting>
        <x14:conditionalFormatting xmlns:xm="http://schemas.microsoft.com/office/excel/2006/main">
          <x14:cfRule type="containsText" priority="2660" operator="containsText" text="대관" id="{64DFF402-DC13-4AB4-BE2B-921F477E0AD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U218</xm:sqref>
        </x14:conditionalFormatting>
        <x14:conditionalFormatting xmlns:xm="http://schemas.microsoft.com/office/excel/2006/main">
          <x14:cfRule type="containsText" priority="2525" operator="containsText" text="대관" id="{AEDA01DF-B1B1-4B5E-A364-B0C814E26AA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U252</xm:sqref>
        </x14:conditionalFormatting>
        <x14:conditionalFormatting xmlns:xm="http://schemas.microsoft.com/office/excel/2006/main">
          <x14:cfRule type="containsText" priority="2508" operator="containsText" text="대관" id="{59130D71-B634-4124-8B51-287C611525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U257:V257</xm:sqref>
        </x14:conditionalFormatting>
        <x14:conditionalFormatting xmlns:xm="http://schemas.microsoft.com/office/excel/2006/main">
          <x14:cfRule type="containsText" priority="2115" operator="containsText" text="대관" id="{00EAC98C-4CE2-4AAD-A3F1-9F710CF2C37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U262</xm:sqref>
        </x14:conditionalFormatting>
        <x14:conditionalFormatting xmlns:xm="http://schemas.microsoft.com/office/excel/2006/main">
          <x14:cfRule type="containsText" priority="2541" operator="containsText" text="대관" id="{4F7DC0FD-9628-4E54-BDDC-5803926497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U304</xm:sqref>
        </x14:conditionalFormatting>
        <x14:conditionalFormatting xmlns:xm="http://schemas.microsoft.com/office/excel/2006/main">
          <x14:cfRule type="containsText" priority="2544" operator="containsText" text="대관" id="{7E76050F-5D07-4D68-9872-319643640FD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U306:V306</xm:sqref>
        </x14:conditionalFormatting>
        <x14:conditionalFormatting xmlns:xm="http://schemas.microsoft.com/office/excel/2006/main">
          <x14:cfRule type="containsText" priority="2506" operator="containsText" text="대관" id="{5BC7E07A-6C73-4363-AFE1-BC615E73AE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U1436:U1437</xm:sqref>
        </x14:conditionalFormatting>
        <x14:conditionalFormatting xmlns:xm="http://schemas.microsoft.com/office/excel/2006/main">
          <x14:cfRule type="containsText" priority="2629" operator="containsText" text="대관" id="{6A79DEB9-5736-4B5E-9791-EDB7D14188B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U1480</xm:sqref>
        </x14:conditionalFormatting>
        <x14:conditionalFormatting xmlns:xm="http://schemas.microsoft.com/office/excel/2006/main">
          <x14:cfRule type="containsText" priority="2343" operator="containsText" text="대관" id="{639FDDCD-8D75-4096-9436-F4EB1EF4AE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U1484</xm:sqref>
        </x14:conditionalFormatting>
        <x14:conditionalFormatting xmlns:xm="http://schemas.microsoft.com/office/excel/2006/main">
          <x14:cfRule type="containsText" priority="2614" operator="containsText" text="대관" id="{D70E9DD5-EF54-4F4C-8340-82D492FA92B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U1487</xm:sqref>
        </x14:conditionalFormatting>
        <x14:conditionalFormatting xmlns:xm="http://schemas.microsoft.com/office/excel/2006/main">
          <x14:cfRule type="containsText" priority="2276" operator="containsText" text="대관" id="{46A1B64E-32C5-4721-8CE1-87ABB3FBFA5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U1499</xm:sqref>
        </x14:conditionalFormatting>
        <x14:conditionalFormatting xmlns:xm="http://schemas.microsoft.com/office/excel/2006/main">
          <x14:cfRule type="containsText" priority="2666" operator="containsText" text="대관" id="{EC8F8F67-C65B-4F9A-AC7D-93B179DBE4C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A255 V255 A1445 A155</xm:sqref>
        </x14:conditionalFormatting>
        <x14:conditionalFormatting xmlns:xm="http://schemas.microsoft.com/office/excel/2006/main">
          <x14:cfRule type="containsText" priority="2485" operator="containsText" text="대관" id="{E6A0DCD2-F962-4C1E-8431-F86E7CA7548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K131</xm:sqref>
        </x14:conditionalFormatting>
        <x14:conditionalFormatting xmlns:xm="http://schemas.microsoft.com/office/excel/2006/main">
          <x14:cfRule type="containsText" priority="2562" operator="containsText" text="대관" id="{4FFF5210-8A91-47CE-9992-5DDCBC50101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K1508</xm:sqref>
        </x14:conditionalFormatting>
        <x14:conditionalFormatting xmlns:xm="http://schemas.microsoft.com/office/excel/2006/main">
          <x14:cfRule type="containsText" priority="2250" operator="containsText" text="대관" id="{AD0378FE-C61A-4359-A909-D72987F9A1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V21:V22</xm:sqref>
        </x14:conditionalFormatting>
        <x14:conditionalFormatting xmlns:xm="http://schemas.microsoft.com/office/excel/2006/main">
          <x14:cfRule type="containsText" priority="2228" operator="containsText" text="대관" id="{DE91852C-65CB-4199-9130-C3771AD5828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V80</xm:sqref>
        </x14:conditionalFormatting>
        <x14:conditionalFormatting xmlns:xm="http://schemas.microsoft.com/office/excel/2006/main">
          <x14:cfRule type="containsText" priority="2499" operator="containsText" text="대관" id="{D462C88F-1417-48AB-99F2-D479804D685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V85</xm:sqref>
        </x14:conditionalFormatting>
        <x14:conditionalFormatting xmlns:xm="http://schemas.microsoft.com/office/excel/2006/main">
          <x14:cfRule type="containsText" priority="2652" operator="containsText" text="대관" id="{AE1836B2-D2E2-4A9E-8A97-3C0AFDEF8F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V92</xm:sqref>
        </x14:conditionalFormatting>
        <x14:conditionalFormatting xmlns:xm="http://schemas.microsoft.com/office/excel/2006/main">
          <x14:cfRule type="containsText" priority="2194" operator="containsText" text="대관" id="{FB047BCE-1752-4522-8AF9-E7645060BD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V116</xm:sqref>
        </x14:conditionalFormatting>
        <x14:conditionalFormatting xmlns:xm="http://schemas.microsoft.com/office/excel/2006/main">
          <x14:cfRule type="containsText" priority="2158" operator="containsText" text="대관" id="{C33EAC1E-6910-45D4-88E2-352A45F0F2D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V152:V153</xm:sqref>
        </x14:conditionalFormatting>
        <x14:conditionalFormatting xmlns:xm="http://schemas.microsoft.com/office/excel/2006/main">
          <x14:cfRule type="containsText" priority="2356" operator="containsText" text="대관" id="{27DA88B6-2E54-4B2C-BCB3-68E30008DFD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V154:V155</xm:sqref>
        </x14:conditionalFormatting>
        <x14:conditionalFormatting xmlns:xm="http://schemas.microsoft.com/office/excel/2006/main">
          <x14:cfRule type="containsText" priority="2362" operator="containsText" text="대관" id="{0AE9906E-F287-4499-A2D5-1DFCEDAF9D4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V159</xm:sqref>
        </x14:conditionalFormatting>
        <x14:conditionalFormatting xmlns:xm="http://schemas.microsoft.com/office/excel/2006/main">
          <x14:cfRule type="containsText" priority="2156" operator="containsText" text="대관" id="{A2A1420F-957A-4A5F-887D-F6BCAF0D116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V166:V168</xm:sqref>
        </x14:conditionalFormatting>
        <x14:conditionalFormatting xmlns:xm="http://schemas.microsoft.com/office/excel/2006/main">
          <x14:cfRule type="containsText" priority="2148" operator="containsText" text="대관" id="{006AF780-817F-4AF1-8BA8-6347EB19A2A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V192:V194</xm:sqref>
        </x14:conditionalFormatting>
        <x14:conditionalFormatting xmlns:xm="http://schemas.microsoft.com/office/excel/2006/main">
          <x14:cfRule type="containsText" priority="2546" operator="containsText" text="대관" id="{75204CE1-BF22-4D79-8C92-0B2943A542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V199</xm:sqref>
        </x14:conditionalFormatting>
        <x14:conditionalFormatting xmlns:xm="http://schemas.microsoft.com/office/excel/2006/main">
          <x14:cfRule type="containsText" priority="2130" operator="containsText" text="대관" id="{7E49F4F5-4B83-4C35-94A0-9338CFE0E0A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V208:V209</xm:sqref>
        </x14:conditionalFormatting>
        <x14:conditionalFormatting xmlns:xm="http://schemas.microsoft.com/office/excel/2006/main">
          <x14:cfRule type="containsText" priority="2452" operator="containsText" text="대관" id="{11380527-3E3B-4FF6-870E-191FABE9FB7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V211</xm:sqref>
        </x14:conditionalFormatting>
        <x14:conditionalFormatting xmlns:xm="http://schemas.microsoft.com/office/excel/2006/main">
          <x14:cfRule type="containsText" priority="2281" operator="containsText" text="대관" id="{65449C04-ABDE-44B5-93E8-3399DC5AF20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V218:V219</xm:sqref>
        </x14:conditionalFormatting>
        <x14:conditionalFormatting xmlns:xm="http://schemas.microsoft.com/office/excel/2006/main">
          <x14:cfRule type="containsText" priority="2594" operator="containsText" text="대관" id="{4B0E0348-FEB9-422E-A82E-7D35FD8D103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V245</xm:sqref>
        </x14:conditionalFormatting>
        <x14:conditionalFormatting xmlns:xm="http://schemas.microsoft.com/office/excel/2006/main">
          <x14:cfRule type="containsText" priority="2468" operator="containsText" text="대관" id="{89F13DD1-80F9-4EB1-A5D7-FC119AB6E61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V248</xm:sqref>
        </x14:conditionalFormatting>
        <x14:conditionalFormatting xmlns:xm="http://schemas.microsoft.com/office/excel/2006/main">
          <x14:cfRule type="containsText" priority="2113" operator="containsText" text="대관" id="{553A6FDC-5150-4DA9-9985-E571311E0BA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V262</xm:sqref>
        </x14:conditionalFormatting>
        <x14:conditionalFormatting xmlns:xm="http://schemas.microsoft.com/office/excel/2006/main">
          <x14:cfRule type="containsText" priority="2090" operator="containsText" text="대관" id="{3E94FA02-1BE5-482B-97D4-254A996020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V281</xm:sqref>
        </x14:conditionalFormatting>
        <x14:conditionalFormatting xmlns:xm="http://schemas.microsoft.com/office/excel/2006/main">
          <x14:cfRule type="containsText" priority="2081" operator="containsText" text="대관" id="{BD33EF14-33D9-4893-81F7-6F5566D59D5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V296 D296</xm:sqref>
        </x14:conditionalFormatting>
        <x14:conditionalFormatting xmlns:xm="http://schemas.microsoft.com/office/excel/2006/main">
          <x14:cfRule type="containsText" priority="2612" operator="containsText" text="대관" id="{2F5FBDE9-A119-4804-BDDB-58C80BA6BA1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V298</xm:sqref>
        </x14:conditionalFormatting>
        <x14:conditionalFormatting xmlns:xm="http://schemas.microsoft.com/office/excel/2006/main">
          <x14:cfRule type="containsText" priority="2063" operator="containsText" text="대관" id="{DC0A43FF-F607-4D08-A00F-1EE05E1DAFF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V300:V302</xm:sqref>
        </x14:conditionalFormatting>
        <x14:conditionalFormatting xmlns:xm="http://schemas.microsoft.com/office/excel/2006/main">
          <x14:cfRule type="containsText" priority="2519" operator="containsText" text="대관" id="{7792FA80-F7D0-4534-A540-790990A0E53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V318</xm:sqref>
        </x14:conditionalFormatting>
        <x14:conditionalFormatting xmlns:xm="http://schemas.microsoft.com/office/excel/2006/main">
          <x14:cfRule type="containsText" priority="2488" operator="containsText" text="대관" id="{80E831C9-8F75-4579-91A7-8DBF974428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V1437:V1438</xm:sqref>
        </x14:conditionalFormatting>
        <x14:conditionalFormatting xmlns:xm="http://schemas.microsoft.com/office/excel/2006/main">
          <x14:cfRule type="containsText" priority="2464" operator="containsText" text="대관" id="{5CC00146-78F9-4968-BBC2-79D2BB5B392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V1445:V1446</xm:sqref>
        </x14:conditionalFormatting>
        <x14:conditionalFormatting xmlns:xm="http://schemas.microsoft.com/office/excel/2006/main">
          <x14:cfRule type="containsText" priority="2341" operator="containsText" text="대관" id="{3F8A2D8A-A579-4230-8412-AFB8BDD4C74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V1484</xm:sqref>
        </x14:conditionalFormatting>
        <x14:conditionalFormatting xmlns:xm="http://schemas.microsoft.com/office/excel/2006/main">
          <x14:cfRule type="containsText" priority="2535" operator="containsText" text="대관" id="{40608B6A-18C6-48C5-A330-272C741C86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V1495</xm:sqref>
        </x14:conditionalFormatting>
        <x14:conditionalFormatting xmlns:xm="http://schemas.microsoft.com/office/excel/2006/main">
          <x14:cfRule type="containsText" priority="2227" operator="containsText" text="대관" id="{02AE306A-F849-4752-87E1-895B4A87B8C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X80</xm:sqref>
        </x14:conditionalFormatting>
        <x14:conditionalFormatting xmlns:xm="http://schemas.microsoft.com/office/excel/2006/main">
          <x14:cfRule type="containsText" priority="2625" operator="containsText" text="대관" id="{962281A4-C14D-4893-9228-132A9FA414B2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X127</xm:sqref>
        </x14:conditionalFormatting>
        <x14:conditionalFormatting xmlns:xm="http://schemas.microsoft.com/office/excel/2006/main">
          <x14:cfRule type="containsText" priority="2368" operator="containsText" text="대관" id="{18B27E57-3F3F-4F91-A3B7-DAD661E1F5B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X254</xm:sqref>
        </x14:conditionalFormatting>
        <x14:conditionalFormatting xmlns:xm="http://schemas.microsoft.com/office/excel/2006/main">
          <x14:cfRule type="containsText" priority="2313" operator="containsText" text="대관" id="{AED3524A-39F6-4143-BABF-80A4CAD322B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X90:AB91</xm:sqref>
        </x14:conditionalFormatting>
        <x14:conditionalFormatting xmlns:xm="http://schemas.microsoft.com/office/excel/2006/main">
          <x14:cfRule type="containsText" priority="2163" operator="containsText" text="대관" id="{88B05C57-91B1-4934-90C8-ECDA253CD6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X152:AB153</xm:sqref>
        </x14:conditionalFormatting>
        <x14:conditionalFormatting xmlns:xm="http://schemas.microsoft.com/office/excel/2006/main">
          <x14:cfRule type="containsText" priority="2455" operator="containsText" text="대관" id="{098185D6-D6BB-4C0C-AE80-EF42CF6D9F4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X211:AB211</xm:sqref>
        </x14:conditionalFormatting>
        <x14:conditionalFormatting xmlns:xm="http://schemas.microsoft.com/office/excel/2006/main">
          <x14:cfRule type="containsText" priority="2512" operator="containsText" text="대관" id="{0C657FA2-4138-41AF-B196-66BC9E1E244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X1436:AB1436</xm:sqref>
        </x14:conditionalFormatting>
        <x14:conditionalFormatting xmlns:xm="http://schemas.microsoft.com/office/excel/2006/main">
          <x14:cfRule type="containsText" priority="2575" operator="containsText" text="대관" id="{94007C2B-73DA-4766-BD16-C5830A13121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X8:AC8</xm:sqref>
        </x14:conditionalFormatting>
        <x14:conditionalFormatting xmlns:xm="http://schemas.microsoft.com/office/excel/2006/main">
          <x14:cfRule type="containsText" priority="2260" operator="containsText" text="대관" id="{4D04820B-C48A-4173-B862-A5EA4F6AA4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X21:AC23</xm:sqref>
        </x14:conditionalFormatting>
        <x14:conditionalFormatting xmlns:xm="http://schemas.microsoft.com/office/excel/2006/main">
          <x14:cfRule type="containsText" priority="2503" operator="containsText" text="대관" id="{EA369202-FC71-48F9-BDA2-F19D2327407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X85:AC85</xm:sqref>
        </x14:conditionalFormatting>
        <x14:conditionalFormatting xmlns:xm="http://schemas.microsoft.com/office/excel/2006/main">
          <x14:cfRule type="containsText" priority="2656" operator="containsText" text="대관" id="{2F10B1C8-E701-402F-BBBC-186B6738565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X92:AC92</xm:sqref>
        </x14:conditionalFormatting>
        <x14:conditionalFormatting xmlns:xm="http://schemas.microsoft.com/office/excel/2006/main">
          <x14:cfRule type="containsText" priority="2381" operator="containsText" text="대관" id="{F08F5A4E-90E0-4427-AD33-77D887C62F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X94:AC95</xm:sqref>
        </x14:conditionalFormatting>
        <x14:conditionalFormatting xmlns:xm="http://schemas.microsoft.com/office/excel/2006/main">
          <x14:cfRule type="containsText" priority="2573" operator="containsText" text="대관" id="{E03BF7A4-2C2F-46D3-91E4-527A77BAFB0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X102:AC102</xm:sqref>
        </x14:conditionalFormatting>
        <x14:conditionalFormatting xmlns:xm="http://schemas.microsoft.com/office/excel/2006/main">
          <x14:cfRule type="containsText" priority="2202" operator="containsText" text="대관" id="{10360D83-83EC-4B0A-A6CB-5B2EAC88445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X116:AC116</xm:sqref>
        </x14:conditionalFormatting>
        <x14:conditionalFormatting xmlns:xm="http://schemas.microsoft.com/office/excel/2006/main">
          <x14:cfRule type="containsText" priority="2171" operator="containsText" text="대관" id="{B40E8777-E289-4C81-937A-1809DA7183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X138:AC138</xm:sqref>
        </x14:conditionalFormatting>
        <x14:conditionalFormatting xmlns:xm="http://schemas.microsoft.com/office/excel/2006/main">
          <x14:cfRule type="containsText" priority="2476" operator="containsText" text="대관" id="{E6738BE1-9FC0-4BA1-88F2-666AAEFBDA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X140:AC141</xm:sqref>
        </x14:conditionalFormatting>
        <x14:conditionalFormatting xmlns:xm="http://schemas.microsoft.com/office/excel/2006/main">
          <x14:cfRule type="containsText" priority="2137" operator="containsText" text="대관" id="{598F8393-DBA5-4D04-8CFB-FAFC49E501B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X198:AC199</xm:sqref>
        </x14:conditionalFormatting>
        <x14:conditionalFormatting xmlns:xm="http://schemas.microsoft.com/office/excel/2006/main">
          <x14:cfRule type="containsText" priority="2270" operator="containsText" text="대관" id="{E771241F-006D-45D7-9710-89D39A2084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X203:AC203</xm:sqref>
        </x14:conditionalFormatting>
        <x14:conditionalFormatting xmlns:xm="http://schemas.microsoft.com/office/excel/2006/main">
          <x14:cfRule type="containsText" priority="2325" operator="containsText" text="대관" id="{2C2767ED-EF26-46B0-8347-18D8E552D0D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X210:AC210</xm:sqref>
        </x14:conditionalFormatting>
        <x14:conditionalFormatting xmlns:xm="http://schemas.microsoft.com/office/excel/2006/main">
          <x14:cfRule type="containsText" priority="2287" operator="containsText" text="대관" id="{7E07E13A-3FE9-4D69-8B65-6EB49C682B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X218:AC219</xm:sqref>
        </x14:conditionalFormatting>
        <x14:conditionalFormatting xmlns:xm="http://schemas.microsoft.com/office/excel/2006/main">
          <x14:cfRule type="containsText" priority="2305" operator="containsText" text="대관" id="{F15C942C-3930-42E2-A717-40DD19109AD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X228:AC228</xm:sqref>
        </x14:conditionalFormatting>
        <x14:conditionalFormatting xmlns:xm="http://schemas.microsoft.com/office/excel/2006/main">
          <x14:cfRule type="containsText" priority="2595" operator="containsText" text="대관" id="{21948C48-1928-4983-914F-D5978EC7098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X245:AC245</xm:sqref>
        </x14:conditionalFormatting>
        <x14:conditionalFormatting xmlns:xm="http://schemas.microsoft.com/office/excel/2006/main">
          <x14:cfRule type="containsText" priority="2106" operator="containsText" text="대관" id="{6E541FEA-FAC4-428D-A51A-2DD7F7EF054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X274:AC275</xm:sqref>
        </x14:conditionalFormatting>
        <x14:conditionalFormatting xmlns:xm="http://schemas.microsoft.com/office/excel/2006/main">
          <x14:cfRule type="containsText" priority="2096" operator="containsText" text="대관" id="{9187F115-AA0E-47EC-A90C-EA1A115A1E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X281:AC281</xm:sqref>
        </x14:conditionalFormatting>
        <x14:conditionalFormatting xmlns:xm="http://schemas.microsoft.com/office/excel/2006/main">
          <x14:cfRule type="containsText" priority="2069" operator="containsText" text="대관" id="{0FA8B818-358E-419D-BB2A-969C8696599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X297:AC298</xm:sqref>
        </x14:conditionalFormatting>
        <x14:conditionalFormatting xmlns:xm="http://schemas.microsoft.com/office/excel/2006/main">
          <x14:cfRule type="containsText" priority="2064" operator="containsText" text="대관" id="{3E3311CF-83D3-43B7-B76B-4895E1926F0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X301:AC302</xm:sqref>
        </x14:conditionalFormatting>
        <x14:conditionalFormatting xmlns:xm="http://schemas.microsoft.com/office/excel/2006/main">
          <x14:cfRule type="containsText" priority="2523" operator="containsText" text="대관" id="{5444BDBD-E2BC-4DA8-99F5-4FE9B80D19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X318:AC318</xm:sqref>
        </x14:conditionalFormatting>
        <x14:conditionalFormatting xmlns:xm="http://schemas.microsoft.com/office/excel/2006/main">
          <x14:cfRule type="containsText" priority="2494" operator="containsText" text="대관" id="{0DE6C754-E582-4E39-BEDF-E9F2F3E945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X1438:AC1438</xm:sqref>
        </x14:conditionalFormatting>
        <x14:conditionalFormatting xmlns:xm="http://schemas.microsoft.com/office/excel/2006/main">
          <x14:cfRule type="containsText" priority="2483" operator="containsText" text="대관" id="{BBF4969E-F852-46EF-ACCD-503F9EF864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X1442:AC1442</xm:sqref>
        </x14:conditionalFormatting>
        <x14:conditionalFormatting xmlns:xm="http://schemas.microsoft.com/office/excel/2006/main">
          <x14:cfRule type="containsText" priority="2443" operator="containsText" text="대관" id="{701D90DB-A24A-4142-9F85-95CD01D0F98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X1450:AC1450</xm:sqref>
        </x14:conditionalFormatting>
        <x14:conditionalFormatting xmlns:xm="http://schemas.microsoft.com/office/excel/2006/main">
          <x14:cfRule type="containsText" priority="2424" operator="containsText" text="대관" id="{9A41C625-5D10-4BD6-8357-2C59F830E81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X1454:AC1455</xm:sqref>
        </x14:conditionalFormatting>
        <x14:conditionalFormatting xmlns:xm="http://schemas.microsoft.com/office/excel/2006/main">
          <x14:cfRule type="containsText" priority="2402" operator="containsText" text="대관" id="{2C805C8A-370F-4FC6-BC09-03B68BE13F8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X1466:AC1467</xm:sqref>
        </x14:conditionalFormatting>
        <x14:conditionalFormatting xmlns:xm="http://schemas.microsoft.com/office/excel/2006/main">
          <x14:cfRule type="containsText" priority="2391" operator="containsText" text="대관" id="{5EFE1861-2014-4C15-B49E-869BD7C3BDE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X1477:AC1477</xm:sqref>
        </x14:conditionalFormatting>
        <x14:conditionalFormatting xmlns:xm="http://schemas.microsoft.com/office/excel/2006/main">
          <x14:cfRule type="containsText" priority="2349" operator="containsText" text="대관" id="{B636C172-29AA-4F1D-8AAF-C8A6D2B36F4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X1483:AC1484</xm:sqref>
        </x14:conditionalFormatting>
        <x14:conditionalFormatting xmlns:xm="http://schemas.microsoft.com/office/excel/2006/main">
          <x14:cfRule type="containsText" priority="2321" operator="containsText" text="대관" id="{72235FBC-B957-45CB-AA0C-51AA3EB3CB7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X1491:AC1491</xm:sqref>
        </x14:conditionalFormatting>
        <x14:conditionalFormatting xmlns:xm="http://schemas.microsoft.com/office/excel/2006/main">
          <x14:cfRule type="containsText" priority="2539" operator="containsText" text="대관" id="{8793F6F5-9A4B-4125-AE15-92302C26A47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X1495:AC1495</xm:sqref>
        </x14:conditionalFormatting>
        <x14:conditionalFormatting xmlns:xm="http://schemas.microsoft.com/office/excel/2006/main">
          <x14:cfRule type="containsText" priority="2208" operator="containsText" text="대관" id="{E492BB5E-E366-4E3F-A0AE-899AE02EA8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ontainsText" priority="2268" operator="containsText" text="대관" id="{609ABE73-0987-42D8-93EF-D69F2BED5C3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Y10:Y11</xm:sqref>
        </x14:conditionalFormatting>
        <x14:conditionalFormatting xmlns:xm="http://schemas.microsoft.com/office/excel/2006/main">
          <x14:cfRule type="containsText" priority="2641" operator="containsText" text="대관" id="{107251D7-2335-425A-87EB-FD5670F7AE7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ontainsText" priority="2557" operator="containsText" text="대관" id="{208D12BD-FA31-4048-8157-A9F46391DC1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Y29</xm:sqref>
        </x14:conditionalFormatting>
        <x14:conditionalFormatting xmlns:xm="http://schemas.microsoft.com/office/excel/2006/main">
          <x14:cfRule type="containsText" priority="2408" operator="containsText" text="대관" id="{0C321F78-CE15-4CE9-A555-B99B373A62D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</xm:sqref>
        </x14:conditionalFormatting>
        <x14:conditionalFormatting xmlns:xm="http://schemas.microsoft.com/office/excel/2006/main">
          <x14:cfRule type="containsText" priority="2469" operator="containsText" text="대관" id="{428C74C4-9C6D-44EE-A60C-E4E5A4B6B02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Y146</xm:sqref>
        </x14:conditionalFormatting>
        <x14:conditionalFormatting xmlns:xm="http://schemas.microsoft.com/office/excel/2006/main">
          <x14:cfRule type="containsText" priority="2555" operator="containsText" text="대관" id="{E691676C-ED6C-4FFE-A923-C2324A541B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Y156</xm:sqref>
        </x14:conditionalFormatting>
        <x14:conditionalFormatting xmlns:xm="http://schemas.microsoft.com/office/excel/2006/main">
          <x14:cfRule type="containsText" priority="2151" operator="containsText" text="대관" id="{F10EF5C8-4BF7-4387-8263-5CF7479FD9E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Y170:Y171</xm:sqref>
        </x14:conditionalFormatting>
        <x14:conditionalFormatting xmlns:xm="http://schemas.microsoft.com/office/excel/2006/main">
          <x14:cfRule type="containsText" priority="2411" operator="containsText" text="대관" id="{772980AC-7A69-406F-8C38-A8C7A432FA4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Y209</xm:sqref>
        </x14:conditionalFormatting>
        <x14:conditionalFormatting xmlns:xm="http://schemas.microsoft.com/office/excel/2006/main">
          <x14:cfRule type="containsText" priority="2123" operator="containsText" text="대관" id="{D8BA0808-A9B8-4C79-BE54-EFC9275D857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Y222:Y224</xm:sqref>
        </x14:conditionalFormatting>
        <x14:conditionalFormatting xmlns:xm="http://schemas.microsoft.com/office/excel/2006/main">
          <x14:cfRule type="containsText" priority="2087" operator="containsText" text="대관" id="{77475E9E-A2FF-4F36-8C67-229B9FCF249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Y284:Y285</xm:sqref>
        </x14:conditionalFormatting>
        <x14:conditionalFormatting xmlns:xm="http://schemas.microsoft.com/office/excel/2006/main">
          <x14:cfRule type="containsText" priority="2055" operator="containsText" text="대관" id="{87E77400-23E9-4C7A-A35A-1C0138C6E5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Y310</xm:sqref>
        </x14:conditionalFormatting>
        <x14:conditionalFormatting xmlns:xm="http://schemas.microsoft.com/office/excel/2006/main">
          <x14:cfRule type="containsText" priority="2559" operator="containsText" text="대관" id="{E0C43EAF-7130-42C1-B7C6-CDDE3742392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Y1460</xm:sqref>
        </x14:conditionalFormatting>
        <x14:conditionalFormatting xmlns:xm="http://schemas.microsoft.com/office/excel/2006/main">
          <x14:cfRule type="containsText" priority="2336" operator="containsText" text="대관" id="{D8C10B24-D119-48CB-958F-A058133708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Y1486</xm:sqref>
        </x14:conditionalFormatting>
        <x14:conditionalFormatting xmlns:xm="http://schemas.microsoft.com/office/excel/2006/main">
          <x14:cfRule type="containsText" priority="2566" operator="containsText" text="대관" id="{4EF2A997-8038-4A52-BBC1-E26D6D17130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Y1507:Y1508</xm:sqref>
        </x14:conditionalFormatting>
        <x14:conditionalFormatting xmlns:xm="http://schemas.microsoft.com/office/excel/2006/main">
          <x14:cfRule type="containsText" priority="2224" operator="containsText" text="대관" id="{56F9A8E1-9CFF-46BC-A08B-0769DCAE53F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Z80:AC80 C80:G80 U80 I80:J80 P80 L80:M80</xm:sqref>
        </x14:conditionalFormatting>
        <x14:conditionalFormatting xmlns:xm="http://schemas.microsoft.com/office/excel/2006/main">
          <x14:cfRule type="containsText" priority="2622" operator="containsText" text="대관" id="{E239DABF-8EAE-4A5A-B8F0-327C10868B2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Z127:AC127 D127:G127 I127</xm:sqref>
        </x14:conditionalFormatting>
        <x14:conditionalFormatting xmlns:xm="http://schemas.microsoft.com/office/excel/2006/main">
          <x14:cfRule type="containsText" priority="2365" operator="containsText" text="대관" id="{389F603E-0D98-4EA8-81E4-2482DCE64DB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Z254:AC254 D254 I254 F254:G254</xm:sqref>
        </x14:conditionalFormatting>
        <x14:conditionalFormatting xmlns:xm="http://schemas.microsoft.com/office/excel/2006/main">
          <x14:cfRule type="containsText" priority="2618" operator="containsText" text="대관" id="{6BEC0337-B7EE-4CFE-B925-063E0C61002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AB32:AC32</xm:sqref>
        </x14:conditionalFormatting>
        <x14:conditionalFormatting xmlns:xm="http://schemas.microsoft.com/office/excel/2006/main">
          <x14:cfRule type="containsText" priority="2289" operator="containsText" text="대관" id="{7AE9F809-259E-4FB2-B5CE-05C6C874F6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AC251</xm:sqref>
        </x14:conditionalFormatting>
        <x14:conditionalFormatting xmlns:xm="http://schemas.microsoft.com/office/excel/2006/main">
          <x14:cfRule type="containsText" priority="1513" operator="containsText" text="대관" id="{D3FAB649-6B90-4C8B-9D6E-E26EC0DBF7C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A1808:B1808</xm:sqref>
        </x14:conditionalFormatting>
        <x14:conditionalFormatting xmlns:xm="http://schemas.microsoft.com/office/excel/2006/main">
          <x14:cfRule type="containsText" priority="1977" operator="containsText" text="대관" id="{27C2055C-9666-4CE8-A6FD-AF0D0D174F5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A1858:B1858</xm:sqref>
        </x14:conditionalFormatting>
        <x14:conditionalFormatting xmlns:xm="http://schemas.microsoft.com/office/excel/2006/main">
          <x14:cfRule type="containsText" priority="1510" operator="containsText" text="대관" id="{549CCEEC-F7D2-41E5-8C3D-8842E5B759D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C1575 A1596:A1597 C1596:C1597</xm:sqref>
        </x14:conditionalFormatting>
        <x14:conditionalFormatting xmlns:xm="http://schemas.microsoft.com/office/excel/2006/main">
          <x14:cfRule type="containsText" priority="1528" operator="containsText" text="대관" id="{8F02099D-2D7C-4A8C-9604-9567B3EDD0C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A1807:B1807</xm:sqref>
        </x14:conditionalFormatting>
        <x14:conditionalFormatting xmlns:xm="http://schemas.microsoft.com/office/excel/2006/main">
          <x14:cfRule type="containsText" priority="1890" operator="containsText" text="대관" id="{7596C973-DB15-4D1D-8CB7-8A955A1E558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D1694:G1694</xm:sqref>
        </x14:conditionalFormatting>
        <x14:conditionalFormatting xmlns:xm="http://schemas.microsoft.com/office/excel/2006/main">
          <x14:cfRule type="containsText" priority="1687" operator="containsText" text="대관" id="{2A2692A5-79F7-4152-9676-0888327D7BD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C1632</xm:sqref>
        </x14:conditionalFormatting>
        <x14:conditionalFormatting xmlns:xm="http://schemas.microsoft.com/office/excel/2006/main">
          <x14:cfRule type="containsText" priority="1681" operator="containsText" text="대관" id="{81486F95-ADBF-473F-9BF7-30590E0A7D6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C1634</xm:sqref>
        </x14:conditionalFormatting>
        <x14:conditionalFormatting xmlns:xm="http://schemas.microsoft.com/office/excel/2006/main">
          <x14:cfRule type="containsText" priority="1852" operator="containsText" text="대관" id="{262FE7EC-E011-4C9F-8BF2-8DA3129E660D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C1845:C1846</xm:sqref>
        </x14:conditionalFormatting>
        <x14:conditionalFormatting xmlns:xm="http://schemas.microsoft.com/office/excel/2006/main">
          <x14:cfRule type="containsText" priority="1933" operator="containsText" text="대관" id="{51D6077B-3B6B-4716-A768-6000BC18726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G1654:I1654 D1654:E1654</xm:sqref>
        </x14:conditionalFormatting>
        <x14:conditionalFormatting xmlns:xm="http://schemas.microsoft.com/office/excel/2006/main">
          <x14:cfRule type="containsText" priority="1629" operator="containsText" text="대관" id="{73933CD1-8DA9-4A45-85BC-7FF7C387F1A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D1666:E1666</xm:sqref>
        </x14:conditionalFormatting>
        <x14:conditionalFormatting xmlns:xm="http://schemas.microsoft.com/office/excel/2006/main">
          <x14:cfRule type="containsText" priority="1922" operator="containsText" text="대관" id="{869B9D78-3783-4C9C-99EA-E82BD3459B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D1725:E1725</xm:sqref>
        </x14:conditionalFormatting>
        <x14:conditionalFormatting xmlns:xm="http://schemas.microsoft.com/office/excel/2006/main">
          <x14:cfRule type="containsText" priority="1865" operator="containsText" text="대관" id="{02563057-017D-448B-8F33-8B7E23C6495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D1831</xm:sqref>
        </x14:conditionalFormatting>
        <x14:conditionalFormatting xmlns:xm="http://schemas.microsoft.com/office/excel/2006/main">
          <x14:cfRule type="containsText" priority="1665" operator="containsText" text="대관" id="{2EE45ED9-E403-4310-A04D-3D895626CD42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I1639:I1640 L1639:M1640 D1639:G1640</xm:sqref>
        </x14:conditionalFormatting>
        <x14:conditionalFormatting xmlns:xm="http://schemas.microsoft.com/office/excel/2006/main">
          <x14:cfRule type="containsText" priority="1581" operator="containsText" text="대관" id="{CDC3C161-63AF-4EFF-B8D8-2FC6567238EE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I1721 L1721:M1721 D1721:G1721</xm:sqref>
        </x14:conditionalFormatting>
        <x14:conditionalFormatting xmlns:xm="http://schemas.microsoft.com/office/excel/2006/main">
          <x14:cfRule type="containsText" priority="1533" operator="containsText" text="대관" id="{AB24D8C9-4892-4608-87EB-D033C111B843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D1807:G1807 I1807</xm:sqref>
        </x14:conditionalFormatting>
        <x14:conditionalFormatting xmlns:xm="http://schemas.microsoft.com/office/excel/2006/main">
          <x14:cfRule type="containsText" priority="1716" operator="containsText" text="대관" id="{73C323C2-4BBE-4FFD-AA63-9B0AD709C7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D1594:H1594</xm:sqref>
        </x14:conditionalFormatting>
        <x14:conditionalFormatting xmlns:xm="http://schemas.microsoft.com/office/excel/2006/main">
          <x14:cfRule type="containsText" priority="1695" operator="containsText" text="대관" id="{553051CF-D197-467E-94FC-2B2D6EDCA18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D1629:H1631</xm:sqref>
        </x14:conditionalFormatting>
        <x14:conditionalFormatting xmlns:xm="http://schemas.microsoft.com/office/excel/2006/main">
          <x14:cfRule type="containsText" priority="2047" operator="containsText" text="대관" id="{05052728-D6ED-48E6-BA59-BC0EC8586D6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D1736:H1736 N1736 X1736:AC1736 D1823 X1823:AC1823 J1829:K1829 J1579:K1579 F1823:K1823</xm:sqref>
        </x14:conditionalFormatting>
        <x14:conditionalFormatting xmlns:xm="http://schemas.microsoft.com/office/excel/2006/main">
          <x14:cfRule type="containsText" priority="1802" operator="containsText" text="대관" id="{C3839459-E29A-488F-9A4A-91C6F9C327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D1519:I1519</xm:sqref>
        </x14:conditionalFormatting>
        <x14:conditionalFormatting xmlns:xm="http://schemas.microsoft.com/office/excel/2006/main">
          <x14:cfRule type="containsText" priority="1995" operator="containsText" text="대관" id="{FFF105F2-CEA9-418F-8D27-9EF35D33F1E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D1530:I1530</xm:sqref>
        </x14:conditionalFormatting>
        <x14:conditionalFormatting xmlns:xm="http://schemas.microsoft.com/office/excel/2006/main">
          <x14:cfRule type="containsText" priority="2029" operator="containsText" text="대관" id="{5795AC4B-0205-4231-B912-FA9B235BB9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D1539:I1539</xm:sqref>
        </x14:conditionalFormatting>
        <x14:conditionalFormatting xmlns:xm="http://schemas.microsoft.com/office/excel/2006/main">
          <x14:cfRule type="containsText" priority="1757" operator="containsText" text="대관" id="{A732703F-EE14-461B-AA78-1C9D8F7350C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D1559:I1560</xm:sqref>
        </x14:conditionalFormatting>
        <x14:conditionalFormatting xmlns:xm="http://schemas.microsoft.com/office/excel/2006/main">
          <x14:cfRule type="containsText" priority="1847" operator="containsText" text="대관" id="{9A9FB586-60A4-423B-B3DC-997FE951635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D1578:I1578</xm:sqref>
        </x14:conditionalFormatting>
        <x14:conditionalFormatting xmlns:xm="http://schemas.microsoft.com/office/excel/2006/main">
          <x14:cfRule type="containsText" priority="1732" operator="containsText" text="대관" id="{54E64958-6AAA-41C7-BDD4-30C20DE5C2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D1586:I1586</xm:sqref>
        </x14:conditionalFormatting>
        <x14:conditionalFormatting xmlns:xm="http://schemas.microsoft.com/office/excel/2006/main">
          <x14:cfRule type="containsText" priority="1720" operator="containsText" text="대관" id="{C0E92F81-C8BC-4AF6-ADC1-DC2CC1B423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D1595:I1595</xm:sqref>
        </x14:conditionalFormatting>
        <x14:conditionalFormatting xmlns:xm="http://schemas.microsoft.com/office/excel/2006/main">
          <x14:cfRule type="containsText" priority="1707" operator="containsText" text="대관" id="{7B767467-B860-448A-A836-A153A858125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D1601:I1601</xm:sqref>
        </x14:conditionalFormatting>
        <x14:conditionalFormatting xmlns:xm="http://schemas.microsoft.com/office/excel/2006/main">
          <x14:cfRule type="containsText" priority="2010" operator="containsText" text="대관" id="{7F0E6E5C-4325-44FF-B864-4184BC4E500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D1655:I1655</xm:sqref>
        </x14:conditionalFormatting>
        <x14:conditionalFormatting xmlns:xm="http://schemas.microsoft.com/office/excel/2006/main">
          <x14:cfRule type="containsText" priority="1634" operator="containsText" text="대관" id="{CF4D2B6A-8785-4414-A5C3-EDC5C317312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D1668:I1668</xm:sqref>
        </x14:conditionalFormatting>
        <x14:conditionalFormatting xmlns:xm="http://schemas.microsoft.com/office/excel/2006/main">
          <x14:cfRule type="containsText" priority="1617" operator="containsText" text="대관" id="{92C4BD0F-BF47-4067-AE1B-FBAE2446B9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D1679:I1679</xm:sqref>
        </x14:conditionalFormatting>
        <x14:conditionalFormatting xmlns:xm="http://schemas.microsoft.com/office/excel/2006/main">
          <x14:cfRule type="containsText" priority="1972" operator="containsText" text="대관" id="{BBD0E1B3-23A2-45C0-BD70-DC802E1B5B3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D1703:I1703</xm:sqref>
        </x14:conditionalFormatting>
        <x14:conditionalFormatting xmlns:xm="http://schemas.microsoft.com/office/excel/2006/main">
          <x14:cfRule type="containsText" priority="1590" operator="containsText" text="대관" id="{75A182BF-74BB-44DB-952A-28C05AC621A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D1705:I1705</xm:sqref>
        </x14:conditionalFormatting>
        <x14:conditionalFormatting xmlns:xm="http://schemas.microsoft.com/office/excel/2006/main">
          <x14:cfRule type="containsText" priority="1912" operator="containsText" text="대관" id="{518CAB7C-75EF-42C3-B1B2-4961106901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D1716:I1716</xm:sqref>
        </x14:conditionalFormatting>
        <x14:conditionalFormatting xmlns:xm="http://schemas.microsoft.com/office/excel/2006/main">
          <x14:cfRule type="containsText" priority="1563" operator="containsText" text="대관" id="{5EAAD1EB-940B-4AED-9452-474594FAAF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D1763:I1764</xm:sqref>
        </x14:conditionalFormatting>
        <x14:conditionalFormatting xmlns:xm="http://schemas.microsoft.com/office/excel/2006/main">
          <x14:cfRule type="containsText" priority="2027" operator="containsText" text="대관" id="{F8890D66-FA26-49AF-8680-B21D9B79A3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D1775:I1775</xm:sqref>
        </x14:conditionalFormatting>
        <x14:conditionalFormatting xmlns:xm="http://schemas.microsoft.com/office/excel/2006/main">
          <x14:cfRule type="containsText" priority="1536" operator="containsText" text="대관" id="{6BCACB36-E995-43AA-A75B-6A241F39107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D1806:I1806</xm:sqref>
        </x14:conditionalFormatting>
        <x14:conditionalFormatting xmlns:xm="http://schemas.microsoft.com/office/excel/2006/main">
          <x14:cfRule type="containsText" priority="1986" operator="containsText" text="대관" id="{98AA0BDA-F10F-452A-AB09-BA51BAB1C8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D1833 F1833:I1833</xm:sqref>
        </x14:conditionalFormatting>
        <x14:conditionalFormatting xmlns:xm="http://schemas.microsoft.com/office/excel/2006/main">
          <x14:cfRule type="containsText" priority="1825" operator="containsText" text="대관" id="{AD3035A6-CCE3-4957-ADEB-DC66E274518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D1863:I1863</xm:sqref>
        </x14:conditionalFormatting>
        <x14:conditionalFormatting xmlns:xm="http://schemas.microsoft.com/office/excel/2006/main">
          <x14:cfRule type="containsText" priority="1810" operator="containsText" text="대관" id="{28376189-BE34-4315-8223-D652E94C0E5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D1872:I1873</xm:sqref>
        </x14:conditionalFormatting>
        <x14:conditionalFormatting xmlns:xm="http://schemas.microsoft.com/office/excel/2006/main">
          <x14:cfRule type="containsText" priority="2019" operator="containsText" text="대관" id="{C41537C5-2BE4-428A-BDB5-E321E8F44ED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D1529:K1529</xm:sqref>
        </x14:conditionalFormatting>
        <x14:conditionalFormatting xmlns:xm="http://schemas.microsoft.com/office/excel/2006/main">
          <x14:cfRule type="containsText" priority="1697" operator="containsText" text="대관" id="{34B7456B-1966-47F6-9C42-04EEE65EAF1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D1628:K1628</xm:sqref>
        </x14:conditionalFormatting>
        <x14:conditionalFormatting xmlns:xm="http://schemas.microsoft.com/office/excel/2006/main">
          <x14:cfRule type="containsText" priority="1594" operator="containsText" text="대관" id="{8DA4170B-C6D3-4711-A3B1-8FE5FA79332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D1704:K1704</xm:sqref>
        </x14:conditionalFormatting>
        <x14:conditionalFormatting xmlns:xm="http://schemas.microsoft.com/office/excel/2006/main">
          <x14:cfRule type="containsText" priority="1938" operator="containsText" text="대관" id="{571EF793-FB3E-4C6D-BFDA-6FD1FA5247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D1717:K1717</xm:sqref>
        </x14:conditionalFormatting>
        <x14:conditionalFormatting xmlns:xm="http://schemas.microsoft.com/office/excel/2006/main">
          <x14:cfRule type="containsText" priority="1777" operator="containsText" text="대관" id="{690791F0-FD63-4E64-92DD-7E83FB26F0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E1541</xm:sqref>
        </x14:conditionalFormatting>
        <x14:conditionalFormatting xmlns:xm="http://schemas.microsoft.com/office/excel/2006/main">
          <x14:cfRule type="containsText" priority="1787" operator="containsText" text="대관" id="{99067704-A8F3-49E9-8D3F-A8AD556132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E1540:I1540</xm:sqref>
        </x14:conditionalFormatting>
        <x14:conditionalFormatting xmlns:xm="http://schemas.microsoft.com/office/excel/2006/main">
          <x14:cfRule type="containsText" priority="2042" operator="containsText" text="대관" id="{A19B1481-7AC3-4796-80B5-89E3D1F193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E1544:I1544</xm:sqref>
        </x14:conditionalFormatting>
        <x14:conditionalFormatting xmlns:xm="http://schemas.microsoft.com/office/excel/2006/main">
          <x14:cfRule type="containsText" priority="1884" operator="containsText" text="대관" id="{1F72D685-679E-4281-BAFD-8854B00B295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D1719:I1719</xm:sqref>
        </x14:conditionalFormatting>
        <x14:conditionalFormatting xmlns:xm="http://schemas.microsoft.com/office/excel/2006/main">
          <x14:cfRule type="containsText" priority="1550" operator="containsText" text="대관" id="{8C9E203F-92CC-4EDD-8C5B-95CEF5637DE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E1799:I1799</xm:sqref>
        </x14:conditionalFormatting>
        <x14:conditionalFormatting xmlns:xm="http://schemas.microsoft.com/office/excel/2006/main">
          <x14:cfRule type="containsText" priority="1728" operator="containsText" text="대관" id="{D87AA0E8-7315-45F2-9AC2-3D0CEA8F96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E1593:K1593</xm:sqref>
        </x14:conditionalFormatting>
        <x14:conditionalFormatting xmlns:xm="http://schemas.microsoft.com/office/excel/2006/main">
          <x14:cfRule type="containsText" priority="1931" operator="containsText" text="대관" id="{6B6E4C8E-DC3B-4B31-8DFB-48078C2ACD5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F1654</xm:sqref>
        </x14:conditionalFormatting>
        <x14:conditionalFormatting xmlns:xm="http://schemas.microsoft.com/office/excel/2006/main">
          <x14:cfRule type="containsText" priority="1789" operator="containsText" text="대관" id="{77395098-8DFF-41CF-AFAE-27DB6BF95B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F1541:I1541</xm:sqref>
        </x14:conditionalFormatting>
        <x14:conditionalFormatting xmlns:xm="http://schemas.microsoft.com/office/excel/2006/main">
          <x14:cfRule type="containsText" priority="1924" operator="containsText" text="대관" id="{5B604B86-FF91-4E3F-BCBD-CDEA34DBBF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F1725:K1725</xm:sqref>
        </x14:conditionalFormatting>
        <x14:conditionalFormatting xmlns:xm="http://schemas.microsoft.com/office/excel/2006/main">
          <x14:cfRule type="containsText" priority="1863" operator="containsText" text="대관" id="{BD9FEFB6-A044-4E3C-AB53-81DB6D2D236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G1831:I1831</xm:sqref>
        </x14:conditionalFormatting>
        <x14:conditionalFormatting xmlns:xm="http://schemas.microsoft.com/office/excel/2006/main">
          <x14:cfRule type="containsText" priority="1625" operator="containsText" text="대관" id="{FBD0E555-2AD9-4EB0-8DBB-9ECAE9CEFC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G1666:K1666</xm:sqref>
        </x14:conditionalFormatting>
        <x14:conditionalFormatting xmlns:xm="http://schemas.microsoft.com/office/excel/2006/main">
          <x14:cfRule type="containsText" priority="1814" operator="containsText" text="대관" id="{2E9C0BD1-F284-40DE-BB23-B7AAEB68FCF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I1722</xm:sqref>
        </x14:conditionalFormatting>
        <x14:conditionalFormatting xmlns:xm="http://schemas.microsoft.com/office/excel/2006/main">
          <x14:cfRule type="containsText" priority="1711" operator="containsText" text="대관" id="{4006A5BF-4C92-4B9D-83F4-3BC2231A90F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I1594:K1594</xm:sqref>
        </x14:conditionalFormatting>
        <x14:conditionalFormatting xmlns:xm="http://schemas.microsoft.com/office/excel/2006/main">
          <x14:cfRule type="containsText" priority="1690" operator="containsText" text="대관" id="{D28073BB-CF6B-4EA3-8307-7289CC28C75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I1629:K1631</xm:sqref>
        </x14:conditionalFormatting>
        <x14:conditionalFormatting xmlns:xm="http://schemas.microsoft.com/office/excel/2006/main">
          <x14:cfRule type="containsText" priority="1795" operator="containsText" text="대관" id="{F9822617-5457-4616-B481-1579CF7570E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J1532:K1532</xm:sqref>
        </x14:conditionalFormatting>
        <x14:conditionalFormatting xmlns:xm="http://schemas.microsoft.com/office/excel/2006/main">
          <x14:cfRule type="containsText" priority="1779" operator="containsText" text="대관" id="{9389171E-D8D9-491E-B1F2-DB4D59D137A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J1540:K1541</xm:sqref>
        </x14:conditionalFormatting>
        <x14:conditionalFormatting xmlns:xm="http://schemas.microsoft.com/office/excel/2006/main">
          <x14:cfRule type="containsText" priority="2033" operator="containsText" text="대관" id="{BB7C8FF5-C781-4AE3-8683-3444431D88F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J1548:K1548</xm:sqref>
        </x14:conditionalFormatting>
        <x14:conditionalFormatting xmlns:xm="http://schemas.microsoft.com/office/excel/2006/main">
          <x14:cfRule type="containsText" priority="1766" operator="containsText" text="대관" id="{55BD5FCD-64EB-49C4-B7C2-6D21748622B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J1554:K1554</xm:sqref>
        </x14:conditionalFormatting>
        <x14:conditionalFormatting xmlns:xm="http://schemas.microsoft.com/office/excel/2006/main">
          <x14:cfRule type="containsText" priority="1754" operator="containsText" text="대관" id="{7FEB6EBF-82A5-4055-A212-2A45F88218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J1559:K1560</xm:sqref>
        </x14:conditionalFormatting>
        <x14:conditionalFormatting xmlns:xm="http://schemas.microsoft.com/office/excel/2006/main">
          <x14:cfRule type="containsText" priority="1844" operator="containsText" text="대관" id="{79B6D71B-09C6-428A-B1DF-642D89F0073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J1578:K1578</xm:sqref>
        </x14:conditionalFormatting>
        <x14:conditionalFormatting xmlns:xm="http://schemas.microsoft.com/office/excel/2006/main">
          <x14:cfRule type="containsText" priority="1704" operator="containsText" text="대관" id="{B738FD64-6CBC-4571-B793-F54E2EF6E41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J1601:K1601</xm:sqref>
        </x14:conditionalFormatting>
        <x14:conditionalFormatting xmlns:xm="http://schemas.microsoft.com/office/excel/2006/main">
          <x14:cfRule type="containsText" priority="1899" operator="containsText" text="대관" id="{B7DD01FA-A049-4471-AC16-E34AA96C53A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J1612:K1612</xm:sqref>
        </x14:conditionalFormatting>
        <x14:conditionalFormatting xmlns:xm="http://schemas.microsoft.com/office/excel/2006/main">
          <x14:cfRule type="containsText" priority="1623" operator="containsText" text="대관" id="{00F58BC8-E887-4E88-8209-881F62C8A1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J1667:K1668</xm:sqref>
        </x14:conditionalFormatting>
        <x14:conditionalFormatting xmlns:xm="http://schemas.microsoft.com/office/excel/2006/main">
          <x14:cfRule type="containsText" priority="1614" operator="containsText" text="대관" id="{6A111EA8-37CC-496B-AAB0-F8E2B9D8837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J1679:K1679</xm:sqref>
        </x14:conditionalFormatting>
        <x14:conditionalFormatting xmlns:xm="http://schemas.microsoft.com/office/excel/2006/main">
          <x14:cfRule type="containsText" priority="1587" operator="containsText" text="대관" id="{5C849DC7-0693-4D0A-B1BD-F28B6C67072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J1705:K1705</xm:sqref>
        </x14:conditionalFormatting>
        <x14:conditionalFormatting xmlns:xm="http://schemas.microsoft.com/office/excel/2006/main">
          <x14:cfRule type="containsText" priority="1881" operator="containsText" text="대관" id="{A0D4CA30-AAE4-41F2-BBFF-902EA827B8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J1719:K1719</xm:sqref>
        </x14:conditionalFormatting>
        <x14:conditionalFormatting xmlns:xm="http://schemas.microsoft.com/office/excel/2006/main">
          <x14:cfRule type="containsText" priority="1918" operator="containsText" text="대관" id="{9DB8EAD3-2E10-4669-9B36-8D8B8E1DF7F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J1727:K1727</xm:sqref>
        </x14:conditionalFormatting>
        <x14:conditionalFormatting xmlns:xm="http://schemas.microsoft.com/office/excel/2006/main">
          <x14:cfRule type="containsText" priority="1905" operator="containsText" text="대관" id="{27287BD9-E641-4849-96C0-3E0485DCCE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J1809:K1809</xm:sqref>
        </x14:conditionalFormatting>
        <x14:conditionalFormatting xmlns:xm="http://schemas.microsoft.com/office/excel/2006/main">
          <x14:cfRule type="containsText" priority="1859" operator="containsText" text="대관" id="{DD9C34B4-4540-4AD3-A74A-2EA7EB653D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J1830:K1833</xm:sqref>
        </x14:conditionalFormatting>
        <x14:conditionalFormatting xmlns:xm="http://schemas.microsoft.com/office/excel/2006/main">
          <x14:cfRule type="containsText" priority="1869" operator="containsText" text="대관" id="{7B2DEC0C-EFFF-4978-9253-F0977461851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L1592</xm:sqref>
        </x14:conditionalFormatting>
        <x14:conditionalFormatting xmlns:xm="http://schemas.microsoft.com/office/excel/2006/main">
          <x14:cfRule type="containsText" priority="1700" operator="containsText" text="대관" id="{E2653662-4D57-415A-90C7-415FD1D7B77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L1610</xm:sqref>
        </x14:conditionalFormatting>
        <x14:conditionalFormatting xmlns:xm="http://schemas.microsoft.com/office/excel/2006/main">
          <x14:cfRule type="containsText" priority="1638" operator="containsText" text="대관" id="{89E03AA1-0ED7-46C4-8FD4-43FBEA25578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L1664:L1665</xm:sqref>
        </x14:conditionalFormatting>
        <x14:conditionalFormatting xmlns:xm="http://schemas.microsoft.com/office/excel/2006/main">
          <x14:cfRule type="containsText" priority="1599" operator="containsText" text="대관" id="{003A7770-16B2-4DE1-83AD-39751DF71467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L1694:L1695</xm:sqref>
        </x14:conditionalFormatting>
        <x14:conditionalFormatting xmlns:xm="http://schemas.microsoft.com/office/excel/2006/main">
          <x14:cfRule type="containsText" priority="1812" operator="containsText" text="대관" id="{9DF6DEC9-C9F6-492F-8FC2-253784185E0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L1722</xm:sqref>
        </x14:conditionalFormatting>
        <x14:conditionalFormatting xmlns:xm="http://schemas.microsoft.com/office/excel/2006/main">
          <x14:cfRule type="containsText" priority="1771" operator="containsText" text="대관" id="{2D0D4388-89C7-483F-B5E6-D0CBAB2F09D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L1549:M1549</xm:sqref>
        </x14:conditionalFormatting>
        <x14:conditionalFormatting xmlns:xm="http://schemas.microsoft.com/office/excel/2006/main">
          <x14:cfRule type="containsText" priority="1959" operator="containsText" text="대관" id="{F72627F5-0BC9-47F1-A32E-E950C2AA254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L1649:M1649</xm:sqref>
        </x14:conditionalFormatting>
        <x14:conditionalFormatting xmlns:xm="http://schemas.microsoft.com/office/excel/2006/main">
          <x14:cfRule type="containsText" priority="1830" operator="containsText" text="대관" id="{52414904-CA8A-4A12-832D-E273B04D8C3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L1748:M1748</xm:sqref>
        </x14:conditionalFormatting>
        <x14:conditionalFormatting xmlns:xm="http://schemas.microsoft.com/office/excel/2006/main">
          <x14:cfRule type="containsText" priority="2035" operator="containsText" text="대관" id="{618017AE-ED89-4974-95F1-A8912E285AB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L1768:M1768</xm:sqref>
        </x14:conditionalFormatting>
        <x14:conditionalFormatting xmlns:xm="http://schemas.microsoft.com/office/excel/2006/main">
          <x14:cfRule type="containsText" priority="1631" operator="containsText" text="대관" id="{93740787-1891-4986-9E80-B4B0F8EB915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M1668</xm:sqref>
        </x14:conditionalFormatting>
        <x14:conditionalFormatting xmlns:xm="http://schemas.microsoft.com/office/excel/2006/main">
          <x14:cfRule type="containsText" priority="1983" operator="containsText" text="대관" id="{164C2ECA-C367-456E-9E04-5E182416F4F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M1833</xm:sqref>
        </x14:conditionalFormatting>
        <x14:conditionalFormatting xmlns:xm="http://schemas.microsoft.com/office/excel/2006/main">
          <x14:cfRule type="containsText" priority="1501" operator="containsText" text="대관" id="{6E954FEF-34EF-4E8D-82C0-CBC7F4B35CC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N1516:N1518</xm:sqref>
        </x14:conditionalFormatting>
        <x14:conditionalFormatting xmlns:xm="http://schemas.microsoft.com/office/excel/2006/main">
          <x14:cfRule type="containsText" priority="1799" operator="containsText" text="대관" id="{268801ED-F652-422B-AA50-1BDC59B8E3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N1520:N1523</xm:sqref>
        </x14:conditionalFormatting>
        <x14:conditionalFormatting xmlns:xm="http://schemas.microsoft.com/office/excel/2006/main">
          <x14:cfRule type="containsText" priority="2018" operator="containsText" text="대관" id="{5295156D-018C-4DE0-8D4E-73FD40A5DC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N1524</xm:sqref>
        </x14:conditionalFormatting>
        <x14:conditionalFormatting xmlns:xm="http://schemas.microsoft.com/office/excel/2006/main">
          <x14:cfRule type="containsText" priority="1509" operator="containsText" text="대관" id="{A0287BCE-6A5F-40F9-9CA8-1C61CD29AC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N1525:N1526</xm:sqref>
        </x14:conditionalFormatting>
        <x14:conditionalFormatting xmlns:xm="http://schemas.microsoft.com/office/excel/2006/main">
          <x14:cfRule type="containsText" priority="1507" operator="containsText" text="대관" id="{6780D678-3AF6-4FA2-9C5F-C4E978CAEE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N1527:N1528</xm:sqref>
        </x14:conditionalFormatting>
        <x14:conditionalFormatting xmlns:xm="http://schemas.microsoft.com/office/excel/2006/main">
          <x14:cfRule type="containsText" priority="1999" operator="containsText" text="대관" id="{670CE602-1E1D-4EB1-9F8C-B72914FA65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N1530</xm:sqref>
        </x14:conditionalFormatting>
        <x14:conditionalFormatting xmlns:xm="http://schemas.microsoft.com/office/excel/2006/main">
          <x14:cfRule type="containsText" priority="1791" operator="containsText" text="대관" id="{E6221059-9701-4986-BE7F-95DA1D40CEA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N1536:N1538</xm:sqref>
        </x14:conditionalFormatting>
        <x14:conditionalFormatting xmlns:xm="http://schemas.microsoft.com/office/excel/2006/main">
          <x14:cfRule type="containsText" priority="1776" operator="containsText" text="대관" id="{64275BA8-DB43-43C1-9D7E-70E0D3BA643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N1540:N1543</xm:sqref>
        </x14:conditionalFormatting>
        <x14:conditionalFormatting xmlns:xm="http://schemas.microsoft.com/office/excel/2006/main">
          <x14:cfRule type="containsText" priority="1773" operator="containsText" text="대관" id="{5D6E007C-0FA9-4427-8316-CDCB2300BB3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N1545:N1547</xm:sqref>
        </x14:conditionalFormatting>
        <x14:conditionalFormatting xmlns:xm="http://schemas.microsoft.com/office/excel/2006/main">
          <x14:cfRule type="containsText" priority="1769" operator="containsText" text="대관" id="{B1406186-AF92-4092-9CA2-CDAB0D2930F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N1549:N1551</xm:sqref>
        </x14:conditionalFormatting>
        <x14:conditionalFormatting xmlns:xm="http://schemas.microsoft.com/office/excel/2006/main">
          <x14:cfRule type="containsText" priority="1965" operator="containsText" text="대관" id="{FCA1E649-F329-49CE-B4EF-9C38DA91ED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N1555</xm:sqref>
        </x14:conditionalFormatting>
        <x14:conditionalFormatting xmlns:xm="http://schemas.microsoft.com/office/excel/2006/main">
          <x14:cfRule type="containsText" priority="1761" operator="containsText" text="대관" id="{9A685E22-877B-46ED-9FF0-13D80770507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N1557:N1558</xm:sqref>
        </x14:conditionalFormatting>
        <x14:conditionalFormatting xmlns:xm="http://schemas.microsoft.com/office/excel/2006/main">
          <x14:cfRule type="containsText" priority="1750" operator="containsText" text="대관" id="{30619CBC-A1FF-4A47-8E5E-E8DFD313D0E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N1561</xm:sqref>
        </x14:conditionalFormatting>
        <x14:conditionalFormatting xmlns:xm="http://schemas.microsoft.com/office/excel/2006/main">
          <x14:cfRule type="containsText" priority="1748" operator="containsText" text="대관" id="{ED5E8E34-CB6E-4780-8FB2-3444A1FA5FC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N1563:N1575</xm:sqref>
        </x14:conditionalFormatting>
        <x14:conditionalFormatting xmlns:xm="http://schemas.microsoft.com/office/excel/2006/main">
          <x14:cfRule type="containsText" priority="1737" operator="containsText" text="대관" id="{455F3F90-97A2-44C0-94CA-5B2EC8FFDF4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N1577:N1580</xm:sqref>
        </x14:conditionalFormatting>
        <x14:conditionalFormatting xmlns:xm="http://schemas.microsoft.com/office/excel/2006/main">
          <x14:cfRule type="containsText" priority="1961" operator="containsText" text="대관" id="{5936452F-93BC-41B7-9CD9-F93E030382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N1581</xm:sqref>
        </x14:conditionalFormatting>
        <x14:conditionalFormatting xmlns:xm="http://schemas.microsoft.com/office/excel/2006/main">
          <x14:cfRule type="containsText" priority="1901" operator="containsText" text="대관" id="{92A2F045-1241-4129-8437-8EB108D473B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N1589</xm:sqref>
        </x14:conditionalFormatting>
        <x14:conditionalFormatting xmlns:xm="http://schemas.microsoft.com/office/excel/2006/main">
          <x14:cfRule type="containsText" priority="1888" operator="containsText" text="대관" id="{48DB5036-A49B-4C42-9B5F-E78A861C4D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N1591</xm:sqref>
        </x14:conditionalFormatting>
        <x14:conditionalFormatting xmlns:xm="http://schemas.microsoft.com/office/excel/2006/main">
          <x14:cfRule type="containsText" priority="1722" operator="containsText" text="대관" id="{1A49E982-EDA9-4C6D-A0E7-8888E2530F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N1593</xm:sqref>
        </x14:conditionalFormatting>
        <x14:conditionalFormatting xmlns:xm="http://schemas.microsoft.com/office/excel/2006/main">
          <x14:cfRule type="containsText" priority="1718" operator="containsText" text="대관" id="{D29DA8F7-A142-4AAA-8D21-910A0394754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N1595</xm:sqref>
        </x14:conditionalFormatting>
        <x14:conditionalFormatting xmlns:xm="http://schemas.microsoft.com/office/excel/2006/main">
          <x14:cfRule type="containsText" priority="1896" operator="containsText" text="대관" id="{01B9E694-0BE5-483F-AECC-65CF93C7DDD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N1598</xm:sqref>
        </x14:conditionalFormatting>
        <x14:conditionalFormatting xmlns:xm="http://schemas.microsoft.com/office/excel/2006/main">
          <x14:cfRule type="containsText" priority="1702" operator="containsText" text="대관" id="{863BB644-7C46-46B3-BC81-C50B417DE57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N1602:N1607</xm:sqref>
        </x14:conditionalFormatting>
        <x14:conditionalFormatting xmlns:xm="http://schemas.microsoft.com/office/excel/2006/main">
          <x14:cfRule type="containsText" priority="1688" operator="containsText" text="대관" id="{7907B4CC-7431-44FE-BFFD-F256A6D325A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N1613:N1631</xm:sqref>
        </x14:conditionalFormatting>
        <x14:conditionalFormatting xmlns:xm="http://schemas.microsoft.com/office/excel/2006/main">
          <x14:cfRule type="containsText" priority="1682" operator="containsText" text="대관" id="{44D24C98-22DB-4972-A909-9C062EED384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N1633</xm:sqref>
        </x14:conditionalFormatting>
        <x14:conditionalFormatting xmlns:xm="http://schemas.microsoft.com/office/excel/2006/main">
          <x14:cfRule type="containsText" priority="1662" operator="containsText" text="대관" id="{A23312E9-F187-4790-941A-599ACD28C60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N1635:N1640</xm:sqref>
        </x14:conditionalFormatting>
        <x14:conditionalFormatting xmlns:xm="http://schemas.microsoft.com/office/excel/2006/main">
          <x14:cfRule type="containsText" priority="1656" operator="containsText" text="대관" id="{24BA3087-6275-4A5F-92FD-0B4066A2E74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N1645</xm:sqref>
        </x14:conditionalFormatting>
        <x14:conditionalFormatting xmlns:xm="http://schemas.microsoft.com/office/excel/2006/main">
          <x14:cfRule type="containsText" priority="1936" operator="containsText" text="대관" id="{862EDBEB-1631-448A-A1DA-6CFC9A490D7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N1654:N1655</xm:sqref>
        </x14:conditionalFormatting>
        <x14:conditionalFormatting xmlns:xm="http://schemas.microsoft.com/office/excel/2006/main">
          <x14:cfRule type="containsText" priority="1640" operator="containsText" text="대관" id="{BBE2FA48-71D2-4B93-B6B4-82854EBFC10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N1658:N1665</xm:sqref>
        </x14:conditionalFormatting>
        <x14:conditionalFormatting xmlns:xm="http://schemas.microsoft.com/office/excel/2006/main">
          <x14:cfRule type="containsText" priority="1955" operator="containsText" text="대관" id="{D46A5418-5010-4448-8D35-730A51130C9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N1673</xm:sqref>
        </x14:conditionalFormatting>
        <x14:conditionalFormatting xmlns:xm="http://schemas.microsoft.com/office/excel/2006/main">
          <x14:cfRule type="containsText" priority="1947" operator="containsText" text="대관" id="{DB056969-1722-40E5-B890-44E823812D7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N1675:N1677</xm:sqref>
        </x14:conditionalFormatting>
        <x14:conditionalFormatting xmlns:xm="http://schemas.microsoft.com/office/excel/2006/main">
          <x14:cfRule type="containsText" priority="1610" operator="containsText" text="대관" id="{C8B3174C-B586-4897-99D2-FB5546448FA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N1680:N1695</xm:sqref>
        </x14:conditionalFormatting>
        <x14:conditionalFormatting xmlns:xm="http://schemas.microsoft.com/office/excel/2006/main">
          <x14:cfRule type="containsText" priority="1543" operator="containsText" text="대관" id="{F08A38B7-F54C-45F1-A21A-FA3C00DB05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N1700:N1702</xm:sqref>
        </x14:conditionalFormatting>
        <x14:conditionalFormatting xmlns:xm="http://schemas.microsoft.com/office/excel/2006/main">
          <x14:cfRule type="containsText" priority="1585" operator="containsText" text="대관" id="{B4A61496-4611-48E2-A6C7-BA79F9670F4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N1706:N1707</xm:sqref>
        </x14:conditionalFormatting>
        <x14:conditionalFormatting xmlns:xm="http://schemas.microsoft.com/office/excel/2006/main">
          <x14:cfRule type="containsText" priority="1583" operator="containsText" text="대관" id="{57F7318E-FF51-4193-A39B-729CE3221F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N1714</xm:sqref>
        </x14:conditionalFormatting>
        <x14:conditionalFormatting xmlns:xm="http://schemas.microsoft.com/office/excel/2006/main">
          <x14:cfRule type="containsText" priority="1577" operator="containsText" text="대관" id="{EAC8EE5A-4787-4566-94E2-A7FCAF48D8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N1716:N1721</xm:sqref>
        </x14:conditionalFormatting>
        <x14:conditionalFormatting xmlns:xm="http://schemas.microsoft.com/office/excel/2006/main">
          <x14:cfRule type="containsText" priority="1571" operator="containsText" text="대관" id="{BF270835-CAB5-4692-B536-CA854B5E926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N1723:N1725</xm:sqref>
        </x14:conditionalFormatting>
        <x14:conditionalFormatting xmlns:xm="http://schemas.microsoft.com/office/excel/2006/main">
          <x14:cfRule type="containsText" priority="1920" operator="containsText" text="대관" id="{09A42717-ED18-452F-9AEC-FA9B457C891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N1727</xm:sqref>
        </x14:conditionalFormatting>
        <x14:conditionalFormatting xmlns:xm="http://schemas.microsoft.com/office/excel/2006/main">
          <x14:cfRule type="containsText" priority="1853" operator="containsText" text="대관" id="{C49EDA4A-0AB2-47CC-A83A-B8FDACF9353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N1739:N1741</xm:sqref>
        </x14:conditionalFormatting>
        <x14:conditionalFormatting xmlns:xm="http://schemas.microsoft.com/office/excel/2006/main">
          <x14:cfRule type="containsText" priority="1570" operator="containsText" text="대관" id="{737846BB-315A-4E46-8236-9CB35147D11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N1746:N1750</xm:sqref>
        </x14:conditionalFormatting>
        <x14:conditionalFormatting xmlns:xm="http://schemas.microsoft.com/office/excel/2006/main">
          <x14:cfRule type="containsText" priority="1567" operator="containsText" text="대관" id="{C91B9A9A-BDBB-4788-A55F-2C8DB9A6040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N1751</xm:sqref>
        </x14:conditionalFormatting>
        <x14:conditionalFormatting xmlns:xm="http://schemas.microsoft.com/office/excel/2006/main">
          <x14:cfRule type="containsText" priority="1560" operator="containsText" text="대관" id="{95A70B70-3355-4755-AC33-6BF59DF64E2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N1753:N1764</xm:sqref>
        </x14:conditionalFormatting>
        <x14:conditionalFormatting xmlns:xm="http://schemas.microsoft.com/office/excel/2006/main">
          <x14:cfRule type="containsText" priority="1832" operator="containsText" text="대관" id="{A6819BE8-231C-4078-BCC6-D8A533B29DB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N1767:N1770</xm:sqref>
        </x14:conditionalFormatting>
        <x14:conditionalFormatting xmlns:xm="http://schemas.microsoft.com/office/excel/2006/main">
          <x14:cfRule type="containsText" priority="1975" operator="containsText" text="대관" id="{F75720E4-F316-42B3-BDA7-2982FB43B06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N1772</xm:sqref>
        </x14:conditionalFormatting>
        <x14:conditionalFormatting xmlns:xm="http://schemas.microsoft.com/office/excel/2006/main">
          <x14:cfRule type="containsText" priority="1499" operator="containsText" text="대관" id="{8C54188C-66C0-4930-AFA2-7AFEC306DE8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N1776:N1782</xm:sqref>
        </x14:conditionalFormatting>
        <x14:conditionalFormatting xmlns:xm="http://schemas.microsoft.com/office/excel/2006/main">
          <x14:cfRule type="containsText" priority="1503" operator="containsText" text="대관" id="{27561436-A28B-4CDB-A267-3F317EC3513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N1785:N1791</xm:sqref>
        </x14:conditionalFormatting>
        <x14:conditionalFormatting xmlns:xm="http://schemas.microsoft.com/office/excel/2006/main">
          <x14:cfRule type="containsText" priority="1541" operator="containsText" text="대관" id="{DCFDDE93-CEFC-4D96-961A-A0232F54E6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N1797:N1805</xm:sqref>
        </x14:conditionalFormatting>
        <x14:conditionalFormatting xmlns:xm="http://schemas.microsoft.com/office/excel/2006/main">
          <x14:cfRule type="containsText" priority="1523" operator="containsText" text="대관" id="{6C33C13E-58EC-4D48-AC6A-22002BF328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N1807:N1808</xm:sqref>
        </x14:conditionalFormatting>
        <x14:conditionalFormatting xmlns:xm="http://schemas.microsoft.com/office/excel/2006/main">
          <x14:cfRule type="containsText" priority="1903" operator="containsText" text="대관" id="{1FA27386-2622-4AF2-A208-0765F00E20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N1809</xm:sqref>
        </x14:conditionalFormatting>
        <x14:conditionalFormatting xmlns:xm="http://schemas.microsoft.com/office/excel/2006/main">
          <x14:cfRule type="containsText" priority="1962" operator="containsText" text="대관" id="{12F4B684-0ABC-4A20-ACB3-2345788BF0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N1810:N1811</xm:sqref>
        </x14:conditionalFormatting>
        <x14:conditionalFormatting xmlns:xm="http://schemas.microsoft.com/office/excel/2006/main">
          <x14:cfRule type="containsText" priority="1892" operator="containsText" text="대관" id="{BD8FAAD1-CF78-42A1-933A-5EB3BACD748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N1816:N1818</xm:sqref>
        </x14:conditionalFormatting>
        <x14:conditionalFormatting xmlns:xm="http://schemas.microsoft.com/office/excel/2006/main">
          <x14:cfRule type="containsText" priority="1873" operator="containsText" text="대관" id="{E247586E-E24A-432F-9DB0-E57A1620D3D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N1820:N1821</xm:sqref>
        </x14:conditionalFormatting>
        <x14:conditionalFormatting xmlns:xm="http://schemas.microsoft.com/office/excel/2006/main">
          <x14:cfRule type="containsText" priority="1871" operator="containsText" text="대관" id="{F3E6E4C3-4E44-4683-B716-1C9964E66AE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N1825</xm:sqref>
        </x14:conditionalFormatting>
        <x14:conditionalFormatting xmlns:xm="http://schemas.microsoft.com/office/excel/2006/main">
          <x14:cfRule type="containsText" priority="1867" operator="containsText" text="대관" id="{960EB2F6-1CC0-412F-A3FE-663FAEDAA7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N1828:N1830</xm:sqref>
        </x14:conditionalFormatting>
        <x14:conditionalFormatting xmlns:xm="http://schemas.microsoft.com/office/excel/2006/main">
          <x14:cfRule type="containsText" priority="2004" operator="containsText" text="대관" id="{D5F50E42-1498-48B9-A018-7BD621489E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N1835</xm:sqref>
        </x14:conditionalFormatting>
        <x14:conditionalFormatting xmlns:xm="http://schemas.microsoft.com/office/excel/2006/main">
          <x14:cfRule type="containsText" priority="1957" operator="containsText" text="대관" id="{F3B84B5F-7CFD-4B12-988A-CAB0FC56B15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N1837:N1838</xm:sqref>
        </x14:conditionalFormatting>
        <x14:conditionalFormatting xmlns:xm="http://schemas.microsoft.com/office/excel/2006/main">
          <x14:cfRule type="containsText" priority="1857" operator="containsText" text="대관" id="{1DB4D2EC-7F69-4C40-876E-A9015C83E7F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N1840:N1843</xm:sqref>
        </x14:conditionalFormatting>
        <x14:conditionalFormatting xmlns:xm="http://schemas.microsoft.com/office/excel/2006/main">
          <x14:cfRule type="containsText" priority="1781" operator="containsText" text="대관" id="{86B04FD9-6D80-41A5-A0E1-EB89CD468F9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N1850:N1851 D1540:D1541</xm:sqref>
        </x14:conditionalFormatting>
        <x14:conditionalFormatting xmlns:xm="http://schemas.microsoft.com/office/excel/2006/main">
          <x14:cfRule type="containsText" priority="1941" operator="containsText" text="대관" id="{9C88A3BD-84CF-4B03-B525-BFDD23EB553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N1853</xm:sqref>
        </x14:conditionalFormatting>
        <x14:conditionalFormatting xmlns:xm="http://schemas.microsoft.com/office/excel/2006/main">
          <x14:cfRule type="containsText" priority="1836" operator="containsText" text="대관" id="{5EA7E188-4037-4014-9CFA-4A46DD6B099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N1855:N1856</xm:sqref>
        </x14:conditionalFormatting>
        <x14:conditionalFormatting xmlns:xm="http://schemas.microsoft.com/office/excel/2006/main">
          <x14:cfRule type="containsText" priority="1834" operator="containsText" text="대관" id="{CE1180BA-A8C5-49D4-930C-F47540A31B0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N1858:N1859</xm:sqref>
        </x14:conditionalFormatting>
        <x14:conditionalFormatting xmlns:xm="http://schemas.microsoft.com/office/excel/2006/main">
          <x14:cfRule type="containsText" priority="1822" operator="containsText" text="대관" id="{33301D93-BA07-4A06-AA9A-6A71DBAD719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N1863</xm:sqref>
        </x14:conditionalFormatting>
        <x14:conditionalFormatting xmlns:xm="http://schemas.microsoft.com/office/excel/2006/main">
          <x14:cfRule type="containsText" priority="1818" operator="containsText" text="대관" id="{EE6740D0-F4D0-44BE-A5C4-C428E1D34E5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N1866:N1870</xm:sqref>
        </x14:conditionalFormatting>
        <x14:conditionalFormatting xmlns:xm="http://schemas.microsoft.com/office/excel/2006/main">
          <x14:cfRule type="containsText" priority="1967" operator="containsText" text="대관" id="{3CCBFA99-AEFE-4B49-BD49-686EFA1BD65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N1874:N1875</xm:sqref>
        </x14:conditionalFormatting>
        <x14:conditionalFormatting xmlns:xm="http://schemas.microsoft.com/office/excel/2006/main">
          <x14:cfRule type="containsText" priority="1557" operator="containsText" text="대관" id="{B167EB17-B588-44C0-8CA9-6636BB091F7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P1781:P1782</xm:sqref>
        </x14:conditionalFormatting>
        <x14:conditionalFormatting xmlns:xm="http://schemas.microsoft.com/office/excel/2006/main">
          <x14:cfRule type="containsText" priority="2040" operator="containsText" text="대관" id="{D53846D5-0563-40C3-8BAB-1EB92110978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U1544</xm:sqref>
        </x14:conditionalFormatting>
        <x14:conditionalFormatting xmlns:xm="http://schemas.microsoft.com/office/excel/2006/main">
          <x14:cfRule type="containsText" priority="1764" operator="containsText" text="대관" id="{7068F118-E2DB-4AB4-8F62-C97054FE585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U1554:U1555</xm:sqref>
        </x14:conditionalFormatting>
        <x14:conditionalFormatting xmlns:xm="http://schemas.microsoft.com/office/excel/2006/main">
          <x14:cfRule type="containsText" priority="1753" operator="containsText" text="대관" id="{F9223372-9005-4D73-ABF6-9EFF1BE73BA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U1561</xm:sqref>
        </x14:conditionalFormatting>
        <x14:conditionalFormatting xmlns:xm="http://schemas.microsoft.com/office/excel/2006/main">
          <x14:cfRule type="containsText" priority="1742" operator="containsText" text="대관" id="{FA251937-5D74-4126-A14D-ADF690C277D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U1575 Z1575:AC1575 D1575:G1575 I1575:M1575 P1575</xm:sqref>
        </x14:conditionalFormatting>
        <x14:conditionalFormatting xmlns:xm="http://schemas.microsoft.com/office/excel/2006/main">
          <x14:cfRule type="containsText" priority="1727" operator="containsText" text="대관" id="{80553FC7-FF92-4866-B819-2D18F1C946A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U1593</xm:sqref>
        </x14:conditionalFormatting>
        <x14:conditionalFormatting xmlns:xm="http://schemas.microsoft.com/office/excel/2006/main">
          <x14:cfRule type="containsText" priority="1670" operator="containsText" text="대관" id="{6DA4354D-05B8-4458-A167-5734B0662B7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U1638 Z1638:AC1638 I1638:M1638 P1638 C1638:G1638</xm:sqref>
        </x14:conditionalFormatting>
        <x14:conditionalFormatting xmlns:xm="http://schemas.microsoft.com/office/excel/2006/main">
          <x14:cfRule type="containsText" priority="1649" operator="containsText" text="대관" id="{5B780998-F68C-440B-91FD-02573BB5A0A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U1647 Z1647:AC1647 I1647:M1647 P1647 D1647:G1647</xm:sqref>
        </x14:conditionalFormatting>
        <x14:conditionalFormatting xmlns:xm="http://schemas.microsoft.com/office/excel/2006/main">
          <x14:cfRule type="containsText" priority="1928" operator="containsText" text="대관" id="{3E3CE59D-BB0F-4272-99C6-3987E46B62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U1654</xm:sqref>
        </x14:conditionalFormatting>
        <x14:conditionalFormatting xmlns:xm="http://schemas.microsoft.com/office/excel/2006/main">
          <x14:cfRule type="containsText" priority="1604" operator="containsText" text="대관" id="{6BEADFA2-843B-4D57-B1BA-DED2605C915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U1694:U1695 Z1694:AC1695 I1694:K1695 M1694:M1695 P1694:P1695 D1695:G1695</xm:sqref>
        </x14:conditionalFormatting>
        <x14:conditionalFormatting xmlns:xm="http://schemas.microsoft.com/office/excel/2006/main">
          <x14:cfRule type="containsText" priority="1880" operator="containsText" text="대관" id="{968826AE-7A5D-488B-87F7-34B8C9A7445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U1719</xm:sqref>
        </x14:conditionalFormatting>
        <x14:conditionalFormatting xmlns:xm="http://schemas.microsoft.com/office/excel/2006/main">
          <x14:cfRule type="containsText" priority="2002" operator="containsText" text="대관" id="{775557CE-2018-4EE5-82A3-F1070FC2ED7B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U1745</xm:sqref>
        </x14:conditionalFormatting>
        <x14:conditionalFormatting xmlns:xm="http://schemas.microsoft.com/office/excel/2006/main">
          <x14:cfRule type="containsText" priority="1506" operator="containsText" text="대관" id="{9E23919D-3376-4BFE-BB46-5A39AC18EF7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U1785:U1787</xm:sqref>
        </x14:conditionalFormatting>
        <x14:conditionalFormatting xmlns:xm="http://schemas.microsoft.com/office/excel/2006/main">
          <x14:cfRule type="containsText" priority="2007" operator="containsText" text="대관" id="{12356600-4060-44BA-B45D-72A8A4CF08F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U1793:V1793</xm:sqref>
        </x14:conditionalFormatting>
        <x14:conditionalFormatting xmlns:xm="http://schemas.microsoft.com/office/excel/2006/main">
          <x14:cfRule type="containsText" priority="1548" operator="containsText" text="대관" id="{1A03B9D5-230A-46D7-9926-B03782BDC7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U1799</xm:sqref>
        </x14:conditionalFormatting>
        <x14:conditionalFormatting xmlns:xm="http://schemas.microsoft.com/office/excel/2006/main">
          <x14:cfRule type="containsText" priority="1517" operator="containsText" text="대관" id="{541B01CC-AC2E-428A-9629-82936B1AF5E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U1808 Z1808:AC1808 D1808:G1808 L1807:M1808 P1807:P1808 I1808</xm:sqref>
        </x14:conditionalFormatting>
        <x14:conditionalFormatting xmlns:xm="http://schemas.microsoft.com/office/excel/2006/main">
          <x14:cfRule type="containsText" priority="1895" operator="containsText" text="대관" id="{68C3FB8D-6A2E-40DE-966E-C70668F1E07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U1818</xm:sqref>
        </x14:conditionalFormatting>
        <x14:conditionalFormatting xmlns:xm="http://schemas.microsoft.com/office/excel/2006/main">
          <x14:cfRule type="containsText" priority="1876" operator="containsText" text="대관" id="{574203A4-66D4-45AD-ACCD-23008507A01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U1820:U1821</xm:sqref>
        </x14:conditionalFormatting>
        <x14:conditionalFormatting xmlns:xm="http://schemas.microsoft.com/office/excel/2006/main">
          <x14:cfRule type="containsText" priority="2048" operator="containsText" text="대관" id="{DED6A8A6-5F95-4B44-B428-8B0268CC2EA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V1750 A1843:B1843 V1843</xm:sqref>
        </x14:conditionalFormatting>
        <x14:conditionalFormatting xmlns:xm="http://schemas.microsoft.com/office/excel/2006/main">
          <x14:cfRule type="containsText" priority="1990" operator="containsText" text="대관" id="{E70373A7-AD46-468E-8ED0-32B799024DE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K1741</xm:sqref>
        </x14:conditionalFormatting>
        <x14:conditionalFormatting xmlns:xm="http://schemas.microsoft.com/office/excel/2006/main">
          <x14:cfRule type="containsText" priority="1993" operator="containsText" text="대관" id="{EDFB7519-08FB-4EB5-B954-53F534A1113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V1530</xm:sqref>
        </x14:conditionalFormatting>
        <x14:conditionalFormatting xmlns:xm="http://schemas.microsoft.com/office/excel/2006/main">
          <x14:cfRule type="containsText" priority="2038" operator="containsText" text="대관" id="{CD19349A-6B0A-4320-AB18-CF9986AFCE7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V1544</xm:sqref>
        </x14:conditionalFormatting>
        <x14:conditionalFormatting xmlns:xm="http://schemas.microsoft.com/office/excel/2006/main">
          <x14:cfRule type="containsText" priority="1746" operator="containsText" text="대관" id="{F1E26207-448C-44F9-9C4F-DF3A932E8D9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V1575</xm:sqref>
        </x14:conditionalFormatting>
        <x14:conditionalFormatting xmlns:xm="http://schemas.microsoft.com/office/excel/2006/main">
          <x14:cfRule type="containsText" priority="1734" operator="containsText" text="대관" id="{F797026A-E230-461A-A815-C2F15D1A18A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V1586</xm:sqref>
        </x14:conditionalFormatting>
        <x14:conditionalFormatting xmlns:xm="http://schemas.microsoft.com/office/excel/2006/main">
          <x14:cfRule type="containsText" priority="1725" operator="containsText" text="대관" id="{5DAF8981-05A3-4049-869A-6097A9F95DB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V1593</xm:sqref>
        </x14:conditionalFormatting>
        <x14:conditionalFormatting xmlns:xm="http://schemas.microsoft.com/office/excel/2006/main">
          <x14:cfRule type="containsText" priority="1677" operator="containsText" text="대관" id="{3184B144-4E84-42F3-AD58-3E001CE31BD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V1632:V1636</xm:sqref>
        </x14:conditionalFormatting>
        <x14:conditionalFormatting xmlns:xm="http://schemas.microsoft.com/office/excel/2006/main">
          <x14:cfRule type="containsText" priority="1674" operator="containsText" text="대관" id="{5855B3DC-ACC0-4754-A5BD-BAE624C30CC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V1638</xm:sqref>
        </x14:conditionalFormatting>
        <x14:conditionalFormatting xmlns:xm="http://schemas.microsoft.com/office/excel/2006/main">
          <x14:cfRule type="containsText" priority="1659" operator="containsText" text="대관" id="{63F8DF68-EFAB-4DB0-B5D6-2D5258F1FE3D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V1639:V1640</xm:sqref>
        </x14:conditionalFormatting>
        <x14:conditionalFormatting xmlns:xm="http://schemas.microsoft.com/office/excel/2006/main">
          <x14:cfRule type="containsText" priority="1653" operator="containsText" text="대관" id="{547CA1C4-05C5-4D88-8247-DF8583F0D68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V1647</xm:sqref>
        </x14:conditionalFormatting>
        <x14:conditionalFormatting xmlns:xm="http://schemas.microsoft.com/office/excel/2006/main">
          <x14:cfRule type="containsText" priority="2009" operator="containsText" text="대관" id="{9FFC2802-2D7A-48B9-BCE6-88914C5EFFC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V1655</xm:sqref>
        </x14:conditionalFormatting>
        <x14:conditionalFormatting xmlns:xm="http://schemas.microsoft.com/office/excel/2006/main">
          <x14:cfRule type="containsText" priority="1946" operator="containsText" text="대관" id="{D45F2A55-A13D-46E9-99B7-0016F89BCD3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V1676:V1678</xm:sqref>
        </x14:conditionalFormatting>
        <x14:conditionalFormatting xmlns:xm="http://schemas.microsoft.com/office/excel/2006/main">
          <x14:cfRule type="containsText" priority="1944" operator="containsText" text="대관" id="{900DF9F2-63CD-4676-84B6-065489CBB39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V1680</xm:sqref>
        </x14:conditionalFormatting>
        <x14:conditionalFormatting xmlns:xm="http://schemas.microsoft.com/office/excel/2006/main">
          <x14:cfRule type="containsText" priority="1608" operator="containsText" text="대관" id="{C97827B2-B86A-4977-B2BB-40DEBE999A2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V1694:V1695</xm:sqref>
        </x14:conditionalFormatting>
        <x14:conditionalFormatting xmlns:xm="http://schemas.microsoft.com/office/excel/2006/main">
          <x14:cfRule type="containsText" priority="1970" operator="containsText" text="대관" id="{586BB76D-4BE3-4730-861E-9EEFC87E99F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V1703</xm:sqref>
        </x14:conditionalFormatting>
        <x14:conditionalFormatting xmlns:xm="http://schemas.microsoft.com/office/excel/2006/main">
          <x14:cfRule type="containsText" priority="1910" operator="containsText" text="대관" id="{D5964EF1-2DD0-4B21-9B2F-FFE39BE95AA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V1716</xm:sqref>
        </x14:conditionalFormatting>
        <x14:conditionalFormatting xmlns:xm="http://schemas.microsoft.com/office/excel/2006/main">
          <x14:cfRule type="containsText" priority="1878" operator="containsText" text="대관" id="{F59D09DA-1AF6-4096-BF00-5C32220AE9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V1719</xm:sqref>
        </x14:conditionalFormatting>
        <x14:conditionalFormatting xmlns:xm="http://schemas.microsoft.com/office/excel/2006/main">
          <x14:cfRule type="containsText" priority="1576" operator="containsText" text="대관" id="{2F76F5CA-46F2-4F11-8047-0CB5DD0D532B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V1721</xm:sqref>
        </x14:conditionalFormatting>
        <x14:conditionalFormatting xmlns:xm="http://schemas.microsoft.com/office/excel/2006/main">
          <x14:cfRule type="containsText" priority="1816" operator="containsText" text="대관" id="{7736C0BE-1200-42D0-BF94-AB353294B28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V1722</xm:sqref>
        </x14:conditionalFormatting>
        <x14:conditionalFormatting xmlns:xm="http://schemas.microsoft.com/office/excel/2006/main">
          <x14:cfRule type="containsText" priority="1856" operator="containsText" text="대관" id="{9E4861F0-56F7-4DEB-9C81-DF166879CD0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V1740</xm:sqref>
        </x14:conditionalFormatting>
        <x14:conditionalFormatting xmlns:xm="http://schemas.microsoft.com/office/excel/2006/main">
          <x14:cfRule type="containsText" priority="1559" operator="containsText" text="대관" id="{43794635-37B3-415B-9B12-B991B2633DD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V1763:V1764</xm:sqref>
        </x14:conditionalFormatting>
        <x14:conditionalFormatting xmlns:xm="http://schemas.microsoft.com/office/excel/2006/main">
          <x14:cfRule type="containsText" priority="2023" operator="containsText" text="대관" id="{DF4C7C53-7FC6-4116-A7DA-6696A0F1F49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V1775</xm:sqref>
        </x14:conditionalFormatting>
        <x14:conditionalFormatting xmlns:xm="http://schemas.microsoft.com/office/excel/2006/main">
          <x14:cfRule type="containsText" priority="1555" operator="containsText" text="대관" id="{6DC02353-3171-49CB-AA7A-A6257B9821C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V1796</xm:sqref>
        </x14:conditionalFormatting>
        <x14:conditionalFormatting xmlns:xm="http://schemas.microsoft.com/office/excel/2006/main">
          <x14:cfRule type="containsText" priority="1546" operator="containsText" text="대관" id="{13F406B9-7DCF-4DBB-8FE8-798BC84940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V1799</xm:sqref>
        </x14:conditionalFormatting>
        <x14:conditionalFormatting xmlns:xm="http://schemas.microsoft.com/office/excel/2006/main">
          <x14:cfRule type="containsText" priority="1540" operator="containsText" text="대관" id="{CD2CE2E7-DF70-4B7B-8B2C-699E90BC3EA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V1805</xm:sqref>
        </x14:conditionalFormatting>
        <x14:conditionalFormatting xmlns:xm="http://schemas.microsoft.com/office/excel/2006/main">
          <x14:cfRule type="containsText" priority="1530" operator="containsText" text="대관" id="{5A18F67B-5A5F-47DA-987D-2D9A739F875E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V1807</xm:sqref>
        </x14:conditionalFormatting>
        <x14:conditionalFormatting xmlns:xm="http://schemas.microsoft.com/office/excel/2006/main">
          <x14:cfRule type="containsText" priority="1521" operator="containsText" text="대관" id="{5E9A8E75-5861-4015-9D92-CD87C25C969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V1808</xm:sqref>
        </x14:conditionalFormatting>
        <x14:conditionalFormatting xmlns:xm="http://schemas.microsoft.com/office/excel/2006/main">
          <x14:cfRule type="containsText" priority="1850" operator="containsText" text="대관" id="{BFCD035F-695D-4F42-B5B8-E4867179555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V1845:V1846</xm:sqref>
        </x14:conditionalFormatting>
        <x14:conditionalFormatting xmlns:xm="http://schemas.microsoft.com/office/excel/2006/main">
          <x14:cfRule type="containsText" priority="1980" operator="containsText" text="대관" id="{28375A48-CEEC-4E4B-830B-ABFFD0F4B3C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V1858</xm:sqref>
        </x14:conditionalFormatting>
        <x14:conditionalFormatting xmlns:xm="http://schemas.microsoft.com/office/excel/2006/main">
          <x14:cfRule type="containsText" priority="1821" operator="containsText" text="대관" id="{C9CEDDBF-8DC3-4A04-A0F4-2B57917D4D3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V1863</xm:sqref>
        </x14:conditionalFormatting>
        <x14:conditionalFormatting xmlns:xm="http://schemas.microsoft.com/office/excel/2006/main">
          <x14:cfRule type="containsText" priority="1806" operator="containsText" text="대관" id="{AF3491CE-EBB3-4221-BF36-655729C373F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V1872:V1873</xm:sqref>
        </x14:conditionalFormatting>
        <x14:conditionalFormatting xmlns:xm="http://schemas.microsoft.com/office/excel/2006/main">
          <x14:cfRule type="containsText" priority="1767" operator="containsText" text="대관" id="{2ECFCF83-DB51-4220-9C3D-8B97C03A968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V1554:W1554</xm:sqref>
        </x14:conditionalFormatting>
        <x14:conditionalFormatting xmlns:xm="http://schemas.microsoft.com/office/excel/2006/main">
          <x14:cfRule type="containsText" priority="1657" operator="containsText" text="대관" id="{5DD9BDD1-89E7-436B-A371-3EC60E91EB3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W1639:W1640</xm:sqref>
        </x14:conditionalFormatting>
        <x14:conditionalFormatting xmlns:xm="http://schemas.microsoft.com/office/excel/2006/main">
          <x14:cfRule type="containsText" priority="1573" operator="containsText" text="대관" id="{47CA0FEC-F819-4B89-B512-CBE8A3781F7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W1721:W1722</xm:sqref>
        </x14:conditionalFormatting>
        <x14:conditionalFormatting xmlns:xm="http://schemas.microsoft.com/office/excel/2006/main">
          <x14:cfRule type="containsText" priority="1745" operator="containsText" text="대관" id="{BE5F15AA-C25E-4019-8AD5-9634DBF2FBB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X1575</xm:sqref>
        </x14:conditionalFormatting>
        <x14:conditionalFormatting xmlns:xm="http://schemas.microsoft.com/office/excel/2006/main">
          <x14:cfRule type="containsText" priority="1673" operator="containsText" text="대관" id="{3C133F57-3137-4FE5-B015-EC3FCC90800A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X1638</xm:sqref>
        </x14:conditionalFormatting>
        <x14:conditionalFormatting xmlns:xm="http://schemas.microsoft.com/office/excel/2006/main">
          <x14:cfRule type="containsText" priority="1652" operator="containsText" text="대관" id="{B41DA045-5125-4921-A1CC-3FEA8B0DA33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X1647</xm:sqref>
        </x14:conditionalFormatting>
        <x14:conditionalFormatting xmlns:xm="http://schemas.microsoft.com/office/excel/2006/main">
          <x14:cfRule type="containsText" priority="1954" operator="containsText" text="대관" id="{CF192C4A-9FAF-4322-90E7-918C2B7F685F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X1674</xm:sqref>
        </x14:conditionalFormatting>
        <x14:conditionalFormatting xmlns:xm="http://schemas.microsoft.com/office/excel/2006/main">
          <x14:cfRule type="containsText" priority="1607" operator="containsText" text="대관" id="{54C91CA1-CD65-4FCB-9F1A-70D951DCB20E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X1694:X1695</xm:sqref>
        </x14:conditionalFormatting>
        <x14:conditionalFormatting xmlns:xm="http://schemas.microsoft.com/office/excel/2006/main">
          <x14:cfRule type="containsText" priority="1520" operator="containsText" text="대관" id="{CB469441-31D6-42A5-A5ED-20BEDD69599E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X1808</xm:sqref>
        </x14:conditionalFormatting>
        <x14:conditionalFormatting xmlns:xm="http://schemas.microsoft.com/office/excel/2006/main">
          <x14:cfRule type="containsText" priority="1803" operator="containsText" text="대관" id="{C583B280-9634-4755-A528-B52541B16B8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X1519:AB1519</xm:sqref>
        </x14:conditionalFormatting>
        <x14:conditionalFormatting xmlns:xm="http://schemas.microsoft.com/office/excel/2006/main">
          <x14:cfRule type="containsText" priority="1735" operator="containsText" text="대관" id="{378BA9AE-7E3D-4BC0-BC9C-5AF81A7987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X1586:AB1586</xm:sqref>
        </x14:conditionalFormatting>
        <x14:conditionalFormatting xmlns:xm="http://schemas.microsoft.com/office/excel/2006/main">
          <x14:cfRule type="containsText" priority="1934" operator="containsText" text="대관" id="{AFF02FBF-DE6E-4D33-91B2-3C89C02FB0D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X1654:AB1654</xm:sqref>
        </x14:conditionalFormatting>
        <x14:conditionalFormatting xmlns:xm="http://schemas.microsoft.com/office/excel/2006/main">
          <x14:cfRule type="containsText" priority="1973" operator="containsText" text="대관" id="{066573CE-5205-4132-8E47-70B6721BCE7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X1703:AB1703</xm:sqref>
        </x14:conditionalFormatting>
        <x14:conditionalFormatting xmlns:xm="http://schemas.microsoft.com/office/excel/2006/main">
          <x14:cfRule type="containsText" priority="1537" operator="containsText" text="대관" id="{CE268BA0-2851-458A-9FBA-8894FC8EC22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X1806:AB1806</xm:sqref>
        </x14:conditionalFormatting>
        <x14:conditionalFormatting xmlns:xm="http://schemas.microsoft.com/office/excel/2006/main">
          <x14:cfRule type="containsText" priority="1997" operator="containsText" text="대관" id="{889D64A4-C4B2-4832-863A-D61D8BE2DF5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X1529:AC1530</xm:sqref>
        </x14:conditionalFormatting>
        <x14:conditionalFormatting xmlns:xm="http://schemas.microsoft.com/office/excel/2006/main">
          <x14:cfRule type="containsText" priority="1784" operator="containsText" text="대관" id="{01072B19-7130-4246-9A92-DEFEF6F0EB3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X1540:AC1541</xm:sqref>
        </x14:conditionalFormatting>
        <x14:conditionalFormatting xmlns:xm="http://schemas.microsoft.com/office/excel/2006/main">
          <x14:cfRule type="containsText" priority="2044" operator="containsText" text="대관" id="{C81512DF-45F2-46D6-82D4-35F6D092A8E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X1544:AC1544</xm:sqref>
        </x14:conditionalFormatting>
        <x14:conditionalFormatting xmlns:xm="http://schemas.microsoft.com/office/excel/2006/main">
          <x14:cfRule type="containsText" priority="1759" operator="containsText" text="대관" id="{DF9F0CEB-C6C3-4C51-9AA4-766D5F9896A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X1559:AC1560</xm:sqref>
        </x14:conditionalFormatting>
        <x14:conditionalFormatting xmlns:xm="http://schemas.microsoft.com/office/excel/2006/main">
          <x14:cfRule type="containsText" priority="1842" operator="containsText" text="대관" id="{0A7486F4-D4BC-4C9B-9EED-E1044E9EC13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X1578:AC1578</xm:sqref>
        </x14:conditionalFormatting>
        <x14:conditionalFormatting xmlns:xm="http://schemas.microsoft.com/office/excel/2006/main">
          <x14:cfRule type="containsText" priority="1713" operator="containsText" text="대관" id="{89F3F281-DA78-4E52-B1B9-51A1F7DD724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X1593:AC1595</xm:sqref>
        </x14:conditionalFormatting>
        <x14:conditionalFormatting xmlns:xm="http://schemas.microsoft.com/office/excel/2006/main">
          <x14:cfRule type="containsText" priority="1709" operator="containsText" text="대관" id="{08E074C8-06DC-4366-B52A-277ADD9487A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X1601:AC1601</xm:sqref>
        </x14:conditionalFormatting>
        <x14:conditionalFormatting xmlns:xm="http://schemas.microsoft.com/office/excel/2006/main">
          <x14:cfRule type="containsText" priority="1692" operator="containsText" text="대관" id="{C1D9C14C-E16B-4EB6-B4B7-DD1244308B7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X1628:AC1631</xm:sqref>
        </x14:conditionalFormatting>
        <x14:conditionalFormatting xmlns:xm="http://schemas.microsoft.com/office/excel/2006/main">
          <x14:cfRule type="containsText" priority="1664" operator="containsText" text="대관" id="{689222FF-2083-4FE1-B3E5-D9548EB7028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X1639:AC1640</xm:sqref>
        </x14:conditionalFormatting>
        <x14:conditionalFormatting xmlns:xm="http://schemas.microsoft.com/office/excel/2006/main">
          <x14:cfRule type="containsText" priority="2012" operator="containsText" text="대관" id="{033E5E02-50BE-482E-95CE-F6BC7699CF9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X1655:AC1655</xm:sqref>
        </x14:conditionalFormatting>
        <x14:conditionalFormatting xmlns:xm="http://schemas.microsoft.com/office/excel/2006/main">
          <x14:cfRule type="containsText" priority="1627" operator="containsText" text="대관" id="{C6E5E2FA-AD61-49D9-BF6F-574EC49A30D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X1666:AC1666</xm:sqref>
        </x14:conditionalFormatting>
        <x14:conditionalFormatting xmlns:xm="http://schemas.microsoft.com/office/excel/2006/main">
          <x14:cfRule type="containsText" priority="1636" operator="containsText" text="대관" id="{B7F0EBCB-24C9-4CF8-9E79-AA86956351B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X1668:AC1668</xm:sqref>
        </x14:conditionalFormatting>
        <x14:conditionalFormatting xmlns:xm="http://schemas.microsoft.com/office/excel/2006/main">
          <x14:cfRule type="containsText" priority="1619" operator="containsText" text="대관" id="{67B198DB-13EF-43B9-95C9-F114FF2E5E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X1679:AC1679</xm:sqref>
        </x14:conditionalFormatting>
        <x14:conditionalFormatting xmlns:xm="http://schemas.microsoft.com/office/excel/2006/main">
          <x14:cfRule type="containsText" priority="1592" operator="containsText" text="대관" id="{40953295-5BF4-44BF-875A-0174BF08D34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X1704:AC1705</xm:sqref>
        </x14:conditionalFormatting>
        <x14:conditionalFormatting xmlns:xm="http://schemas.microsoft.com/office/excel/2006/main">
          <x14:cfRule type="containsText" priority="1914" operator="containsText" text="대관" id="{5FCCF03A-E146-4343-8E2E-2A787387408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X1716:AC1717</xm:sqref>
        </x14:conditionalFormatting>
        <x14:conditionalFormatting xmlns:xm="http://schemas.microsoft.com/office/excel/2006/main">
          <x14:cfRule type="containsText" priority="1886" operator="containsText" text="대관" id="{37014AB8-BB4A-487D-9F1B-4000B8D06C3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X1719:AC1719</xm:sqref>
        </x14:conditionalFormatting>
        <x14:conditionalFormatting xmlns:xm="http://schemas.microsoft.com/office/excel/2006/main">
          <x14:cfRule type="containsText" priority="1580" operator="containsText" text="대관" id="{4F791E9D-85E0-4532-A18E-6EEB006F795F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X1721:AC1721</xm:sqref>
        </x14:conditionalFormatting>
        <x14:conditionalFormatting xmlns:xm="http://schemas.microsoft.com/office/excel/2006/main">
          <x14:cfRule type="containsText" priority="1926" operator="containsText" text="대관" id="{1926A32D-FD3E-4993-8A63-AE40ABB61F6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X1725:AC1725</xm:sqref>
        </x14:conditionalFormatting>
        <x14:conditionalFormatting xmlns:xm="http://schemas.microsoft.com/office/excel/2006/main">
          <x14:cfRule type="containsText" priority="1565" operator="containsText" text="대관" id="{69646849-EC31-4890-B933-68B8989D302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X1763:AC1764</xm:sqref>
        </x14:conditionalFormatting>
        <x14:conditionalFormatting xmlns:xm="http://schemas.microsoft.com/office/excel/2006/main">
          <x14:cfRule type="containsText" priority="2024" operator="containsText" text="대관" id="{72B51569-AFF8-43AC-A162-EB5F5D093D0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X1775:AC1775</xm:sqref>
        </x14:conditionalFormatting>
        <x14:conditionalFormatting xmlns:xm="http://schemas.microsoft.com/office/excel/2006/main">
          <x14:cfRule type="containsText" priority="1552" operator="containsText" text="대관" id="{67713A85-2E92-4B51-A648-3F31628544C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X1799:AC1799</xm:sqref>
        </x14:conditionalFormatting>
        <x14:conditionalFormatting xmlns:xm="http://schemas.microsoft.com/office/excel/2006/main">
          <x14:cfRule type="containsText" priority="1532" operator="containsText" text="대관" id="{C6841D33-E655-4666-80AE-79FD1F682070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X1807:AC1807</xm:sqref>
        </x14:conditionalFormatting>
        <x14:conditionalFormatting xmlns:xm="http://schemas.microsoft.com/office/excel/2006/main">
          <x14:cfRule type="containsText" priority="1861" operator="containsText" text="대관" id="{FA561EB9-A10C-4853-8D8B-A41131A8A8D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X1831:AC1831</xm:sqref>
        </x14:conditionalFormatting>
        <x14:conditionalFormatting xmlns:xm="http://schemas.microsoft.com/office/excel/2006/main">
          <x14:cfRule type="containsText" priority="1988" operator="containsText" text="대관" id="{B9D7BD16-488C-46E6-ACBF-A2647FDD12E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X1833:AC1833</xm:sqref>
        </x14:conditionalFormatting>
        <x14:conditionalFormatting xmlns:xm="http://schemas.microsoft.com/office/excel/2006/main">
          <x14:cfRule type="containsText" priority="1827" operator="containsText" text="대관" id="{B7512630-D7C6-4DA4-95A6-F551D9ADA82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X1863:AC1863</xm:sqref>
        </x14:conditionalFormatting>
        <x14:conditionalFormatting xmlns:xm="http://schemas.microsoft.com/office/excel/2006/main">
          <x14:cfRule type="containsText" priority="1807" operator="containsText" text="대관" id="{3E0F7AA8-AAC5-4619-A63A-2B98F63A111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X1872:AC1873</xm:sqref>
        </x14:conditionalFormatting>
        <x14:conditionalFormatting xmlns:xm="http://schemas.microsoft.com/office/excel/2006/main">
          <x14:cfRule type="containsText" priority="1793" operator="containsText" text="대관" id="{FF6D93AB-563B-4E44-B1F7-C55FA14FF5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Y1536:Y1538</xm:sqref>
        </x14:conditionalFormatting>
        <x14:conditionalFormatting xmlns:xm="http://schemas.microsoft.com/office/excel/2006/main">
          <x14:cfRule type="containsText" priority="1963" operator="containsText" text="대관" id="{A2C7D724-1106-40B6-B2E4-5CD40EAB2D4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Y1558</xm:sqref>
        </x14:conditionalFormatting>
        <x14:conditionalFormatting xmlns:xm="http://schemas.microsoft.com/office/excel/2006/main">
          <x14:cfRule type="containsText" priority="2014" operator="containsText" text="대관" id="{D59335DC-86DA-45F9-954E-0EC283A7B1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Y1590</xm:sqref>
        </x14:conditionalFormatting>
        <x14:conditionalFormatting xmlns:xm="http://schemas.microsoft.com/office/excel/2006/main">
          <x14:cfRule type="containsText" priority="1684" operator="containsText" text="대관" id="{9F3E11C8-81E2-4583-AD58-104B6CE42B6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Y1633</xm:sqref>
        </x14:conditionalFormatting>
        <x14:conditionalFormatting xmlns:xm="http://schemas.microsoft.com/office/excel/2006/main">
          <x14:cfRule type="containsText" priority="1678" operator="containsText" text="대관" id="{A5296104-3262-4ADC-9CAA-1CDCF58527D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Y1635:Y1636</xm:sqref>
        </x14:conditionalFormatting>
        <x14:conditionalFormatting xmlns:xm="http://schemas.microsoft.com/office/excel/2006/main">
          <x14:cfRule type="containsText" priority="1981" operator="containsText" text="대관" id="{EDCFED95-FE3E-42D0-BB87-D7AB721B268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Y1669</xm:sqref>
        </x14:conditionalFormatting>
        <x14:conditionalFormatting xmlns:xm="http://schemas.microsoft.com/office/excel/2006/main">
          <x14:cfRule type="containsText" priority="1621" operator="containsText" text="대관" id="{D3A5A512-A7B4-442A-BB7F-34EA8E068C5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Y1671</xm:sqref>
        </x14:conditionalFormatting>
        <x14:conditionalFormatting xmlns:xm="http://schemas.microsoft.com/office/excel/2006/main">
          <x14:cfRule type="containsText" priority="1907" operator="containsText" text="대관" id="{BBF85CEA-6315-427A-ADF9-CCCA4685EB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Y1708:Y1709</xm:sqref>
        </x14:conditionalFormatting>
        <x14:conditionalFormatting xmlns:xm="http://schemas.microsoft.com/office/excel/2006/main">
          <x14:cfRule type="containsText" priority="1840" operator="containsText" text="대관" id="{0E66B26A-6F57-4ACA-A13F-22462C6BA9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Y1742:Y1743</xm:sqref>
        </x14:conditionalFormatting>
        <x14:conditionalFormatting xmlns:xm="http://schemas.microsoft.com/office/excel/2006/main">
          <x14:cfRule type="containsText" priority="2016" operator="containsText" text="대관" id="{1F5D6585-7BF2-404D-8B2A-A4971DFFF0E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Y1812</xm:sqref>
        </x14:conditionalFormatting>
        <x14:conditionalFormatting xmlns:xm="http://schemas.microsoft.com/office/excel/2006/main">
          <x14:cfRule type="containsText" priority="1838" operator="containsText" text="대관" id="{C6E72133-49E4-4287-9A7F-68B1E56DD26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Y1854</xm:sqref>
        </x14:conditionalFormatting>
        <x14:conditionalFormatting xmlns:xm="http://schemas.microsoft.com/office/excel/2006/main">
          <x14:cfRule type="containsText" priority="1951" operator="containsText" text="대관" id="{4FBDBDE5-2503-41AB-922D-A30ED55E317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Z1674:AC1674 I1674 D1674:G1674</xm:sqref>
        </x14:conditionalFormatting>
        <x14:conditionalFormatting xmlns:xm="http://schemas.microsoft.com/office/excel/2006/main">
          <x14:cfRule type="containsText" priority="2031" operator="containsText" text="대관" id="{B7C822C4-100D-49D8-AD5A-C327A1B0FBB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AB1539:AC1539</xm:sqref>
        </x14:conditionalFormatting>
        <x14:conditionalFormatting xmlns:xm="http://schemas.microsoft.com/office/excel/2006/main">
          <x14:cfRule type="containsText" priority="1916" operator="containsText" text="대관" id="{25AE4A07-61D3-423B-8896-337E80A3159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AC1672</xm:sqref>
        </x14:conditionalFormatting>
        <x14:conditionalFormatting xmlns:xm="http://schemas.microsoft.com/office/excel/2006/main">
          <x14:cfRule type="containsText" priority="1497" operator="containsText" text="대관" id="{507DB36B-2EE7-4FFD-B4A1-ABCF267E51A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A1875:B1875 A1809:B1809 A1751:B1751</xm:sqref>
        </x14:conditionalFormatting>
        <x14:conditionalFormatting xmlns:xm="http://schemas.microsoft.com/office/excel/2006/main">
          <x14:cfRule type="containsText" priority="1495" operator="containsText" text="대관" id="{96F999DA-EEAE-4BE0-9924-1592E32CD33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C1875 C1809 C1751 C1721:C1722 C1712:C1713 C1700:C1702 C1694:C1696 C1644 C1639:C1640</xm:sqref>
        </x14:conditionalFormatting>
        <x14:conditionalFormatting xmlns:xm="http://schemas.microsoft.com/office/excel/2006/main">
          <x14:cfRule type="containsText" priority="1493" operator="containsText" text="대관" id="{D9005EE9-491A-491A-A796-2A9AAFF618D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C1647</xm:sqref>
        </x14:conditionalFormatting>
        <x14:conditionalFormatting xmlns:xm="http://schemas.microsoft.com/office/excel/2006/main">
          <x14:cfRule type="containsText" priority="1489" operator="containsText" text="대관" id="{3E68BF8B-C76A-4BBF-8DCD-38C24100995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C1664</xm:sqref>
        </x14:conditionalFormatting>
        <x14:conditionalFormatting xmlns:xm="http://schemas.microsoft.com/office/excel/2006/main">
          <x14:cfRule type="containsText" priority="1487" operator="containsText" text="대관" id="{57FB2C3E-4D5D-4CB5-A69E-8547FBDDB56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C1665</xm:sqref>
        </x14:conditionalFormatting>
        <x14:conditionalFormatting xmlns:xm="http://schemas.microsoft.com/office/excel/2006/main">
          <x14:cfRule type="containsText" priority="1485" operator="containsText" text="대관" id="{09C138AA-6F60-41C9-8D0A-19B35A57799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C1807</xm:sqref>
        </x14:conditionalFormatting>
        <x14:conditionalFormatting xmlns:xm="http://schemas.microsoft.com/office/excel/2006/main">
          <x14:cfRule type="containsText" priority="1483" operator="containsText" text="대관" id="{1AA560C4-9C2C-4CA6-AA58-CDDDBB2A234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C1808</xm:sqref>
        </x14:conditionalFormatting>
        <x14:conditionalFormatting xmlns:xm="http://schemas.microsoft.com/office/excel/2006/main">
          <x14:cfRule type="containsText" priority="1177" operator="containsText" text="대관" id="{BB2A3AF8-EF21-4F54-9AA7-3F0DCD5A006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A974</xm:sqref>
        </x14:conditionalFormatting>
        <x14:conditionalFormatting xmlns:xm="http://schemas.microsoft.com/office/excel/2006/main">
          <x14:cfRule type="containsText" priority="1233" operator="containsText" text="대관" id="{895B1C35-A86F-4401-82F3-90C5649BFD7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A1047</xm:sqref>
        </x14:conditionalFormatting>
        <x14:conditionalFormatting xmlns:xm="http://schemas.microsoft.com/office/excel/2006/main">
          <x14:cfRule type="containsText" priority="1112" operator="containsText" text="대관" id="{4380D788-11F2-4EF9-9443-B5F0D83A5B0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</xm:sqref>
        </x14:conditionalFormatting>
        <x14:conditionalFormatting xmlns:xm="http://schemas.microsoft.com/office/excel/2006/main">
          <x14:cfRule type="containsText" priority="1064" operator="containsText" text="대관" id="{B1DBBCE8-020D-4794-BED6-7F7115A185E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A1106:A1107</xm:sqref>
        </x14:conditionalFormatting>
        <x14:conditionalFormatting xmlns:xm="http://schemas.microsoft.com/office/excel/2006/main">
          <x14:cfRule type="containsText" priority="1041" operator="containsText" text="대관" id="{EE27FBF0-017D-47D3-B2A8-85BA7D266AA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A1136:A1137</xm:sqref>
        </x14:conditionalFormatting>
        <x14:conditionalFormatting xmlns:xm="http://schemas.microsoft.com/office/excel/2006/main">
          <x14:cfRule type="containsText" priority="1017" operator="containsText" text="대관" id="{1A62452C-C5F7-42BB-A06B-491651E359C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A1195 V1195</xm:sqref>
        </x14:conditionalFormatting>
        <x14:conditionalFormatting xmlns:xm="http://schemas.microsoft.com/office/excel/2006/main">
          <x14:cfRule type="containsText" priority="1409" operator="containsText" text="대관" id="{16842A75-76BB-4A3D-9D9F-2B734CD2110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A1206</xm:sqref>
        </x14:conditionalFormatting>
        <x14:conditionalFormatting xmlns:xm="http://schemas.microsoft.com/office/excel/2006/main">
          <x14:cfRule type="containsText" priority="1004" operator="containsText" text="대관" id="{E2759328-59DE-4238-A070-E86A6C7A0F8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A1218</xm:sqref>
        </x14:conditionalFormatting>
        <x14:conditionalFormatting xmlns:xm="http://schemas.microsoft.com/office/excel/2006/main">
          <x14:cfRule type="containsText" priority="1213" operator="containsText" text="대관" id="{C7E99362-AD5B-403E-9967-747B6E001A5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A1243</xm:sqref>
        </x14:conditionalFormatting>
        <x14:conditionalFormatting xmlns:xm="http://schemas.microsoft.com/office/excel/2006/main">
          <x14:cfRule type="containsText" priority="1379" operator="containsText" text="대관" id="{C2054ADA-CBC9-48A7-9FBC-41FE16FE7D3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A1284</xm:sqref>
        </x14:conditionalFormatting>
        <x14:conditionalFormatting xmlns:xm="http://schemas.microsoft.com/office/excel/2006/main">
          <x14:cfRule type="containsText" priority="938" operator="containsText" text="대관" id="{462C4E32-B45F-4BB4-9680-BD5DC99CB35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A1297:A1298</xm:sqref>
        </x14:conditionalFormatting>
        <x14:conditionalFormatting xmlns:xm="http://schemas.microsoft.com/office/excel/2006/main">
          <x14:cfRule type="containsText" priority="930" operator="containsText" text="대관" id="{EF1179F2-81BF-43F8-B966-D1DD8F27C7D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A1326:A1328</xm:sqref>
        </x14:conditionalFormatting>
        <x14:conditionalFormatting xmlns:xm="http://schemas.microsoft.com/office/excel/2006/main">
          <x14:cfRule type="containsText" priority="1313" operator="containsText" text="대관" id="{A298B6F3-1F93-4DE5-9FE8-16B193D1C3D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A1356</xm:sqref>
        </x14:conditionalFormatting>
        <x14:conditionalFormatting xmlns:xm="http://schemas.microsoft.com/office/excel/2006/main">
          <x14:cfRule type="containsText" priority="1281" operator="containsText" text="대관" id="{BC641206-CDC9-42BA-BEE4-77A5FE244F4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A1365:A1368</xm:sqref>
        </x14:conditionalFormatting>
        <x14:conditionalFormatting xmlns:xm="http://schemas.microsoft.com/office/excel/2006/main">
          <x14:cfRule type="containsText" priority="1271" operator="containsText" text="대관" id="{A832575D-6850-4F8B-AB05-D178EA99A1CD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A1369:A1370</xm:sqref>
        </x14:conditionalFormatting>
        <x14:conditionalFormatting xmlns:xm="http://schemas.microsoft.com/office/excel/2006/main">
          <x14:cfRule type="containsText" priority="1235" operator="containsText" text="대관" id="{74A56819-CD9A-49C5-94E4-78DDE695299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A1387:A1389</xm:sqref>
        </x14:conditionalFormatting>
        <x14:conditionalFormatting xmlns:xm="http://schemas.microsoft.com/office/excel/2006/main">
          <x14:cfRule type="containsText" priority="1202" operator="containsText" text="대관" id="{502B1792-A4D7-4857-A673-ABFA1BE79A5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A1391:A1393</xm:sqref>
        </x14:conditionalFormatting>
        <x14:conditionalFormatting xmlns:xm="http://schemas.microsoft.com/office/excel/2006/main">
          <x14:cfRule type="containsText" priority="1229" operator="containsText" text="대관" id="{91EFED1E-7941-4D4C-BD4E-C24C309B3E6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A1400:A1401</xm:sqref>
        </x14:conditionalFormatting>
        <x14:conditionalFormatting xmlns:xm="http://schemas.microsoft.com/office/excel/2006/main">
          <x14:cfRule type="containsText" priority="1221" operator="containsText" text="대관" id="{BB960DF2-E62A-4951-8F91-94F6E34500B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A1406:A1407</xm:sqref>
        </x14:conditionalFormatting>
        <x14:conditionalFormatting xmlns:xm="http://schemas.microsoft.com/office/excel/2006/main">
          <x14:cfRule type="containsText" priority="1217" operator="containsText" text="대관" id="{68B23EE1-D28A-450E-9F4F-B136095715A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A1417</xm:sqref>
        </x14:conditionalFormatting>
        <x14:conditionalFormatting xmlns:xm="http://schemas.microsoft.com/office/excel/2006/main">
          <x14:cfRule type="containsText" priority="1198" operator="containsText" text="대관" id="{74364366-CECF-4937-9CF4-33DD5B8ED2D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A1434</xm:sqref>
        </x14:conditionalFormatting>
        <x14:conditionalFormatting xmlns:xm="http://schemas.microsoft.com/office/excel/2006/main">
          <x14:cfRule type="containsText" priority="1188" operator="containsText" text="대관" id="{2A930305-7EB9-4699-B33F-C7C50F9E924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A1349 C1349</xm:sqref>
        </x14:conditionalFormatting>
        <x14:conditionalFormatting xmlns:xm="http://schemas.microsoft.com/office/excel/2006/main">
          <x14:cfRule type="containsText" priority="1383" operator="containsText" text="대관" id="{0F52B967-6A7F-4072-923A-91601553339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A1386 C1386:D1386 F1386:G1386</xm:sqref>
        </x14:conditionalFormatting>
        <x14:conditionalFormatting xmlns:xm="http://schemas.microsoft.com/office/excel/2006/main">
          <x14:cfRule type="containsText" priority="1175" operator="containsText" text="대관" id="{C58F5839-5DF8-4469-9453-8DD368CFF05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C974</xm:sqref>
        </x14:conditionalFormatting>
        <x14:conditionalFormatting xmlns:xm="http://schemas.microsoft.com/office/excel/2006/main">
          <x14:cfRule type="containsText" priority="1067" operator="containsText" text="대관" id="{49CF27DB-9186-4C8C-BB5D-0BADCD03E81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C1106:C1107</xm:sqref>
        </x14:conditionalFormatting>
        <x14:conditionalFormatting xmlns:xm="http://schemas.microsoft.com/office/excel/2006/main">
          <x14:cfRule type="containsText" priority="1190" operator="containsText" text="대관" id="{CA5B693E-7914-4516-850D-4D25F417A85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C1368</xm:sqref>
        </x14:conditionalFormatting>
        <x14:conditionalFormatting xmlns:xm="http://schemas.microsoft.com/office/excel/2006/main">
          <x14:cfRule type="containsText" priority="1192" operator="containsText" text="대관" id="{89A35AC8-8DC1-4186-9297-EA23C876CD7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C1370 A1376:A1377 C1376:C1377</xm:sqref>
        </x14:conditionalFormatting>
        <x14:conditionalFormatting xmlns:xm="http://schemas.microsoft.com/office/excel/2006/main">
          <x14:cfRule type="containsText" priority="1391" operator="containsText" text="대관" id="{9F5C42D5-EC37-4305-84DD-7D2450F9031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D1193:E1193</xm:sqref>
        </x14:conditionalFormatting>
        <x14:conditionalFormatting xmlns:xm="http://schemas.microsoft.com/office/excel/2006/main">
          <x14:cfRule type="containsText" priority="1261" operator="containsText" text="대관" id="{3652BFEF-1C16-4D54-9DC3-36C8156771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D1277:E1277</xm:sqref>
        </x14:conditionalFormatting>
        <x14:conditionalFormatting xmlns:xm="http://schemas.microsoft.com/office/excel/2006/main">
          <x14:cfRule type="containsText" priority="1287" operator="containsText" text="대관" id="{7DD6F79A-B76F-441A-9C5F-92580EED71DD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D1366:D1367 I1366:I1367 L1366:M1367 F1366:G1367</xm:sqref>
        </x14:conditionalFormatting>
        <x14:conditionalFormatting xmlns:xm="http://schemas.microsoft.com/office/excel/2006/main">
          <x14:cfRule type="containsText" priority="1227" operator="containsText" text="대관" id="{B3B6D1C3-0759-4C6F-9927-50E6C287E977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D1406 I1406 L1406:M1406 F1406:G1406</xm:sqref>
        </x14:conditionalFormatting>
        <x14:conditionalFormatting xmlns:xm="http://schemas.microsoft.com/office/excel/2006/main">
          <x14:cfRule type="containsText" priority="1481" operator="containsText" text="대관" id="{F5FB1123-3172-4E3C-9345-551233C6DE0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D1055:H1055 X1055:AC1055 N1114:N1116 D1142:K1142 X1142:AC1142 U1283 Y1289 D1347:K1347 X1347:AC1347 J1350:K1350 N1375:N1377 N1379 N1381 N1383:N1389 N1416:N1420 N1422 N1424:N1434 U1425 N1177 N980:N981 N1000:N1001 N1052 N1070:N1073 N1075:N1076 N1109 N1132 N1142:N1143 N1146 N1162 N1166:N1167 N1196 N1219 N1287:N1290 N1338:N1350</xm:sqref>
        </x14:conditionalFormatting>
        <x14:conditionalFormatting xmlns:xm="http://schemas.microsoft.com/office/excel/2006/main">
          <x14:cfRule type="containsText" priority="1106" operator="containsText" text="대관" id="{89BE83F5-5A8B-484F-8C14-57C31F10614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D1088:H1088</xm:sqref>
        </x14:conditionalFormatting>
        <x14:conditionalFormatting xmlns:xm="http://schemas.microsoft.com/office/excel/2006/main">
          <x14:cfRule type="containsText" priority="978" operator="containsText" text="대관" id="{6CD9D44D-AA4A-4C31-ACAD-012472A2427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D1275:H1276 X1275:AC1277</xm:sqref>
        </x14:conditionalFormatting>
        <x14:conditionalFormatting xmlns:xm="http://schemas.microsoft.com/office/excel/2006/main">
          <x14:cfRule type="containsText" priority="1320" operator="containsText" text="대관" id="{E94DAFB9-C4E7-4BDC-A99A-52C3A4FBFE6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D1354 F1354:H1354</xm:sqref>
        </x14:conditionalFormatting>
        <x14:conditionalFormatting xmlns:xm="http://schemas.microsoft.com/office/excel/2006/main">
          <x14:cfRule type="containsText" priority="1303" operator="containsText" text="대관" id="{BEC22730-30ED-4B99-9B96-14B1F88F987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D1362:D1363 F1362:H1363</xm:sqref>
        </x14:conditionalFormatting>
        <x14:conditionalFormatting xmlns:xm="http://schemas.microsoft.com/office/excel/2006/main">
          <x14:cfRule type="containsText" priority="1377" operator="containsText" text="대관" id="{9DA3843F-2FAB-482E-920D-2D67260E3FD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D979:I979</xm:sqref>
        </x14:conditionalFormatting>
        <x14:conditionalFormatting xmlns:xm="http://schemas.microsoft.com/office/excel/2006/main">
          <x14:cfRule type="containsText" priority="1167" operator="containsText" text="대관" id="{9A3E3E60-E282-4A8A-95BF-611F38B605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D982:I983</xm:sqref>
        </x14:conditionalFormatting>
        <x14:conditionalFormatting xmlns:xm="http://schemas.microsoft.com/office/excel/2006/main">
          <x14:cfRule type="containsText" priority="1325" operator="containsText" text="대관" id="{73091F76-8BEB-4B3A-844F-03B9319B0AA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D994:I994</xm:sqref>
        </x14:conditionalFormatting>
        <x14:conditionalFormatting xmlns:xm="http://schemas.microsoft.com/office/excel/2006/main">
          <x14:cfRule type="containsText" priority="1148" operator="containsText" text="대관" id="{CB4DEF1C-76C1-40C4-A8D7-DEB45121B45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D1012:I1012</xm:sqref>
        </x14:conditionalFormatting>
        <x14:conditionalFormatting xmlns:xm="http://schemas.microsoft.com/office/excel/2006/main">
          <x14:cfRule type="containsText" priority="1463" operator="containsText" text="대관" id="{089F2401-1126-43EF-A920-ABCDB915E3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D1056:I1056</xm:sqref>
        </x14:conditionalFormatting>
        <x14:conditionalFormatting xmlns:xm="http://schemas.microsoft.com/office/excel/2006/main">
          <x14:cfRule type="containsText" priority="1095" operator="containsText" text="대관" id="{B622EE64-9EC9-49D2-B480-E26EA299AB3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D1059:I1062</xm:sqref>
        </x14:conditionalFormatting>
        <x14:conditionalFormatting xmlns:xm="http://schemas.microsoft.com/office/excel/2006/main">
          <x14:cfRule type="containsText" priority="1436" operator="containsText" text="대관" id="{0E647D01-1D88-4637-AAF4-74075682F30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D1075:I1075</xm:sqref>
        </x14:conditionalFormatting>
        <x14:conditionalFormatting xmlns:xm="http://schemas.microsoft.com/office/excel/2006/main">
          <x14:cfRule type="containsText" priority="1195" operator="containsText" text="대관" id="{95BF13AE-D628-4719-9CE6-FC91DBCC47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D1114:I1114</xm:sqref>
        </x14:conditionalFormatting>
        <x14:conditionalFormatting xmlns:xm="http://schemas.microsoft.com/office/excel/2006/main">
          <x14:cfRule type="containsText" priority="1445" operator="containsText" text="대관" id="{A97315AB-5B2F-4D14-BA35-9890A857CC9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D1151 F1151:I1151</xm:sqref>
        </x14:conditionalFormatting>
        <x14:conditionalFormatting xmlns:xm="http://schemas.microsoft.com/office/excel/2006/main">
          <x14:cfRule type="containsText" priority="1035" operator="containsText" text="대관" id="{8E19E622-FCC3-4594-9693-A9963EA3E3E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D1161 F1161:I1161</xm:sqref>
        </x14:conditionalFormatting>
        <x14:conditionalFormatting xmlns:xm="http://schemas.microsoft.com/office/excel/2006/main">
          <x14:cfRule type="containsText" priority="1452" operator="containsText" text="대관" id="{3199C8E5-8133-4BAA-A3A4-CF356DD7764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D1191:I1191</xm:sqref>
        </x14:conditionalFormatting>
        <x14:conditionalFormatting xmlns:xm="http://schemas.microsoft.com/office/excel/2006/main">
          <x14:cfRule type="containsText" priority="1460" operator="containsText" text="대관" id="{72D52678-7138-4E37-B27F-44C3430E43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D1209:I1209</xm:sqref>
        </x14:conditionalFormatting>
        <x14:conditionalFormatting xmlns:xm="http://schemas.microsoft.com/office/excel/2006/main">
          <x14:cfRule type="containsText" priority="998" operator="containsText" text="대관" id="{0530DFBE-04C7-4D82-B36F-9CC3E081C5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D1235:I1235</xm:sqref>
        </x14:conditionalFormatting>
        <x14:conditionalFormatting xmlns:xm="http://schemas.microsoft.com/office/excel/2006/main">
          <x14:cfRule type="containsText" priority="1264" operator="containsText" text="대관" id="{95DB85FF-E00D-467B-8077-108A6084E88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D1279:I1279</xm:sqref>
        </x14:conditionalFormatting>
        <x14:conditionalFormatting xmlns:xm="http://schemas.microsoft.com/office/excel/2006/main">
          <x14:cfRule type="containsText" priority="1361" operator="containsText" text="대관" id="{9F36CB2F-6054-413C-B7B3-BE21D2DD5EF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D1338:I1338</xm:sqref>
        </x14:conditionalFormatting>
        <x14:conditionalFormatting xmlns:xm="http://schemas.microsoft.com/office/excel/2006/main">
          <x14:cfRule type="containsText" priority="1322" operator="containsText" text="대관" id="{3C483F48-BD0F-4F2F-9EB9-815C5E5881E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D1355 F1355:I1355</xm:sqref>
        </x14:conditionalFormatting>
        <x14:conditionalFormatting xmlns:xm="http://schemas.microsoft.com/office/excel/2006/main">
          <x14:cfRule type="containsText" priority="1399" operator="containsText" text="대관" id="{3577EE8A-4C1E-4D56-86D7-C1919BAD1F1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D1372 F1372:I1372</xm:sqref>
        </x14:conditionalFormatting>
        <x14:conditionalFormatting xmlns:xm="http://schemas.microsoft.com/office/excel/2006/main">
          <x14:cfRule type="containsText" priority="1252" operator="containsText" text="대관" id="{D19BB27F-0CB3-4986-BF81-11554CDCC4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D1383 F1383:I1383</xm:sqref>
        </x14:conditionalFormatting>
        <x14:conditionalFormatting xmlns:xm="http://schemas.microsoft.com/office/excel/2006/main">
          <x14:cfRule type="containsText" priority="1426" operator="containsText" text="대관" id="{089AE2CD-214C-41F1-95E9-203D7AF724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D1394 F1394:I1394</xm:sqref>
        </x14:conditionalFormatting>
        <x14:conditionalFormatting xmlns:xm="http://schemas.microsoft.com/office/excel/2006/main">
          <x14:cfRule type="containsText" priority="1407" operator="containsText" text="대관" id="{DAA02C4E-BBA2-4DED-AAF4-40B1A903973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D1403 F1403:I1403</xm:sqref>
        </x14:conditionalFormatting>
        <x14:conditionalFormatting xmlns:xm="http://schemas.microsoft.com/office/excel/2006/main">
          <x14:cfRule type="containsText" priority="1308" operator="containsText" text="대관" id="{7D849673-D84B-4F0F-95AD-96AC91F4F5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D1064:K1064</xm:sqref>
        </x14:conditionalFormatting>
        <x14:conditionalFormatting xmlns:xm="http://schemas.microsoft.com/office/excel/2006/main">
          <x14:cfRule type="containsText" priority="1037" operator="containsText" text="대관" id="{C11873D2-B376-44BF-A62E-9DD4A2B4199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D1160 F1160:K1160</xm:sqref>
        </x14:conditionalFormatting>
        <x14:conditionalFormatting xmlns:xm="http://schemas.microsoft.com/office/excel/2006/main">
          <x14:cfRule type="containsText" priority="1305" operator="containsText" text="대관" id="{DE1C8F95-217B-49E2-A82D-89049D14DC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D1361 F1361:K1361</xm:sqref>
        </x14:conditionalFormatting>
        <x14:conditionalFormatting xmlns:xm="http://schemas.microsoft.com/office/excel/2006/main">
          <x14:cfRule type="containsText" priority="1346" operator="containsText" text="대관" id="{AE674A67-1D03-4598-9A98-4F2A165790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E1129</xm:sqref>
        </x14:conditionalFormatting>
        <x14:conditionalFormatting xmlns:xm="http://schemas.microsoft.com/office/excel/2006/main">
          <x14:cfRule type="containsText" priority="1140" operator="containsText" text="대관" id="{EAD4FE63-EFD7-443A-A0F9-06853A33EDC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E1016:I1018</xm:sqref>
        </x14:conditionalFormatting>
        <x14:conditionalFormatting xmlns:xm="http://schemas.microsoft.com/office/excel/2006/main">
          <x14:cfRule type="containsText" priority="1128" operator="containsText" text="대관" id="{A3A7130E-08D6-4F75-8B96-A06AAFCA1E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E1020:I1020</xm:sqref>
        </x14:conditionalFormatting>
        <x14:conditionalFormatting xmlns:xm="http://schemas.microsoft.com/office/excel/2006/main">
          <x14:cfRule type="containsText" priority="1476" operator="containsText" text="대관" id="{DCD71218-6A63-4B42-A801-5D98E5D3A56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E1066:I1066</xm:sqref>
        </x14:conditionalFormatting>
        <x14:conditionalFormatting xmlns:xm="http://schemas.microsoft.com/office/excel/2006/main">
          <x14:cfRule type="containsText" priority="1353" operator="containsText" text="대관" id="{F2E251C7-637E-4C88-8513-3B87A6C5B8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E1128:I1128</xm:sqref>
        </x14:conditionalFormatting>
        <x14:conditionalFormatting xmlns:xm="http://schemas.microsoft.com/office/excel/2006/main">
          <x14:cfRule type="containsText" priority="1209" operator="containsText" text="대관" id="{6646F436-90FD-4B09-8B1B-226A84FFEE3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F1156:I1156</xm:sqref>
        </x14:conditionalFormatting>
        <x14:conditionalFormatting xmlns:xm="http://schemas.microsoft.com/office/excel/2006/main">
          <x14:cfRule type="containsText" priority="969" operator="containsText" text="대관" id="{E5CE7CA2-B39B-40C7-9718-0C247A31222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E1281:I1281</xm:sqref>
        </x14:conditionalFormatting>
        <x14:conditionalFormatting xmlns:xm="http://schemas.microsoft.com/office/excel/2006/main">
          <x14:cfRule type="containsText" priority="959" operator="containsText" text="대관" id="{8EF88BE8-38DB-4CBF-9674-14CEFBF36F5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E1291:I1291</xm:sqref>
        </x14:conditionalFormatting>
        <x14:conditionalFormatting xmlns:xm="http://schemas.microsoft.com/office/excel/2006/main">
          <x14:cfRule type="containsText" priority="1089" operator="containsText" text="대관" id="{E61C887C-7FFD-476C-BAC2-B8F6C638C2E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F1063</xm:sqref>
        </x14:conditionalFormatting>
        <x14:conditionalFormatting xmlns:xm="http://schemas.microsoft.com/office/excel/2006/main">
          <x14:cfRule type="containsText" priority="1355" operator="containsText" text="대관" id="{F2E0DD43-D41B-437F-AA73-8E9DE04D6AF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F1129:I1129</xm:sqref>
        </x14:conditionalFormatting>
        <x14:conditionalFormatting xmlns:xm="http://schemas.microsoft.com/office/excel/2006/main">
          <x14:cfRule type="containsText" priority="1393" operator="containsText" text="대관" id="{65F82A88-303B-4FA4-8AFC-B8231891894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F1193:K1193</xm:sqref>
        </x14:conditionalFormatting>
        <x14:conditionalFormatting xmlns:xm="http://schemas.microsoft.com/office/excel/2006/main">
          <x14:cfRule type="containsText" priority="1258" operator="containsText" text="대관" id="{99721599-9DC6-421D-BB57-5F0711F8E40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G1277:K1277</xm:sqref>
        </x14:conditionalFormatting>
        <x14:conditionalFormatting xmlns:xm="http://schemas.microsoft.com/office/excel/2006/main">
          <x14:cfRule type="containsText" priority="1097" operator="containsText" text="대관" id="{5F876D05-C4AE-417A-B537-3C57FDEF3A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I1059:I1062</xm:sqref>
        </x14:conditionalFormatting>
        <x14:conditionalFormatting xmlns:xm="http://schemas.microsoft.com/office/excel/2006/main">
          <x14:cfRule type="containsText" priority="1093" operator="containsText" text="대관" id="{DD897835-13A7-4FA1-9E30-DC65C1C0193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I1063</xm:sqref>
        </x14:conditionalFormatting>
        <x14:conditionalFormatting xmlns:xm="http://schemas.microsoft.com/office/excel/2006/main">
          <x14:cfRule type="containsText" priority="1366" operator="containsText" text="대관" id="{F11E457F-D593-461C-8480-E94D39EED23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I1407</xm:sqref>
        </x14:conditionalFormatting>
        <x14:conditionalFormatting xmlns:xm="http://schemas.microsoft.com/office/excel/2006/main">
          <x14:cfRule type="containsText" priority="1101" operator="containsText" text="대관" id="{A80D7CD1-F4E3-4034-9D33-2AA92EDC52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I1088:K1088</xm:sqref>
        </x14:conditionalFormatting>
        <x14:conditionalFormatting xmlns:xm="http://schemas.microsoft.com/office/excel/2006/main">
          <x14:cfRule type="containsText" priority="1315" operator="containsText" text="대관" id="{8791DA29-B23A-4065-9815-1598E57A7D5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I1354:K1354</xm:sqref>
        </x14:conditionalFormatting>
        <x14:conditionalFormatting xmlns:xm="http://schemas.microsoft.com/office/excel/2006/main">
          <x14:cfRule type="containsText" priority="1298" operator="containsText" text="대관" id="{7908CA96-15D1-4D3D-8536-27F92F1A652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I1362:K1363</xm:sqref>
        </x14:conditionalFormatting>
        <x14:conditionalFormatting xmlns:xm="http://schemas.microsoft.com/office/excel/2006/main">
          <x14:cfRule type="containsText" priority="1374" operator="containsText" text="대관" id="{44556DE7-3280-47BD-BC56-E70968204EE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J979:K979</xm:sqref>
        </x14:conditionalFormatting>
        <x14:conditionalFormatting xmlns:xm="http://schemas.microsoft.com/office/excel/2006/main">
          <x14:cfRule type="containsText" priority="1357" operator="containsText" text="대관" id="{EFF051C4-475F-4AA4-8FE7-DC83B7541EF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J984:K984</xm:sqref>
        </x14:conditionalFormatting>
        <x14:conditionalFormatting xmlns:xm="http://schemas.microsoft.com/office/excel/2006/main">
          <x14:cfRule type="containsText" priority="1165" operator="containsText" text="대관" id="{1DEDF82C-F5C6-4092-94BC-8CAA504350D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J989:K990</xm:sqref>
        </x14:conditionalFormatting>
        <x14:conditionalFormatting xmlns:xm="http://schemas.microsoft.com/office/excel/2006/main">
          <x14:cfRule type="containsText" priority="1160" operator="containsText" text="대관" id="{ED23E2F8-75F6-496A-9A4D-BCA5582000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J992:K993</xm:sqref>
        </x14:conditionalFormatting>
        <x14:conditionalFormatting xmlns:xm="http://schemas.microsoft.com/office/excel/2006/main">
          <x14:cfRule type="containsText" priority="1343" operator="containsText" text="대관" id="{C296C7BD-9924-4787-9A74-B1C2D2B46F5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J1070:K1070</xm:sqref>
        </x14:conditionalFormatting>
        <x14:conditionalFormatting xmlns:xm="http://schemas.microsoft.com/office/excel/2006/main">
          <x14:cfRule type="containsText" priority="1055" operator="containsText" text="대관" id="{0733D339-3902-4ECF-9D49-02532D8F0DE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J1128:K1129</xm:sqref>
        </x14:conditionalFormatting>
        <x14:conditionalFormatting xmlns:xm="http://schemas.microsoft.com/office/excel/2006/main">
          <x14:cfRule type="containsText" priority="1028" operator="containsText" text="대관" id="{EE2B96EE-B2B1-4DCB-BF52-D2F7D5443E4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J1161:K1161</xm:sqref>
        </x14:conditionalFormatting>
        <x14:conditionalFormatting xmlns:xm="http://schemas.microsoft.com/office/excel/2006/main">
          <x14:cfRule type="containsText" priority="1449" operator="containsText" text="대관" id="{89586105-8CD8-4B76-979F-3D66F962702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J1191:K1191</xm:sqref>
        </x14:conditionalFormatting>
        <x14:conditionalFormatting xmlns:xm="http://schemas.microsoft.com/office/excel/2006/main">
          <x14:cfRule type="containsText" priority="1389" operator="containsText" text="대관" id="{35C79A1D-F626-4985-BCC6-8C126151AC5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J1198:K1198</xm:sqref>
        </x14:conditionalFormatting>
        <x14:conditionalFormatting xmlns:xm="http://schemas.microsoft.com/office/excel/2006/main">
          <x14:cfRule type="containsText" priority="991" operator="containsText" text="대관" id="{19D8CDA7-3A88-430A-B33D-8B0D641E970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J1241:K1241</xm:sqref>
        </x14:conditionalFormatting>
        <x14:conditionalFormatting xmlns:xm="http://schemas.microsoft.com/office/excel/2006/main">
          <x14:cfRule type="containsText" priority="985" operator="containsText" text="대관" id="{C958BDFD-B9F1-437F-84DA-DD59A4AE46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J1255:K1255</xm:sqref>
        </x14:conditionalFormatting>
        <x14:conditionalFormatting xmlns:xm="http://schemas.microsoft.com/office/excel/2006/main">
          <x14:cfRule type="containsText" priority="982" operator="containsText" text="대관" id="{7ED0B406-3A3B-43C9-9F6E-48A624778F7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J1257:K1259</xm:sqref>
        </x14:conditionalFormatting>
        <x14:conditionalFormatting xmlns:xm="http://schemas.microsoft.com/office/excel/2006/main">
          <x14:cfRule type="containsText" priority="974" operator="containsText" text="대관" id="{ACB9F803-E0D1-4E29-8F09-1B5EA29AC8E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J1278:K1279</xm:sqref>
        </x14:conditionalFormatting>
        <x14:conditionalFormatting xmlns:xm="http://schemas.microsoft.com/office/excel/2006/main">
          <x14:cfRule type="containsText" priority="936" operator="containsText" text="대관" id="{C8B432D0-6F1D-4D77-BB5F-A29F2EF3E6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J1320:K1320</xm:sqref>
        </x14:conditionalFormatting>
        <x14:conditionalFormatting xmlns:xm="http://schemas.microsoft.com/office/excel/2006/main">
          <x14:cfRule type="containsText" priority="1467" operator="containsText" text="대관" id="{800BAD53-7522-4914-99C8-85610BF35D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J1342:K1342</xm:sqref>
        </x14:conditionalFormatting>
        <x14:conditionalFormatting xmlns:xm="http://schemas.microsoft.com/office/excel/2006/main">
          <x14:cfRule type="containsText" priority="1249" operator="containsText" text="대관" id="{05A3C70F-5834-46FC-85E3-0E7F3D69C71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J1383:K1383</xm:sqref>
        </x14:conditionalFormatting>
        <x14:conditionalFormatting xmlns:xm="http://schemas.microsoft.com/office/excel/2006/main">
          <x14:cfRule type="containsText" priority="1404" operator="containsText" text="대관" id="{09BCBA42-AD43-4B16-BC5A-2E798BC4015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J1403:K1403</xm:sqref>
        </x14:conditionalFormatting>
        <x14:conditionalFormatting xmlns:xm="http://schemas.microsoft.com/office/excel/2006/main">
          <x14:cfRule type="containsText" priority="1231" operator="containsText" text="대관" id="{EBFA9C0C-2BD4-43E6-AAA7-57FD79A8A66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L1370</xm:sqref>
        </x14:conditionalFormatting>
        <x14:conditionalFormatting xmlns:xm="http://schemas.microsoft.com/office/excel/2006/main">
          <x14:cfRule type="containsText" priority="1268" operator="containsText" text="대관" id="{180F6358-2FB3-4142-ACD7-5B5F1444E3E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L1376:L1377</xm:sqref>
        </x14:conditionalFormatting>
        <x14:conditionalFormatting xmlns:xm="http://schemas.microsoft.com/office/excel/2006/main">
          <x14:cfRule type="containsText" priority="1237" operator="containsText" text="대관" id="{8D6673CC-4A98-431D-8BCE-48475AE94751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L1386:L1387</xm:sqref>
        </x14:conditionalFormatting>
        <x14:conditionalFormatting xmlns:xm="http://schemas.microsoft.com/office/excel/2006/main">
          <x14:cfRule type="containsText" priority="1364" operator="containsText" text="대관" id="{1ACFD8CC-0533-46EC-824C-7F780909458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L1407</xm:sqref>
        </x14:conditionalFormatting>
        <x14:conditionalFormatting xmlns:xm="http://schemas.microsoft.com/office/excel/2006/main">
          <x14:cfRule type="containsText" priority="1076" operator="containsText" text="대관" id="{520572E2-8ECC-44FF-924A-E1B904D8D5C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L1080:M1081</xm:sqref>
        </x14:conditionalFormatting>
        <x14:conditionalFormatting xmlns:xm="http://schemas.microsoft.com/office/excel/2006/main">
          <x14:cfRule type="containsText" priority="1072" operator="containsText" text="대관" id="{E1073EC3-2882-44C6-B3E2-DFF8142D5A2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L1091:M1091</xm:sqref>
        </x14:conditionalFormatting>
        <x14:conditionalFormatting xmlns:xm="http://schemas.microsoft.com/office/excel/2006/main">
          <x14:cfRule type="containsText" priority="1469" operator="containsText" text="대관" id="{11E27DAC-CB99-4CEC-8BAA-F42E9034867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L1177:M1177</xm:sqref>
        </x14:conditionalFormatting>
        <x14:conditionalFormatting xmlns:xm="http://schemas.microsoft.com/office/excel/2006/main">
          <x14:cfRule type="containsText" priority="946" operator="containsText" text="대관" id="{1C4E2005-D2F0-4233-B733-71FE481A8EF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L1296:M1296 M1295</xm:sqref>
        </x14:conditionalFormatting>
        <x14:conditionalFormatting xmlns:xm="http://schemas.microsoft.com/office/excel/2006/main">
          <x14:cfRule type="containsText" priority="1154" operator="containsText" text="대관" id="{DA98F5C5-4D0B-4222-A86B-CFA06CB516E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M1005:M1007</xm:sqref>
        </x14:conditionalFormatting>
        <x14:conditionalFormatting xmlns:xm="http://schemas.microsoft.com/office/excel/2006/main">
          <x14:cfRule type="containsText" priority="1171" operator="containsText" text="대관" id="{4F12E4F1-7711-4087-B76A-1692CC4632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N974:N979</xm:sqref>
        </x14:conditionalFormatting>
        <x14:conditionalFormatting xmlns:xm="http://schemas.microsoft.com/office/excel/2006/main">
          <x14:cfRule type="containsText" priority="1071" operator="containsText" text="대관" id="{E2C4FD20-5966-42A2-8541-6FF0234C92F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N984:N988</xm:sqref>
        </x14:conditionalFormatting>
        <x14:conditionalFormatting xmlns:xm="http://schemas.microsoft.com/office/excel/2006/main">
          <x14:cfRule type="containsText" priority="1163" operator="containsText" text="대관" id="{E1C82D8B-B390-4FF3-8A8F-96A4B5AFE7A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N991:N995</xm:sqref>
        </x14:conditionalFormatting>
        <x14:conditionalFormatting xmlns:xm="http://schemas.microsoft.com/office/excel/2006/main">
          <x14:cfRule type="containsText" priority="1156" operator="containsText" text="대관" id="{CA56B82C-1F25-410A-B095-9663F2264DE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N1002:N1004</xm:sqref>
        </x14:conditionalFormatting>
        <x14:conditionalFormatting xmlns:xm="http://schemas.microsoft.com/office/excel/2006/main">
          <x14:cfRule type="containsText" priority="1115" operator="containsText" text="대관" id="{655F9A79-B930-4756-89CD-3FC3040BB72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N1009:N1014</xm:sqref>
        </x14:conditionalFormatting>
        <x14:conditionalFormatting xmlns:xm="http://schemas.microsoft.com/office/excel/2006/main">
          <x14:cfRule type="containsText" priority="1135" operator="containsText" text="대관" id="{3FA7347E-C538-4713-A8A9-62545505ADE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N1016:N1019</xm:sqref>
        </x14:conditionalFormatting>
        <x14:conditionalFormatting xmlns:xm="http://schemas.microsoft.com/office/excel/2006/main">
          <x14:cfRule type="containsText" priority="1133" operator="containsText" text="대관" id="{74F0299B-7F52-4F73-8D52-84FAF1C539A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N1018</xm:sqref>
        </x14:conditionalFormatting>
        <x14:conditionalFormatting xmlns:xm="http://schemas.microsoft.com/office/excel/2006/main">
          <x14:cfRule type="containsText" priority="1119" operator="containsText" text="대관" id="{6B32B3CB-D1B6-4D4A-8D60-EFE7B7C3278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24" operator="containsText" text="대관" id="{65B0C459-56E3-45DE-8D4E-89D671E5B8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N1020</xm:sqref>
        </x14:conditionalFormatting>
        <x14:conditionalFormatting xmlns:xm="http://schemas.microsoft.com/office/excel/2006/main">
          <x14:cfRule type="containsText" priority="923" operator="containsText" text="대관" id="{6F416384-D86A-45D8-9F96-F0CE6CDD5FF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N1040:N1041</xm:sqref>
        </x14:conditionalFormatting>
        <x14:conditionalFormatting xmlns:xm="http://schemas.microsoft.com/office/excel/2006/main">
          <x14:cfRule type="containsText" priority="1114" operator="containsText" text="대관" id="{71C226BD-D137-4F1C-BAB0-9A050F3AFA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N1042:N1049</xm:sqref>
        </x14:conditionalFormatting>
        <x14:conditionalFormatting xmlns:xm="http://schemas.microsoft.com/office/excel/2006/main">
          <x14:cfRule type="containsText" priority="1110" operator="containsText" text="대관" id="{1749B90B-C240-4D14-93F2-4B105839062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N1050:N1051</xm:sqref>
        </x14:conditionalFormatting>
        <x14:conditionalFormatting xmlns:xm="http://schemas.microsoft.com/office/excel/2006/main">
          <x14:cfRule type="containsText" priority="1108" operator="containsText" text="대관" id="{B9A7973C-7750-46E4-9FEA-1F9E5DA5690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N1053</xm:sqref>
        </x14:conditionalFormatting>
        <x14:conditionalFormatting xmlns:xm="http://schemas.microsoft.com/office/excel/2006/main">
          <x14:cfRule type="containsText" priority="1099" operator="containsText" text="대관" id="{73C56563-CE7E-4FB9-9A81-FFAF6BE729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N1055:N1058</xm:sqref>
        </x14:conditionalFormatting>
        <x14:conditionalFormatting xmlns:xm="http://schemas.microsoft.com/office/excel/2006/main">
          <x14:cfRule type="containsText" priority="1085" operator="containsText" text="대관" id="{CE32AF10-9647-4ED4-8584-E8359EC5DBD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N1064:N1067</xm:sqref>
        </x14:conditionalFormatting>
        <x14:conditionalFormatting xmlns:xm="http://schemas.microsoft.com/office/excel/2006/main">
          <x14:cfRule type="containsText" priority="1083" operator="containsText" text="대관" id="{61784B8F-538A-4FD6-895D-31B07A4A9B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N1068:N1069</xm:sqref>
        </x14:conditionalFormatting>
        <x14:conditionalFormatting xmlns:xm="http://schemas.microsoft.com/office/excel/2006/main">
          <x14:cfRule type="containsText" priority="1081" operator="containsText" text="대관" id="{D74F27B9-8D63-4528-9EE0-AA46469F3B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N1074</xm:sqref>
        </x14:conditionalFormatting>
        <x14:conditionalFormatting xmlns:xm="http://schemas.microsoft.com/office/excel/2006/main">
          <x14:cfRule type="containsText" priority="1080" operator="containsText" text="대관" id="{B5465B67-F36D-4E49-825A-B907FD9882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N1077:N1078</xm:sqref>
        </x14:conditionalFormatting>
        <x14:conditionalFormatting xmlns:xm="http://schemas.microsoft.com/office/excel/2006/main">
          <x14:cfRule type="containsText" priority="1078" operator="containsText" text="대관" id="{6DE9D2A8-71E9-4C8A-8F86-6CAE01F41D1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N1080:N1081</xm:sqref>
        </x14:conditionalFormatting>
        <x14:conditionalFormatting xmlns:xm="http://schemas.microsoft.com/office/excel/2006/main">
          <x14:cfRule type="containsText" priority="920" operator="containsText" text="대관" id="{71C472D2-E82D-4B5B-A7DE-9BFDBF7BB9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N1082:N1084</xm:sqref>
        </x14:conditionalFormatting>
        <x14:conditionalFormatting xmlns:xm="http://schemas.microsoft.com/office/excel/2006/main">
          <x14:cfRule type="containsText" priority="1075" operator="containsText" text="대관" id="{F76BB3A2-D751-4D30-B599-252B417544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N1085:N1087</xm:sqref>
        </x14:conditionalFormatting>
        <x14:conditionalFormatting xmlns:xm="http://schemas.microsoft.com/office/excel/2006/main">
          <x14:cfRule type="containsText" priority="1074" operator="containsText" text="대관" id="{20CC8025-C539-4BA2-9663-1D32A3F8416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N1090:N1091</xm:sqref>
        </x14:conditionalFormatting>
        <x14:conditionalFormatting xmlns:xm="http://schemas.microsoft.com/office/excel/2006/main">
          <x14:cfRule type="containsText" priority="1068" operator="containsText" text="대관" id="{6164CAD0-380D-4A8E-A547-49CBF68830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N1097</xm:sqref>
        </x14:conditionalFormatting>
        <x14:conditionalFormatting xmlns:xm="http://schemas.microsoft.com/office/excel/2006/main">
          <x14:cfRule type="containsText" priority="1066" operator="containsText" text="대관" id="{AF91FF41-81EE-4FBA-88CD-3B07FAD2C0C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N1106:N1107</xm:sqref>
        </x14:conditionalFormatting>
        <x14:conditionalFormatting xmlns:xm="http://schemas.microsoft.com/office/excel/2006/main">
          <x14:cfRule type="containsText" priority="1062" operator="containsText" text="대관" id="{464F7611-C516-4115-97EC-4EA9FDAC4C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N1108</xm:sqref>
        </x14:conditionalFormatting>
        <x14:conditionalFormatting xmlns:xm="http://schemas.microsoft.com/office/excel/2006/main">
          <x14:cfRule type="containsText" priority="1061" operator="containsText" text="대관" id="{651BE43E-C15B-41D2-88AF-79DDAFCE39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N1110</xm:sqref>
        </x14:conditionalFormatting>
        <x14:conditionalFormatting xmlns:xm="http://schemas.microsoft.com/office/excel/2006/main">
          <x14:cfRule type="containsText" priority="1059" operator="containsText" text="대관" id="{FF846C65-9FEA-4819-8C84-299C63688D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N1124:N1126</xm:sqref>
        </x14:conditionalFormatting>
        <x14:conditionalFormatting xmlns:xm="http://schemas.microsoft.com/office/excel/2006/main">
          <x14:cfRule type="containsText" priority="1057" operator="containsText" text="대관" id="{4E2C1E4F-6333-4D93-95F7-6FBD489217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N1128:N1129</xm:sqref>
        </x14:conditionalFormatting>
        <x14:conditionalFormatting xmlns:xm="http://schemas.microsoft.com/office/excel/2006/main">
          <x14:cfRule type="containsText" priority="1053" operator="containsText" text="대관" id="{C2ED18DA-0CDD-4F10-B1EB-9EB5C841325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N1130:N1131</xm:sqref>
        </x14:conditionalFormatting>
        <x14:conditionalFormatting xmlns:xm="http://schemas.microsoft.com/office/excel/2006/main">
          <x14:cfRule type="containsText" priority="1046" operator="containsText" text="대관" id="{BEE22AAA-131D-4296-8E75-2BA66A277D4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N1133:N1141</xm:sqref>
        </x14:conditionalFormatting>
        <x14:conditionalFormatting xmlns:xm="http://schemas.microsoft.com/office/excel/2006/main">
          <x14:cfRule type="containsText" priority="1049" operator="containsText" text="대관" id="{1CB5FB3A-78BC-4219-AA7C-39E851D8B14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N1144:N1145</xm:sqref>
        </x14:conditionalFormatting>
        <x14:conditionalFormatting xmlns:xm="http://schemas.microsoft.com/office/excel/2006/main">
          <x14:cfRule type="containsText" priority="1040" operator="containsText" text="대관" id="{7AAC24F3-2A53-4D41-A64D-9473DE7445D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N1147:N1159</xm:sqref>
        </x14:conditionalFormatting>
        <x14:conditionalFormatting xmlns:xm="http://schemas.microsoft.com/office/excel/2006/main">
          <x14:cfRule type="containsText" priority="1032" operator="containsText" text="대관" id="{0C285FAE-1897-4E9C-9498-9BD54AE8A0D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N1160:N1161</xm:sqref>
        </x14:conditionalFormatting>
        <x14:conditionalFormatting xmlns:xm="http://schemas.microsoft.com/office/excel/2006/main">
          <x14:cfRule type="containsText" priority="1024" operator="containsText" text="대관" id="{D9A4E137-AB72-41CF-B6BB-0D6DE9CFDEB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N1164:N1165</xm:sqref>
        </x14:conditionalFormatting>
        <x14:conditionalFormatting xmlns:xm="http://schemas.microsoft.com/office/excel/2006/main">
          <x14:cfRule type="containsText" priority="1023" operator="containsText" text="대관" id="{F2FC4439-E9D5-49F0-A38E-6F0F47AC6AA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N1168:N1171</xm:sqref>
        </x14:conditionalFormatting>
        <x14:conditionalFormatting xmlns:xm="http://schemas.microsoft.com/office/excel/2006/main">
          <x14:cfRule type="containsText" priority="1020" operator="containsText" text="대관" id="{15A6A82C-0AA2-46E6-B3B0-046076CFB1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N1188</xm:sqref>
        </x14:conditionalFormatting>
        <x14:conditionalFormatting xmlns:xm="http://schemas.microsoft.com/office/excel/2006/main">
          <x14:cfRule type="containsText" priority="1019" operator="containsText" text="대관" id="{F27A36F5-FF1D-45A3-ADF6-F145B25CD40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N1190:N1193 X1191:AC1193 D1192:K1192</xm:sqref>
        </x14:conditionalFormatting>
        <x14:conditionalFormatting xmlns:xm="http://schemas.microsoft.com/office/excel/2006/main">
          <x14:cfRule type="containsText" priority="1014" operator="containsText" text="대관" id="{30A12B67-5E73-4516-BA8F-8DB54C445BB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N1195</xm:sqref>
        </x14:conditionalFormatting>
        <x14:conditionalFormatting xmlns:xm="http://schemas.microsoft.com/office/excel/2006/main">
          <x14:cfRule type="containsText" priority="1013" operator="containsText" text="대관" id="{3BEA6F4A-F844-4AEE-AFA4-D2EBF71CD24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N1198:N1201</xm:sqref>
        </x14:conditionalFormatting>
        <x14:conditionalFormatting xmlns:xm="http://schemas.microsoft.com/office/excel/2006/main">
          <x14:cfRule type="containsText" priority="1011" operator="containsText" text="대관" id="{62D8C29F-7B70-4B7B-B414-55D873F5E8A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N1202:N1215</xm:sqref>
        </x14:conditionalFormatting>
        <x14:conditionalFormatting xmlns:xm="http://schemas.microsoft.com/office/excel/2006/main">
          <x14:cfRule type="containsText" priority="1008" operator="containsText" text="대관" id="{CD4BECE2-C434-4228-A110-C1EF393C89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N1218</xm:sqref>
        </x14:conditionalFormatting>
        <x14:conditionalFormatting xmlns:xm="http://schemas.microsoft.com/office/excel/2006/main">
          <x14:cfRule type="containsText" priority="1002" operator="containsText" text="대관" id="{06F84321-C7E7-41EE-91A0-DED3A44D2D3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N1224:N1230</xm:sqref>
        </x14:conditionalFormatting>
        <x14:conditionalFormatting xmlns:xm="http://schemas.microsoft.com/office/excel/2006/main">
          <x14:cfRule type="containsText" priority="994" operator="containsText" text="대관" id="{3596D809-F141-459D-9A5D-E2B4ED6F86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N1232:N1239</xm:sqref>
        </x14:conditionalFormatting>
        <x14:conditionalFormatting xmlns:xm="http://schemas.microsoft.com/office/excel/2006/main">
          <x14:cfRule type="containsText" priority="990" operator="containsText" text="대관" id="{6DB671AC-3165-4165-9561-539E7816D1A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N1242:N1246</xm:sqref>
        </x14:conditionalFormatting>
        <x14:conditionalFormatting xmlns:xm="http://schemas.microsoft.com/office/excel/2006/main">
          <x14:cfRule type="containsText" priority="988" operator="containsText" text="대관" id="{DAC1C9BA-0B94-4FF2-B218-57DB30C483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N1249:N1254</xm:sqref>
        </x14:conditionalFormatting>
        <x14:conditionalFormatting xmlns:xm="http://schemas.microsoft.com/office/excel/2006/main">
          <x14:cfRule type="containsText" priority="983" operator="containsText" text="대관" id="{A8F09AD8-1693-423C-ABB3-3967CD8EF47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N1257:N1259</xm:sqref>
        </x14:conditionalFormatting>
        <x14:conditionalFormatting xmlns:xm="http://schemas.microsoft.com/office/excel/2006/main">
          <x14:cfRule type="containsText" priority="919" operator="containsText" text="대관" id="{B949DC8C-3D8A-4EBA-B6C2-878D4B8A79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N1261:N1266</xm:sqref>
        </x14:conditionalFormatting>
        <x14:conditionalFormatting xmlns:xm="http://schemas.microsoft.com/office/excel/2006/main">
          <x14:cfRule type="containsText" priority="980" operator="containsText" text="대관" id="{D0A002B8-3CBE-4FB0-8723-B6953E5DFC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N1269:N1270</xm:sqref>
        </x14:conditionalFormatting>
        <x14:conditionalFormatting xmlns:xm="http://schemas.microsoft.com/office/excel/2006/main">
          <x14:cfRule type="containsText" priority="976" operator="containsText" text="대관" id="{A26DADC8-3BF5-49F9-B070-9401DC2FA6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N1271:N1279</xm:sqref>
        </x14:conditionalFormatting>
        <x14:conditionalFormatting xmlns:xm="http://schemas.microsoft.com/office/excel/2006/main">
          <x14:cfRule type="containsText" priority="927" operator="containsText" text="대관" id="{6D26AC47-A168-4577-A407-5F52D32290A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N1280:N1286</xm:sqref>
        </x14:conditionalFormatting>
        <x14:conditionalFormatting xmlns:xm="http://schemas.microsoft.com/office/excel/2006/main">
          <x14:cfRule type="containsText" priority="950" operator="containsText" text="대관" id="{AEF042E4-D84A-4557-BFE9-0670740D7C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N1291:N1295</xm:sqref>
        </x14:conditionalFormatting>
        <x14:conditionalFormatting xmlns:xm="http://schemas.microsoft.com/office/excel/2006/main">
          <x14:cfRule type="containsText" priority="948" operator="containsText" text="대관" id="{6D537AE1-AE95-495A-8C95-C238A1AFEFC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N1296</xm:sqref>
        </x14:conditionalFormatting>
        <x14:conditionalFormatting xmlns:xm="http://schemas.microsoft.com/office/excel/2006/main">
          <x14:cfRule type="containsText" priority="944" operator="containsText" text="대관" id="{0AB6B396-AF9C-426F-BAD1-78E5B330F2B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N1297:N1298</xm:sqref>
        </x14:conditionalFormatting>
        <x14:conditionalFormatting xmlns:xm="http://schemas.microsoft.com/office/excel/2006/main">
          <x14:cfRule type="containsText" priority="941" operator="containsText" text="대관" id="{C516AF16-69A0-4F69-BC1E-1034AD34BE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N1318:N1319</xm:sqref>
        </x14:conditionalFormatting>
        <x14:conditionalFormatting xmlns:xm="http://schemas.microsoft.com/office/excel/2006/main">
          <x14:cfRule type="containsText" priority="935" operator="containsText" text="대관" id="{BE952ACE-4E00-4560-85FA-B2557991BC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N1321:N1328</xm:sqref>
        </x14:conditionalFormatting>
        <x14:conditionalFormatting xmlns:xm="http://schemas.microsoft.com/office/excel/2006/main">
          <x14:cfRule type="containsText" priority="928" operator="containsText" text="대관" id="{B57D37AE-34A5-4B26-A6DB-9DE8D186C9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N1330:N1337</xm:sqref>
        </x14:conditionalFormatting>
        <x14:conditionalFormatting xmlns:xm="http://schemas.microsoft.com/office/excel/2006/main">
          <x14:cfRule type="containsText" priority="1348" operator="containsText" text="대관" id="{24C4C45F-209F-44D7-A1A7-B27487AE7DF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N1352:N1372 N1391:N1404 N1406:N1412 D1128:D1129</xm:sqref>
        </x14:conditionalFormatting>
        <x14:conditionalFormatting xmlns:xm="http://schemas.microsoft.com/office/excel/2006/main">
          <x14:cfRule type="containsText" priority="1174" operator="containsText" text="대관" id="{35214E50-A898-4AD4-A126-21178C03424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P975:P977</xm:sqref>
        </x14:conditionalFormatting>
        <x14:conditionalFormatting xmlns:xm="http://schemas.microsoft.com/office/excel/2006/main">
          <x14:cfRule type="containsText" priority="1159" operator="containsText" text="대관" id="{624C5053-4649-4AF2-9DCE-5B3A7B6FB01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P998:P999</xm:sqref>
        </x14:conditionalFormatting>
        <x14:conditionalFormatting xmlns:xm="http://schemas.microsoft.com/office/excel/2006/main">
          <x14:cfRule type="containsText" priority="1371" operator="containsText" text="대관" id="{7F9F0DEF-E4E3-41C9-8F1C-166704FBE2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P1422</xm:sqref>
        </x14:conditionalFormatting>
        <x14:conditionalFormatting xmlns:xm="http://schemas.microsoft.com/office/excel/2006/main">
          <x14:cfRule type="containsText" priority="1182" operator="containsText" text="대관" id="{D17B4DFB-F2C0-413E-8BD5-F864A8C4DBE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U974 Z974:AC974 D974:G974 I974:M974 P974</xm:sqref>
        </x14:conditionalFormatting>
        <x14:conditionalFormatting xmlns:xm="http://schemas.microsoft.com/office/excel/2006/main">
          <x14:cfRule type="containsText" priority="1139" operator="containsText" text="대관" id="{FAABEBC3-8F26-43BC-B660-086382B736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U1016:U1018</xm:sqref>
        </x14:conditionalFormatting>
        <x14:conditionalFormatting xmlns:xm="http://schemas.microsoft.com/office/excel/2006/main">
          <x14:cfRule type="containsText" priority="1127" operator="containsText" text="대관" id="{14367820-90E6-47BC-A269-4CC731FF643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U1020</xm:sqref>
        </x14:conditionalFormatting>
        <x14:conditionalFormatting xmlns:xm="http://schemas.microsoft.com/office/excel/2006/main">
          <x14:cfRule type="containsText" priority="1091" operator="containsText" text="대관" id="{B228393F-CCC7-412B-B779-8E8B99AF8E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U1059:U1063 X1059:AB1063 D1063:E1063 G1063:I1063</xm:sqref>
        </x14:conditionalFormatting>
        <x14:conditionalFormatting xmlns:xm="http://schemas.microsoft.com/office/excel/2006/main">
          <x14:cfRule type="containsText" priority="1474" operator="containsText" text="대관" id="{7BCC63EA-E4E6-45A6-9DF6-80A3D3C5EF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U1066</xm:sqref>
        </x14:conditionalFormatting>
        <x14:conditionalFormatting xmlns:xm="http://schemas.microsoft.com/office/excel/2006/main">
          <x14:cfRule type="containsText" priority="1341" operator="containsText" text="대관" id="{EB454E9E-B793-4DF2-99D7-C2A0D7DED69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U1070</xm:sqref>
        </x14:conditionalFormatting>
        <x14:conditionalFormatting xmlns:xm="http://schemas.microsoft.com/office/excel/2006/main">
          <x14:cfRule type="containsText" priority="1052" operator="containsText" text="대관" id="{8C077107-23FA-447D-91F9-72DF84A51AC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U1138:U1141</xm:sqref>
        </x14:conditionalFormatting>
        <x14:conditionalFormatting xmlns:xm="http://schemas.microsoft.com/office/excel/2006/main">
          <x14:cfRule type="containsText" priority="1048" operator="containsText" text="대관" id="{7D6189A4-9549-43B1-95E2-B41B9F82366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U1145:V1145</xm:sqref>
        </x14:conditionalFormatting>
        <x14:conditionalFormatting xmlns:xm="http://schemas.microsoft.com/office/excel/2006/main">
          <x14:cfRule type="containsText" priority="1207" operator="containsText" text="대관" id="{B33EAF38-C445-43A5-97B8-BF81E1BDBA5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U1156</xm:sqref>
        </x14:conditionalFormatting>
        <x14:conditionalFormatting xmlns:xm="http://schemas.microsoft.com/office/excel/2006/main">
          <x14:cfRule type="containsText" priority="1440" operator="containsText" text="대관" id="{AE713CCD-FED1-436E-92B2-15DC6910913C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U1196</xm:sqref>
        </x14:conditionalFormatting>
        <x14:conditionalFormatting xmlns:xm="http://schemas.microsoft.com/office/excel/2006/main">
          <x14:cfRule type="containsText" priority="967" operator="containsText" text="대관" id="{8E93C6A4-8791-4C36-A19E-3CF20A82D08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U1281</xm:sqref>
        </x14:conditionalFormatting>
        <x14:conditionalFormatting xmlns:xm="http://schemas.microsoft.com/office/excel/2006/main">
          <x14:cfRule type="containsText" priority="958" operator="containsText" text="대관" id="{4B4EFFBA-DAE5-4743-BE4C-559D10939D8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U1290:U1291</xm:sqref>
        </x14:conditionalFormatting>
        <x14:conditionalFormatting xmlns:xm="http://schemas.microsoft.com/office/excel/2006/main">
          <x14:cfRule type="containsText" priority="1422" operator="containsText" text="대관" id="{7FE98472-3A51-4253-A270-1EB3DB5DF9D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U1346</xm:sqref>
        </x14:conditionalFormatting>
        <x14:conditionalFormatting xmlns:xm="http://schemas.microsoft.com/office/excel/2006/main">
          <x14:cfRule type="containsText" priority="1339" operator="containsText" text="대관" id="{4F955E6C-6C09-4088-ACF2-406A7325A74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U1348</xm:sqref>
        </x14:conditionalFormatting>
        <x14:conditionalFormatting xmlns:xm="http://schemas.microsoft.com/office/excel/2006/main">
          <x14:cfRule type="containsText" priority="1333" operator="containsText" text="대관" id="{BD25E9B9-8C4C-49AC-A911-2A5563E9890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U1349 Z1349:AC1349 D1349:G1349 I1349:M1349 P1349</xm:sqref>
        </x14:conditionalFormatting>
        <x14:conditionalFormatting xmlns:xm="http://schemas.microsoft.com/office/excel/2006/main">
          <x14:cfRule type="containsText" priority="1292" operator="containsText" text="대관" id="{D49FF0C5-5EAD-47A2-8E94-4D3E453314E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U1365 Z1365:AC1365 C1365:D1365 I1365:M1365 P1365 F1365:G1365</xm:sqref>
        </x14:conditionalFormatting>
        <x14:conditionalFormatting xmlns:xm="http://schemas.microsoft.com/office/excel/2006/main">
          <x14:cfRule type="containsText" priority="1275" operator="containsText" text="대관" id="{6A176D71-1049-4250-AC08-A24298F8ABD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U1369 Z1369:AC1369 C1369:D1369 I1369:M1369 P1369 F1369:G1369</xm:sqref>
        </x14:conditionalFormatting>
        <x14:conditionalFormatting xmlns:xm="http://schemas.microsoft.com/office/excel/2006/main">
          <x14:cfRule type="containsText" priority="1396" operator="containsText" text="대관" id="{C037E16D-FABB-4EAD-BBF1-40FCDCFF965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U1372</xm:sqref>
        </x14:conditionalFormatting>
        <x14:conditionalFormatting xmlns:xm="http://schemas.microsoft.com/office/excel/2006/main">
          <x14:cfRule type="containsText" priority="1242" operator="containsText" text="대관" id="{D2D6F68D-A300-42C2-B944-E623B60159F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U1386:U1387 Z1386:AC1387 C1387:D1387 I1386:K1387 M1386:M1387 P1386:P1387 F1387:G1387</xm:sqref>
        </x14:conditionalFormatting>
        <x14:conditionalFormatting xmlns:xm="http://schemas.microsoft.com/office/excel/2006/main">
          <x14:cfRule type="containsText" priority="1482" operator="containsText" text="대관" id="{44541D23-5129-47DE-84AE-C7C700AD014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A1381 V1381 V1416 C1356 A1416</xm:sqref>
        </x14:conditionalFormatting>
        <x14:conditionalFormatting xmlns:xm="http://schemas.microsoft.com/office/excel/2006/main">
          <x14:cfRule type="containsText" priority="1431" operator="containsText" text="대관" id="{4DA31E88-CB3B-4604-A52B-663F7D1224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K1412</xm:sqref>
        </x14:conditionalFormatting>
        <x14:conditionalFormatting xmlns:xm="http://schemas.microsoft.com/office/excel/2006/main">
          <x14:cfRule type="containsText" priority="1186" operator="containsText" text="대관" id="{8015D6DB-18B1-454F-842C-44D7F66F008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V974</xm:sqref>
        </x14:conditionalFormatting>
        <x14:conditionalFormatting xmlns:xm="http://schemas.microsoft.com/office/excel/2006/main">
          <x14:cfRule type="containsText" priority="1327" operator="containsText" text="대관" id="{A18C74ED-A2F1-478F-918F-80372847D3C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V994</xm:sqref>
        </x14:conditionalFormatting>
        <x14:conditionalFormatting xmlns:xm="http://schemas.microsoft.com/office/excel/2006/main">
          <x14:cfRule type="containsText" priority="1146" operator="containsText" text="대관" id="{4337511F-69A2-4F74-9466-799BE0CC6AC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V1012</xm:sqref>
        </x14:conditionalFormatting>
        <x14:conditionalFormatting xmlns:xm="http://schemas.microsoft.com/office/excel/2006/main">
          <x14:cfRule type="containsText" priority="1118" operator="containsText" text="대관" id="{1326987B-5A99-41C9-B500-A38B20CE42D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V1016:V1020</xm:sqref>
        </x14:conditionalFormatting>
        <x14:conditionalFormatting xmlns:xm="http://schemas.microsoft.com/office/excel/2006/main">
          <x14:cfRule type="containsText" priority="1087" operator="containsText" text="대관" id="{BC6B6D60-4AB0-44D9-9DBB-671AE1D0CC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V1059:V1063</xm:sqref>
        </x14:conditionalFormatting>
        <x14:conditionalFormatting xmlns:xm="http://schemas.microsoft.com/office/excel/2006/main">
          <x14:cfRule type="containsText" priority="1472" operator="containsText" text="대관" id="{F300EA12-CA3A-4AB3-9AF1-D7168CFC148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V1066</xm:sqref>
        </x14:conditionalFormatting>
        <x14:conditionalFormatting xmlns:xm="http://schemas.microsoft.com/office/excel/2006/main">
          <x14:cfRule type="containsText" priority="1434" operator="containsText" text="대관" id="{472749CE-3E66-447B-BEA9-F0AD9DB459C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V1075</xm:sqref>
        </x14:conditionalFormatting>
        <x14:conditionalFormatting xmlns:xm="http://schemas.microsoft.com/office/excel/2006/main">
          <x14:cfRule type="containsText" priority="1044" operator="containsText" text="대관" id="{89063EC3-6072-4B43-8936-E43C83CC98A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V1136:V1137</xm:sqref>
        </x14:conditionalFormatting>
        <x14:conditionalFormatting xmlns:xm="http://schemas.microsoft.com/office/excel/2006/main">
          <x14:cfRule type="containsText" priority="1443" operator="containsText" text="대관" id="{C06CFCFD-4F95-4B94-854A-04BD30C157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V1151</xm:sqref>
        </x14:conditionalFormatting>
        <x14:conditionalFormatting xmlns:xm="http://schemas.microsoft.com/office/excel/2006/main">
          <x14:cfRule type="containsText" priority="1205" operator="containsText" text="대관" id="{13F291DE-25CC-4976-8B28-E7448D89DE2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V1156</xm:sqref>
        </x14:conditionalFormatting>
        <x14:conditionalFormatting xmlns:xm="http://schemas.microsoft.com/office/excel/2006/main">
          <x14:cfRule type="containsText" priority="1412" operator="containsText" text="대관" id="{E9DCEC61-0BB9-4A46-BAA9-16A5F11D475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V1206</xm:sqref>
        </x14:conditionalFormatting>
        <x14:conditionalFormatting xmlns:xm="http://schemas.microsoft.com/office/excel/2006/main">
          <x14:cfRule type="containsText" priority="1456" operator="containsText" text="대관" id="{AAE5CB3E-CAA2-47EB-98EF-DB227E71B67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V1209</xm:sqref>
        </x14:conditionalFormatting>
        <x14:conditionalFormatting xmlns:xm="http://schemas.microsoft.com/office/excel/2006/main">
          <x14:cfRule type="containsText" priority="1007" operator="containsText" text="대관" id="{5D02A8D4-2EC5-4604-9BD5-391C122599F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V1218</xm:sqref>
        </x14:conditionalFormatting>
        <x14:conditionalFormatting xmlns:xm="http://schemas.microsoft.com/office/excel/2006/main">
          <x14:cfRule type="containsText" priority="996" operator="containsText" text="대관" id="{8FAD8F0A-7019-423C-BE26-7E6C012A5B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V1235</xm:sqref>
        </x14:conditionalFormatting>
        <x14:conditionalFormatting xmlns:xm="http://schemas.microsoft.com/office/excel/2006/main">
          <x14:cfRule type="containsText" priority="1216" operator="containsText" text="대관" id="{BC024C20-4D63-4A75-9860-01DF09E885B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V1243</xm:sqref>
        </x14:conditionalFormatting>
        <x14:conditionalFormatting xmlns:xm="http://schemas.microsoft.com/office/excel/2006/main">
          <x14:cfRule type="containsText" priority="965" operator="containsText" text="대관" id="{82B07030-C590-4590-B03E-E4EE3C5FD8B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V1281</xm:sqref>
        </x14:conditionalFormatting>
        <x14:conditionalFormatting xmlns:xm="http://schemas.microsoft.com/office/excel/2006/main">
          <x14:cfRule type="containsText" priority="1382" operator="containsText" text="대관" id="{2076E99F-BD1E-40D3-AF18-BC6D337801C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V1284</xm:sqref>
        </x14:conditionalFormatting>
        <x14:conditionalFormatting xmlns:xm="http://schemas.microsoft.com/office/excel/2006/main">
          <x14:cfRule type="containsText" priority="952" operator="containsText" text="대관" id="{C1E92211-395B-45BA-B9B7-6A815FC01B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V1290:V1292</xm:sqref>
        </x14:conditionalFormatting>
        <x14:conditionalFormatting xmlns:xm="http://schemas.microsoft.com/office/excel/2006/main">
          <x14:cfRule type="containsText" priority="943" operator="containsText" text="대관" id="{B4EFBC60-4B56-4064-9FC9-D9DF0D26417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V1297:V1298</xm:sqref>
        </x14:conditionalFormatting>
        <x14:conditionalFormatting xmlns:xm="http://schemas.microsoft.com/office/excel/2006/main">
          <x14:cfRule type="containsText" priority="933" operator="containsText" text="대관" id="{19FD7037-BDF5-4A8C-8E2C-98B9D5CCFC3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V1326:V1328</xm:sqref>
        </x14:conditionalFormatting>
        <x14:conditionalFormatting xmlns:xm="http://schemas.microsoft.com/office/excel/2006/main">
          <x14:cfRule type="containsText" priority="1337" operator="containsText" text="대관" id="{8DC65667-A337-4030-B205-1FAEB089D07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V1349</xm:sqref>
        </x14:conditionalFormatting>
        <x14:conditionalFormatting xmlns:xm="http://schemas.microsoft.com/office/excel/2006/main">
          <x14:cfRule type="containsText" priority="1296" operator="containsText" text="대관" id="{FD550BD5-5241-4D64-8BD6-C75BA7DD6B5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V1365</xm:sqref>
        </x14:conditionalFormatting>
        <x14:conditionalFormatting xmlns:xm="http://schemas.microsoft.com/office/excel/2006/main">
          <x14:cfRule type="containsText" priority="1285" operator="containsText" text="대관" id="{C46C8BF6-BC39-4AD1-85EE-A858CEE0667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V1366:V1367</xm:sqref>
        </x14:conditionalFormatting>
        <x14:conditionalFormatting xmlns:xm="http://schemas.microsoft.com/office/excel/2006/main">
          <x14:cfRule type="containsText" priority="1279" operator="containsText" text="대관" id="{51AB463F-9D46-44B6-AA62-4588CA2248F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V1369</xm:sqref>
        </x14:conditionalFormatting>
        <x14:conditionalFormatting xmlns:xm="http://schemas.microsoft.com/office/excel/2006/main">
          <x14:cfRule type="containsText" priority="1246" operator="containsText" text="대관" id="{AAD33C32-EAAB-4E4A-8199-C580B1FCCED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V1386:V1387</xm:sqref>
        </x14:conditionalFormatting>
        <x14:conditionalFormatting xmlns:xm="http://schemas.microsoft.com/office/excel/2006/main">
          <x14:cfRule type="containsText" priority="1424" operator="containsText" text="대관" id="{465F967B-F6A6-41F5-A511-51A1E89C52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V1394</xm:sqref>
        </x14:conditionalFormatting>
        <x14:conditionalFormatting xmlns:xm="http://schemas.microsoft.com/office/excel/2006/main">
          <x14:cfRule type="containsText" priority="1224" operator="containsText" text="대관" id="{59F4381D-9EE0-4089-8FCE-588E9A1D79F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V1406</xm:sqref>
        </x14:conditionalFormatting>
        <x14:conditionalFormatting xmlns:xm="http://schemas.microsoft.com/office/excel/2006/main">
          <x14:cfRule type="containsText" priority="1368" operator="containsText" text="대관" id="{3A9CE303-D0E7-4106-89BD-7BDD3911CE4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V1407 D1407</xm:sqref>
        </x14:conditionalFormatting>
        <x14:conditionalFormatting xmlns:xm="http://schemas.microsoft.com/office/excel/2006/main">
          <x14:cfRule type="containsText" priority="1201" operator="containsText" text="대관" id="{02601F34-E674-4352-B572-70F9160FFCC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V1434</xm:sqref>
        </x14:conditionalFormatting>
        <x14:conditionalFormatting xmlns:xm="http://schemas.microsoft.com/office/excel/2006/main">
          <x14:cfRule type="containsText" priority="1344" operator="containsText" text="대관" id="{EC0E2EB5-50E1-438B-A363-D64D28019BD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V1070:W1070</xm:sqref>
        </x14:conditionalFormatting>
        <x14:conditionalFormatting xmlns:xm="http://schemas.microsoft.com/office/excel/2006/main">
          <x14:cfRule type="containsText" priority="1283" operator="containsText" text="대관" id="{88007D21-FBFB-4098-ABF0-25E0079E999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W1366:W1367</xm:sqref>
        </x14:conditionalFormatting>
        <x14:conditionalFormatting xmlns:xm="http://schemas.microsoft.com/office/excel/2006/main">
          <x14:cfRule type="containsText" priority="1219" operator="containsText" text="대관" id="{B68B7DD6-FCC3-4A6E-994E-4BD7BC5640D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W1406:W1407</xm:sqref>
        </x14:conditionalFormatting>
        <x14:conditionalFormatting xmlns:xm="http://schemas.microsoft.com/office/excel/2006/main">
          <x14:cfRule type="containsText" priority="1185" operator="containsText" text="대관" id="{DF764286-A184-4C07-8857-07FDA8CD41AD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X974</xm:sqref>
        </x14:conditionalFormatting>
        <x14:conditionalFormatting xmlns:xm="http://schemas.microsoft.com/office/excel/2006/main">
          <x14:cfRule type="containsText" priority="1418" operator="containsText" text="대관" id="{94A4D1BB-DD56-4C55-841F-E39B22336DD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X1211</xm:sqref>
        </x14:conditionalFormatting>
        <x14:conditionalFormatting xmlns:xm="http://schemas.microsoft.com/office/excel/2006/main">
          <x14:cfRule type="containsText" priority="1336" operator="containsText" text="대관" id="{88CC37A7-71EE-422D-B8D1-48DC33FB496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X1349</xm:sqref>
        </x14:conditionalFormatting>
        <x14:conditionalFormatting xmlns:xm="http://schemas.microsoft.com/office/excel/2006/main">
          <x14:cfRule type="containsText" priority="1295" operator="containsText" text="대관" id="{5B58EBA6-36B7-44A2-8F5E-31E3C4B209AB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X1365</xm:sqref>
        </x14:conditionalFormatting>
        <x14:conditionalFormatting xmlns:xm="http://schemas.microsoft.com/office/excel/2006/main">
          <x14:cfRule type="containsText" priority="1278" operator="containsText" text="대관" id="{01CF8AE6-3471-4D9C-8CA7-A59D2D3E3B96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X1369</xm:sqref>
        </x14:conditionalFormatting>
        <x14:conditionalFormatting xmlns:xm="http://schemas.microsoft.com/office/excel/2006/main">
          <x14:cfRule type="containsText" priority="1245" operator="containsText" text="대관" id="{1F6DFB82-6013-4CBA-A9AE-99D50C22492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X1386:X1387</xm:sqref>
        </x14:conditionalFormatting>
        <x14:conditionalFormatting xmlns:xm="http://schemas.microsoft.com/office/excel/2006/main">
          <x14:cfRule type="containsText" priority="1328" operator="containsText" text="대관" id="{1A3265F1-6672-42DB-9ED7-201D112FB98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X994:AB994</xm:sqref>
        </x14:conditionalFormatting>
        <x14:conditionalFormatting xmlns:xm="http://schemas.microsoft.com/office/excel/2006/main">
          <x14:cfRule type="containsText" priority="1196" operator="containsText" text="대관" id="{EFD71E93-2323-4A50-8099-31702E7B6E6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X1114:AB1114</xm:sqref>
        </x14:conditionalFormatting>
        <x14:conditionalFormatting xmlns:xm="http://schemas.microsoft.com/office/excel/2006/main">
          <x14:cfRule type="containsText" priority="1362" operator="containsText" text="대관" id="{71E47F53-E611-4461-8001-6EC0D8CD74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X1338:AB1338</xm:sqref>
        </x14:conditionalFormatting>
        <x14:conditionalFormatting xmlns:xm="http://schemas.microsoft.com/office/excel/2006/main">
          <x14:cfRule type="containsText" priority="1400" operator="containsText" text="대관" id="{BABF4A23-E6E5-4A57-B74F-AB3CFCF8FFB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X1372:AB1372</xm:sqref>
        </x14:conditionalFormatting>
        <x14:conditionalFormatting xmlns:xm="http://schemas.microsoft.com/office/excel/2006/main">
          <x14:cfRule type="containsText" priority="1427" operator="containsText" text="대관" id="{FADD2D88-5486-4C6C-85DC-1EEDA08AF44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X1394:AB1394</xm:sqref>
        </x14:conditionalFormatting>
        <x14:conditionalFormatting xmlns:xm="http://schemas.microsoft.com/office/excel/2006/main">
          <x14:cfRule type="containsText" priority="1372" operator="containsText" text="대관" id="{AE2D07A3-6C64-4B0F-870E-A808E22BA5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X979:AC979</xm:sqref>
        </x14:conditionalFormatting>
        <x14:conditionalFormatting xmlns:xm="http://schemas.microsoft.com/office/excel/2006/main">
          <x14:cfRule type="containsText" priority="1169" operator="containsText" text="대관" id="{D5AA4E4C-905F-4CC0-9E28-6038ABD0F1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X982:AC983</xm:sqref>
        </x14:conditionalFormatting>
        <x14:conditionalFormatting xmlns:xm="http://schemas.microsoft.com/office/excel/2006/main">
          <x14:cfRule type="containsText" priority="1150" operator="containsText" text="대관" id="{70EB50A0-9C2F-435A-B9A9-3E3E6E1EDA1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X1012:AC1012</xm:sqref>
        </x14:conditionalFormatting>
        <x14:conditionalFormatting xmlns:xm="http://schemas.microsoft.com/office/excel/2006/main">
          <x14:cfRule type="containsText" priority="1143" operator="containsText" text="대관" id="{1FF2BB64-160C-423E-AC08-9610C610A67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X1016:AC1018</xm:sqref>
        </x14:conditionalFormatting>
        <x14:conditionalFormatting xmlns:xm="http://schemas.microsoft.com/office/excel/2006/main">
          <x14:cfRule type="containsText" priority="1131" operator="containsText" text="대관" id="{12251CF0-A482-4B9F-BBF0-6D26B4B9941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X1020:AC1020</xm:sqref>
        </x14:conditionalFormatting>
        <x14:conditionalFormatting xmlns:xm="http://schemas.microsoft.com/office/excel/2006/main">
          <x14:cfRule type="containsText" priority="1311" operator="containsText" text="대관" id="{026DD82E-CD09-4B19-A115-F081B5F8F4E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X1064:AC1064</xm:sqref>
        </x14:conditionalFormatting>
        <x14:conditionalFormatting xmlns:xm="http://schemas.microsoft.com/office/excel/2006/main">
          <x14:cfRule type="containsText" priority="1478" operator="containsText" text="대관" id="{DE74DDF5-B978-4775-B3EE-BA116BB3A87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X1066:AC1066</xm:sqref>
        </x14:conditionalFormatting>
        <x14:conditionalFormatting xmlns:xm="http://schemas.microsoft.com/office/excel/2006/main">
          <x14:cfRule type="containsText" priority="1438" operator="containsText" text="대관" id="{3A1CCC25-059F-4FFE-A63C-0FE858B26A3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X1075:AC1075</xm:sqref>
        </x14:conditionalFormatting>
        <x14:conditionalFormatting xmlns:xm="http://schemas.microsoft.com/office/excel/2006/main">
          <x14:cfRule type="containsText" priority="1103" operator="containsText" text="대관" id="{6A717D7E-51A7-49CA-BF5F-95249D88D55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X1088:AC1088</xm:sqref>
        </x14:conditionalFormatting>
        <x14:conditionalFormatting xmlns:xm="http://schemas.microsoft.com/office/excel/2006/main">
          <x14:cfRule type="containsText" priority="1350" operator="containsText" text="대관" id="{FD8FBEDA-C691-4E06-A4AE-DA60F37A4A9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X1128:AC1129</xm:sqref>
        </x14:conditionalFormatting>
        <x14:conditionalFormatting xmlns:xm="http://schemas.microsoft.com/office/excel/2006/main">
          <x14:cfRule type="containsText" priority="1447" operator="containsText" text="대관" id="{317FF8FE-7381-49CF-80C0-367EEEC6EF2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X1151:AC1151</xm:sqref>
        </x14:conditionalFormatting>
        <x14:conditionalFormatting xmlns:xm="http://schemas.microsoft.com/office/excel/2006/main">
          <x14:cfRule type="containsText" priority="1211" operator="containsText" text="대관" id="{1510B042-2A4C-4D1E-8336-F5BF7A60700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X1156:AC1156</xm:sqref>
        </x14:conditionalFormatting>
        <x14:conditionalFormatting xmlns:xm="http://schemas.microsoft.com/office/excel/2006/main">
          <x14:cfRule type="containsText" priority="1030" operator="containsText" text="대관" id="{A3E1B979-AC37-41ED-BDEE-2823C1AECB1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X1160:AC1161</xm:sqref>
        </x14:conditionalFormatting>
        <x14:conditionalFormatting xmlns:xm="http://schemas.microsoft.com/office/excel/2006/main">
          <x14:cfRule type="containsText" priority="1457" operator="containsText" text="대관" id="{43E1B3D4-12C1-4BC7-954E-0286D4F5D03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X1209:AC1209</xm:sqref>
        </x14:conditionalFormatting>
        <x14:conditionalFormatting xmlns:xm="http://schemas.microsoft.com/office/excel/2006/main">
          <x14:cfRule type="containsText" priority="1000" operator="containsText" text="대관" id="{9D9D17C3-9A3F-478A-8337-D25296AC9F5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X1235:AC1235</xm:sqref>
        </x14:conditionalFormatting>
        <x14:conditionalFormatting xmlns:xm="http://schemas.microsoft.com/office/excel/2006/main">
          <x14:cfRule type="containsText" priority="1266" operator="containsText" text="대관" id="{1D3BDF9D-DCC8-44C5-9F9A-E76BA052D84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X1279:AC1279</xm:sqref>
        </x14:conditionalFormatting>
        <x14:conditionalFormatting xmlns:xm="http://schemas.microsoft.com/office/excel/2006/main">
          <x14:cfRule type="containsText" priority="971" operator="containsText" text="대관" id="{E053F865-3DCC-40A2-B9B0-1411D9D4B5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X1281:AC1281</xm:sqref>
        </x14:conditionalFormatting>
        <x14:conditionalFormatting xmlns:xm="http://schemas.microsoft.com/office/excel/2006/main">
          <x14:cfRule type="containsText" priority="962" operator="containsText" text="대관" id="{FAB30258-A454-4250-9DB4-914901E8B0A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X1291:AC1291</xm:sqref>
        </x14:conditionalFormatting>
        <x14:conditionalFormatting xmlns:xm="http://schemas.microsoft.com/office/excel/2006/main">
          <x14:cfRule type="containsText" priority="1317" operator="containsText" text="대관" id="{F644E731-19BF-43EB-BB56-FA187C1AED3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X1354:AC1355</xm:sqref>
        </x14:conditionalFormatting>
        <x14:conditionalFormatting xmlns:xm="http://schemas.microsoft.com/office/excel/2006/main">
          <x14:cfRule type="containsText" priority="1300" operator="containsText" text="대관" id="{C0301C35-BF85-49DF-BBCA-81E1FD112F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X1361:AC1363</xm:sqref>
        </x14:conditionalFormatting>
        <x14:conditionalFormatting xmlns:xm="http://schemas.microsoft.com/office/excel/2006/main">
          <x14:cfRule type="containsText" priority="1286" operator="containsText" text="대관" id="{72A18D48-D585-465E-A7C0-98FECC73781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X1366:AC1367</xm:sqref>
        </x14:conditionalFormatting>
        <x14:conditionalFormatting xmlns:xm="http://schemas.microsoft.com/office/excel/2006/main">
          <x14:cfRule type="containsText" priority="1254" operator="containsText" text="대관" id="{483014AC-58E2-47D7-9C21-101A260C98B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X1383:AC1383</xm:sqref>
        </x14:conditionalFormatting>
        <x14:conditionalFormatting xmlns:xm="http://schemas.microsoft.com/office/excel/2006/main">
          <x14:cfRule type="containsText" priority="1402" operator="containsText" text="대관" id="{8737E385-E3AB-416A-8739-8CE09AEC73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X1403:AC1403</xm:sqref>
        </x14:conditionalFormatting>
        <x14:conditionalFormatting xmlns:xm="http://schemas.microsoft.com/office/excel/2006/main">
          <x14:cfRule type="containsText" priority="1226" operator="containsText" text="대관" id="{1BE947CE-C2B8-43FD-B7CC-428B6A4CA520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X1406:AC1406</xm:sqref>
        </x14:conditionalFormatting>
        <x14:conditionalFormatting xmlns:xm="http://schemas.microsoft.com/office/excel/2006/main">
          <x14:cfRule type="containsText" priority="1152" operator="containsText" text="대관" id="{7B050176-B045-4727-8DC2-2288A7E6DE4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Y1008</xm:sqref>
        </x14:conditionalFormatting>
        <x14:conditionalFormatting xmlns:xm="http://schemas.microsoft.com/office/excel/2006/main">
          <x14:cfRule type="containsText" priority="1121" operator="containsText" text="대관" id="{6930E028-5121-481B-8CCF-26777E47D5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Y1018:Y1020</xm:sqref>
        </x14:conditionalFormatting>
        <x14:conditionalFormatting xmlns:xm="http://schemas.microsoft.com/office/excel/2006/main">
          <x14:cfRule type="containsText" priority="1256" operator="containsText" text="대관" id="{49CFB7F0-EBAB-45EF-9A4F-90DD515FCF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Y1058</xm:sqref>
        </x14:conditionalFormatting>
        <x14:conditionalFormatting xmlns:xm="http://schemas.microsoft.com/office/excel/2006/main">
          <x14:cfRule type="containsText" priority="1026" operator="containsText" text="대관" id="{208AD228-7904-4B57-9A85-3DDF53D0CEB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Y1164:Y1165</xm:sqref>
        </x14:conditionalFormatting>
        <x14:conditionalFormatting xmlns:xm="http://schemas.microsoft.com/office/excel/2006/main">
          <x14:cfRule type="containsText" priority="1429" operator="containsText" text="대관" id="{12A31722-AF9A-4CDE-8EFE-58A46BD30B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Y1210</xm:sqref>
        </x14:conditionalFormatting>
        <x14:conditionalFormatting xmlns:xm="http://schemas.microsoft.com/office/excel/2006/main">
          <x14:cfRule type="containsText" priority="1419" operator="containsText" text="대관" id="{A54E5531-FFF5-4427-9D91-35B4009499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Y1254</xm:sqref>
        </x14:conditionalFormatting>
        <x14:conditionalFormatting xmlns:xm="http://schemas.microsoft.com/office/excel/2006/main">
          <x14:cfRule type="containsText" priority="924" operator="containsText" text="대관" id="{ADDD22FF-231E-4D50-81CC-91B9B492C08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Y1285:Y1287</xm:sqref>
        </x14:conditionalFormatting>
        <x14:conditionalFormatting xmlns:xm="http://schemas.microsoft.com/office/excel/2006/main">
          <x14:cfRule type="containsText" priority="954" operator="containsText" text="대관" id="{07C1B685-CB18-48E6-A616-7C8B13A6F2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Y1292</xm:sqref>
        </x14:conditionalFormatting>
        <x14:conditionalFormatting xmlns:xm="http://schemas.microsoft.com/office/excel/2006/main">
          <x14:cfRule type="containsText" priority="1385" operator="containsText" text="대관" id="{AB04305C-C7C1-4CB2-B3E1-42E2094494D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Y1396:Y1397</xm:sqref>
        </x14:conditionalFormatting>
        <x14:conditionalFormatting xmlns:xm="http://schemas.microsoft.com/office/excel/2006/main">
          <x14:cfRule type="containsText" priority="1415" operator="containsText" text="대관" id="{C4EB984F-C18F-4B9B-BAFB-D78787E463D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Z1211:AC1211 D1211:G1211 I1211</xm:sqref>
        </x14:conditionalFormatting>
        <x14:conditionalFormatting xmlns:xm="http://schemas.microsoft.com/office/excel/2006/main">
          <x14:cfRule type="containsText" priority="1465" operator="containsText" text="대관" id="{1DF0104A-DF60-48CF-A6DD-B3BECC7DAF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AB1056:AC1056</xm:sqref>
        </x14:conditionalFormatting>
        <x14:conditionalFormatting xmlns:xm="http://schemas.microsoft.com/office/excel/2006/main">
          <x14:cfRule type="containsText" priority="1387" operator="containsText" text="대관" id="{0C6FCCFB-F2DF-4E3D-A3D8-5EAB6917798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AC1213</xm:sqref>
        </x14:conditionalFormatting>
        <x14:conditionalFormatting xmlns:xm="http://schemas.microsoft.com/office/excel/2006/main">
          <x14:cfRule type="containsText" priority="553" operator="containsText" text="대관" id="{0B2AB550-D23B-4E63-9AF6-2DEF2B2473B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A628</xm:sqref>
        </x14:conditionalFormatting>
        <x14:conditionalFormatting xmlns:xm="http://schemas.microsoft.com/office/excel/2006/main">
          <x14:cfRule type="containsText" priority="608" operator="containsText" text="대관" id="{F935985D-3955-40D4-B91B-2A6B453E203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A702</xm:sqref>
        </x14:conditionalFormatting>
        <x14:conditionalFormatting xmlns:xm="http://schemas.microsoft.com/office/excel/2006/main">
          <x14:cfRule type="containsText" priority="861" operator="containsText" text="대관" id="{2DFF85F5-7119-4F35-89C1-125EC2EE84B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A711</xm:sqref>
        </x14:conditionalFormatting>
        <x14:conditionalFormatting xmlns:xm="http://schemas.microsoft.com/office/excel/2006/main">
          <x14:cfRule type="containsText" priority="461" operator="containsText" text="대관" id="{1701D7BE-0789-4E64-B36F-341EDA5D522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A715 V715</xm:sqref>
        </x14:conditionalFormatting>
        <x14:conditionalFormatting xmlns:xm="http://schemas.microsoft.com/office/excel/2006/main">
          <x14:cfRule type="containsText" priority="612" operator="containsText" text="대관" id="{B7C0E344-0936-4122-82C5-EFB48093295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A721</xm:sqref>
        </x14:conditionalFormatting>
        <x14:conditionalFormatting xmlns:xm="http://schemas.microsoft.com/office/excel/2006/main">
          <x14:cfRule type="containsText" priority="400" operator="containsText" text="대관" id="{FAD646F8-5FAE-47E6-A353-BB7A22475AC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A772:A774</xm:sqref>
        </x14:conditionalFormatting>
        <x14:conditionalFormatting xmlns:xm="http://schemas.microsoft.com/office/excel/2006/main">
          <x14:cfRule type="containsText" priority="847" operator="containsText" text="대관" id="{38FDDAAC-28F2-4C38-B0CC-95C09ECAC7E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A807</xm:sqref>
        </x14:conditionalFormatting>
        <x14:conditionalFormatting xmlns:xm="http://schemas.microsoft.com/office/excel/2006/main">
          <x14:cfRule type="containsText" priority="391" operator="containsText" text="대관" id="{2C715166-DEA0-4A47-A495-62EAB2D7FA8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A812:A813 V812:V813</xm:sqref>
        </x14:conditionalFormatting>
        <x14:conditionalFormatting xmlns:xm="http://schemas.microsoft.com/office/excel/2006/main">
          <x14:cfRule type="containsText" priority="378" operator="containsText" text="대관" id="{F2604949-A22B-455C-9267-23FE677A736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A842</xm:sqref>
        </x14:conditionalFormatting>
        <x14:conditionalFormatting xmlns:xm="http://schemas.microsoft.com/office/excel/2006/main">
          <x14:cfRule type="containsText" priority="721" operator="containsText" text="대관" id="{BED2ABDF-C3E2-453A-9128-FEE360FB157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A874:A875</xm:sqref>
        </x14:conditionalFormatting>
        <x14:conditionalFormatting xmlns:xm="http://schemas.microsoft.com/office/excel/2006/main">
          <x14:cfRule type="containsText" priority="663" operator="containsText" text="대관" id="{BF321728-C015-4CFE-B9B2-AF33B123E62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A905</xm:sqref>
        </x14:conditionalFormatting>
        <x14:conditionalFormatting xmlns:xm="http://schemas.microsoft.com/office/excel/2006/main">
          <x14:cfRule type="containsText" priority="639" operator="containsText" text="대관" id="{A8D8CB80-1B11-4EB0-9C7B-6427810CB6B2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A939</xm:sqref>
        </x14:conditionalFormatting>
        <x14:conditionalFormatting xmlns:xm="http://schemas.microsoft.com/office/excel/2006/main">
          <x14:cfRule type="containsText" priority="610" operator="containsText" text="대관" id="{C7CF355B-06BB-4010-9C7A-62046669594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A967:A970</xm:sqref>
        </x14:conditionalFormatting>
        <x14:conditionalFormatting xmlns:xm="http://schemas.microsoft.com/office/excel/2006/main">
          <x14:cfRule type="containsText" priority="557" operator="containsText" text="대관" id="{AC53BD2E-FC70-4EAB-9903-6ADC29EC0A9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C628</xm:sqref>
        </x14:conditionalFormatting>
        <x14:conditionalFormatting xmlns:xm="http://schemas.microsoft.com/office/excel/2006/main">
          <x14:cfRule type="containsText" priority="522" operator="containsText" text="대관" id="{7ACCFE7D-7086-4641-A319-3490343A100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C661:C663</xm:sqref>
        </x14:conditionalFormatting>
        <x14:conditionalFormatting xmlns:xm="http://schemas.microsoft.com/office/excel/2006/main">
          <x14:cfRule type="containsText" priority="489" operator="containsText" text="대관" id="{7B8EE8C7-6C89-42D5-9EC0-A14BF90643D3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C668</xm:sqref>
        </x14:conditionalFormatting>
        <x14:conditionalFormatting xmlns:xm="http://schemas.microsoft.com/office/excel/2006/main">
          <x14:cfRule type="containsText" priority="454" operator="containsText" text="대관" id="{4FB2687D-3C08-4FDE-A02C-0CEA55C76A5E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C742:C743</xm:sqref>
        </x14:conditionalFormatting>
        <x14:conditionalFormatting xmlns:xm="http://schemas.microsoft.com/office/excel/2006/main">
          <x14:cfRule type="containsText" priority="382" operator="containsText" text="대관" id="{ADA2A23E-18D9-4FFC-A7AD-20CCADE7639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C842</xm:sqref>
        </x14:conditionalFormatting>
        <x14:conditionalFormatting xmlns:xm="http://schemas.microsoft.com/office/excel/2006/main">
          <x14:cfRule type="containsText" priority="365" operator="containsText" text="대관" id="{ABA41012-1A04-4842-BF1F-1C1DD6A107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D561:D562 N913:N918 N935:N936 N953:N957 X955:AC955 V963:V964 N964:N973</xm:sqref>
        </x14:conditionalFormatting>
        <x14:conditionalFormatting xmlns:xm="http://schemas.microsoft.com/office/excel/2006/main">
          <x14:cfRule type="containsText" priority="855" operator="containsText" text="대관" id="{C610A4F6-9C96-4446-9778-D163DADF81F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D740:E740</xm:sqref>
        </x14:conditionalFormatting>
        <x14:conditionalFormatting xmlns:xm="http://schemas.microsoft.com/office/excel/2006/main">
          <x14:cfRule type="containsText" priority="806" operator="containsText" text="대관" id="{5FC07003-1684-4FAB-9778-6D16A2FA4E5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D955:E955</xm:sqref>
        </x14:conditionalFormatting>
        <x14:conditionalFormatting xmlns:xm="http://schemas.microsoft.com/office/excel/2006/main">
          <x14:cfRule type="containsText" priority="465" operator="containsText" text="대관" id="{83AF393D-3D69-4AB3-A911-536F9A5936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D700:H701 X700:AC701</xm:sqref>
        </x14:conditionalFormatting>
        <x14:conditionalFormatting xmlns:xm="http://schemas.microsoft.com/office/excel/2006/main">
          <x14:cfRule type="containsText" priority="714" operator="containsText" text="대관" id="{B8046D7C-E62D-41D3-90C4-A6094999AC7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D895:H895</xm:sqref>
        </x14:conditionalFormatting>
        <x14:conditionalFormatting xmlns:xm="http://schemas.microsoft.com/office/excel/2006/main">
          <x14:cfRule type="containsText" priority="597" operator="containsText" text="대관" id="{70E2D906-260D-4403-A425-AB196689BA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D536:I536</xm:sqref>
        </x14:conditionalFormatting>
        <x14:conditionalFormatting xmlns:xm="http://schemas.microsoft.com/office/excel/2006/main">
          <x14:cfRule type="containsText" priority="778" operator="containsText" text="대관" id="{2067EED1-B976-4A3C-A614-E3FC4174F47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D543:I544</xm:sqref>
        </x14:conditionalFormatting>
        <x14:conditionalFormatting xmlns:xm="http://schemas.microsoft.com/office/excel/2006/main">
          <x14:cfRule type="containsText" priority="584" operator="containsText" text="대관" id="{1BBD2938-92E9-45E6-8662-81D3BD21CC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D563:D564 F563:I564</xm:sqref>
        </x14:conditionalFormatting>
        <x14:conditionalFormatting xmlns:xm="http://schemas.microsoft.com/office/excel/2006/main">
          <x14:cfRule type="containsText" priority="821" operator="containsText" text="대관" id="{CAFFC272-9019-4C57-A25F-D90A8EB5553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D571 F571:I571</xm:sqref>
        </x14:conditionalFormatting>
        <x14:conditionalFormatting xmlns:xm="http://schemas.microsoft.com/office/excel/2006/main">
          <x14:cfRule type="containsText" priority="816" operator="containsText" text="대관" id="{B7C3783E-5992-41BF-AFBF-DB8179FBB52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D572 F572:I572</xm:sqref>
        </x14:conditionalFormatting>
        <x14:conditionalFormatting xmlns:xm="http://schemas.microsoft.com/office/excel/2006/main">
          <x14:cfRule type="containsText" priority="901" operator="containsText" text="대관" id="{8AF7AF83-B0FE-4CFA-904D-553AE5DF776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D641:I641</xm:sqref>
        </x14:conditionalFormatting>
        <x14:conditionalFormatting xmlns:xm="http://schemas.microsoft.com/office/excel/2006/main">
          <x14:cfRule type="containsText" priority="548" operator="containsText" text="대관" id="{AFEBA516-DA38-42CA-A8FD-17EBDBAEDC9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D644:I644</xm:sqref>
        </x14:conditionalFormatting>
        <x14:conditionalFormatting xmlns:xm="http://schemas.microsoft.com/office/excel/2006/main">
          <x14:cfRule type="containsText" priority="535" operator="containsText" text="대관" id="{368DB4DB-53AA-4681-89E5-2EF1F61FF84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D653:I653</xm:sqref>
        </x14:conditionalFormatting>
        <x14:conditionalFormatting xmlns:xm="http://schemas.microsoft.com/office/excel/2006/main">
          <x14:cfRule type="containsText" priority="526" operator="containsText" text="대관" id="{DF9B554D-160F-4E6E-8F47-D20D4CF0D8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D658:I658</xm:sqref>
        </x14:conditionalFormatting>
        <x14:conditionalFormatting xmlns:xm="http://schemas.microsoft.com/office/excel/2006/main">
          <x14:cfRule type="containsText" priority="355" operator="containsText" text="대관" id="{15B66A4E-5D4F-4599-A77F-ECF2BD7B29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D678:I678</xm:sqref>
        </x14:conditionalFormatting>
        <x14:conditionalFormatting xmlns:xm="http://schemas.microsoft.com/office/excel/2006/main">
          <x14:cfRule type="containsText" priority="469" operator="containsText" text="대관" id="{DCB61317-2D59-4356-B520-3C5D13A72B4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D687:I688</xm:sqref>
        </x14:conditionalFormatting>
        <x14:conditionalFormatting xmlns:xm="http://schemas.microsoft.com/office/excel/2006/main">
          <x14:cfRule type="containsText" priority="889" operator="containsText" text="대관" id="{459CBC7C-D884-423F-A971-25494BAFD86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D692:I692</xm:sqref>
        </x14:conditionalFormatting>
        <x14:conditionalFormatting xmlns:xm="http://schemas.microsoft.com/office/excel/2006/main">
          <x14:cfRule type="containsText" priority="447" operator="containsText" text="대관" id="{1958A1F2-FFC7-4DEF-9E9F-5778F531294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D744:I745</xm:sqref>
        </x14:conditionalFormatting>
        <x14:conditionalFormatting xmlns:xm="http://schemas.microsoft.com/office/excel/2006/main">
          <x14:cfRule type="containsText" priority="419" operator="containsText" text="대관" id="{18348199-8E0B-447C-80E7-AB4327AE451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D754:I754</xm:sqref>
        </x14:conditionalFormatting>
        <x14:conditionalFormatting xmlns:xm="http://schemas.microsoft.com/office/excel/2006/main">
          <x14:cfRule type="containsText" priority="406" operator="containsText" text="대관" id="{3DA8912C-4AFE-428B-81F2-47B8E89C20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D771:I771</xm:sqref>
        </x14:conditionalFormatting>
        <x14:conditionalFormatting xmlns:xm="http://schemas.microsoft.com/office/excel/2006/main">
          <x14:cfRule type="containsText" priority="898" operator="containsText" text="대관" id="{A54143D3-0B82-4466-A195-948C63C06EC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D801:I801</xm:sqref>
        </x14:conditionalFormatting>
        <x14:conditionalFormatting xmlns:xm="http://schemas.microsoft.com/office/excel/2006/main">
          <x14:cfRule type="containsText" priority="845" operator="containsText" text="대관" id="{44E8A64F-B0E5-4738-A494-6A17FCB43E6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D847 F847:I847</xm:sqref>
        </x14:conditionalFormatting>
        <x14:conditionalFormatting xmlns:xm="http://schemas.microsoft.com/office/excel/2006/main">
          <x14:cfRule type="containsText" priority="757" operator="containsText" text="대관" id="{D2496D85-708A-4C62-9A8B-7F6A1A2058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D862 F862:I862</xm:sqref>
        </x14:conditionalFormatting>
        <x14:conditionalFormatting xmlns:xm="http://schemas.microsoft.com/office/excel/2006/main">
          <x14:cfRule type="containsText" priority="704" operator="containsText" text="대관" id="{9E0E0E7F-5DB6-400D-B47D-C39A27DFDCF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D881:I885</xm:sqref>
        </x14:conditionalFormatting>
        <x14:conditionalFormatting xmlns:xm="http://schemas.microsoft.com/office/excel/2006/main">
          <x14:cfRule type="containsText" priority="878" operator="containsText" text="대관" id="{135A1342-5133-473A-9255-7F72BFC319E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D890:I890</xm:sqref>
        </x14:conditionalFormatting>
        <x14:conditionalFormatting xmlns:xm="http://schemas.microsoft.com/office/excel/2006/main">
          <x14:cfRule type="containsText" priority="789" operator="containsText" text="대관" id="{0AEED099-8FC2-44B9-9C3C-442CB4ED6EA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D900:I900</xm:sqref>
        </x14:conditionalFormatting>
        <x14:conditionalFormatting xmlns:xm="http://schemas.microsoft.com/office/excel/2006/main">
          <x14:cfRule type="containsText" priority="658" operator="containsText" text="대관" id="{E43D557C-CF51-4D89-90F3-8B1D4C5359F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D920:I920</xm:sqref>
        </x14:conditionalFormatting>
        <x14:conditionalFormatting xmlns:xm="http://schemas.microsoft.com/office/excel/2006/main">
          <x14:cfRule type="containsText" priority="635" operator="containsText" text="대관" id="{0F6598D4-F92B-44AB-86A4-DFDA7F4017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D941:I941</xm:sqref>
        </x14:conditionalFormatting>
        <x14:conditionalFormatting xmlns:xm="http://schemas.microsoft.com/office/excel/2006/main">
          <x14:cfRule type="containsText" priority="809" operator="containsText" text="대관" id="{CB1AE370-A92F-4AB3-A8A9-0366E093F4F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D957:I957</xm:sqref>
        </x14:conditionalFormatting>
        <x14:conditionalFormatting xmlns:xm="http://schemas.microsoft.com/office/excel/2006/main">
          <x14:cfRule type="containsText" priority="679" operator="containsText" text="대관" id="{E7EDB505-C3D2-451C-8B3E-E44F8B1096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D559:D560 F559:K560</xm:sqref>
        </x14:conditionalFormatting>
        <x14:conditionalFormatting xmlns:xm="http://schemas.microsoft.com/office/excel/2006/main">
          <x14:cfRule type="containsText" priority="512" operator="containsText" text="대관" id="{8498E915-4786-4981-8698-F7F356A7345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D634:K634</xm:sqref>
        </x14:conditionalFormatting>
        <x14:conditionalFormatting xmlns:xm="http://schemas.microsoft.com/office/excel/2006/main">
          <x14:cfRule type="containsText" priority="503" operator="containsText" text="대관" id="{A67989C1-4A1C-4894-9FD4-E320FA690F6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D636:K636</xm:sqref>
        </x14:conditionalFormatting>
        <x14:conditionalFormatting xmlns:xm="http://schemas.microsoft.com/office/excel/2006/main">
          <x14:cfRule type="containsText" priority="550" operator="containsText" text="대관" id="{C1B84FB1-CB5D-414E-8A16-8F63CD7070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D643:K643</xm:sqref>
        </x14:conditionalFormatting>
        <x14:conditionalFormatting xmlns:xm="http://schemas.microsoft.com/office/excel/2006/main">
          <x14:cfRule type="containsText" priority="475" operator="containsText" text="대관" id="{D178885A-3841-42F3-AA37-69B98DE6904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D676:K677</xm:sqref>
        </x14:conditionalFormatting>
        <x14:conditionalFormatting xmlns:xm="http://schemas.microsoft.com/office/excel/2006/main">
          <x14:cfRule type="containsText" priority="660" operator="containsText" text="대관" id="{C1229192-EC14-4FD3-B8AB-461CC694296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D919:K919</xm:sqref>
        </x14:conditionalFormatting>
        <x14:conditionalFormatting xmlns:xm="http://schemas.microsoft.com/office/excel/2006/main">
          <x14:cfRule type="containsText" priority="510" operator="containsText" text="대관" id="{8428B3C1-C8F3-4C9C-B32F-1E8EEE451DB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E635:G635</xm:sqref>
        </x14:conditionalFormatting>
        <x14:conditionalFormatting xmlns:xm="http://schemas.microsoft.com/office/excel/2006/main">
          <x14:cfRule type="containsText" priority="501" operator="containsText" text="대관" id="{59E3FBAD-D053-4B29-A7AE-68555560AA5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E637:G639</xm:sqref>
        </x14:conditionalFormatting>
        <x14:conditionalFormatting xmlns:xm="http://schemas.microsoft.com/office/excel/2006/main">
          <x14:cfRule type="containsText" priority="370" operator="containsText" text="대관" id="{F1E7054F-CFF7-47C2-B66E-D494E2D975B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F561:I561</xm:sqref>
        </x14:conditionalFormatting>
        <x14:conditionalFormatting xmlns:xm="http://schemas.microsoft.com/office/excel/2006/main">
          <x14:cfRule type="containsText" priority="749" operator="containsText" text="대관" id="{257FA5F5-6024-4236-8EA0-4DDAAF16BE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E624:I624</xm:sqref>
        </x14:conditionalFormatting>
        <x14:conditionalFormatting xmlns:xm="http://schemas.microsoft.com/office/excel/2006/main">
          <x14:cfRule type="containsText" priority="917" operator="containsText" text="대관" id="{CF658820-E99C-4842-AD0A-5CCB61DC121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E625:I625 D642:H642 N689:N690 D712:K712 X712:AC712 N740:N741 F866:I866 U866 U960 N770 Y962 N593 N599 N848:N849 X625:AC625 N625 X866:AC866 N866 N869:N870 N878 N880 N893:N894 N548 N707:N709 N711:N713 N912 N959:N963 N641:N642 X642:AC642 N757:N758</xm:sqref>
        </x14:conditionalFormatting>
        <x14:conditionalFormatting xmlns:xm="http://schemas.microsoft.com/office/excel/2006/main">
          <x14:cfRule type="containsText" priority="434" operator="containsText" text="대관" id="{D00724EF-DAEA-46D1-930C-3C4A3442DE7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E751:I751</xm:sqref>
        </x14:conditionalFormatting>
        <x14:conditionalFormatting xmlns:xm="http://schemas.microsoft.com/office/excel/2006/main">
          <x14:cfRule type="containsText" priority="738" operator="containsText" text="대관" id="{96F85B7C-D2D6-49F0-99F0-DD416690F0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F868:I868</xm:sqref>
        </x14:conditionalFormatting>
        <x14:conditionalFormatting xmlns:xm="http://schemas.microsoft.com/office/excel/2006/main">
          <x14:cfRule type="containsText" priority="912" operator="containsText" text="대관" id="{A600247C-A9F8-4E82-B97D-0B82ED08A4E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E887:I887</xm:sqref>
        </x14:conditionalFormatting>
        <x14:conditionalFormatting xmlns:xm="http://schemas.microsoft.com/office/excel/2006/main">
          <x14:cfRule type="containsText" priority="797" operator="containsText" text="대관" id="{19764CCD-8576-4662-AB89-5090F627C6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E916:I916</xm:sqref>
        </x14:conditionalFormatting>
        <x14:conditionalFormatting xmlns:xm="http://schemas.microsoft.com/office/excel/2006/main">
          <x14:cfRule type="containsText" priority="372" operator="containsText" text="대관" id="{1E8A3030-8801-436B-9DCD-F4592F0E90D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F562:I562</xm:sqref>
        </x14:conditionalFormatting>
        <x14:conditionalFormatting xmlns:xm="http://schemas.microsoft.com/office/excel/2006/main">
          <x14:cfRule type="containsText" priority="857" operator="containsText" text="대관" id="{34CCD5DA-E724-4A09-B799-E5C1B187041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F740:K740</xm:sqref>
        </x14:conditionalFormatting>
        <x14:conditionalFormatting xmlns:xm="http://schemas.microsoft.com/office/excel/2006/main">
          <x14:cfRule type="containsText" priority="803" operator="containsText" text="대관" id="{EF3A60B4-0B22-43B2-AA77-D9EB246F3C1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G955:K955</xm:sqref>
        </x14:conditionalFormatting>
        <x14:conditionalFormatting xmlns:xm="http://schemas.microsoft.com/office/excel/2006/main">
          <x14:cfRule type="containsText" priority="708" operator="containsText" text="대관" id="{B582E27B-F1C9-401A-A06E-0213286B281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I881:I885</xm:sqref>
        </x14:conditionalFormatting>
        <x14:conditionalFormatting xmlns:xm="http://schemas.microsoft.com/office/excel/2006/main">
          <x14:cfRule type="containsText" priority="709" operator="containsText" text="대관" id="{49A243DD-01F7-4DA5-B6FC-F49D033F7A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I895:K895</xm:sqref>
        </x14:conditionalFormatting>
        <x14:conditionalFormatting xmlns:xm="http://schemas.microsoft.com/office/excel/2006/main">
          <x14:cfRule type="containsText" priority="835" operator="containsText" text="대관" id="{FA60F77F-EF03-462B-B1C3-88699A3B47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J540:K540</xm:sqref>
        </x14:conditionalFormatting>
        <x14:conditionalFormatting xmlns:xm="http://schemas.microsoft.com/office/excel/2006/main">
          <x14:cfRule type="containsText" priority="359" operator="containsText" text="대관" id="{588630C2-0A6F-4FDD-9231-2C3CC98739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J561:K562</xm:sqref>
        </x14:conditionalFormatting>
        <x14:conditionalFormatting xmlns:xm="http://schemas.microsoft.com/office/excel/2006/main">
          <x14:cfRule type="containsText" priority="813" operator="containsText" text="대관" id="{16B1187A-C355-4E93-9054-C2A92B31F2B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J572:K572</xm:sqref>
        </x14:conditionalFormatting>
        <x14:conditionalFormatting xmlns:xm="http://schemas.microsoft.com/office/excel/2006/main">
          <x14:cfRule type="containsText" priority="770" operator="containsText" text="대관" id="{7A8FE5BC-C9DE-4556-A838-2559210C028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J576:K576</xm:sqref>
        </x14:conditionalFormatting>
        <x14:conditionalFormatting xmlns:xm="http://schemas.microsoft.com/office/excel/2006/main">
          <x14:cfRule type="containsText" priority="545" operator="containsText" text="대관" id="{81F78770-B4DD-4F74-A319-33E7EF98E67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J644:K644</xm:sqref>
        </x14:conditionalFormatting>
        <x14:conditionalFormatting xmlns:xm="http://schemas.microsoft.com/office/excel/2006/main">
          <x14:cfRule type="containsText" priority="532" operator="containsText" text="대관" id="{F56A9B30-56FD-492A-A3E1-5D26CEB831C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J653:K653</xm:sqref>
        </x14:conditionalFormatting>
        <x14:conditionalFormatting xmlns:xm="http://schemas.microsoft.com/office/excel/2006/main">
          <x14:cfRule type="containsText" priority="352" operator="containsText" text="대관" id="{0FB06518-CC8C-4DF6-A3B2-5E5EAD7D018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J678:K678</xm:sqref>
        </x14:conditionalFormatting>
        <x14:conditionalFormatting xmlns:xm="http://schemas.microsoft.com/office/excel/2006/main">
          <x14:cfRule type="containsText" priority="886" operator="containsText" text="대관" id="{C52DEE3C-B49C-4D25-A2E8-0F9DA31AF2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J692:K692</xm:sqref>
        </x14:conditionalFormatting>
        <x14:conditionalFormatting xmlns:xm="http://schemas.microsoft.com/office/excel/2006/main">
          <x14:cfRule type="containsText" priority="444" operator="containsText" text="대관" id="{4E199DD8-0D58-46C9-923B-730B5592FCF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J744:K744</xm:sqref>
        </x14:conditionalFormatting>
        <x14:conditionalFormatting xmlns:xm="http://schemas.microsoft.com/office/excel/2006/main">
          <x14:cfRule type="containsText" priority="431" operator="containsText" text="대관" id="{21990F78-4F59-4A66-A62B-5C2BB04819A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J751:K751</xm:sqref>
        </x14:conditionalFormatting>
        <x14:conditionalFormatting xmlns:xm="http://schemas.microsoft.com/office/excel/2006/main">
          <x14:cfRule type="containsText" priority="853" operator="containsText" text="대관" id="{73A4E08A-6A8A-4BEC-A834-26C67F019CE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J783:K783</xm:sqref>
        </x14:conditionalFormatting>
        <x14:conditionalFormatting xmlns:xm="http://schemas.microsoft.com/office/excel/2006/main">
          <x14:cfRule type="containsText" priority="842" operator="containsText" text="대관" id="{6A3AACAC-D6CF-404C-9C93-E9E985152D3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J847:K847</xm:sqref>
        </x14:conditionalFormatting>
        <x14:conditionalFormatting xmlns:xm="http://schemas.microsoft.com/office/excel/2006/main">
          <x14:cfRule type="containsText" priority="774" operator="containsText" text="대관" id="{51177FDC-BBF9-459C-BE40-70483AF6C40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J851:K852</xm:sqref>
        </x14:conditionalFormatting>
        <x14:conditionalFormatting xmlns:xm="http://schemas.microsoft.com/office/excel/2006/main">
          <x14:cfRule type="containsText" priority="829" operator="containsText" text="대관" id="{1E6A2E3F-841D-4241-968E-406E59A440C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J889:K889</xm:sqref>
        </x14:conditionalFormatting>
        <x14:conditionalFormatting xmlns:xm="http://schemas.microsoft.com/office/excel/2006/main">
          <x14:cfRule type="containsText" priority="653" operator="containsText" text="대관" id="{22CE3F80-EF01-426C-B4CF-7DF1A5BF34E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J920:K920</xm:sqref>
        </x14:conditionalFormatting>
        <x14:conditionalFormatting xmlns:xm="http://schemas.microsoft.com/office/excel/2006/main">
          <x14:cfRule type="containsText" priority="629" operator="containsText" text="대관" id="{594627AF-8865-44CD-ADB4-19DD08660C1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J949:K949</xm:sqref>
        </x14:conditionalFormatting>
        <x14:conditionalFormatting xmlns:xm="http://schemas.microsoft.com/office/excel/2006/main">
          <x14:cfRule type="containsText" priority="625" operator="containsText" text="대관" id="{D235B3CD-5ACE-41F5-8F02-2B431540AC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J956:K957</xm:sqref>
        </x14:conditionalFormatting>
        <x14:conditionalFormatting xmlns:xm="http://schemas.microsoft.com/office/excel/2006/main">
          <x14:cfRule type="containsText" priority="374" operator="containsText" text="대관" id="{96248CD4-0090-4830-ADE8-BBDE0FC3FA9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L538:M539</xm:sqref>
        </x14:conditionalFormatting>
        <x14:conditionalFormatting xmlns:xm="http://schemas.microsoft.com/office/excel/2006/main">
          <x14:cfRule type="containsText" priority="832" operator="containsText" text="대관" id="{D0863E11-7798-4D5D-B7B3-BF1B5C3D410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L593:M593</xm:sqref>
        </x14:conditionalFormatting>
        <x14:conditionalFormatting xmlns:xm="http://schemas.microsoft.com/office/excel/2006/main">
          <x14:cfRule type="containsText" priority="694" operator="containsText" text="대관" id="{B5B9D075-AF3A-4738-AC9F-6AE5EC53641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L686:M686</xm:sqref>
        </x14:conditionalFormatting>
        <x14:conditionalFormatting xmlns:xm="http://schemas.microsoft.com/office/excel/2006/main">
          <x14:cfRule type="containsText" priority="687" operator="containsText" text="대관" id="{B345C068-B097-4D6D-BBF3-38F452B4F56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L765:M765</xm:sqref>
        </x14:conditionalFormatting>
        <x14:conditionalFormatting xmlns:xm="http://schemas.microsoft.com/office/excel/2006/main">
          <x14:cfRule type="containsText" priority="905" operator="containsText" text="대관" id="{662E2D18-A6CF-4CFC-BC35-03915C546A6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L770:M770</xm:sqref>
        </x14:conditionalFormatting>
        <x14:conditionalFormatting xmlns:xm="http://schemas.microsoft.com/office/excel/2006/main">
          <x14:cfRule type="containsText" priority="764" operator="containsText" text="대관" id="{1ECADF9C-1865-4B39-8CC7-4A4665C436D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M857:M859</xm:sqref>
        </x14:conditionalFormatting>
        <x14:conditionalFormatting xmlns:xm="http://schemas.microsoft.com/office/excel/2006/main">
          <x14:cfRule type="containsText" priority="602" operator="containsText" text="대관" id="{BA57DBBD-4932-43A3-815E-4E1E664A168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N534:N536</xm:sqref>
        </x14:conditionalFormatting>
        <x14:conditionalFormatting xmlns:xm="http://schemas.microsoft.com/office/excel/2006/main">
          <x14:cfRule type="containsText" priority="619" operator="containsText" text="대관" id="{53854A2C-3225-41E5-BD56-F004FD9CA7D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N538</xm:sqref>
        </x14:conditionalFormatting>
        <x14:conditionalFormatting xmlns:xm="http://schemas.microsoft.com/office/excel/2006/main">
          <x14:cfRule type="containsText" priority="377" operator="containsText" text="대관" id="{34076B6E-34C3-4D01-8BD7-997654C6000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N539:N542</xm:sqref>
        </x14:conditionalFormatting>
        <x14:conditionalFormatting xmlns:xm="http://schemas.microsoft.com/office/excel/2006/main">
          <x14:cfRule type="containsText" priority="593" operator="containsText" text="대관" id="{8AC84FC6-DB4E-4E9E-94EE-ED1F8AAF8AB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N546</xm:sqref>
        </x14:conditionalFormatting>
        <x14:conditionalFormatting xmlns:xm="http://schemas.microsoft.com/office/excel/2006/main">
          <x14:cfRule type="containsText" priority="591" operator="containsText" text="대관" id="{E858DC21-9F6B-478F-8239-70B97047E82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N549:N556</xm:sqref>
        </x14:conditionalFormatting>
        <x14:conditionalFormatting xmlns:xm="http://schemas.microsoft.com/office/excel/2006/main">
          <x14:cfRule type="containsText" priority="362" operator="containsText" text="대관" id="{CC5F9166-EE7E-40ED-A160-AD27E4C66DD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N559:N562</xm:sqref>
        </x14:conditionalFormatting>
        <x14:conditionalFormatting xmlns:xm="http://schemas.microsoft.com/office/excel/2006/main">
          <x14:cfRule type="containsText" priority="582" operator="containsText" text="대관" id="{0FAF73E6-028A-45F7-99C5-96A23CAB518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N566:N572</xm:sqref>
        </x14:conditionalFormatting>
        <x14:conditionalFormatting xmlns:xm="http://schemas.microsoft.com/office/excel/2006/main">
          <x14:cfRule type="containsText" priority="580" operator="containsText" text="대관" id="{480E1F74-14A4-4474-AA50-88E4762D759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N573:N575</xm:sqref>
        </x14:conditionalFormatting>
        <x14:conditionalFormatting xmlns:xm="http://schemas.microsoft.com/office/excel/2006/main">
          <x14:cfRule type="containsText" priority="772" operator="containsText" text="대관" id="{23583EDD-A165-416A-A41D-44B835FA5B6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N576:N579</xm:sqref>
        </x14:conditionalFormatting>
        <x14:conditionalFormatting xmlns:xm="http://schemas.microsoft.com/office/excel/2006/main">
          <x14:cfRule type="containsText" priority="577" operator="containsText" text="대관" id="{BE896B6F-6417-4341-A926-2BC09CF4C8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N580:N586</xm:sqref>
        </x14:conditionalFormatting>
        <x14:conditionalFormatting xmlns:xm="http://schemas.microsoft.com/office/excel/2006/main">
          <x14:cfRule type="containsText" priority="575" operator="containsText" text="대관" id="{7BCEF1FE-EF7A-433A-BB78-FACA682169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N590:N592</xm:sqref>
        </x14:conditionalFormatting>
        <x14:conditionalFormatting xmlns:xm="http://schemas.microsoft.com/office/excel/2006/main">
          <x14:cfRule type="containsText" priority="573" operator="containsText" text="대관" id="{59514631-7EBE-4352-AB14-00D108C4BE1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N594</xm:sqref>
        </x14:conditionalFormatting>
        <x14:conditionalFormatting xmlns:xm="http://schemas.microsoft.com/office/excel/2006/main">
          <x14:cfRule type="containsText" priority="697" operator="containsText" text="대관" id="{FCE31959-4655-415C-AFC9-7E949C8793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N598</xm:sqref>
        </x14:conditionalFormatting>
        <x14:conditionalFormatting xmlns:xm="http://schemas.microsoft.com/office/excel/2006/main">
          <x14:cfRule type="containsText" priority="784" operator="containsText" text="대관" id="{B5E5CBDB-45E5-4541-8887-F0EA4BBEA82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N600:N601</xm:sqref>
        </x14:conditionalFormatting>
        <x14:conditionalFormatting xmlns:xm="http://schemas.microsoft.com/office/excel/2006/main">
          <x14:cfRule type="containsText" priority="568" operator="containsText" text="대관" id="{669C0302-A30B-46BC-AB78-4118BCB9348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N604</xm:sqref>
        </x14:conditionalFormatting>
        <x14:conditionalFormatting xmlns:xm="http://schemas.microsoft.com/office/excel/2006/main">
          <x14:cfRule type="containsText" priority="567" operator="containsText" text="대관" id="{2BEF35BC-47FC-4C64-B1C9-98417BDF3FF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N612:N616</xm:sqref>
        </x14:conditionalFormatting>
        <x14:conditionalFormatting xmlns:xm="http://schemas.microsoft.com/office/excel/2006/main">
          <x14:cfRule type="containsText" priority="745" operator="containsText" text="대관" id="{48075891-F71F-4F86-96C8-4F29F752D0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N624</xm:sqref>
        </x14:conditionalFormatting>
        <x14:conditionalFormatting xmlns:xm="http://schemas.microsoft.com/office/excel/2006/main">
          <x14:cfRule type="containsText" priority="556" operator="containsText" text="대관" id="{5B3D677E-12F6-4CE4-A4D8-1FC8756901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N628</xm:sqref>
        </x14:conditionalFormatting>
        <x14:conditionalFormatting xmlns:xm="http://schemas.microsoft.com/office/excel/2006/main">
          <x14:cfRule type="containsText" priority="499" operator="containsText" text="대관" id="{736E0B12-57A6-446F-B12C-5F2EDFA57C9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N634:N639</xm:sqref>
        </x14:conditionalFormatting>
        <x14:conditionalFormatting xmlns:xm="http://schemas.microsoft.com/office/excel/2006/main">
          <x14:cfRule type="containsText" priority="543" operator="containsText" text="대관" id="{D532F4E6-E8D6-451D-A28B-BDEBEA17885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N643:N644</xm:sqref>
        </x14:conditionalFormatting>
        <x14:conditionalFormatting xmlns:xm="http://schemas.microsoft.com/office/excel/2006/main">
          <x14:cfRule type="containsText" priority="537" operator="containsText" text="대관" id="{3A37DA72-2C3F-4D30-865F-6CC23E3C5DC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N648</xm:sqref>
        </x14:conditionalFormatting>
        <x14:conditionalFormatting xmlns:xm="http://schemas.microsoft.com/office/excel/2006/main">
          <x14:cfRule type="containsText" priority="528" operator="containsText" text="대관" id="{61CA0C46-928E-43D4-8920-92E860CEABA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N652:N657</xm:sqref>
        </x14:conditionalFormatting>
        <x14:conditionalFormatting xmlns:xm="http://schemas.microsoft.com/office/excel/2006/main">
          <x14:cfRule type="containsText" priority="493" operator="containsText" text="대관" id="{02EBD8F7-573D-43D7-A0E9-9BE581D3FCA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N664:N668</xm:sqref>
        </x14:conditionalFormatting>
        <x14:conditionalFormatting xmlns:xm="http://schemas.microsoft.com/office/excel/2006/main">
          <x14:cfRule type="containsText" priority="479" operator="containsText" text="대관" id="{341368C7-EB1A-462D-B192-44F0BFAFA19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N671:N675</xm:sqref>
        </x14:conditionalFormatting>
        <x14:conditionalFormatting xmlns:xm="http://schemas.microsoft.com/office/excel/2006/main">
          <x14:cfRule type="containsText" priority="474" operator="containsText" text="대관" id="{8FC12762-83E0-4950-A3F6-BE31A8242C3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N681</xm:sqref>
        </x14:conditionalFormatting>
        <x14:conditionalFormatting xmlns:xm="http://schemas.microsoft.com/office/excel/2006/main">
          <x14:cfRule type="containsText" priority="696" operator="containsText" text="대관" id="{2B3EE8A8-6BF2-4170-951F-81F6DD4836C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N686</xm:sqref>
        </x14:conditionalFormatting>
        <x14:conditionalFormatting xmlns:xm="http://schemas.microsoft.com/office/excel/2006/main">
          <x14:cfRule type="containsText" priority="467" operator="containsText" text="대관" id="{F2A3BAE9-CF2D-461A-9F73-53DE8D6438C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N692:N694</xm:sqref>
        </x14:conditionalFormatting>
        <x14:conditionalFormatting xmlns:xm="http://schemas.microsoft.com/office/excel/2006/main">
          <x14:cfRule type="containsText" priority="463" operator="containsText" text="대관" id="{262B93DA-A4E9-4553-A694-15D7233F36C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N699:N706</xm:sqref>
        </x14:conditionalFormatting>
        <x14:conditionalFormatting xmlns:xm="http://schemas.microsoft.com/office/excel/2006/main">
          <x14:cfRule type="containsText" priority="677" operator="containsText" text="대관" id="{0D99CB0E-65E1-4660-8E8C-321FAA6EA18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N710</xm:sqref>
        </x14:conditionalFormatting>
        <x14:conditionalFormatting xmlns:xm="http://schemas.microsoft.com/office/excel/2006/main">
          <x14:cfRule type="containsText" priority="459" operator="containsText" text="대관" id="{A5429BB0-9415-4EFB-AA2D-96EA199D1B8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N714:N720</xm:sqref>
        </x14:conditionalFormatting>
        <x14:conditionalFormatting xmlns:xm="http://schemas.microsoft.com/office/excel/2006/main">
          <x14:cfRule type="containsText" priority="457" operator="containsText" text="대관" id="{E22FAEBE-7271-475F-9742-5EA5811624B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N721:N731</xm:sqref>
        </x14:conditionalFormatting>
        <x14:conditionalFormatting xmlns:xm="http://schemas.microsoft.com/office/excel/2006/main">
          <x14:cfRule type="containsText" priority="686" operator="containsText" text="대관" id="{001A332F-C0D7-450E-B15A-E38C22F260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N732</xm:sqref>
        </x14:conditionalFormatting>
        <x14:conditionalFormatting xmlns:xm="http://schemas.microsoft.com/office/excel/2006/main">
          <x14:cfRule type="containsText" priority="456" operator="containsText" text="대관" id="{F528C0CD-6DA0-40E4-8D56-E120AF91FC5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N733</xm:sqref>
        </x14:conditionalFormatting>
        <x14:conditionalFormatting xmlns:xm="http://schemas.microsoft.com/office/excel/2006/main">
          <x14:cfRule type="containsText" priority="440" operator="containsText" text="대관" id="{725AEFB6-8B4C-4DC9-88E8-5A83260A7CF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N744</xm:sqref>
        </x14:conditionalFormatting>
        <x14:conditionalFormatting xmlns:xm="http://schemas.microsoft.com/office/excel/2006/main">
          <x14:cfRule type="containsText" priority="644" operator="containsText" text="대관" id="{8315E15B-32EA-46BA-A600-91825562585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N745:N747</xm:sqref>
        </x14:conditionalFormatting>
        <x14:conditionalFormatting xmlns:xm="http://schemas.microsoft.com/office/excel/2006/main">
          <x14:cfRule type="containsText" priority="439" operator="containsText" text="대관" id="{B0D2EEDD-394B-4932-A762-4C428A69EB8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N748:N749</xm:sqref>
        </x14:conditionalFormatting>
        <x14:conditionalFormatting xmlns:xm="http://schemas.microsoft.com/office/excel/2006/main">
          <x14:cfRule type="containsText" priority="426" operator="containsText" text="대관" id="{4C4C279A-0F6B-49CC-97E9-7EF5693E88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N751:N753</xm:sqref>
        </x14:conditionalFormatting>
        <x14:conditionalFormatting xmlns:xm="http://schemas.microsoft.com/office/excel/2006/main">
          <x14:cfRule type="containsText" priority="414" operator="containsText" text="대관" id="{77021243-F12D-462A-90A2-BC1F7F9674F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N755:N756</xm:sqref>
        </x14:conditionalFormatting>
        <x14:conditionalFormatting xmlns:xm="http://schemas.microsoft.com/office/excel/2006/main">
          <x14:cfRule type="containsText" priority="413" operator="containsText" text="대관" id="{31E295C0-199D-4A99-85EF-D85448E9B29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N759:N764</xm:sqref>
        </x14:conditionalFormatting>
        <x14:conditionalFormatting xmlns:xm="http://schemas.microsoft.com/office/excel/2006/main">
          <x14:cfRule type="containsText" priority="689" operator="containsText" text="대관" id="{70577560-AA02-4E3C-9BF5-23B58674C3B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N765</xm:sqref>
        </x14:conditionalFormatting>
        <x14:conditionalFormatting xmlns:xm="http://schemas.microsoft.com/office/excel/2006/main">
          <x14:cfRule type="containsText" priority="411" operator="containsText" text="대관" id="{05B21C48-A95E-4C1D-B271-508D2952C9D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N766:N769</xm:sqref>
        </x14:conditionalFormatting>
        <x14:conditionalFormatting xmlns:xm="http://schemas.microsoft.com/office/excel/2006/main">
          <x14:cfRule type="containsText" priority="399" operator="containsText" text="대관" id="{791F2D5B-CA50-400C-B937-5A4DD63240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N771:N774</xm:sqref>
        </x14:conditionalFormatting>
        <x14:conditionalFormatting xmlns:xm="http://schemas.microsoft.com/office/excel/2006/main">
          <x14:cfRule type="containsText" priority="397" operator="containsText" text="대관" id="{88AF64C9-B9AD-4E95-80BA-81F7FC377B7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N777:N786</xm:sqref>
        </x14:conditionalFormatting>
        <x14:conditionalFormatting xmlns:xm="http://schemas.microsoft.com/office/excel/2006/main">
          <x14:cfRule type="containsText" priority="395" operator="containsText" text="대관" id="{6AEB4561-5FA9-4D11-8F1D-95C4E68E75D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N787:N795</xm:sqref>
        </x14:conditionalFormatting>
        <x14:conditionalFormatting xmlns:xm="http://schemas.microsoft.com/office/excel/2006/main">
          <x14:cfRule type="containsText" priority="393" operator="containsText" text="대관" id="{031D2151-AD20-4C55-B24B-0556F8569F6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N797:N803</xm:sqref>
        </x14:conditionalFormatting>
        <x14:conditionalFormatting xmlns:xm="http://schemas.microsoft.com/office/excel/2006/main">
          <x14:cfRule type="containsText" priority="390" operator="containsText" text="대관" id="{41C65FDC-7196-470F-93F1-C385F8CB59C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N807:N813</xm:sqref>
        </x14:conditionalFormatting>
        <x14:conditionalFormatting xmlns:xm="http://schemas.microsoft.com/office/excel/2006/main">
          <x14:cfRule type="containsText" priority="674" operator="containsText" text="대관" id="{0DE92668-7C65-4E7F-9F6B-6CF0523F92A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N814</xm:sqref>
        </x14:conditionalFormatting>
        <x14:conditionalFormatting xmlns:xm="http://schemas.microsoft.com/office/excel/2006/main">
          <x14:cfRule type="containsText" priority="387" operator="containsText" text="대관" id="{6B20C8B4-D6C6-4D97-A61F-F731FA12276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N815:N817</xm:sqref>
        </x14:conditionalFormatting>
        <x14:conditionalFormatting xmlns:xm="http://schemas.microsoft.com/office/excel/2006/main">
          <x14:cfRule type="containsText" priority="385" operator="containsText" text="대관" id="{E7D44221-7130-4148-BAC1-AC36CAE2AD8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N828:N834</xm:sqref>
        </x14:conditionalFormatting>
        <x14:conditionalFormatting xmlns:xm="http://schemas.microsoft.com/office/excel/2006/main">
          <x14:cfRule type="containsText" priority="383" operator="containsText" text="대관" id="{35C6E7C4-9701-41FB-A04A-669A4031A4C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N836:N839</xm:sqref>
        </x14:conditionalFormatting>
        <x14:conditionalFormatting xmlns:xm="http://schemas.microsoft.com/office/excel/2006/main">
          <x14:cfRule type="containsText" priority="724" operator="containsText" text="대관" id="{95BF1A7B-B1DA-4370-9DE4-5791D8FC51C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N840</xm:sqref>
        </x14:conditionalFormatting>
        <x14:conditionalFormatting xmlns:xm="http://schemas.microsoft.com/office/excel/2006/main">
          <x14:cfRule type="containsText" priority="381" operator="containsText" text="대관" id="{EDF88CC2-A7FC-463A-819A-2376108845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N842</xm:sqref>
        </x14:conditionalFormatting>
        <x14:conditionalFormatting xmlns:xm="http://schemas.microsoft.com/office/excel/2006/main">
          <x14:cfRule type="containsText" priority="782" operator="containsText" text="대관" id="{573FCF49-241E-4C70-87D2-17835EDCEF9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N847</xm:sqref>
        </x14:conditionalFormatting>
        <x14:conditionalFormatting xmlns:xm="http://schemas.microsoft.com/office/excel/2006/main">
          <x14:cfRule type="containsText" priority="776" operator="containsText" text="대관" id="{53B5C4CC-087F-4839-8E55-6A0214D2B8E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N850</xm:sqref>
        </x14:conditionalFormatting>
        <x14:conditionalFormatting xmlns:xm="http://schemas.microsoft.com/office/excel/2006/main">
          <x14:cfRule type="containsText" priority="766" operator="containsText" text="대관" id="{0162CC1C-0D52-4B88-8D8B-6DE0339C97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N855:N856</xm:sqref>
        </x14:conditionalFormatting>
        <x14:conditionalFormatting xmlns:xm="http://schemas.microsoft.com/office/excel/2006/main">
          <x14:cfRule type="containsText" priority="725" operator="containsText" text="대관" id="{B4A9CFF0-06EB-497E-A860-41B4B370A8C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N860:N864</xm:sqref>
        </x14:conditionalFormatting>
        <x14:conditionalFormatting xmlns:xm="http://schemas.microsoft.com/office/excel/2006/main">
          <x14:cfRule type="containsText" priority="734" operator="containsText" text="대관" id="{429044A1-A9A0-4EF2-97DD-4D11EAC9533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N866:N868</xm:sqref>
        </x14:conditionalFormatting>
        <x14:conditionalFormatting xmlns:xm="http://schemas.microsoft.com/office/excel/2006/main">
          <x14:cfRule type="containsText" priority="729" operator="containsText" text="대관" id="{74FFA23C-B701-4B54-9F3E-04691217E8F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N868</xm:sqref>
        </x14:conditionalFormatting>
        <x14:conditionalFormatting xmlns:xm="http://schemas.microsoft.com/office/excel/2006/main">
          <x14:cfRule type="containsText" priority="723" operator="containsText" text="대관" id="{11A4446D-184C-4E04-823C-4B0E4A196FD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N871:N876</xm:sqref>
        </x14:conditionalFormatting>
        <x14:conditionalFormatting xmlns:xm="http://schemas.microsoft.com/office/excel/2006/main">
          <x14:cfRule type="containsText" priority="718" operator="containsText" text="대관" id="{25C8305A-4D01-499D-86C0-79E63E7DE6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N877</xm:sqref>
        </x14:conditionalFormatting>
        <x14:conditionalFormatting xmlns:xm="http://schemas.microsoft.com/office/excel/2006/main">
          <x14:cfRule type="containsText" priority="716" operator="containsText" text="대관" id="{8444123A-2F4D-419D-B8BA-AF6F0E8877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N879</xm:sqref>
        </x14:conditionalFormatting>
        <x14:conditionalFormatting xmlns:xm="http://schemas.microsoft.com/office/excel/2006/main">
          <x14:cfRule type="containsText" priority="700" operator="containsText" text="대관" id="{2D8D2C33-4C26-45E2-B62D-63734B740C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N886:N890</xm:sqref>
        </x14:conditionalFormatting>
        <x14:conditionalFormatting xmlns:xm="http://schemas.microsoft.com/office/excel/2006/main">
          <x14:cfRule type="containsText" priority="692" operator="containsText" text="대관" id="{68305BD4-7091-4A99-8565-B6ADB1B9F54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N891</xm:sqref>
        </x14:conditionalFormatting>
        <x14:conditionalFormatting xmlns:xm="http://schemas.microsoft.com/office/excel/2006/main">
          <x14:cfRule type="containsText" priority="690" operator="containsText" text="대관" id="{4511B56A-9573-457B-9107-09A63859D1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N892</xm:sqref>
        </x14:conditionalFormatting>
        <x14:conditionalFormatting xmlns:xm="http://schemas.microsoft.com/office/excel/2006/main">
          <x14:cfRule type="containsText" priority="684" operator="containsText" text="대관" id="{3A2A2D80-7262-4549-A306-82093DB13E8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N896:N897</xm:sqref>
        </x14:conditionalFormatting>
        <x14:conditionalFormatting xmlns:xm="http://schemas.microsoft.com/office/excel/2006/main">
          <x14:cfRule type="containsText" priority="682" operator="containsText" text="대관" id="{183B1772-2A1D-4DF4-876F-6E1100A7402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N900:N902</xm:sqref>
        </x14:conditionalFormatting>
        <x14:conditionalFormatting xmlns:xm="http://schemas.microsoft.com/office/excel/2006/main">
          <x14:cfRule type="containsText" priority="675" operator="containsText" text="대관" id="{42136709-8782-4B57-A95B-EDE22D89DD9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N904</xm:sqref>
        </x14:conditionalFormatting>
        <x14:conditionalFormatting xmlns:xm="http://schemas.microsoft.com/office/excel/2006/main">
          <x14:cfRule type="containsText" priority="668" operator="containsText" text="대관" id="{59C7E22A-40D7-4763-B304-E9A4B96AD15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N905:N911</xm:sqref>
        </x14:conditionalFormatting>
        <x14:conditionalFormatting xmlns:xm="http://schemas.microsoft.com/office/excel/2006/main">
          <x14:cfRule type="containsText" priority="650" operator="containsText" text="대관" id="{31ACAB96-4C9B-446B-B807-53EDF03A0E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N919:N925</xm:sqref>
        </x14:conditionalFormatting>
        <x14:conditionalFormatting xmlns:xm="http://schemas.microsoft.com/office/excel/2006/main">
          <x14:cfRule type="containsText" priority="648" operator="containsText" text="대관" id="{16848FA2-47AA-41C3-8BF2-6C91E6E75B9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N929:N930 D930:K930 X930:AC930</xm:sqref>
        </x14:conditionalFormatting>
        <x14:conditionalFormatting xmlns:xm="http://schemas.microsoft.com/office/excel/2006/main">
          <x14:cfRule type="containsText" priority="645" operator="containsText" text="대관" id="{D4BDED65-9AE2-481D-ABAE-6F6CE9EA8C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N932:N934</xm:sqref>
        </x14:conditionalFormatting>
        <x14:conditionalFormatting xmlns:xm="http://schemas.microsoft.com/office/excel/2006/main">
          <x14:cfRule type="containsText" priority="631" operator="containsText" text="대관" id="{A8DD0309-6AF9-436C-8A32-683D3727E19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N939:N948</xm:sqref>
        </x14:conditionalFormatting>
        <x14:conditionalFormatting xmlns:xm="http://schemas.microsoft.com/office/excel/2006/main">
          <x14:cfRule type="containsText" priority="627" operator="containsText" text="대관" id="{E94613F4-6E84-4078-8C46-BF32F098C21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N949:N952</xm:sqref>
        </x14:conditionalFormatting>
        <x14:conditionalFormatting xmlns:xm="http://schemas.microsoft.com/office/excel/2006/main">
          <x14:cfRule type="containsText" priority="624" operator="containsText" text="대관" id="{D0CAC3D1-7021-48B6-AF98-F4F9ACD75F7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N958</xm:sqref>
        </x14:conditionalFormatting>
        <x14:conditionalFormatting xmlns:xm="http://schemas.microsoft.com/office/excel/2006/main">
          <x14:cfRule type="containsText" priority="605" operator="containsText" text="대관" id="{BE41CCC8-0481-4206-992B-47F553E7355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P534:P535</xm:sqref>
        </x14:conditionalFormatting>
        <x14:conditionalFormatting xmlns:xm="http://schemas.microsoft.com/office/excel/2006/main">
          <x14:cfRule type="containsText" priority="787" operator="containsText" text="대관" id="{BBB5997B-E9BE-4297-98B1-283DD67BFB7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P600:P601</xm:sqref>
        </x14:conditionalFormatting>
        <x14:conditionalFormatting xmlns:xm="http://schemas.microsoft.com/office/excel/2006/main">
          <x14:cfRule type="containsText" priority="571" operator="containsText" text="대관" id="{FAB1420E-A109-49A0-9602-762E8C0CF62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P604</xm:sqref>
        </x14:conditionalFormatting>
        <x14:conditionalFormatting xmlns:xm="http://schemas.microsoft.com/office/excel/2006/main">
          <x14:cfRule type="containsText" priority="769" operator="containsText" text="대관" id="{787F02A4-07A3-4488-B06F-E1AF646AEBA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P609</xm:sqref>
        </x14:conditionalFormatting>
        <x14:conditionalFormatting xmlns:xm="http://schemas.microsoft.com/office/excel/2006/main">
          <x14:cfRule type="containsText" priority="540" operator="containsText" text="대관" id="{01245AF3-BE29-4480-BA1A-B6B33CEB855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P648</xm:sqref>
        </x14:conditionalFormatting>
        <x14:conditionalFormatting xmlns:xm="http://schemas.microsoft.com/office/excel/2006/main">
          <x14:cfRule type="containsText" priority="495" operator="containsText" text="대관" id="{F90A2C31-811B-41DE-B110-C7EB7FD1D5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P664</xm:sqref>
        </x14:conditionalFormatting>
        <x14:conditionalFormatting xmlns:xm="http://schemas.microsoft.com/office/excel/2006/main">
          <x14:cfRule type="containsText" priority="424" operator="containsText" text="대관" id="{6F2C7960-5D12-4D77-84B1-F9106F8EF83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P753</xm:sqref>
        </x14:conditionalFormatting>
        <x14:conditionalFormatting xmlns:xm="http://schemas.microsoft.com/office/excel/2006/main">
          <x14:cfRule type="containsText" priority="417" operator="containsText" text="대관" id="{0F83F757-CBD7-4CEB-BAD9-C0D1BA40AEC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P755:P756</xm:sqref>
        </x14:conditionalFormatting>
        <x14:conditionalFormatting xmlns:xm="http://schemas.microsoft.com/office/excel/2006/main">
          <x14:cfRule type="containsText" priority="882" operator="containsText" text="대관" id="{40918385-5C0B-4140-A70C-7342D5EE4F78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U570</xm:sqref>
        </x14:conditionalFormatting>
        <x14:conditionalFormatting xmlns:xm="http://schemas.microsoft.com/office/excel/2006/main">
          <x14:cfRule type="containsText" priority="748" operator="containsText" text="대관" id="{191E9A0D-F96B-4AAF-90B5-F85D6FDF87F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U624:U625</xm:sqref>
        </x14:conditionalFormatting>
        <x14:conditionalFormatting xmlns:xm="http://schemas.microsoft.com/office/excel/2006/main">
          <x14:cfRule type="containsText" priority="430" operator="containsText" text="대관" id="{7275B762-A887-4135-BF55-68B8BDD9C3F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U751</xm:sqref>
        </x14:conditionalFormatting>
        <x14:conditionalFormatting xmlns:xm="http://schemas.microsoft.com/office/excel/2006/main">
          <x14:cfRule type="containsText" priority="737" operator="containsText" text="대관" id="{083DE5E0-1DB4-438D-B859-47CFD29B9B9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U868</xm:sqref>
        </x14:conditionalFormatting>
        <x14:conditionalFormatting xmlns:xm="http://schemas.microsoft.com/office/excel/2006/main">
          <x14:cfRule type="containsText" priority="706" operator="containsText" text="대관" id="{06D9FAD5-B3EF-4AAE-97D5-EB08D34141E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U881:U885 X881:AB885</xm:sqref>
        </x14:conditionalFormatting>
        <x14:conditionalFormatting xmlns:xm="http://schemas.microsoft.com/office/excel/2006/main">
          <x14:cfRule type="containsText" priority="910" operator="containsText" text="대관" id="{CB43621B-6F8D-4C12-BB0F-3FC8CA32AE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U887</xm:sqref>
        </x14:conditionalFormatting>
        <x14:conditionalFormatting xmlns:xm="http://schemas.microsoft.com/office/excel/2006/main">
          <x14:cfRule type="containsText" priority="827" operator="containsText" text="대관" id="{1D482CA9-B025-446F-8032-04B7D119ED9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U889</xm:sqref>
        </x14:conditionalFormatting>
        <x14:conditionalFormatting xmlns:xm="http://schemas.microsoft.com/office/excel/2006/main">
          <x14:cfRule type="containsText" priority="673" operator="containsText" text="대관" id="{4B8CE091-52B1-4C0F-8DF4-01C4C1C4225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U906:U909</xm:sqref>
        </x14:conditionalFormatting>
        <x14:conditionalFormatting xmlns:xm="http://schemas.microsoft.com/office/excel/2006/main">
          <x14:cfRule type="containsText" priority="670" operator="containsText" text="대관" id="{F49DEC1D-9547-453F-BC59-2C857429C7F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U911:V911</xm:sqref>
        </x14:conditionalFormatting>
        <x14:conditionalFormatting xmlns:xm="http://schemas.microsoft.com/office/excel/2006/main">
          <x14:cfRule type="containsText" priority="795" operator="containsText" text="대관" id="{018CC62C-B7EB-4489-B1E4-F09A8CB7AE8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U916</xm:sqref>
        </x14:conditionalFormatting>
        <x14:conditionalFormatting xmlns:xm="http://schemas.microsoft.com/office/excel/2006/main">
          <x14:cfRule type="containsText" priority="623" operator="containsText" text="대관" id="{4B3CD137-9A8F-4422-ABF2-684EFE87B4C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U963</xm:sqref>
        </x14:conditionalFormatting>
        <x14:conditionalFormatting xmlns:xm="http://schemas.microsoft.com/office/excel/2006/main">
          <x14:cfRule type="containsText" priority="595" operator="containsText" text="대관" id="{2A588E50-6040-4624-B2DF-E28A0EB0AA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V536</xm:sqref>
        </x14:conditionalFormatting>
        <x14:conditionalFormatting xmlns:xm="http://schemas.microsoft.com/office/excel/2006/main">
          <x14:cfRule type="containsText" priority="587" operator="containsText" text="대관" id="{4D929B06-02D3-4322-B8EB-D9E8868CFC5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V563:V564 R563:R564</xm:sqref>
        </x14:conditionalFormatting>
        <x14:conditionalFormatting xmlns:xm="http://schemas.microsoft.com/office/excel/2006/main">
          <x14:cfRule type="containsText" priority="823" operator="containsText" text="대관" id="{3D5111B6-3FEA-4EA4-AA4B-92D285F5AA0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V571</xm:sqref>
        </x14:conditionalFormatting>
        <x14:conditionalFormatting xmlns:xm="http://schemas.microsoft.com/office/excel/2006/main">
          <x14:cfRule type="containsText" priority="565" operator="containsText" text="대관" id="{FC0925D1-0994-40E1-9094-F700E79F6FD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V624:V625</xm:sqref>
        </x14:conditionalFormatting>
        <x14:conditionalFormatting xmlns:xm="http://schemas.microsoft.com/office/excel/2006/main">
          <x14:cfRule type="containsText" priority="520" operator="containsText" text="대관" id="{C3F1C797-0291-4E8A-ACB1-14E25277842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V661:V663</xm:sqref>
        </x14:conditionalFormatting>
        <x14:conditionalFormatting xmlns:xm="http://schemas.microsoft.com/office/excel/2006/main">
          <x14:cfRule type="containsText" priority="487" operator="containsText" text="대관" id="{04C28FB4-671A-4D96-8D7F-28FE369CBFD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V667:V668</xm:sqref>
        </x14:conditionalFormatting>
        <x14:conditionalFormatting xmlns:xm="http://schemas.microsoft.com/office/excel/2006/main">
          <x14:cfRule type="containsText" priority="864" operator="containsText" text="대관" id="{51AA8EAE-5C73-4AC2-BC3B-B09368BFA28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V711</xm:sqref>
        </x14:conditionalFormatting>
        <x14:conditionalFormatting xmlns:xm="http://schemas.microsoft.com/office/excel/2006/main">
          <x14:cfRule type="containsText" priority="615" operator="containsText" text="대관" id="{D53A848B-99DF-4AB0-8197-4069B4A6379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V721</xm:sqref>
        </x14:conditionalFormatting>
        <x14:conditionalFormatting xmlns:xm="http://schemas.microsoft.com/office/excel/2006/main">
          <x14:cfRule type="containsText" priority="450" operator="containsText" text="대관" id="{0CD7747B-5327-4C69-A1F0-5AFD5007F23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V742:V743</xm:sqref>
        </x14:conditionalFormatting>
        <x14:conditionalFormatting xmlns:xm="http://schemas.microsoft.com/office/excel/2006/main">
          <x14:cfRule type="containsText" priority="885" operator="containsText" text="대관" id="{27D3E451-73D3-49FC-B33F-C67DA5EC76D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V745</xm:sqref>
        </x14:conditionalFormatting>
        <x14:conditionalFormatting xmlns:xm="http://schemas.microsoft.com/office/excel/2006/main">
          <x14:cfRule type="containsText" priority="428" operator="containsText" text="대관" id="{64567F7B-3FCF-4813-A4AA-A2E7EC968F4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V751</xm:sqref>
        </x14:conditionalFormatting>
        <x14:conditionalFormatting xmlns:xm="http://schemas.microsoft.com/office/excel/2006/main">
          <x14:cfRule type="containsText" priority="404" operator="containsText" text="대관" id="{F3BC94B3-0EFF-4E5A-BBC7-6CA8BEFB8BD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V771</xm:sqref>
        </x14:conditionalFormatting>
        <x14:conditionalFormatting xmlns:xm="http://schemas.microsoft.com/office/excel/2006/main">
          <x14:cfRule type="containsText" priority="403" operator="containsText" text="대관" id="{93A955AC-9685-4E19-B7D1-CF85410FF85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V772:V774</xm:sqref>
        </x14:conditionalFormatting>
        <x14:conditionalFormatting xmlns:xm="http://schemas.microsoft.com/office/excel/2006/main">
          <x14:cfRule type="containsText" priority="894" operator="containsText" text="대관" id="{F8EC3F43-EF05-4979-9839-79B56679EF8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V801</xm:sqref>
        </x14:conditionalFormatting>
        <x14:conditionalFormatting xmlns:xm="http://schemas.microsoft.com/office/excel/2006/main">
          <x14:cfRule type="containsText" priority="850" operator="containsText" text="대관" id="{1838A23C-4B76-4BC2-A596-0E3947DA86D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V807</xm:sqref>
        </x14:conditionalFormatting>
        <x14:conditionalFormatting xmlns:xm="http://schemas.microsoft.com/office/excel/2006/main">
          <x14:cfRule type="containsText" priority="755" operator="containsText" text="대관" id="{E9ACDB41-70B9-4CCF-B1D8-F14F2F3EE53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V862</xm:sqref>
        </x14:conditionalFormatting>
        <x14:conditionalFormatting xmlns:xm="http://schemas.microsoft.com/office/excel/2006/main">
          <x14:cfRule type="containsText" priority="728" operator="containsText" text="대관" id="{7F53EA6B-136F-416F-9B28-F61F416F75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V866:V868</xm:sqref>
        </x14:conditionalFormatting>
        <x14:conditionalFormatting xmlns:xm="http://schemas.microsoft.com/office/excel/2006/main">
          <x14:cfRule type="containsText" priority="702" operator="containsText" text="대관" id="{D120D638-1BFE-4392-97A7-DDA10FB97D7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V881:V885</xm:sqref>
        </x14:conditionalFormatting>
        <x14:conditionalFormatting xmlns:xm="http://schemas.microsoft.com/office/excel/2006/main">
          <x14:cfRule type="containsText" priority="908" operator="containsText" text="대관" id="{D517644F-56C3-4B1A-B5F4-26B4DC2622A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V887</xm:sqref>
        </x14:conditionalFormatting>
        <x14:conditionalFormatting xmlns:xm="http://schemas.microsoft.com/office/excel/2006/main">
          <x14:cfRule type="containsText" priority="876" operator="containsText" text="대관" id="{C7E86890-B5D0-44C8-BD34-B572D18A26A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V890</xm:sqref>
        </x14:conditionalFormatting>
        <x14:conditionalFormatting xmlns:xm="http://schemas.microsoft.com/office/excel/2006/main">
          <x14:cfRule type="containsText" priority="666" operator="containsText" text="대관" id="{A463623F-6C26-4767-9A64-71FE0AC79C47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V905</xm:sqref>
        </x14:conditionalFormatting>
        <x14:conditionalFormatting xmlns:xm="http://schemas.microsoft.com/office/excel/2006/main">
          <x14:cfRule type="containsText" priority="793" operator="containsText" text="대관" id="{7E113197-7A15-4B03-8A48-7CEC7AF4D16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V916</xm:sqref>
        </x14:conditionalFormatting>
        <x14:conditionalFormatting xmlns:xm="http://schemas.microsoft.com/office/excel/2006/main">
          <x14:cfRule type="containsText" priority="642" operator="containsText" text="대관" id="{26C327CB-0BC6-466F-9FDD-A049E4EFBCF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V939</xm:sqref>
        </x14:conditionalFormatting>
        <x14:conditionalFormatting xmlns:xm="http://schemas.microsoft.com/office/excel/2006/main">
          <x14:cfRule type="containsText" priority="633" operator="containsText" text="대관" id="{E2BFB1D3-5589-4AF9-ABA3-23EB432F93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V941</xm:sqref>
        </x14:conditionalFormatting>
        <x14:conditionalFormatting xmlns:xm="http://schemas.microsoft.com/office/excel/2006/main">
          <x14:cfRule type="containsText" priority="617" operator="containsText" text="대관" id="{4281D498-19B7-41BA-BDBE-BF32A89F557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V967</xm:sqref>
        </x14:conditionalFormatting>
        <x14:conditionalFormatting xmlns:xm="http://schemas.microsoft.com/office/excel/2006/main">
          <x14:cfRule type="containsText" priority="830" operator="containsText" text="대관" id="{70BD83EB-943D-46C3-9D75-8F8EAF99CA7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V889:W889</xm:sqref>
        </x14:conditionalFormatting>
        <x14:conditionalFormatting xmlns:xm="http://schemas.microsoft.com/office/excel/2006/main">
          <x14:cfRule type="containsText" priority="563" operator="containsText" text="대관" id="{BFDA77EB-6B35-40BF-A415-68974B661BC3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X626:X627</xm:sqref>
        </x14:conditionalFormatting>
        <x14:conditionalFormatting xmlns:xm="http://schemas.microsoft.com/office/excel/2006/main">
          <x14:cfRule type="containsText" priority="485" operator="containsText" text="대관" id="{D8926D0F-464A-442F-823F-3ECD4DF1F856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X670</xm:sqref>
        </x14:conditionalFormatting>
        <x14:conditionalFormatting xmlns:xm="http://schemas.microsoft.com/office/excel/2006/main">
          <x14:cfRule type="containsText" priority="870" operator="containsText" text="대관" id="{29185674-1D05-416E-B515-6E0DACDD7A56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X803</xm:sqref>
        </x14:conditionalFormatting>
        <x14:conditionalFormatting xmlns:xm="http://schemas.microsoft.com/office/excel/2006/main">
          <x14:cfRule type="containsText" priority="588" operator="containsText" text="대관" id="{F1CA1F5D-BCB9-4797-BF17-E080B01F78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X563:AB564</xm:sqref>
        </x14:conditionalFormatting>
        <x14:conditionalFormatting xmlns:xm="http://schemas.microsoft.com/office/excel/2006/main">
          <x14:cfRule type="containsText" priority="824" operator="containsText" text="대관" id="{F9DBDAB6-7B9E-4CFA-BDE9-DD47612BED4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X571:AB571</xm:sqref>
        </x14:conditionalFormatting>
        <x14:conditionalFormatting xmlns:xm="http://schemas.microsoft.com/office/excel/2006/main">
          <x14:cfRule type="containsText" priority="790" operator="containsText" text="대관" id="{41C1C85A-A7A7-4600-8F31-5F7A2D0149E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X900:AB900</xm:sqref>
        </x14:conditionalFormatting>
        <x14:conditionalFormatting xmlns:xm="http://schemas.microsoft.com/office/excel/2006/main">
          <x14:cfRule type="containsText" priority="599" operator="containsText" text="대관" id="{3D4969E7-B9DF-4202-BA2A-50631A98523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X536:AC536</xm:sqref>
        </x14:conditionalFormatting>
        <x14:conditionalFormatting xmlns:xm="http://schemas.microsoft.com/office/excel/2006/main">
          <x14:cfRule type="containsText" priority="780" operator="containsText" text="대관" id="{8F17D4EE-524D-49AB-82CB-E8ED5F0D8FE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X543:AC544</xm:sqref>
        </x14:conditionalFormatting>
        <x14:conditionalFormatting xmlns:xm="http://schemas.microsoft.com/office/excel/2006/main">
          <x14:cfRule type="containsText" priority="367" operator="containsText" text="대관" id="{DD3C165D-C25C-4DBB-901B-EAB228A385C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X559:AC562</xm:sqref>
        </x14:conditionalFormatting>
        <x14:conditionalFormatting xmlns:xm="http://schemas.microsoft.com/office/excel/2006/main">
          <x14:cfRule type="containsText" priority="818" operator="containsText" text="대관" id="{BDD28B6F-C0BF-4A3E-9EF2-D3FE4403164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X572:AC572</xm:sqref>
        </x14:conditionalFormatting>
        <x14:conditionalFormatting xmlns:xm="http://schemas.microsoft.com/office/excel/2006/main">
          <x14:cfRule type="containsText" priority="752" operator="containsText" text="대관" id="{6D934D15-CB38-4871-AE0D-E0E2FAC842B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X624:AC624</xm:sqref>
        </x14:conditionalFormatting>
        <x14:conditionalFormatting xmlns:xm="http://schemas.microsoft.com/office/excel/2006/main">
          <x14:cfRule type="containsText" priority="514" operator="containsText" text="대관" id="{B8066122-87B5-4CE3-85B2-278063E8145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X634:AC634</xm:sqref>
        </x14:conditionalFormatting>
        <x14:conditionalFormatting xmlns:xm="http://schemas.microsoft.com/office/excel/2006/main">
          <x14:cfRule type="containsText" priority="505" operator="containsText" text="대관" id="{52107AF4-1EA3-4D7F-91D4-DB266E8F60D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X636:AC636</xm:sqref>
        </x14:conditionalFormatting>
        <x14:conditionalFormatting xmlns:xm="http://schemas.microsoft.com/office/excel/2006/main">
          <x14:cfRule type="containsText" priority="541" operator="containsText" text="대관" id="{62F5F4F1-2982-4D5D-BEC5-167C6B1D29E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X643:AC644</xm:sqref>
        </x14:conditionalFormatting>
        <x14:conditionalFormatting xmlns:xm="http://schemas.microsoft.com/office/excel/2006/main">
          <x14:cfRule type="containsText" priority="530" operator="containsText" text="대관" id="{C1E76F62-6DA5-4E3C-8736-7AB637674A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X653:AC653</xm:sqref>
        </x14:conditionalFormatting>
        <x14:conditionalFormatting xmlns:xm="http://schemas.microsoft.com/office/excel/2006/main">
          <x14:cfRule type="containsText" priority="523" operator="containsText" text="대관" id="{7301EB69-4A08-4C25-9220-5E1988EA04A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X658:AC658</xm:sqref>
        </x14:conditionalFormatting>
        <x14:conditionalFormatting xmlns:xm="http://schemas.microsoft.com/office/excel/2006/main">
          <x14:cfRule type="containsText" priority="357" operator="containsText" text="대관" id="{A8049EF8-3EB3-4091-84F8-2999E731898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X676:AC678</xm:sqref>
        </x14:conditionalFormatting>
        <x14:conditionalFormatting xmlns:xm="http://schemas.microsoft.com/office/excel/2006/main">
          <x14:cfRule type="containsText" priority="471" operator="containsText" text="대관" id="{A4DDDCBD-0E04-4EC4-BD65-245E7574D60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X687:AC688</xm:sqref>
        </x14:conditionalFormatting>
        <x14:conditionalFormatting xmlns:xm="http://schemas.microsoft.com/office/excel/2006/main">
          <x14:cfRule type="containsText" priority="891" operator="containsText" text="대관" id="{DE15C3A9-62DD-4940-9B34-0FE5506F294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X692:AC692</xm:sqref>
        </x14:conditionalFormatting>
        <x14:conditionalFormatting xmlns:xm="http://schemas.microsoft.com/office/excel/2006/main">
          <x14:cfRule type="containsText" priority="859" operator="containsText" text="대관" id="{4CF97C67-7C18-4B00-BC7B-84BC730A5F3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X740:AC740</xm:sqref>
        </x14:conditionalFormatting>
        <x14:conditionalFormatting xmlns:xm="http://schemas.microsoft.com/office/excel/2006/main">
          <x14:cfRule type="containsText" priority="442" operator="containsText" text="대관" id="{55F16D4F-452B-4505-8F78-D8A1AC594A1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X744:AC745</xm:sqref>
        </x14:conditionalFormatting>
        <x14:conditionalFormatting xmlns:xm="http://schemas.microsoft.com/office/excel/2006/main">
          <x14:cfRule type="containsText" priority="436" operator="containsText" text="대관" id="{F6F00C5D-EC7D-40AF-AA71-FE546FD87A3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X751:AC751</xm:sqref>
        </x14:conditionalFormatting>
        <x14:conditionalFormatting xmlns:xm="http://schemas.microsoft.com/office/excel/2006/main">
          <x14:cfRule type="containsText" priority="421" operator="containsText" text="대관" id="{997E9A8A-5104-4740-8310-0307FCE2664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X754:AC754</xm:sqref>
        </x14:conditionalFormatting>
        <x14:conditionalFormatting xmlns:xm="http://schemas.microsoft.com/office/excel/2006/main">
          <x14:cfRule type="containsText" priority="408" operator="containsText" text="대관" id="{4C9BCC22-C462-4C30-9C3B-AE614A2797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X771:AC771</xm:sqref>
        </x14:conditionalFormatting>
        <x14:conditionalFormatting xmlns:xm="http://schemas.microsoft.com/office/excel/2006/main">
          <x14:cfRule type="containsText" priority="895" operator="containsText" text="대관" id="{ED2E11B8-F5E9-4521-94DB-19CF202F6A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X801:AC801</xm:sqref>
        </x14:conditionalFormatting>
        <x14:conditionalFormatting xmlns:xm="http://schemas.microsoft.com/office/excel/2006/main">
          <x14:cfRule type="containsText" priority="840" operator="containsText" text="대관" id="{F9D9F1AF-7012-4741-B9FE-5591E0CCB7B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X847:AC847</xm:sqref>
        </x14:conditionalFormatting>
        <x14:conditionalFormatting xmlns:xm="http://schemas.microsoft.com/office/excel/2006/main">
          <x14:cfRule type="containsText" priority="759" operator="containsText" text="대관" id="{10D1E686-A826-4260-ACDA-20B30530F4A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X862:AC862</xm:sqref>
        </x14:conditionalFormatting>
        <x14:conditionalFormatting xmlns:xm="http://schemas.microsoft.com/office/excel/2006/main">
          <x14:cfRule type="containsText" priority="741" operator="containsText" text="대관" id="{CD4B02F4-E054-47FF-82E7-F4FEB8FC946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X868:AC868</xm:sqref>
        </x14:conditionalFormatting>
        <x14:conditionalFormatting xmlns:xm="http://schemas.microsoft.com/office/excel/2006/main">
          <x14:cfRule type="containsText" priority="914" operator="containsText" text="대관" id="{077FBDC5-98B5-45FF-AC8F-CB7F9CFB8B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X887:AC887</xm:sqref>
        </x14:conditionalFormatting>
        <x14:conditionalFormatting xmlns:xm="http://schemas.microsoft.com/office/excel/2006/main">
          <x14:cfRule type="containsText" priority="880" operator="containsText" text="대관" id="{406E9968-1831-451D-AC84-8DDDEFE2A50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X890:AC890</xm:sqref>
        </x14:conditionalFormatting>
        <x14:conditionalFormatting xmlns:xm="http://schemas.microsoft.com/office/excel/2006/main">
          <x14:cfRule type="containsText" priority="711" operator="containsText" text="대관" id="{44C2AB45-E30C-41E2-AAAD-2934F823CB0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X895:AC895</xm:sqref>
        </x14:conditionalFormatting>
        <x14:conditionalFormatting xmlns:xm="http://schemas.microsoft.com/office/excel/2006/main">
          <x14:cfRule type="containsText" priority="799" operator="containsText" text="대관" id="{2200F3D6-6DA5-46E0-9FD8-AEAF3A037AE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X916:AC916</xm:sqref>
        </x14:conditionalFormatting>
        <x14:conditionalFormatting xmlns:xm="http://schemas.microsoft.com/office/excel/2006/main">
          <x14:cfRule type="containsText" priority="655" operator="containsText" text="대관" id="{E2470E68-892A-4734-84E6-751CBBB2B1E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X919:AC920</xm:sqref>
        </x14:conditionalFormatting>
        <x14:conditionalFormatting xmlns:xm="http://schemas.microsoft.com/office/excel/2006/main">
          <x14:cfRule type="containsText" priority="637" operator="containsText" text="대관" id="{6C7AAA4E-BB00-44A1-B9EE-DE5E4F9A60E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X941:AC941</xm:sqref>
        </x14:conditionalFormatting>
        <x14:conditionalFormatting xmlns:xm="http://schemas.microsoft.com/office/excel/2006/main">
          <x14:cfRule type="containsText" priority="811" operator="containsText" text="대관" id="{17C59AD3-E43A-4E4F-A04F-07C17594820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X957:AC957</xm:sqref>
        </x14:conditionalFormatting>
        <x14:conditionalFormatting xmlns:xm="http://schemas.microsoft.com/office/excel/2006/main">
          <x14:cfRule type="containsText" priority="762" operator="containsText" text="대관" id="{5E1BBC6D-E80E-4813-A4F0-3617D94414A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ontainsText" priority="871" operator="containsText" text="대관" id="{AFC68B7A-3750-4C5F-9949-0E83E6C4C0B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Y578</xm:sqref>
        </x14:conditionalFormatting>
        <x14:conditionalFormatting xmlns:xm="http://schemas.microsoft.com/office/excel/2006/main">
          <x14:cfRule type="containsText" priority="517" operator="containsText" text="대관" id="{7BD5B3A2-5056-436B-9C83-6F4878EB78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Y663</xm:sqref>
        </x14:conditionalFormatting>
        <x14:conditionalFormatting xmlns:xm="http://schemas.microsoft.com/office/excel/2006/main">
          <x14:cfRule type="containsText" priority="490" operator="containsText" text="대관" id="{2B9B8592-87E2-4618-894F-6BCA01A54A0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Y667</xm:sqref>
        </x14:conditionalFormatting>
        <x14:conditionalFormatting xmlns:xm="http://schemas.microsoft.com/office/excel/2006/main">
          <x14:cfRule type="containsText" priority="873" operator="containsText" text="대관" id="{63DB9DA5-8636-4CD4-9FAB-5E626F683F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Y708</xm:sqref>
        </x14:conditionalFormatting>
        <x14:conditionalFormatting xmlns:xm="http://schemas.microsoft.com/office/excel/2006/main">
          <x14:cfRule type="containsText" priority="451" operator="containsText" text="대관" id="{1E590253-5977-455F-B8B9-3385D7E38C6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Y743</xm:sqref>
        </x14:conditionalFormatting>
        <x14:conditionalFormatting xmlns:xm="http://schemas.microsoft.com/office/excel/2006/main">
          <x14:cfRule type="containsText" priority="606" operator="containsText" text="대관" id="{F2E01F70-1E40-4637-B34E-29DC1885FF4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Y779:Y780</xm:sqref>
        </x14:conditionalFormatting>
        <x14:conditionalFormatting xmlns:xm="http://schemas.microsoft.com/office/excel/2006/main">
          <x14:cfRule type="containsText" priority="731" operator="containsText" text="대관" id="{8C96C442-3294-4E19-8FE5-464C113FE3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Y866:Y868</xm:sqref>
        </x14:conditionalFormatting>
        <x14:conditionalFormatting xmlns:xm="http://schemas.microsoft.com/office/excel/2006/main">
          <x14:cfRule type="containsText" priority="801" operator="containsText" text="대관" id="{44E78E7A-751D-4971-AE4B-D376EE52E43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Y880</xm:sqref>
        </x14:conditionalFormatting>
        <x14:conditionalFormatting xmlns:xm="http://schemas.microsoft.com/office/excel/2006/main">
          <x14:cfRule type="containsText" priority="651" operator="containsText" text="대관" id="{38E079AC-33A5-458F-9A96-08E25C71845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Y921:Y922</xm:sqref>
        </x14:conditionalFormatting>
        <x14:conditionalFormatting xmlns:xm="http://schemas.microsoft.com/office/excel/2006/main">
          <x14:cfRule type="containsText" priority="838" operator="containsText" text="대관" id="{56274EE0-5F2E-49FA-BFC7-1A5083BEB3A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Y961</xm:sqref>
        </x14:conditionalFormatting>
        <x14:conditionalFormatting xmlns:xm="http://schemas.microsoft.com/office/excel/2006/main">
          <x14:cfRule type="containsText" priority="620" operator="containsText" text="대관" id="{363E1F15-6EC7-4CE2-A207-FAE5CFDEBA7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Y964</xm:sqref>
        </x14:conditionalFormatting>
        <x14:conditionalFormatting xmlns:xm="http://schemas.microsoft.com/office/excel/2006/main">
          <x14:cfRule type="containsText" priority="560" operator="containsText" text="대관" id="{20C6F1C1-4FDA-4D04-AC02-3B56C32DD6DA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Z626:AC627 D626:G627 I626:I627</xm:sqref>
        </x14:conditionalFormatting>
        <x14:conditionalFormatting xmlns:xm="http://schemas.microsoft.com/office/excel/2006/main">
          <x14:cfRule type="containsText" priority="482" operator="containsText" text="대관" id="{922C1668-8DEB-44C5-9A41-23FB1F2D10E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Z670:AC670 D670:G670 I670</xm:sqref>
        </x14:conditionalFormatting>
        <x14:conditionalFormatting xmlns:xm="http://schemas.microsoft.com/office/excel/2006/main">
          <x14:cfRule type="containsText" priority="867" operator="containsText" text="대관" id="{94685F33-4C06-4BDB-A154-AFAEF77C687B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Z803:AC803 D803:G803 I803</xm:sqref>
        </x14:conditionalFormatting>
        <x14:conditionalFormatting xmlns:xm="http://schemas.microsoft.com/office/excel/2006/main">
          <x14:cfRule type="containsText" priority="508" operator="containsText" text="대관" id="{D0605E5A-D12C-4FBA-880D-E3D8DAF36D2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AA635</xm:sqref>
        </x14:conditionalFormatting>
        <x14:conditionalFormatting xmlns:xm="http://schemas.microsoft.com/office/excel/2006/main">
          <x14:cfRule type="containsText" priority="496" operator="containsText" text="대관" id="{17E8446D-0239-45B2-A0FD-9013E3571F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AA637:AA639</xm:sqref>
        </x14:conditionalFormatting>
        <x14:conditionalFormatting xmlns:xm="http://schemas.microsoft.com/office/excel/2006/main">
          <x14:cfRule type="containsText" priority="903" operator="containsText" text="대관" id="{10AFE639-B6D4-4775-92F5-C8E69CF3D72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AB641:AC641</xm:sqref>
        </x14:conditionalFormatting>
        <x14:conditionalFormatting xmlns:xm="http://schemas.microsoft.com/office/excel/2006/main">
          <x14:cfRule type="containsText" priority="851" operator="containsText" text="대관" id="{2C3F545C-37AB-4219-9F59-7039CA5C95A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AC707</xm:sqref>
        </x14:conditionalFormatting>
        <x14:conditionalFormatting xmlns:xm="http://schemas.microsoft.com/office/excel/2006/main">
          <x14:cfRule type="containsText" priority="245" operator="containsText" text="대관" id="{8C894233-66D6-4B0F-971F-3B7A5354302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A453</xm:sqref>
        </x14:conditionalFormatting>
        <x14:conditionalFormatting xmlns:xm="http://schemas.microsoft.com/office/excel/2006/main">
          <x14:cfRule type="containsText" priority="312" operator="containsText" text="대관" id="{948CE640-1FC3-4872-88FB-E0A71CC31AA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A462</xm:sqref>
        </x14:conditionalFormatting>
        <x14:conditionalFormatting xmlns:xm="http://schemas.microsoft.com/office/excel/2006/main">
          <x14:cfRule type="containsText" priority="182" operator="containsText" text="대관" id="{EC1E6054-7799-4AF8-A383-CF0FD883B7E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A465 V465</xm:sqref>
        </x14:conditionalFormatting>
        <x14:conditionalFormatting xmlns:xm="http://schemas.microsoft.com/office/excel/2006/main">
          <x14:cfRule type="containsText" priority="247" operator="containsText" text="대관" id="{800D2CEF-339B-4DB9-956B-CF1EA13B361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A471</xm:sqref>
        </x14:conditionalFormatting>
        <x14:conditionalFormatting xmlns:xm="http://schemas.microsoft.com/office/excel/2006/main">
          <x14:cfRule type="containsText" priority="141" operator="containsText" text="대관" id="{7AB62F0D-6B38-4E55-898E-1B3695F4E6F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A494:A496</xm:sqref>
        </x14:conditionalFormatting>
        <x14:conditionalFormatting xmlns:xm="http://schemas.microsoft.com/office/excel/2006/main">
          <x14:cfRule type="containsText" priority="300" operator="containsText" text="대관" id="{A71BAD25-F8F8-4D2B-A820-8819174AF84E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A521</xm:sqref>
        </x14:conditionalFormatting>
        <x14:conditionalFormatting xmlns:xm="http://schemas.microsoft.com/office/excel/2006/main">
          <x14:cfRule type="containsText" priority="136" operator="containsText" text="대관" id="{9AAFABD0-BD1F-4290-A211-1CDD5A3D300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V525:V526 A525:A526</xm:sqref>
        </x14:conditionalFormatting>
        <x14:conditionalFormatting xmlns:xm="http://schemas.microsoft.com/office/excel/2006/main">
          <x14:cfRule type="containsText" priority="127" operator="containsText" text="대관" id="{13F4C75D-A274-41F5-A2FF-39DDF45C237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A533</xm:sqref>
        </x14:conditionalFormatting>
        <x14:conditionalFormatting xmlns:xm="http://schemas.microsoft.com/office/excel/2006/main">
          <x14:cfRule type="containsText" priority="65" operator="containsText" text="대관" id="{C6F1317A-D51F-4F32-8AC2-4A2D7D11296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C432:C435</xm:sqref>
        </x14:conditionalFormatting>
        <x14:conditionalFormatting xmlns:xm="http://schemas.microsoft.com/office/excel/2006/main">
          <x14:cfRule type="containsText" priority="186" operator="containsText" text="대관" id="{AA80FA1A-D5D4-42CF-9FF2-165DB74E9B7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C440</xm:sqref>
        </x14:conditionalFormatting>
        <x14:conditionalFormatting xmlns:xm="http://schemas.microsoft.com/office/excel/2006/main">
          <x14:cfRule type="containsText" priority="131" operator="containsText" text="대관" id="{BD794743-A157-45FD-A7DB-1E9811455CC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C533</xm:sqref>
        </x14:conditionalFormatting>
        <x14:conditionalFormatting xmlns:xm="http://schemas.microsoft.com/office/excel/2006/main">
          <x14:cfRule type="containsText" priority="306" operator="containsText" text="대관" id="{CACB83A4-7C87-4A23-A805-DFD9B403C46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D474:E474</xm:sqref>
        </x14:conditionalFormatting>
        <x14:conditionalFormatting xmlns:xm="http://schemas.microsoft.com/office/excel/2006/main">
          <x14:cfRule type="containsText" priority="292" operator="containsText" text="대관" id="{916EB48F-1119-4918-99AB-E530917153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D324:I324</xm:sqref>
        </x14:conditionalFormatting>
        <x14:conditionalFormatting xmlns:xm="http://schemas.microsoft.com/office/excel/2006/main">
          <x14:cfRule type="containsText" priority="203" operator="containsText" text="대관" id="{30B07210-CDD3-41B1-8F2F-282FD3CDA0C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D353:I356</xm:sqref>
        </x14:conditionalFormatting>
        <x14:conditionalFormatting xmlns:xm="http://schemas.microsoft.com/office/excel/2006/main">
          <x14:cfRule type="containsText" priority="238" operator="containsText" text="대관" id="{C8E00F4D-E36A-49FA-92E7-C99230F2BF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D360:I360</xm:sqref>
        </x14:conditionalFormatting>
        <x14:conditionalFormatting xmlns:xm="http://schemas.microsoft.com/office/excel/2006/main">
          <x14:cfRule type="containsText" priority="277" operator="containsText" text="대관" id="{620C4E5C-D038-416C-A1D3-58C4E0A250C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D363:I365</xm:sqref>
        </x14:conditionalFormatting>
        <x14:conditionalFormatting xmlns:xm="http://schemas.microsoft.com/office/excel/2006/main">
          <x14:cfRule type="containsText" priority="227" operator="containsText" text="대관" id="{50C2A5EB-CC05-41E0-BFD3-4A416ABC3B1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D376:I377</xm:sqref>
        </x14:conditionalFormatting>
        <x14:conditionalFormatting xmlns:xm="http://schemas.microsoft.com/office/excel/2006/main">
          <x14:cfRule type="containsText" priority="287" operator="containsText" text="대관" id="{EF4BF6C2-A8E1-4120-870A-5735C079F1E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D383:I384</xm:sqref>
        </x14:conditionalFormatting>
        <x14:conditionalFormatting xmlns:xm="http://schemas.microsoft.com/office/excel/2006/main">
          <x14:cfRule type="containsText" priority="71" operator="containsText" text="대관" id="{9937B873-320C-458E-AC08-6E3826BAD70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D422:I423</xm:sqref>
        </x14:conditionalFormatting>
        <x14:conditionalFormatting xmlns:xm="http://schemas.microsoft.com/office/excel/2006/main">
          <x14:cfRule type="containsText" priority="212" operator="containsText" text="대관" id="{E0948195-8BA3-4530-A2B5-F7F58973C03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D426:I426</xm:sqref>
        </x14:conditionalFormatting>
        <x14:conditionalFormatting xmlns:xm="http://schemas.microsoft.com/office/excel/2006/main">
          <x14:cfRule type="containsText" priority="177" operator="containsText" text="대관" id="{51BF9233-5515-4836-A316-3D3D4DF00BF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D431:I431</xm:sqref>
        </x14:conditionalFormatting>
        <x14:conditionalFormatting xmlns:xm="http://schemas.microsoft.com/office/excel/2006/main">
          <x14:cfRule type="containsText" priority="338" operator="containsText" text="대관" id="{D6B847DB-FBC4-42FD-931A-464A57E0FA9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D447:I447</xm:sqref>
        </x14:conditionalFormatting>
        <x14:conditionalFormatting xmlns:xm="http://schemas.microsoft.com/office/excel/2006/main">
          <x14:cfRule type="containsText" priority="331" operator="containsText" text="대관" id="{460764FA-BDFD-48F8-B740-B388B236A5D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D476:I476</xm:sqref>
        </x14:conditionalFormatting>
        <x14:conditionalFormatting xmlns:xm="http://schemas.microsoft.com/office/excel/2006/main">
          <x14:cfRule type="containsText" priority="147" operator="containsText" text="대관" id="{F46B6E47-7392-41CF-A725-C38D5181125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D493 F493:I493</xm:sqref>
        </x14:conditionalFormatting>
        <x14:conditionalFormatting xmlns:xm="http://schemas.microsoft.com/office/excel/2006/main">
          <x14:cfRule type="containsText" priority="346" operator="containsText" text="대관" id="{317CB1E3-307E-4387-806A-03441D9C24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D516 F516:I516</xm:sqref>
        </x14:conditionalFormatting>
        <x14:conditionalFormatting xmlns:xm="http://schemas.microsoft.com/office/excel/2006/main">
          <x14:cfRule type="containsText" priority="193" operator="containsText" text="대관" id="{642A2DC8-D380-4A71-A355-5DCCB94ED17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D419:K419</xm:sqref>
        </x14:conditionalFormatting>
        <x14:conditionalFormatting xmlns:xm="http://schemas.microsoft.com/office/excel/2006/main">
          <x14:cfRule type="containsText" priority="214" operator="containsText" text="대관" id="{FD3F0C73-7EF5-47AB-A73F-4879F860D63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D425:K425</xm:sqref>
        </x14:conditionalFormatting>
        <x14:conditionalFormatting xmlns:xm="http://schemas.microsoft.com/office/excel/2006/main">
          <x14:cfRule type="containsText" priority="191" operator="containsText" text="대관" id="{A20092B1-95AB-48FA-889D-D59A589FD88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E420:G421</xm:sqref>
        </x14:conditionalFormatting>
        <x14:conditionalFormatting xmlns:xm="http://schemas.microsoft.com/office/excel/2006/main">
          <x14:cfRule type="containsText" priority="118" operator="containsText" text="대관" id="{98653FBB-1DE4-4BD9-882E-4C3D603092C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E325:I325</xm:sqref>
        </x14:conditionalFormatting>
        <x14:conditionalFormatting xmlns:xm="http://schemas.microsoft.com/office/excel/2006/main">
          <x14:cfRule type="containsText" priority="267" operator="containsText" text="대관" id="{9C2D80BA-6AC1-417D-BAC7-D2722A7717E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E411:I411</xm:sqref>
        </x14:conditionalFormatting>
        <x14:conditionalFormatting xmlns:xm="http://schemas.microsoft.com/office/excel/2006/main">
          <x14:cfRule type="containsText" priority="351" operator="containsText" text="대관" id="{BEAB0161-4CAA-4CF6-99F8-8283B1D2CDD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E412:I412 D424:H424 D463:K463 X463:AC463 N492 X412:AC412 N412 N459:N460 N462:N464 N470 N424 X424:AC424 N397</xm:sqref>
        </x14:conditionalFormatting>
        <x14:conditionalFormatting xmlns:xm="http://schemas.microsoft.com/office/excel/2006/main">
          <x14:cfRule type="containsText" priority="84" operator="containsText" text="대관" id="{93752E9A-2A07-4833-AA91-C4D780BA42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E413:I413</xm:sqref>
        </x14:conditionalFormatting>
        <x14:conditionalFormatting xmlns:xm="http://schemas.microsoft.com/office/excel/2006/main">
          <x14:cfRule type="containsText" priority="90" operator="containsText" text="대관" id="{DAD8DA1C-158A-4941-AF3B-7D2D4215B8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E414:I414 X414:AC414 N414</xm:sqref>
        </x14:conditionalFormatting>
        <x14:conditionalFormatting xmlns:xm="http://schemas.microsoft.com/office/excel/2006/main">
          <x14:cfRule type="containsText" priority="164" operator="containsText" text="대관" id="{7D45354A-3AD8-4F1F-8376-18E5344E76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E482:I482</xm:sqref>
        </x14:conditionalFormatting>
        <x14:conditionalFormatting xmlns:xm="http://schemas.microsoft.com/office/excel/2006/main">
          <x14:cfRule type="containsText" priority="308" operator="containsText" text="대관" id="{8A46D7A0-68F1-4AC0-9869-61D5E1A2A20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F474:K474</xm:sqref>
        </x14:conditionalFormatting>
        <x14:conditionalFormatting xmlns:xm="http://schemas.microsoft.com/office/excel/2006/main">
          <x14:cfRule type="containsText" priority="297" operator="containsText" text="대관" id="{A8EBE8EA-ABEF-4BD0-8955-0F43A6EDECA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J328:K328</xm:sqref>
        </x14:conditionalFormatting>
        <x14:conditionalFormatting xmlns:xm="http://schemas.microsoft.com/office/excel/2006/main">
          <x14:cfRule type="containsText" priority="284" operator="containsText" text="대관" id="{7A7BBB33-E0B8-4D41-9CA6-09976F9242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J383:K384</xm:sqref>
        </x14:conditionalFormatting>
        <x14:conditionalFormatting xmlns:xm="http://schemas.microsoft.com/office/excel/2006/main">
          <x14:cfRule type="containsText" priority="103" operator="containsText" text="대관" id="{45859D77-BB7F-4BED-B4B6-ABFDCD7C679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J389:K390</xm:sqref>
        </x14:conditionalFormatting>
        <x14:conditionalFormatting xmlns:xm="http://schemas.microsoft.com/office/excel/2006/main">
          <x14:cfRule type="containsText" priority="209" operator="containsText" text="대관" id="{C23CA1E4-AE28-458C-98FB-943CF0C368B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J426:K426</xm:sqref>
        </x14:conditionalFormatting>
        <x14:conditionalFormatting xmlns:xm="http://schemas.microsoft.com/office/excel/2006/main">
          <x14:cfRule type="containsText" priority="174" operator="containsText" text="대관" id="{5E339842-C630-4BB5-9429-A3132BFDFEE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J431:K431</xm:sqref>
        </x14:conditionalFormatting>
        <x14:conditionalFormatting xmlns:xm="http://schemas.microsoft.com/office/excel/2006/main">
          <x14:cfRule type="containsText" priority="335" operator="containsText" text="대관" id="{B4386119-5A75-4987-B46F-919942B9CC5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J447:K447</xm:sqref>
        </x14:conditionalFormatting>
        <x14:conditionalFormatting xmlns:xm="http://schemas.microsoft.com/office/excel/2006/main">
          <x14:cfRule type="containsText" priority="161" operator="containsText" text="대관" id="{B739CF58-5F1A-4250-997C-250B89D31DE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J482:K482</xm:sqref>
        </x14:conditionalFormatting>
        <x14:conditionalFormatting xmlns:xm="http://schemas.microsoft.com/office/excel/2006/main">
          <x14:cfRule type="containsText" priority="304" operator="containsText" text="대관" id="{7AA6505A-E4D1-453A-8592-88A807F8109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J501:K501</xm:sqref>
        </x14:conditionalFormatting>
        <x14:conditionalFormatting xmlns:xm="http://schemas.microsoft.com/office/excel/2006/main">
          <x14:cfRule type="containsText" priority="295" operator="containsText" text="대관" id="{34CEAF95-5B88-446C-AD6F-82AF00811DC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L392:M392</xm:sqref>
        </x14:conditionalFormatting>
        <x14:conditionalFormatting xmlns:xm="http://schemas.microsoft.com/office/excel/2006/main">
          <x14:cfRule type="containsText" priority="260" operator="containsText" text="대관" id="{EF893A03-AC76-429F-8812-A16EA58C8F2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L444:M444</xm:sqref>
        </x14:conditionalFormatting>
        <x14:conditionalFormatting xmlns:xm="http://schemas.microsoft.com/office/excel/2006/main">
          <x14:cfRule type="containsText" priority="348" operator="containsText" text="대관" id="{30F45108-69AA-4FDF-AAC1-13F875C0EC9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L492:M492</xm:sqref>
        </x14:conditionalFormatting>
        <x14:conditionalFormatting xmlns:xm="http://schemas.microsoft.com/office/excel/2006/main">
          <x14:cfRule type="containsText" priority="126" operator="containsText" text="대관" id="{780FEC21-B2B1-4099-A65F-7EFD6472F0B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N319:N320</xm:sqref>
        </x14:conditionalFormatting>
        <x14:conditionalFormatting xmlns:xm="http://schemas.microsoft.com/office/excel/2006/main">
          <x14:cfRule type="containsText" priority="123" operator="containsText" text="대관" id="{2C15B200-FA33-4E27-825A-7BBE392EFB0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N322:N325</xm:sqref>
        </x14:conditionalFormatting>
        <x14:conditionalFormatting xmlns:xm="http://schemas.microsoft.com/office/excel/2006/main">
          <x14:cfRule type="containsText" priority="112" operator="containsText" text="대관" id="{A6F7745E-8AF1-457B-B71E-A0CD11FE64E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N327:N333</xm:sqref>
        </x14:conditionalFormatting>
        <x14:conditionalFormatting xmlns:xm="http://schemas.microsoft.com/office/excel/2006/main">
          <x14:cfRule type="containsText" priority="109" operator="containsText" text="대관" id="{261CDC62-6803-4D18-86A9-3CF30AD5CA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N336:N340</xm:sqref>
        </x14:conditionalFormatting>
        <x14:conditionalFormatting xmlns:xm="http://schemas.microsoft.com/office/excel/2006/main">
          <x14:cfRule type="containsText" priority="107" operator="containsText" text="대관" id="{29BA8605-1EC2-4CE1-929E-68DB11D04FB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N342:N350</xm:sqref>
        </x14:conditionalFormatting>
        <x14:conditionalFormatting xmlns:xm="http://schemas.microsoft.com/office/excel/2006/main">
          <x14:cfRule type="containsText" priority="223" operator="containsText" text="대관" id="{948503BF-0800-4275-A036-A211C697C87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N351</xm:sqref>
        </x14:conditionalFormatting>
        <x14:conditionalFormatting xmlns:xm="http://schemas.microsoft.com/office/excel/2006/main">
          <x14:cfRule type="containsText" priority="66" operator="containsText" text="대관" id="{8EF53C5C-2A46-4F80-BFDB-9C84B17226C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N357:N359</xm:sqref>
        </x14:conditionalFormatting>
        <x14:conditionalFormatting xmlns:xm="http://schemas.microsoft.com/office/excel/2006/main">
          <x14:cfRule type="containsText" priority="242" operator="containsText" text="대관" id="{F6F3B547-B3C3-4C6C-BF93-D01D43A3D75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N360</xm:sqref>
        </x14:conditionalFormatting>
        <x14:conditionalFormatting xmlns:xm="http://schemas.microsoft.com/office/excel/2006/main">
          <x14:cfRule type="containsText" priority="234" operator="containsText" text="대관" id="{3A18A1F4-79BA-4E70-A6F2-82F1F3D480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N366:N367</xm:sqref>
        </x14:conditionalFormatting>
        <x14:conditionalFormatting xmlns:xm="http://schemas.microsoft.com/office/excel/2006/main">
          <x14:cfRule type="containsText" priority="106" operator="containsText" text="대관" id="{AE756340-F32F-4FCE-B088-7E5FC0A3E59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N368:N375</xm:sqref>
        </x14:conditionalFormatting>
        <x14:conditionalFormatting xmlns:xm="http://schemas.microsoft.com/office/excel/2006/main">
          <x14:cfRule type="containsText" priority="225" operator="containsText" text="대관" id="{12A860EA-2BFE-4497-8EC6-D6F0DCA1748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N378:N388</xm:sqref>
        </x14:conditionalFormatting>
        <x14:conditionalFormatting xmlns:xm="http://schemas.microsoft.com/office/excel/2006/main">
          <x14:cfRule type="containsText" priority="275" operator="containsText" text="대관" id="{6E9F3269-ED66-4214-84BC-D6AC55CE92B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N389</xm:sqref>
        </x14:conditionalFormatting>
        <x14:conditionalFormatting xmlns:xm="http://schemas.microsoft.com/office/excel/2006/main">
          <x14:cfRule type="containsText" priority="102" operator="containsText" text="대관" id="{16E18A95-2CD0-4184-A422-4058012FFB5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N390:N395</xm:sqref>
        </x14:conditionalFormatting>
        <x14:conditionalFormatting xmlns:xm="http://schemas.microsoft.com/office/excel/2006/main">
          <x14:cfRule type="containsText" priority="99" operator="containsText" text="대관" id="{DBA2C900-9044-4190-9DDB-5F2294DEF9D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N396</xm:sqref>
        </x14:conditionalFormatting>
        <x14:conditionalFormatting xmlns:xm="http://schemas.microsoft.com/office/excel/2006/main">
          <x14:cfRule type="containsText" priority="98" operator="containsText" text="대관" id="{C056BDD8-83A8-4BD2-8A5B-A1E5C495C0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N398</xm:sqref>
        </x14:conditionalFormatting>
        <x14:conditionalFormatting xmlns:xm="http://schemas.microsoft.com/office/excel/2006/main">
          <x14:cfRule type="containsText" priority="154" operator="containsText" text="대관" id="{E85D70CD-2FE1-4C72-8955-00C38B39739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N399:N401</xm:sqref>
        </x14:conditionalFormatting>
        <x14:conditionalFormatting xmlns:xm="http://schemas.microsoft.com/office/excel/2006/main">
          <x14:cfRule type="containsText" priority="93" operator="containsText" text="대관" id="{D8C89DDD-691D-4FDE-9E9D-5620F9E66F3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N404:N405</xm:sqref>
        </x14:conditionalFormatting>
        <x14:conditionalFormatting xmlns:xm="http://schemas.microsoft.com/office/excel/2006/main">
          <x14:cfRule type="containsText" priority="253" operator="containsText" text="대관" id="{8DF371D9-F0EB-406A-B450-E02B2A270DC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N406</xm:sqref>
        </x14:conditionalFormatting>
        <x14:conditionalFormatting xmlns:xm="http://schemas.microsoft.com/office/excel/2006/main">
          <x14:cfRule type="containsText" priority="92" operator="containsText" text="대관" id="{E22A90D0-604F-4AEE-AD8E-B38E1864516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N407:N411</xm:sqref>
        </x14:conditionalFormatting>
        <x14:conditionalFormatting xmlns:xm="http://schemas.microsoft.com/office/excel/2006/main">
          <x14:cfRule type="containsText" priority="80" operator="containsText" text="대관" id="{FE9F973A-99AD-487E-B11E-8A54DD916FF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N413</xm:sqref>
        </x14:conditionalFormatting>
        <x14:conditionalFormatting xmlns:xm="http://schemas.microsoft.com/office/excel/2006/main">
          <x14:cfRule type="containsText" priority="76" operator="containsText" text="대관" id="{C062BB09-ED7D-496E-A05F-4FE183CB38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N419:N423</xm:sqref>
        </x14:conditionalFormatting>
        <x14:conditionalFormatting xmlns:xm="http://schemas.microsoft.com/office/excel/2006/main">
          <x14:cfRule type="containsText" priority="207" operator="containsText" text="대관" id="{49B6EA42-0636-420C-86A8-32147E09AA1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N425:N426</xm:sqref>
        </x14:conditionalFormatting>
        <x14:conditionalFormatting xmlns:xm="http://schemas.microsoft.com/office/excel/2006/main">
          <x14:cfRule type="containsText" priority="170" operator="containsText" text="대관" id="{1E7DD81D-8D40-4AB0-8F01-5F7EEB3763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N431</xm:sqref>
        </x14:conditionalFormatting>
        <x14:conditionalFormatting xmlns:xm="http://schemas.microsoft.com/office/excel/2006/main">
          <x14:cfRule type="containsText" priority="61" operator="containsText" text="대관" id="{5B3986B3-226E-4505-A36F-B02C59831F8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N436:N450</xm:sqref>
        </x14:conditionalFormatting>
        <x14:conditionalFormatting xmlns:xm="http://schemas.microsoft.com/office/excel/2006/main">
          <x14:cfRule type="containsText" priority="59" operator="containsText" text="대관" id="{C1831FD1-E797-45E3-9264-6010F8F6CDA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N453:N458</xm:sqref>
        </x14:conditionalFormatting>
        <x14:conditionalFormatting xmlns:xm="http://schemas.microsoft.com/office/excel/2006/main">
          <x14:cfRule type="containsText" priority="257" operator="containsText" text="대관" id="{8161FACF-30DC-4D5A-99C3-A6D29F25359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N461</xm:sqref>
        </x14:conditionalFormatting>
        <x14:conditionalFormatting xmlns:xm="http://schemas.microsoft.com/office/excel/2006/main">
          <x14:cfRule type="containsText" priority="180" operator="containsText" text="대관" id="{B8270726-0B57-47EE-9BD0-D2B617DB134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N465:N469</xm:sqref>
        </x14:conditionalFormatting>
        <x14:conditionalFormatting xmlns:xm="http://schemas.microsoft.com/office/excel/2006/main">
          <x14:cfRule type="containsText" priority="251" operator="containsText" text="대관" id="{397BF98B-F9CC-4745-BA56-A4B98E5612F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N471</xm:sqref>
        </x14:conditionalFormatting>
        <x14:conditionalFormatting xmlns:xm="http://schemas.microsoft.com/office/excel/2006/main">
          <x14:cfRule type="containsText" priority="259" operator="containsText" text="대관" id="{59252400-B51A-48E4-945D-AEDE3C7E0A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N472</xm:sqref>
        </x14:conditionalFormatting>
        <x14:conditionalFormatting xmlns:xm="http://schemas.microsoft.com/office/excel/2006/main">
          <x14:cfRule type="containsText" priority="169" operator="containsText" text="대관" id="{FF59FA81-5FC5-42DD-88C5-E2576F73F53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N473:N480</xm:sqref>
        </x14:conditionalFormatting>
        <x14:conditionalFormatting xmlns:xm="http://schemas.microsoft.com/office/excel/2006/main">
          <x14:cfRule type="containsText" priority="152" operator="containsText" text="대관" id="{95B250B7-BAEE-412F-8D13-4538ECE9C32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N482:N491</xm:sqref>
        </x14:conditionalFormatting>
        <x14:conditionalFormatting xmlns:xm="http://schemas.microsoft.com/office/excel/2006/main">
          <x14:cfRule type="containsText" priority="140" operator="containsText" text="대관" id="{4A219132-ED1E-46A0-8E95-73086BA9E4C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N493:N504</xm:sqref>
        </x14:conditionalFormatting>
        <x14:conditionalFormatting xmlns:xm="http://schemas.microsoft.com/office/excel/2006/main">
          <x14:cfRule type="containsText" priority="138" operator="containsText" text="대관" id="{606698DB-F2EC-4AAB-AF86-63797DCF8D1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N505:N510</xm:sqref>
        </x14:conditionalFormatting>
        <x14:conditionalFormatting xmlns:xm="http://schemas.microsoft.com/office/excel/2006/main">
          <x14:cfRule type="containsText" priority="255" operator="containsText" text="대관" id="{D058B838-3552-4C89-AF8A-346084586CF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N512:N517</xm:sqref>
        </x14:conditionalFormatting>
        <x14:conditionalFormatting xmlns:xm="http://schemas.microsoft.com/office/excel/2006/main">
          <x14:cfRule type="containsText" priority="135" operator="containsText" text="대관" id="{E421786F-33D1-48A4-B95F-A8AD365ED07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N521:N526</xm:sqref>
        </x14:conditionalFormatting>
        <x14:conditionalFormatting xmlns:xm="http://schemas.microsoft.com/office/excel/2006/main">
          <x14:cfRule type="containsText" priority="132" operator="containsText" text="대관" id="{8CE805BB-4A3A-4C49-B93A-3DCCB3FA79F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N529:N531</xm:sqref>
        </x14:conditionalFormatting>
        <x14:conditionalFormatting xmlns:xm="http://schemas.microsoft.com/office/excel/2006/main">
          <x14:cfRule type="containsText" priority="264" operator="containsText" text="대관" id="{80EEB9A6-FED8-4ADD-B874-7F1CB9E4B82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N532</xm:sqref>
        </x14:conditionalFormatting>
        <x14:conditionalFormatting xmlns:xm="http://schemas.microsoft.com/office/excel/2006/main">
          <x14:cfRule type="containsText" priority="130" operator="containsText" text="대관" id="{1D475270-CAA6-41D2-A9E5-A98B5BE0B9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N533</xm:sqref>
        </x14:conditionalFormatting>
        <x14:conditionalFormatting xmlns:xm="http://schemas.microsoft.com/office/excel/2006/main">
          <x14:cfRule type="containsText" priority="69" operator="containsText" text="대관" id="{7D04D301-3520-48C2-BA94-FA7CD784445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P358:P359</xm:sqref>
        </x14:conditionalFormatting>
        <x14:conditionalFormatting xmlns:xm="http://schemas.microsoft.com/office/excel/2006/main">
          <x14:cfRule type="containsText" priority="283" operator="containsText" text="대관" id="{B571873D-0D75-4530-AA95-935695DBA49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P399:P400</xm:sqref>
        </x14:conditionalFormatting>
        <x14:conditionalFormatting xmlns:xm="http://schemas.microsoft.com/office/excel/2006/main">
          <x14:cfRule type="containsText" priority="96" operator="containsText" text="대관" id="{DC0A5A44-274B-48FA-93E7-CB5D0269639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P402:P403</xm:sqref>
        </x14:conditionalFormatting>
        <x14:conditionalFormatting xmlns:xm="http://schemas.microsoft.com/office/excel/2006/main">
          <x14:cfRule type="containsText" priority="156" operator="containsText" text="대관" id="{B22A7959-9617-4660-BD3A-810F066EB7F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P436</xm:sqref>
        </x14:conditionalFormatting>
        <x14:conditionalFormatting xmlns:xm="http://schemas.microsoft.com/office/excel/2006/main">
          <x14:cfRule type="containsText" priority="116" operator="containsText" text="대관" id="{DC9B0357-8DA2-4E2B-A736-0A301236CBC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U325</xm:sqref>
        </x14:conditionalFormatting>
        <x14:conditionalFormatting xmlns:xm="http://schemas.microsoft.com/office/excel/2006/main">
          <x14:cfRule type="containsText" priority="326" operator="containsText" text="대관" id="{B1507F92-FD8B-4E27-9421-DC7D80ACC219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U382</xm:sqref>
        </x14:conditionalFormatting>
        <x14:conditionalFormatting xmlns:xm="http://schemas.microsoft.com/office/excel/2006/main">
          <x14:cfRule type="containsText" priority="83" operator="containsText" text="대관" id="{096E2A45-F7CC-4875-86D7-5B38C682F39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U411:U414</xm:sqref>
        </x14:conditionalFormatting>
        <x14:conditionalFormatting xmlns:xm="http://schemas.microsoft.com/office/excel/2006/main">
          <x14:cfRule type="containsText" priority="160" operator="containsText" text="대관" id="{D2B4A78C-A3B9-4884-B68A-D80319BDCB6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U482</xm:sqref>
        </x14:conditionalFormatting>
        <x14:conditionalFormatting xmlns:xm="http://schemas.microsoft.com/office/excel/2006/main">
          <x14:cfRule type="containsText" priority="114" operator="containsText" text="대관" id="{F6A02F55-4195-4DC4-AC76-3CDA217ED43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V324:V325</xm:sqref>
        </x14:conditionalFormatting>
        <x14:conditionalFormatting xmlns:xm="http://schemas.microsoft.com/office/excel/2006/main">
          <x14:cfRule type="containsText" priority="236" operator="containsText" text="대관" id="{0EC866B5-7790-4DAB-8BE2-3586FE14C8E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V360</xm:sqref>
        </x14:conditionalFormatting>
        <x14:conditionalFormatting xmlns:xm="http://schemas.microsoft.com/office/excel/2006/main">
          <x14:cfRule type="containsText" priority="230" operator="containsText" text="대관" id="{64E593BD-E103-4228-AE24-D4C6D31F692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V376:V377 R376:R377</xm:sqref>
        </x14:conditionalFormatting>
        <x14:conditionalFormatting xmlns:xm="http://schemas.microsoft.com/office/excel/2006/main">
          <x14:cfRule type="containsText" priority="78" operator="containsText" text="대관" id="{7875C555-B069-445B-A875-781836D839C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V411:V414</xm:sqref>
        </x14:conditionalFormatting>
        <x14:conditionalFormatting xmlns:xm="http://schemas.microsoft.com/office/excel/2006/main">
          <x14:cfRule type="containsText" priority="63" operator="containsText" text="대관" id="{FCEBB7C3-8488-4A71-B7C5-899D6B931780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V432:V435</xm:sqref>
        </x14:conditionalFormatting>
        <x14:conditionalFormatting xmlns:xm="http://schemas.microsoft.com/office/excel/2006/main">
          <x14:cfRule type="containsText" priority="184" operator="containsText" text="대관" id="{A159DD64-7039-4511-8B59-A699C523D1A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V439:V440</xm:sqref>
        </x14:conditionalFormatting>
        <x14:conditionalFormatting xmlns:xm="http://schemas.microsoft.com/office/excel/2006/main">
          <x14:cfRule type="containsText" priority="315" operator="containsText" text="대관" id="{D1CA178D-1950-4D83-8918-5598F81FC3B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V462</xm:sqref>
        </x14:conditionalFormatting>
        <x14:conditionalFormatting xmlns:xm="http://schemas.microsoft.com/office/excel/2006/main">
          <x14:cfRule type="containsText" priority="250" operator="containsText" text="대관" id="{362BB2BA-FB4C-4118-B1DD-E62CABB57729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V471</xm:sqref>
        </x14:conditionalFormatting>
        <x14:conditionalFormatting xmlns:xm="http://schemas.microsoft.com/office/excel/2006/main">
          <x14:cfRule type="containsText" priority="329" operator="containsText" text="대관" id="{43E542F4-3036-478A-B0DD-BFABF04A35D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V476</xm:sqref>
        </x14:conditionalFormatting>
        <x14:conditionalFormatting xmlns:xm="http://schemas.microsoft.com/office/excel/2006/main">
          <x14:cfRule type="containsText" priority="158" operator="containsText" text="대관" id="{1080F065-A54B-484F-8FF2-E2497910FAB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V482</xm:sqref>
        </x14:conditionalFormatting>
        <x14:conditionalFormatting xmlns:xm="http://schemas.microsoft.com/office/excel/2006/main">
          <x14:cfRule type="containsText" priority="145" operator="containsText" text="대관" id="{1CEAFCD3-C6C3-4BF2-A97F-7DC3F16EABB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V493</xm:sqref>
        </x14:conditionalFormatting>
        <x14:conditionalFormatting xmlns:xm="http://schemas.microsoft.com/office/excel/2006/main">
          <x14:cfRule type="containsText" priority="144" operator="containsText" text="대관" id="{62C3E4A3-F625-41BC-A3E6-21144D97CF61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V494:V496</xm:sqref>
        </x14:conditionalFormatting>
        <x14:conditionalFormatting xmlns:xm="http://schemas.microsoft.com/office/excel/2006/main">
          <x14:cfRule type="containsText" priority="343" operator="containsText" text="대관" id="{3AC6F4FA-79EF-401A-9954-D3A6E6E719C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V516</xm:sqref>
        </x14:conditionalFormatting>
        <x14:conditionalFormatting xmlns:xm="http://schemas.microsoft.com/office/excel/2006/main">
          <x14:cfRule type="containsText" priority="303" operator="containsText" text="대관" id="{E8A5E409-D1CB-490F-ACC0-89D319E2F076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V521</xm:sqref>
        </x14:conditionalFormatting>
        <x14:conditionalFormatting xmlns:xm="http://schemas.microsoft.com/office/excel/2006/main">
          <x14:cfRule type="containsText" priority="222" operator="containsText" text="대관" id="{AD3B2B35-8EB6-463C-92DE-782736B2F835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X415</xm:sqref>
        </x14:conditionalFormatting>
        <x14:conditionalFormatting xmlns:xm="http://schemas.microsoft.com/office/excel/2006/main">
          <x14:cfRule type="containsText" priority="321" operator="containsText" text="대관" id="{3EE1B43F-3808-4B2C-A784-D2BC0DE7B194}">
            <xm:f>NOT(ISERROR(SEARCH("대관",'C:\user-admin\Documents\(20년도~현재)등록현황\[와이키키 등록 현황(20년 8월~12월).xlsx]WAIKIKI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X517</xm:sqref>
        </x14:conditionalFormatting>
        <x14:conditionalFormatting xmlns:xm="http://schemas.microsoft.com/office/excel/2006/main">
          <x14:cfRule type="containsText" priority="293" operator="containsText" text="대관" id="{18D46176-9734-4178-974E-C1D8C600C54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X324:AB324</xm:sqref>
        </x14:conditionalFormatting>
        <x14:conditionalFormatting xmlns:xm="http://schemas.microsoft.com/office/excel/2006/main">
          <x14:cfRule type="containsText" priority="231" operator="containsText" text="대관" id="{9A33D111-58AC-422B-B11B-53485669E35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X376:AB377</xm:sqref>
        </x14:conditionalFormatting>
        <x14:conditionalFormatting xmlns:xm="http://schemas.microsoft.com/office/excel/2006/main">
          <x14:cfRule type="containsText" priority="120" operator="containsText" text="대관" id="{E534904C-C257-46AD-A253-FFED01D2BD6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X325:AC325</xm:sqref>
        </x14:conditionalFormatting>
        <x14:conditionalFormatting xmlns:xm="http://schemas.microsoft.com/office/excel/2006/main">
          <x14:cfRule type="containsText" priority="200" operator="containsText" text="대관" id="{9AA7F64D-2FB1-4AFA-9C8F-777FB4335E5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X353:AC356</xm:sqref>
        </x14:conditionalFormatting>
        <x14:conditionalFormatting xmlns:xm="http://schemas.microsoft.com/office/excel/2006/main">
          <x14:cfRule type="containsText" priority="240" operator="containsText" text="대관" id="{AA9A99BF-7099-4632-A165-5ECB9CB53702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X360:AC360</xm:sqref>
        </x14:conditionalFormatting>
        <x14:conditionalFormatting xmlns:xm="http://schemas.microsoft.com/office/excel/2006/main">
          <x14:cfRule type="containsText" priority="279" operator="containsText" text="대관" id="{9D39D94E-C25D-4A50-AD14-A9F511BA4A0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X363:AC365</xm:sqref>
        </x14:conditionalFormatting>
        <x14:conditionalFormatting xmlns:xm="http://schemas.microsoft.com/office/excel/2006/main">
          <x14:cfRule type="containsText" priority="289" operator="containsText" text="대관" id="{C2A43942-1880-4492-8B33-8E6DE1B59F6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X383:AC384</xm:sqref>
        </x14:conditionalFormatting>
        <x14:conditionalFormatting xmlns:xm="http://schemas.microsoft.com/office/excel/2006/main">
          <x14:cfRule type="containsText" priority="270" operator="containsText" text="대관" id="{A2522E38-1EA9-466B-AD9F-E099658B1D6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X411:AC411</xm:sqref>
        </x14:conditionalFormatting>
        <x14:conditionalFormatting xmlns:xm="http://schemas.microsoft.com/office/excel/2006/main">
          <x14:cfRule type="containsText" priority="87" operator="containsText" text="대관" id="{5A09B8C2-FFEA-459D-A201-DDF90CF2BB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X413:AC413</xm:sqref>
        </x14:conditionalFormatting>
        <x14:conditionalFormatting xmlns:xm="http://schemas.microsoft.com/office/excel/2006/main">
          <x14:cfRule type="containsText" priority="195" operator="containsText" text="대관" id="{B4B96490-F460-4BD3-86A8-0DAA360E9CF5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X419:AC419</xm:sqref>
        </x14:conditionalFormatting>
        <x14:conditionalFormatting xmlns:xm="http://schemas.microsoft.com/office/excel/2006/main">
          <x14:cfRule type="containsText" priority="205" operator="containsText" text="대관" id="{834A6010-D03F-483B-87EE-281A1D7CA72A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X425:AC426</xm:sqref>
        </x14:conditionalFormatting>
        <x14:conditionalFormatting xmlns:xm="http://schemas.microsoft.com/office/excel/2006/main">
          <x14:cfRule type="containsText" priority="172" operator="containsText" text="대관" id="{B815BA8A-1546-41B8-A869-FDBE0A2B271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X431:AC431</xm:sqref>
        </x14:conditionalFormatting>
        <x14:conditionalFormatting xmlns:xm="http://schemas.microsoft.com/office/excel/2006/main">
          <x14:cfRule type="containsText" priority="340" operator="containsText" text="대관" id="{DDE1EE9A-ED31-4657-992A-1A5C925A82D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X447:AC447</xm:sqref>
        </x14:conditionalFormatting>
        <x14:conditionalFormatting xmlns:xm="http://schemas.microsoft.com/office/excel/2006/main">
          <x14:cfRule type="containsText" priority="310" operator="containsText" text="대관" id="{A299576C-C819-4C12-8937-9BC93B3C008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X474:AC474</xm:sqref>
        </x14:conditionalFormatting>
        <x14:conditionalFormatting xmlns:xm="http://schemas.microsoft.com/office/excel/2006/main">
          <x14:cfRule type="containsText" priority="333" operator="containsText" text="대관" id="{82C4CD13-446E-4273-B460-94C349DA6436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X476:AC476</xm:sqref>
        </x14:conditionalFormatting>
        <x14:conditionalFormatting xmlns:xm="http://schemas.microsoft.com/office/excel/2006/main">
          <x14:cfRule type="containsText" priority="166" operator="containsText" text="대관" id="{C2AF7896-28F2-421A-B58E-CA96B985CB2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X482:AC482</xm:sqref>
        </x14:conditionalFormatting>
        <x14:conditionalFormatting xmlns:xm="http://schemas.microsoft.com/office/excel/2006/main">
          <x14:cfRule type="containsText" priority="149" operator="containsText" text="대관" id="{3D8EC3E3-381D-40D6-854D-CD166D4AC3C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X493:AC493</xm:sqref>
        </x14:conditionalFormatting>
        <x14:conditionalFormatting xmlns:xm="http://schemas.microsoft.com/office/excel/2006/main">
          <x14:cfRule type="containsText" priority="344" operator="containsText" text="대관" id="{4AC2400C-A8D1-43F3-BAFC-408415C3F20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X516:AC516</xm:sqref>
        </x14:conditionalFormatting>
        <x14:conditionalFormatting xmlns:xm="http://schemas.microsoft.com/office/excel/2006/main">
          <x14:cfRule type="containsText" priority="322" operator="containsText" text="대관" id="{41D6C958-1BF8-4C23-A88B-CC9CAC4DFC3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Y331</xm:sqref>
        </x14:conditionalFormatting>
        <x14:conditionalFormatting xmlns:xm="http://schemas.microsoft.com/office/excel/2006/main">
          <x14:cfRule type="containsText" priority="273" operator="containsText" text="대관" id="{DA35AE2A-702A-4F7F-8EEF-B069A40A84F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Y361:Y362</xm:sqref>
        </x14:conditionalFormatting>
        <x14:conditionalFormatting xmlns:xm="http://schemas.microsoft.com/office/excel/2006/main">
          <x14:cfRule type="containsText" priority="198" operator="containsText" text="대관" id="{66138461-4D84-420E-8A71-F63C075C56E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Y435</xm:sqref>
        </x14:conditionalFormatting>
        <x14:conditionalFormatting xmlns:xm="http://schemas.microsoft.com/office/excel/2006/main">
          <x14:cfRule type="containsText" priority="187" operator="containsText" text="대관" id="{D028E0F2-52A7-408C-A172-CA05ED6038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Y439</xm:sqref>
        </x14:conditionalFormatting>
        <x14:conditionalFormatting xmlns:xm="http://schemas.microsoft.com/office/excel/2006/main">
          <x14:cfRule type="containsText" priority="324" operator="containsText" text="대관" id="{D106C36F-53D2-4BFC-962B-19F2B6554E7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Y459</xm:sqref>
        </x14:conditionalFormatting>
        <x14:conditionalFormatting xmlns:xm="http://schemas.microsoft.com/office/excel/2006/main">
          <x14:cfRule type="containsText" priority="243" operator="containsText" text="대관" id="{23D52DD6-858A-44E6-B90E-E63F673887C9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Y498:Y499</xm:sqref>
        </x14:conditionalFormatting>
        <x14:conditionalFormatting xmlns:xm="http://schemas.microsoft.com/office/excel/2006/main">
          <x14:cfRule type="containsText" priority="219" operator="containsText" text="대관" id="{5E3D9306-471C-42D0-A28A-68C0F12D3E13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Z415:AC415 D415:G415 I415</xm:sqref>
        </x14:conditionalFormatting>
        <x14:conditionalFormatting xmlns:xm="http://schemas.microsoft.com/office/excel/2006/main">
          <x14:cfRule type="containsText" priority="318" operator="containsText" text="대관" id="{5CF1DE19-8828-408E-BEA5-F18F9049F57D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Z517:AC517 D517 I517 F517:G517</xm:sqref>
        </x14:conditionalFormatting>
        <x14:conditionalFormatting xmlns:xm="http://schemas.microsoft.com/office/excel/2006/main">
          <x14:cfRule type="containsText" priority="189" operator="containsText" text="대관" id="{E2185AC0-9BB2-4F7E-AD16-11F26697793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AA420:AA421</xm:sqref>
        </x14:conditionalFormatting>
        <x14:conditionalFormatting xmlns:xm="http://schemas.microsoft.com/office/excel/2006/main">
          <x14:cfRule type="containsText" priority="73" operator="containsText" text="대관" id="{BF391CA3-882C-4B3F-80E1-BB80E2B5D0F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AB422:AC423</xm:sqref>
        </x14:conditionalFormatting>
        <x14:conditionalFormatting xmlns:xm="http://schemas.microsoft.com/office/excel/2006/main">
          <x14:cfRule type="containsText" priority="56" operator="containsText" text="대관" id="{6E9994C2-342E-4508-B733-651368E1CE4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AC457:AC458</xm:sqref>
        </x14:conditionalFormatting>
        <x14:conditionalFormatting xmlns:xm="http://schemas.microsoft.com/office/excel/2006/main">
          <x14:cfRule type="containsText" priority="52" operator="containsText" text="대관" id="{9BD2A3D4-FF9D-403D-A1A6-FD46D7FE3917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E849 E518 E515 E494:E496 E489:E490</xm:sqref>
        </x14:conditionalFormatting>
        <x14:conditionalFormatting xmlns:xm="http://schemas.microsoft.com/office/excel/2006/main">
          <x14:cfRule type="containsText" priority="51" operator="containsText" text="대관" id="{F4F637B2-0F66-4CFE-8AC6-CB48DDE09D4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N605</xm:sqref>
        </x14:conditionalFormatting>
        <x14:conditionalFormatting xmlns:xm="http://schemas.microsoft.com/office/excel/2006/main">
          <x14:cfRule type="containsText" priority="47" operator="containsText" text="대관" id="{7E0E129E-19B5-448B-8F25-5609FEAD150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L1299:M1299</xm:sqref>
        </x14:conditionalFormatting>
        <x14:conditionalFormatting xmlns:xm="http://schemas.microsoft.com/office/excel/2006/main">
          <x14:cfRule type="containsText" priority="49" operator="containsText" text="대관" id="{39B819BD-907B-439A-8D56-7E2A0D53F7B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N1299</xm:sqref>
        </x14:conditionalFormatting>
        <x14:conditionalFormatting xmlns:xm="http://schemas.microsoft.com/office/excel/2006/main">
          <x14:cfRule type="containsText" priority="45" operator="containsText" text="대관" id="{1638F938-960F-4DD8-A60C-B13FDB23F50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N1300</xm:sqref>
        </x14:conditionalFormatting>
        <x14:conditionalFormatting xmlns:xm="http://schemas.microsoft.com/office/excel/2006/main">
          <x14:cfRule type="containsText" priority="44" operator="containsText" text="대관" id="{524DD399-03AF-44B8-96BB-8D9EFAB351EB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N1301</xm:sqref>
        </x14:conditionalFormatting>
        <x14:conditionalFormatting xmlns:xm="http://schemas.microsoft.com/office/excel/2006/main">
          <x14:cfRule type="containsText" priority="42" operator="containsText" text="대관" id="{505BDE10-BC52-4E6A-A74A-578E3CBD7E8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N1302</xm:sqref>
        </x14:conditionalFormatting>
        <x14:conditionalFormatting xmlns:xm="http://schemas.microsoft.com/office/excel/2006/main">
          <x14:cfRule type="containsText" priority="39" operator="containsText" text="대관" id="{F25D8872-63FB-43AE-9646-472247CCCFD1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N1307</xm:sqref>
        </x14:conditionalFormatting>
        <x14:conditionalFormatting xmlns:xm="http://schemas.microsoft.com/office/excel/2006/main">
          <x14:cfRule type="containsText" priority="37" operator="containsText" text="대관" id="{06A9E88E-0EE4-4C0B-ACED-89559C89471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N1308</xm:sqref>
        </x14:conditionalFormatting>
        <x14:conditionalFormatting xmlns:xm="http://schemas.microsoft.com/office/excel/2006/main">
          <x14:cfRule type="containsText" priority="33" operator="containsText" text="대관" id="{BEED85E8-9D86-4A26-9DB2-1D0E10940DC4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A1310</xm:sqref>
        </x14:conditionalFormatting>
        <x14:conditionalFormatting xmlns:xm="http://schemas.microsoft.com/office/excel/2006/main">
          <x14:cfRule type="containsText" priority="36" operator="containsText" text="대관" id="{AFFD8131-F949-4475-B0C5-BCBEF5D274C8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N1310</xm:sqref>
        </x14:conditionalFormatting>
        <x14:conditionalFormatting xmlns:xm="http://schemas.microsoft.com/office/excel/2006/main">
          <x14:cfRule type="containsText" priority="27" operator="containsText" text="대관" id="{F8870B13-17A4-4094-9B31-BEC5540848C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D1312:E1313 D1315:E1315</xm:sqref>
        </x14:conditionalFormatting>
        <x14:conditionalFormatting xmlns:xm="http://schemas.microsoft.com/office/excel/2006/main">
          <x14:cfRule type="containsText" priority="23" operator="containsText" text="대관" id="{20CE68D2-515F-4B31-9709-12938F4A37AD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G1312:J1313 G1315:J1315</xm:sqref>
        </x14:conditionalFormatting>
        <x14:conditionalFormatting xmlns:xm="http://schemas.microsoft.com/office/excel/2006/main">
          <x14:cfRule type="containsText" priority="29" operator="containsText" text="대관" id="{0C42C543-7E04-4205-825E-D901BFFB2A58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L1311</xm:sqref>
        </x14:conditionalFormatting>
        <x14:conditionalFormatting xmlns:xm="http://schemas.microsoft.com/office/excel/2006/main">
          <x14:cfRule type="containsText" priority="31" operator="containsText" text="대관" id="{3FF77529-F303-4C94-BF9C-B591F60E0F0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N1311</xm:sqref>
        </x14:conditionalFormatting>
        <x14:conditionalFormatting xmlns:xm="http://schemas.microsoft.com/office/excel/2006/main">
          <x14:cfRule type="containsText" priority="25" operator="containsText" text="대관" id="{C4F85A6B-B281-4F8C-94E2-1F1F4BDAFEF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X1312:AC1313 X1315:AC1315</xm:sqref>
        </x14:conditionalFormatting>
        <x14:conditionalFormatting xmlns:xm="http://schemas.microsoft.com/office/excel/2006/main">
          <x14:cfRule type="containsText" priority="21" operator="containsText" text="대관" id="{EC90F8F4-9994-40FC-A4B1-85623B712E05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C1311</xm:sqref>
        </x14:conditionalFormatting>
        <x14:conditionalFormatting xmlns:xm="http://schemas.microsoft.com/office/excel/2006/main">
          <x14:cfRule type="containsText" priority="20" operator="containsText" text="대관" id="{441931A9-F7B9-46BE-9B56-3766BCAB87EF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N1303</xm:sqref>
        </x14:conditionalFormatting>
        <x14:conditionalFormatting xmlns:xm="http://schemas.microsoft.com/office/excel/2006/main">
          <x14:cfRule type="containsText" priority="16" operator="containsText" text="대관" id="{184611B4-B18B-4F92-9E3B-0D1DC633516F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A1304</xm:sqref>
        </x14:conditionalFormatting>
        <x14:conditionalFormatting xmlns:xm="http://schemas.microsoft.com/office/excel/2006/main">
          <x14:cfRule type="containsText" priority="18" operator="containsText" text="대관" id="{7BCF03B7-B81C-43FB-8ADE-80D948CA9AA0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N1304</xm:sqref>
        </x14:conditionalFormatting>
        <x14:conditionalFormatting xmlns:xm="http://schemas.microsoft.com/office/excel/2006/main">
          <x14:cfRule type="containsText" priority="14" operator="containsText" text="대관" id="{F51CBFCE-5EF1-4039-A9D0-A038368DFF5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N1305</xm:sqref>
        </x14:conditionalFormatting>
        <x14:conditionalFormatting xmlns:xm="http://schemas.microsoft.com/office/excel/2006/main">
          <x14:cfRule type="containsText" priority="12" operator="containsText" text="대관" id="{F0D27AA6-92ED-4B25-AF96-C9B055111B3E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N1306</xm:sqref>
        </x14:conditionalFormatting>
        <x14:conditionalFormatting xmlns:xm="http://schemas.microsoft.com/office/excel/2006/main">
          <x14:cfRule type="containsText" priority="9" operator="containsText" text="대관" id="{623009F4-25D8-4645-8B22-18B1ABC864FC}">
            <xm:f>NOT(ISERROR(SEARCH("대관",'C:\user-admin\Documents\(20년도~현재)등록현황\[와이키키 등록 현황(20년 8월~12월).xlsx]WAIKIKI 9월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A1315</xm:sqref>
        </x14:conditionalFormatting>
        <x14:conditionalFormatting xmlns:xm="http://schemas.microsoft.com/office/excel/2006/main">
          <x14:cfRule type="containsText" priority="7" operator="containsText" text="대관" id="{E2BA344E-2123-489A-8E7C-5C0A31B38544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Y1316:Y1317</xm:sqref>
        </x14:conditionalFormatting>
        <x14:conditionalFormatting xmlns:xm="http://schemas.microsoft.com/office/excel/2006/main">
          <x14:cfRule type="containsText" priority="5" operator="containsText" text="대관" id="{E1B4C142-6C83-410B-BAEE-031509CA441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D1314:E1314</xm:sqref>
        </x14:conditionalFormatting>
        <x14:conditionalFormatting xmlns:xm="http://schemas.microsoft.com/office/excel/2006/main">
          <x14:cfRule type="containsText" priority="1" operator="containsText" text="대관" id="{A947712D-A828-4E65-8256-EC2E9030DB6C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G1314:J1314</xm:sqref>
        </x14:conditionalFormatting>
        <x14:conditionalFormatting xmlns:xm="http://schemas.microsoft.com/office/excel/2006/main">
          <x14:cfRule type="containsText" priority="3" operator="containsText" text="대관" id="{10E860FC-D188-48C6-B29D-C9A52E1BD353}">
            <xm:f>NOT(ISERROR(SEARCH("대관",'\\desk02\공유폴더\20년 2월 4일\와이키키 스케줄 공용\8월 12일 데스크 폴더\[와이키키 등록 현황.xlsx]WAIKIKI 8월 등록 현황'!#REF!)))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X1314:AC1314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단가표!$B$2:$B$75</xm:f>
          </x14:formula1>
          <xm:sqref>L1497 L24 Q1510 Q34:Q35 Q10:Q11 Q316 Q140 L195 Q258 Q29 Q230 L1507:L1508 L1476 Q1474:Q1476 L1486 Q237:Q240 Q25 Q1460 L34:L35 Q4 L999 L90:L91 L132:L134 Q132:Q134 L140 Q146 Q170:Q171 Q195 Q211 Q222:Q224 L258 L308 Q308 Q310 L237:L240 L1520 Q1703 Q1833 Q1812 Q1769 L1524 L1833 L1648 L1875 Q1875 Q1520 Q1536:Q1538 Q1548 Q1612 Q1604:Q1607 L1548 Q1576:Q1577 L1576:L1577 L1579 Q1829:Q1830 L1829:L1830 Q1579 Q1593 L1802:L1804 L1604:L1607 L1612 Q1645 Q1671 L1654 L1668 Q1668:Q1669 Q1708:Q1709 Q1854 Q1742:Q1743 L1769 L1776 Q1774 Q1776 Q1802:Q1804 Q1109:Q1110 Q1394 Q1042:Q1043 Q1370 L1100:L1105 Q992:Q993 L1342 Q980 Q1291:Q1294 L1022:L1039 L1372 L1267:L1268 Q1396:Q1397 Q1279 L1358 Q1431:Q1433 L1431:L1433 L980 L992:L993 L430 Q998:Q999 L1016 Q1016:Q1020 L1042:L1043 L1350 Q1350 L1049 Q1058 Q1068:Q1069 L1068:L1069 L1074 Q1074 L1079 L1054 L1092:L1096 L1109:L1110 L1113 L965 Q1358 Q1158 L1163 L1172:L1174 L1178:L1184 L1186:L1187 L1189 L1260 Q1210 Q1285:Q1287 L1231:L1232 L1236 Q1236 L1240 Q1241 L1247:L1248 L1253 Q1419 L1419 Q1253 Q1255 L1256 L1329 Q1342 Q1289 L1291 L1293:L1294 L1220:L1223 Q870:Q871 Q848 Q957 L848 L527:L528 L876 Q880 Q598 Q918 L698 L870 Q968:Q973 L940 L787:L791 L545 Q548 Q779:Q782 L547:L548 L557:L558 Q573 L573 Q575:Q576 L575:L576 L843:L846 L595:L598 L602:L603 Q609 L605:L611 L617:L624 Q866:Q868 Q624:Q625 L649:L651 L659:L660 L629:L633 L640 L669 L679:L680 Q681 L682:L685 L691 Q708 L734:L739 L775:L776 Q961:Q962 L781:L782 Q787:Q791 L796 L818:L827 L835 L841 L587:L589 Q964:Q966 L395:L396 L505:L509 Q367 Q387:Q390 L500 L402:L403 Q402:Q403 Q443 Q459 Q505:Q509 L511 L326 L341 L334:L335 L352 Q498:Q500 L413 L411 Q395:Q396 L389:L390 Q411:Q414 L416:L418 L1118:L1123 Q1648 Q1310 Q1315:Q1324</xm:sqref>
        </x14:dataValidation>
        <x14:dataValidation type="list" allowBlank="1" showInputMessage="1" showErrorMessage="1">
          <x14:formula1>
            <xm:f>단가표!$C$2:$C$76</xm:f>
          </x14:formula1>
          <xm:sqref>N4 N6:N8 N12:N15 N17:N23 N26:N29 N32:N33 N36:N39 N45:N47 N49:N70 N1472:N1475 N72:N121 N123:N131 N135:N139 N141:N145 N147:N156 N172:N194 N196:N210 N231:N232 N234:N236 N241:N257 N1509 N1498:N1499 N259:N307 N1444:N1450 N309:N315 N1501:N1506 N158:N169 N212:N228 N1487:N1496 N1436:N1442 N1477:N1485 N1452:N1470 N1511:N1519 N1521:N1523 N1539:N1547 N1549:N1551 N1554:N1575 N1578 N1580:N1586 N1588:N1592 N1594:N1603 N1608:N1611 N1613:N1647 N1649:N1667 N1670 N1672:N1702 N1704:N1707 N1710:N1725 N1831:N1832 N1770 N1772 N1775 N1793:N1801 N1525:N1531 N1727:N1768 N1805:N1808 N1866:N1874 N1863 N1858:N1859 N1777:N1791 N1828 N1835:N1838 N1840:N1846 N1810:N1812 N1849:N1856 N1816:N1825 N1046:N1048 N1050:N1053 N1058:N1064 N1055 N1090 N1098:N1099 N1108 N1111:N1112 N1114:N1116 N1126:N1127 N1130:N1133 N1143 N1136:N1141 N1145:N1154 N1156:N1162 N1175:N1177 N1185 N1188 N1190 N1193 N1195:N1196 N1198:N1202 N1204:N1206 N1209:N1213 N1215:N1219 N1224:N1230 N1233:N1234 N1237 N1239 N1242:N1246 N1249:N1253 N1257:N1259 N1261 N1266 N1270 N1272:N1280 N1330:N1337 N1290 N605 N1321:N1328 N1283:N1287 N1375:N1377 N1379 N1164:N1171 N1424:N1434 N1416:N1420 N1422 N1381 N1383:N1389 N1082:N1084 N1391:N1404 N1357:N1372 N1406:N1412 N896 N699:N711 N713:N731 N942 N963 N536 N549:N550 N563:N570 N572 N574 N580:N586 N591:N592 N612 N626:N627 N877:N885 N642:N644 N646:N647 N652:N658 N661:N668 N670 N911:N929 N681 N690 N693:N694 N936:N939 N751:N753 N740:N749 N898:N909 N758:N759 N761 N770:N774 N777:N780 N782:N786 N792:N793 N795 N944:N950 N960:N961 N798:N807 N812:N813 N815:N817 N828:N834 N836:N837 N874:N875 N840 N891:N892 N538:N539 N932:N934 N954:N958 N673:N678 N967:N973 N317:N322 N360 N353:N356 N415 N424:N426 N428:N429 N446 N442:N443 N484:N486 N532 N336:N340 N342:N348 N351 N368:N371 N492:N504 N513:N521 N376:N386 N529 N525:N526 N404:N405 N464:N471 N474:N480 N431:N440 N482 N448:N450 N453:N462 N1307:N1308 N1295:N1304 N1318:N1319 N1310:N1315</xm:sqref>
        </x14:dataValidation>
        <x14:dataValidation type="list" allowBlank="1" showInputMessage="1" showErrorMessage="1">
          <x14:formula1>
            <xm:f>단가표!$B$2:$B$76</xm:f>
          </x14:formula1>
          <xm:sqref>Q5:Q9 Q453:Q458 L1436:L1442 Q12:Q24 Q26:Q28 L18:L23 L32:L33 Q30:Q33 Q36:Q39 L38:L39 L44:L49 L26:L29 L83:L85 L89 L1472:L1475 L72:L80 L4:L16 Q44:Q131 L135:L139 Q135:Q139 Q141:Q145 L141:L155 L172:L194 Q172:Q194 Q196:Q210 L157:L169 Q225:Q229 L234:L236 Q231:Q236 L241:L251 Q1436:Q1442 Q241:Q257 L253:L257 L196:L210 L1509 L1498 L212:L231 Q259:Q307 Q309 L1395:L1404 L1444:L1449 Q1444:Q1450 Q311:Q315 L275:L307 L1501:L1506 L92:L131 Q147:Q169 L52:L70 Q212:Q221 L1452:L1470 L1484:L1485 Q1452:Q1459 Q1477:Q1507 L1477:L1482 L1352:L1357 Q1461:Q1473 Q1511:Q1519 L1511:L1519 L1521:L1523 L1535 Q1535 L1539:L1541 L1544:L1547 Q1539:Q1547 L1549:L1558 L1561:L1575 Q1549:Q1575 L1578 Q1578 L1537 L1580 L1582:L1589 Q1580:Q1592 Q1594:Q1603 Q1608:Q1611 L1608:L1611 L1815:L1826 Q1613:Q1644 L1655:L1667 Q1646:Q1647 L1649:L1653 L1591:L1603 Q1649:Q1667 Q1670 L1669:L1678 L1680:L1702 Q1704:Q1707 Q1831:Q1832 L1831:L1832 Q1744:Q1768 L1748:L1768 L1770 Q1770:Q1773 L1772:L1775 Q1775 L1704:L1744 Q1672:Q1702 Q1521:Q1532 Q1710:Q1741 Q1855:Q1856 Q1805:Q1811 L1805:L1809 L1866:L1874 Q1866:Q1874 Q1863 L1863 L1858:L1859 Q1858:Q1859 Q1777:Q1801 L1613:L1647 L1828 Q1828 Q1835:Q1838 L1835:L1838 Q1840:Q1846 L1840:L1846 Q1849:Q1853 L1849:L1856 Q1815:Q1826 L1777:L1801 L1525:L1532 L1811:L1812 L894:L929 Q981:Q984 Q989:Q991 L991 Q994:Q997 L1000:L1007 Q1000:Q1015 L983:L984 L1009:L1015 L1040:L1041 L1017:L1021 L1055:L1067 Q1059:Q1067 L1070:L1073 Q1070:Q1073 L1075:L1078 Q1044:Q1057 L1044:L1048 L1086:L1091 L1097:L1099 L1106:L1108 L1111:L1112 Q1434 L1434 L1050:L1053 L1114:L1117 L1124:L1141 Q1111:Q1157 L1155:L1162 L1175:L1177 L1185 L1188 L1190:L1191 L1193:L1195 L1198 L1143:L1153 Q1198:Q1202 L1201:L1202 Q1204:Q1209 L1209:L1219 L1224:L1230 L1233:L1235 L1237:L1239 Q1237:Q1240 L1242:L1246 Q1242:Q1252 L1249:L1252 L1343:L1346 L1254 Q1254 Q1256 L1257:L1259 Q1352:Q1357 Q1343:Q1349 L1348:L1349 Q1280:Q1284 L1330:L1341 Q1288 L1290 Q1290 L1487:L1496 L1261:L1266 L1321:L1328 Q1325:Q1341 L1269:L1288 Q1021:Q1041 Q1375:Q1377 Q1379 L1375:L1377 L1379 Q1416:Q1418 L1416:L1418 L994:L998 Q1391:Q1393 L1384:L1389 L1391:L1393 Q1260:Q1278 L1204:L1206 Q1424:Q1430 L1424:L1430 Q1371:Q1372 L1420 L1422 Q1420 Q1422 Q1381 Q1383:Q1389 L1381 Q1398:Q1404 Q1211:Q1235 Q1159:Q1196 Q1075:Q1108 L1080:L1084 Q1395 L1164:L1171 L1359:L1371 Q1359:Q1369 L1406:L1412 Q1406:Q1412 Q974:Q979 L971:L979 L740:L774 L868:L869 L963 Q963 Q849 Q543:Q547 L549:L556 L571:L572 L574 Q574 L577:L586 L599:L601 L604 Q599:Q608 L404:L410 Q610:Q623 L544 L641:L644 L646:L648 Q626:Q644 L652:L658 L634:L639 L661:L668 L877:L892 L681 L686 L688:L690 Q682:Q694 L692:L694 Q698:Q707 L699:L711 L713 Q709:Q713 L715:L731 Q715:Q731 Q869 L853:L866 L696:L697 L849 Q851:Q865 L670:L678 Q734:Q778 L777:L780 L783:L785 Q783:Q786 L792:L795 L797:L803 L931 L807:L817 L828:L834 L836:L839 Q872:Q879 L847 L842 Q792:Q847 L966:L969 Q967 Q958:Q960 Q577:Q597 L590:L593 L871:L875 L538:L540 Q549:Q572 L559:L569 Q950:Q956 L941:L961 Q881:Q917 Q646:Q680 L612:L616 L934:L939 Q919:Q948 Q510:Q540 Q317:Q328 L317:L318 L533:L536 L367:L381 L259:L273 L428:L429 L464:L471 Q460:Q471 L501:L503 Q501:Q504 L321:L325 L327:L328 L336:L340 L331:L333 L391:L392 L342:L351 L512:L517 L385:L388 Q368:Q386 L529:L531 Q391:Q394 L521:L526 Q397:Q401 L397:L401 Q404:Q410 L365 L412 L419:L426 Q331:Q366 L353:L360 Q415:Q426 Q428:Q442 L510 L414:L415 Q474:Q497 Q444:Q450 L431:L462 L309:L313 L474:L499 L625:L628 L981 Q1295:Q1309 L1295:L1318 Q1311:Q1314</xm:sqref>
        </x14:dataValidation>
        <x14:dataValidation type="list" allowBlank="1" showInputMessage="1" showErrorMessage="1">
          <x14:formula1>
            <xm:f>'\\desk02\공유폴더\1.운영부폴더\지난자료\[★와이키키 등록 현황(23년).xlsx]단가표'!#REF!</xm:f>
          </x14:formula1>
          <xm:sqref>Q1197 L1203 Q1203 L645 Q645 Q714 L714 L427 Q427 Q451:Q452 Q695:Q697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"/>
  <sheetViews>
    <sheetView showGridLines="0" showRowColHeaders="0" zoomScale="70" zoomScaleNormal="70" workbookViewId="0">
      <selection activeCell="AE57" sqref="Q53:AE57"/>
    </sheetView>
  </sheetViews>
  <sheetFormatPr defaultColWidth="5.625" defaultRowHeight="13.5"/>
  <cols>
    <col min="1" max="16384" width="5.625" style="119"/>
  </cols>
  <sheetData/>
  <phoneticPr fontId="3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2:T31"/>
  <sheetViews>
    <sheetView topLeftCell="I1" workbookViewId="0">
      <selection activeCell="L23" sqref="L23"/>
    </sheetView>
  </sheetViews>
  <sheetFormatPr defaultColWidth="15.625" defaultRowHeight="16.5"/>
  <cols>
    <col min="1" max="1" width="14.75" bestFit="1" customWidth="1"/>
    <col min="2" max="3" width="14.875" bestFit="1" customWidth="1"/>
    <col min="4" max="4" width="14.75" bestFit="1" customWidth="1"/>
    <col min="5" max="5" width="14.875" bestFit="1" customWidth="1"/>
    <col min="7" max="7" width="14.75" bestFit="1" customWidth="1"/>
    <col min="8" max="8" width="14.875" bestFit="1" customWidth="1"/>
    <col min="10" max="10" width="18.125" bestFit="1" customWidth="1"/>
    <col min="11" max="11" width="14.875" bestFit="1" customWidth="1"/>
    <col min="13" max="13" width="13.5" bestFit="1" customWidth="1"/>
    <col min="14" max="14" width="14.875" bestFit="1" customWidth="1"/>
    <col min="16" max="16" width="18.125" bestFit="1" customWidth="1"/>
    <col min="17" max="17" width="12.75" bestFit="1" customWidth="1"/>
    <col min="19" max="19" width="13.75" bestFit="1" customWidth="1"/>
    <col min="20" max="20" width="14.875" bestFit="1" customWidth="1"/>
  </cols>
  <sheetData>
    <row r="2" spans="1:20">
      <c r="B2" s="122">
        <f>GETPIVOTDATA("매출",$A$3)</f>
        <v>372684700</v>
      </c>
    </row>
    <row r="3" spans="1:20">
      <c r="A3" s="116" t="s">
        <v>2715</v>
      </c>
      <c r="B3" s="117" t="s">
        <v>2721</v>
      </c>
      <c r="D3" s="116" t="s">
        <v>2715</v>
      </c>
      <c r="E3" s="117" t="s">
        <v>2721</v>
      </c>
      <c r="G3" s="116" t="s">
        <v>2715</v>
      </c>
      <c r="H3" s="117" t="s">
        <v>2721</v>
      </c>
      <c r="J3" s="116" t="s">
        <v>2715</v>
      </c>
      <c r="K3" s="117" t="s">
        <v>2721</v>
      </c>
      <c r="M3" s="116" t="s">
        <v>2715</v>
      </c>
      <c r="N3" s="117" t="s">
        <v>2721</v>
      </c>
      <c r="P3" s="116" t="s">
        <v>2715</v>
      </c>
      <c r="Q3" s="117" t="s">
        <v>2734</v>
      </c>
      <c r="S3" s="116" t="s">
        <v>2715</v>
      </c>
      <c r="T3" s="117" t="s">
        <v>2721</v>
      </c>
    </row>
    <row r="4" spans="1:20">
      <c r="A4" s="118" t="s">
        <v>2703</v>
      </c>
      <c r="B4" s="117">
        <v>3095000</v>
      </c>
      <c r="D4" s="118" t="s">
        <v>1616</v>
      </c>
      <c r="E4" s="117">
        <v>55282000</v>
      </c>
      <c r="G4" s="118" t="s">
        <v>2722</v>
      </c>
      <c r="H4" s="117">
        <v>1600000</v>
      </c>
      <c r="J4" s="118" t="s">
        <v>197</v>
      </c>
      <c r="K4" s="117">
        <v>16319000</v>
      </c>
      <c r="M4" s="118">
        <v>45474</v>
      </c>
      <c r="N4" s="117">
        <v>440000</v>
      </c>
      <c r="P4" s="118" t="s">
        <v>197</v>
      </c>
      <c r="Q4" s="117">
        <v>80</v>
      </c>
      <c r="S4" s="118" t="s">
        <v>2664</v>
      </c>
      <c r="T4" s="117">
        <v>46111000</v>
      </c>
    </row>
    <row r="5" spans="1:20">
      <c r="A5" s="118" t="s">
        <v>2701</v>
      </c>
      <c r="B5" s="117">
        <v>150556200</v>
      </c>
      <c r="D5" s="118" t="s">
        <v>376</v>
      </c>
      <c r="E5" s="117">
        <v>141107500</v>
      </c>
      <c r="G5" s="118" t="s">
        <v>2711</v>
      </c>
      <c r="H5" s="117">
        <v>150556200</v>
      </c>
      <c r="J5" s="118" t="s">
        <v>2731</v>
      </c>
      <c r="K5" s="117">
        <v>1587500</v>
      </c>
      <c r="M5" s="118">
        <v>45505</v>
      </c>
      <c r="N5" s="117">
        <v>525000</v>
      </c>
      <c r="P5" s="118" t="s">
        <v>2731</v>
      </c>
      <c r="Q5" s="117">
        <v>14</v>
      </c>
      <c r="S5" s="118" t="s">
        <v>311</v>
      </c>
      <c r="T5" s="117">
        <v>70976800</v>
      </c>
    </row>
    <row r="6" spans="1:20">
      <c r="A6" s="118" t="s">
        <v>2716</v>
      </c>
      <c r="B6" s="117"/>
      <c r="D6" s="118" t="s">
        <v>2708</v>
      </c>
      <c r="E6" s="117">
        <v>1750000</v>
      </c>
      <c r="G6" s="118" t="s">
        <v>2669</v>
      </c>
      <c r="H6" s="117">
        <v>240000</v>
      </c>
      <c r="J6" s="118" t="s">
        <v>196</v>
      </c>
      <c r="K6" s="117">
        <v>36570000</v>
      </c>
      <c r="M6" s="118">
        <v>45536</v>
      </c>
      <c r="N6" s="117">
        <v>1665000</v>
      </c>
      <c r="P6" s="118" t="s">
        <v>196</v>
      </c>
      <c r="Q6" s="117">
        <v>147</v>
      </c>
      <c r="S6" s="118" t="s">
        <v>2719</v>
      </c>
      <c r="T6" s="117">
        <v>54631500</v>
      </c>
    </row>
    <row r="7" spans="1:20">
      <c r="A7" s="118" t="s">
        <v>2695</v>
      </c>
      <c r="B7" s="117">
        <v>6150000</v>
      </c>
      <c r="D7" s="118" t="s">
        <v>2717</v>
      </c>
      <c r="E7" s="117">
        <v>146926200</v>
      </c>
      <c r="G7" s="118" t="s">
        <v>2716</v>
      </c>
      <c r="H7" s="117">
        <v>150000</v>
      </c>
      <c r="J7" s="118" t="s">
        <v>2664</v>
      </c>
      <c r="K7" s="117">
        <v>46111000</v>
      </c>
      <c r="M7" s="118">
        <v>45566</v>
      </c>
      <c r="N7" s="117">
        <v>30563700</v>
      </c>
      <c r="P7" s="118" t="s">
        <v>2664</v>
      </c>
      <c r="Q7" s="117">
        <v>209</v>
      </c>
      <c r="S7" s="118" t="s">
        <v>2718</v>
      </c>
      <c r="T7" s="117">
        <v>171719300</v>
      </c>
    </row>
    <row r="8" spans="1:20">
      <c r="A8" s="118" t="s">
        <v>2705</v>
      </c>
      <c r="B8" s="117">
        <v>196389500</v>
      </c>
      <c r="D8" s="118" t="s">
        <v>2697</v>
      </c>
      <c r="E8" s="117">
        <v>3095000</v>
      </c>
      <c r="G8" s="118" t="s">
        <v>1616</v>
      </c>
      <c r="H8" s="117">
        <v>7689000</v>
      </c>
      <c r="J8" s="118" t="s">
        <v>126</v>
      </c>
      <c r="K8" s="117">
        <v>29572500</v>
      </c>
      <c r="M8" s="118">
        <v>45597</v>
      </c>
      <c r="N8" s="117">
        <v>178086300</v>
      </c>
      <c r="P8" s="118" t="s">
        <v>126</v>
      </c>
      <c r="Q8" s="117">
        <v>139</v>
      </c>
    </row>
    <row r="9" spans="1:20">
      <c r="A9" s="118" t="s">
        <v>2717</v>
      </c>
      <c r="B9" s="117"/>
      <c r="D9" s="118" t="s">
        <v>2662</v>
      </c>
      <c r="E9" s="117">
        <v>16494000</v>
      </c>
      <c r="G9" s="118" t="s">
        <v>2723</v>
      </c>
      <c r="H9" s="117">
        <v>6979000</v>
      </c>
      <c r="J9" s="118" t="s">
        <v>2732</v>
      </c>
      <c r="K9" s="117">
        <v>1985000</v>
      </c>
      <c r="M9" s="118">
        <v>45627</v>
      </c>
      <c r="N9" s="117">
        <v>73522300</v>
      </c>
      <c r="P9" s="118" t="s">
        <v>2732</v>
      </c>
      <c r="Q9" s="117">
        <v>15</v>
      </c>
    </row>
    <row r="10" spans="1:20">
      <c r="A10" s="118" t="s">
        <v>2699</v>
      </c>
      <c r="B10" s="117">
        <v>16494000</v>
      </c>
      <c r="D10" s="118" t="s">
        <v>1351</v>
      </c>
      <c r="E10" s="117">
        <v>4400000</v>
      </c>
      <c r="G10" s="118" t="s">
        <v>2712</v>
      </c>
      <c r="H10" s="117">
        <v>2040000</v>
      </c>
      <c r="J10" s="118" t="s">
        <v>195</v>
      </c>
      <c r="K10" s="117">
        <v>18457000</v>
      </c>
      <c r="M10" s="118">
        <v>45658</v>
      </c>
      <c r="N10" s="117">
        <v>50750400</v>
      </c>
      <c r="P10" s="118" t="s">
        <v>195</v>
      </c>
      <c r="Q10" s="117">
        <v>111</v>
      </c>
    </row>
    <row r="11" spans="1:20">
      <c r="A11" s="118" t="s">
        <v>2718</v>
      </c>
      <c r="B11" s="117">
        <v>372684700</v>
      </c>
      <c r="D11" s="118" t="s">
        <v>2711</v>
      </c>
      <c r="E11" s="117">
        <v>3630000</v>
      </c>
      <c r="G11" s="118" t="s">
        <v>1614</v>
      </c>
      <c r="H11" s="117">
        <v>42000</v>
      </c>
      <c r="J11" s="118" t="s">
        <v>2733</v>
      </c>
      <c r="K11" s="117">
        <v>2720000</v>
      </c>
      <c r="M11" s="118">
        <v>45689</v>
      </c>
      <c r="N11" s="117">
        <v>36852000</v>
      </c>
      <c r="P11" s="118" t="s">
        <v>2733</v>
      </c>
      <c r="Q11" s="117">
        <v>12</v>
      </c>
    </row>
    <row r="12" spans="1:20">
      <c r="D12" s="118" t="s">
        <v>2718</v>
      </c>
      <c r="E12" s="117">
        <v>372684700</v>
      </c>
      <c r="G12" s="118" t="s">
        <v>2697</v>
      </c>
      <c r="H12" s="117">
        <v>1205000</v>
      </c>
      <c r="J12" s="118" t="s">
        <v>194</v>
      </c>
      <c r="K12" s="117">
        <v>16432500</v>
      </c>
      <c r="M12" s="118">
        <v>45717</v>
      </c>
      <c r="N12" s="117">
        <v>280000</v>
      </c>
      <c r="P12" s="118" t="s">
        <v>194</v>
      </c>
      <c r="Q12" s="117">
        <v>92</v>
      </c>
    </row>
    <row r="13" spans="1:20">
      <c r="G13" s="118" t="s">
        <v>2724</v>
      </c>
      <c r="H13" s="117">
        <v>181770500</v>
      </c>
      <c r="J13" s="118" t="s">
        <v>2663</v>
      </c>
      <c r="K13" s="117">
        <v>12300000</v>
      </c>
      <c r="M13" s="118" t="s">
        <v>2717</v>
      </c>
      <c r="N13" s="117"/>
      <c r="P13" s="118" t="s">
        <v>2663</v>
      </c>
      <c r="Q13" s="117">
        <v>64</v>
      </c>
    </row>
    <row r="14" spans="1:20">
      <c r="G14" s="118" t="s">
        <v>2728</v>
      </c>
      <c r="H14" s="117"/>
      <c r="J14" s="118" t="s">
        <v>2665</v>
      </c>
      <c r="K14" s="117">
        <v>16085000</v>
      </c>
      <c r="M14" s="118" t="s">
        <v>2718</v>
      </c>
      <c r="N14" s="117">
        <v>372684700</v>
      </c>
      <c r="P14" s="118" t="s">
        <v>2665</v>
      </c>
      <c r="Q14" s="117">
        <v>82</v>
      </c>
    </row>
    <row r="15" spans="1:20">
      <c r="G15" s="118" t="s">
        <v>805</v>
      </c>
      <c r="H15" s="117">
        <v>4160000</v>
      </c>
      <c r="J15" s="118" t="s">
        <v>2717</v>
      </c>
      <c r="K15" s="117"/>
      <c r="P15" s="118" t="s">
        <v>2717</v>
      </c>
      <c r="Q15" s="117"/>
    </row>
    <row r="16" spans="1:20">
      <c r="G16" s="118" t="s">
        <v>2725</v>
      </c>
      <c r="H16" s="117">
        <v>3480000</v>
      </c>
      <c r="J16" s="118" t="s">
        <v>2697</v>
      </c>
      <c r="K16" s="117">
        <v>2440000</v>
      </c>
      <c r="P16" s="118" t="s">
        <v>2697</v>
      </c>
      <c r="Q16" s="117">
        <v>138</v>
      </c>
    </row>
    <row r="17" spans="7:17">
      <c r="G17" s="118" t="s">
        <v>2730</v>
      </c>
      <c r="H17" s="117">
        <v>60000</v>
      </c>
      <c r="J17" s="118" t="s">
        <v>2662</v>
      </c>
      <c r="K17" s="117">
        <v>16494000</v>
      </c>
      <c r="P17" s="118" t="s">
        <v>2662</v>
      </c>
      <c r="Q17" s="117">
        <v>118</v>
      </c>
    </row>
    <row r="18" spans="7:17">
      <c r="G18" s="118" t="s">
        <v>376</v>
      </c>
      <c r="H18" s="117">
        <v>8665000</v>
      </c>
      <c r="J18" s="118" t="s">
        <v>1351</v>
      </c>
      <c r="K18" s="117"/>
      <c r="P18" s="118" t="s">
        <v>1351</v>
      </c>
      <c r="Q18" s="117"/>
    </row>
    <row r="19" spans="7:17">
      <c r="G19" s="118" t="s">
        <v>2708</v>
      </c>
      <c r="H19" s="117">
        <v>140000</v>
      </c>
      <c r="J19" s="118" t="s">
        <v>2737</v>
      </c>
      <c r="K19" s="117">
        <v>1100000</v>
      </c>
      <c r="P19" s="118" t="s">
        <v>2737</v>
      </c>
      <c r="Q19" s="117">
        <v>1</v>
      </c>
    </row>
    <row r="20" spans="7:17">
      <c r="G20" s="118" t="s">
        <v>1351</v>
      </c>
      <c r="H20" s="117">
        <v>4400000</v>
      </c>
      <c r="J20" s="118" t="s">
        <v>2738</v>
      </c>
      <c r="K20" s="117">
        <v>550000</v>
      </c>
      <c r="P20" s="118" t="s">
        <v>2738</v>
      </c>
      <c r="Q20" s="117">
        <v>1</v>
      </c>
    </row>
    <row r="21" spans="7:17">
      <c r="G21" s="118" t="s">
        <v>2726</v>
      </c>
      <c r="H21" s="117">
        <v>-4552000</v>
      </c>
      <c r="J21" s="118" t="s">
        <v>2736</v>
      </c>
      <c r="K21" s="117">
        <v>1100000</v>
      </c>
      <c r="P21" s="118" t="s">
        <v>2736</v>
      </c>
      <c r="Q21" s="117">
        <v>2</v>
      </c>
    </row>
    <row r="22" spans="7:17">
      <c r="G22" s="118" t="s">
        <v>2727</v>
      </c>
      <c r="H22" s="117">
        <v>60000</v>
      </c>
      <c r="J22" s="118" t="s">
        <v>2739</v>
      </c>
      <c r="K22" s="117">
        <v>550000</v>
      </c>
      <c r="P22" s="118" t="s">
        <v>2739</v>
      </c>
      <c r="Q22" s="117">
        <v>1</v>
      </c>
    </row>
    <row r="23" spans="7:17">
      <c r="G23" s="118" t="s">
        <v>2729</v>
      </c>
      <c r="H23" s="117">
        <v>500000</v>
      </c>
      <c r="J23" s="118" t="s">
        <v>150</v>
      </c>
      <c r="K23" s="117">
        <v>550000</v>
      </c>
      <c r="P23" s="118" t="s">
        <v>150</v>
      </c>
      <c r="Q23" s="117">
        <v>1</v>
      </c>
    </row>
    <row r="24" spans="7:17">
      <c r="G24" s="118" t="s">
        <v>2717</v>
      </c>
      <c r="H24" s="117">
        <v>3500000</v>
      </c>
      <c r="J24" s="118" t="s">
        <v>2740</v>
      </c>
      <c r="K24" s="117">
        <v>550000</v>
      </c>
      <c r="P24" s="118" t="s">
        <v>2740</v>
      </c>
      <c r="Q24" s="117">
        <v>1</v>
      </c>
    </row>
    <row r="25" spans="7:17">
      <c r="G25" s="118" t="s">
        <v>2718</v>
      </c>
      <c r="H25" s="117">
        <v>372684700</v>
      </c>
      <c r="J25" s="118" t="s">
        <v>2744</v>
      </c>
      <c r="K25" s="117">
        <v>655000</v>
      </c>
      <c r="P25" s="118" t="s">
        <v>2744</v>
      </c>
      <c r="Q25" s="117">
        <v>10</v>
      </c>
    </row>
    <row r="26" spans="7:17">
      <c r="J26" s="118" t="s">
        <v>647</v>
      </c>
      <c r="K26" s="117">
        <v>16062300</v>
      </c>
      <c r="P26" s="118" t="s">
        <v>647</v>
      </c>
      <c r="Q26" s="117">
        <v>18</v>
      </c>
    </row>
    <row r="27" spans="7:17">
      <c r="J27" s="118" t="s">
        <v>311</v>
      </c>
      <c r="K27" s="117">
        <v>70976800</v>
      </c>
      <c r="P27" s="118" t="s">
        <v>311</v>
      </c>
      <c r="Q27" s="117">
        <v>11</v>
      </c>
    </row>
    <row r="28" spans="7:17">
      <c r="J28" s="118" t="s">
        <v>2720</v>
      </c>
      <c r="K28" s="117">
        <v>484000</v>
      </c>
      <c r="P28" s="118" t="s">
        <v>2720</v>
      </c>
      <c r="Q28" s="117">
        <v>3</v>
      </c>
    </row>
    <row r="29" spans="7:17">
      <c r="J29" s="118" t="s">
        <v>367</v>
      </c>
      <c r="K29" s="117">
        <v>8401600</v>
      </c>
      <c r="P29" s="118" t="s">
        <v>367</v>
      </c>
      <c r="Q29" s="117">
        <v>2</v>
      </c>
    </row>
    <row r="30" spans="7:17">
      <c r="J30" s="118" t="s">
        <v>2719</v>
      </c>
      <c r="K30" s="117">
        <v>54631500</v>
      </c>
      <c r="P30" s="118" t="s">
        <v>2719</v>
      </c>
      <c r="Q30" s="117">
        <v>5</v>
      </c>
    </row>
    <row r="31" spans="7:17">
      <c r="J31" s="118" t="s">
        <v>2718</v>
      </c>
      <c r="K31" s="117">
        <v>372684700</v>
      </c>
      <c r="P31" s="118" t="s">
        <v>2718</v>
      </c>
      <c r="Q31" s="117">
        <v>1277</v>
      </c>
    </row>
  </sheetData>
  <phoneticPr fontId="3" type="noConversion"/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단가표</vt:lpstr>
      <vt:lpstr>데이터</vt:lpstr>
      <vt:lpstr>대시보드</vt:lpstr>
      <vt:lpstr>피벗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2024-09-03T01:12:31Z</dcterms:created>
  <dcterms:modified xsi:type="dcterms:W3CDTF">2025-02-06T02:24:34Z</dcterms:modified>
</cp:coreProperties>
</file>