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7F61BB73-5B4E-44E0-895E-4ED0C33E4DA5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C24" i="1"/>
  <c r="B24" i="1"/>
  <c r="B21" i="1"/>
  <c r="D3" i="1"/>
  <c r="C3" i="1"/>
  <c r="B3" i="1"/>
  <c r="D14" i="1"/>
  <c r="D15" i="1"/>
  <c r="D21" i="1"/>
  <c r="D19" i="1"/>
  <c r="D20" i="1" l="1"/>
  <c r="C21" i="1"/>
  <c r="C22" i="1" s="1"/>
  <c r="B22" i="1"/>
  <c r="D16" i="1"/>
  <c r="D17" i="1"/>
  <c r="D18" i="1"/>
  <c r="C14" i="1"/>
  <c r="C20" i="1" s="1"/>
  <c r="B14" i="1"/>
  <c r="B20" i="1" s="1"/>
  <c r="C13" i="1"/>
  <c r="D13" i="1"/>
  <c r="B13" i="1"/>
  <c r="D22" i="1" l="1"/>
</calcChain>
</file>

<file path=xl/sharedStrings.xml><?xml version="1.0" encoding="utf-8"?>
<sst xmlns="http://schemas.openxmlformats.org/spreadsheetml/2006/main" count="28" uniqueCount="23">
  <si>
    <t>M</t>
  </si>
  <si>
    <t>I</t>
  </si>
  <si>
    <t>E0</t>
  </si>
  <si>
    <t>v1</t>
  </si>
  <si>
    <t>v2</t>
  </si>
  <si>
    <t>v3</t>
  </si>
  <si>
    <t>v4</t>
  </si>
  <si>
    <t>v5</t>
  </si>
  <si>
    <t>v6</t>
  </si>
  <si>
    <t>CH</t>
  </si>
  <si>
    <t>N2</t>
  </si>
  <si>
    <t>HCN2</t>
  </si>
  <si>
    <t>qe</t>
  </si>
  <si>
    <t>qt/v</t>
  </si>
  <si>
    <t>plank Const</t>
  </si>
  <si>
    <t>bolztmann const</t>
  </si>
  <si>
    <t>Temp</t>
  </si>
  <si>
    <t>qv</t>
  </si>
  <si>
    <t>c</t>
  </si>
  <si>
    <t>qv_partial</t>
  </si>
  <si>
    <t>qr</t>
  </si>
  <si>
    <t>Q</t>
  </si>
  <si>
    <t>ktst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</si>
</sst>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2" workbookViewId="0">
      <selection activeCell="D25" sqref="D25"/>
    </sheetView>
  </sheetViews>
  <sheetFormatPr defaultRowHeight="15" x14ac:dyDescent="0.25"/>
  <cols>
    <col min="2" max="2" width="12" bestFit="1" customWidth="1"/>
    <col min="13" max="13" width="10" bestFit="1" customWidth="1"/>
  </cols>
  <sheetData>
    <row r="1" spans="1:13" x14ac:dyDescent="0.25">
      <c r="B1" t="s">
        <v>9</v>
      </c>
      <c r="C1" t="s">
        <v>10</v>
      </c>
      <c r="D1" t="s">
        <v>11</v>
      </c>
    </row>
    <row r="2" spans="1:13" x14ac:dyDescent="0.25">
      <c r="A2" t="s">
        <v>0</v>
      </c>
      <c r="B2">
        <v>13.019</v>
      </c>
      <c r="C2">
        <v>28.013000000000002</v>
      </c>
      <c r="D2">
        <v>41.031999999999996</v>
      </c>
      <c r="G2" t="s">
        <v>14</v>
      </c>
      <c r="H2" t="s">
        <v>15</v>
      </c>
      <c r="K2" t="s">
        <v>16</v>
      </c>
      <c r="M2" t="s">
        <v>18</v>
      </c>
    </row>
    <row r="3" spans="1:13" x14ac:dyDescent="0.25">
      <c r="A3" t="s">
        <v>1</v>
      </c>
      <c r="B3">
        <f>1.935/10000</f>
        <v>1.9350000000000001E-4</v>
      </c>
      <c r="C3">
        <f>13.998/10000</f>
        <v>1.3997999999999999E-3</v>
      </c>
      <c r="D3">
        <f>73.2/10000</f>
        <v>7.3200000000000001E-3</v>
      </c>
      <c r="G3" s="1">
        <v>6.6260700399999999E-34</v>
      </c>
      <c r="H3" s="1">
        <v>1.3806485199999999E-23</v>
      </c>
      <c r="K3">
        <v>298</v>
      </c>
      <c r="M3">
        <v>299792458</v>
      </c>
    </row>
    <row r="4" spans="1:13" x14ac:dyDescent="0.25">
      <c r="A4" t="s">
        <v>2</v>
      </c>
      <c r="D4">
        <v>221</v>
      </c>
    </row>
    <row r="5" spans="1:13" x14ac:dyDescent="0.25">
      <c r="A5" t="s">
        <v>3</v>
      </c>
      <c r="B5">
        <v>2733</v>
      </c>
      <c r="C5">
        <v>2330</v>
      </c>
      <c r="D5">
        <v>3130</v>
      </c>
    </row>
    <row r="6" spans="1:13" x14ac:dyDescent="0.25">
      <c r="A6" t="s">
        <v>4</v>
      </c>
      <c r="D6">
        <v>2102</v>
      </c>
    </row>
    <row r="7" spans="1:13" x14ac:dyDescent="0.25">
      <c r="A7" t="s">
        <v>5</v>
      </c>
      <c r="D7">
        <v>1252</v>
      </c>
    </row>
    <row r="8" spans="1:13" x14ac:dyDescent="0.25">
      <c r="A8" t="s">
        <v>6</v>
      </c>
      <c r="D8">
        <v>1170</v>
      </c>
    </row>
    <row r="9" spans="1:13" x14ac:dyDescent="0.25">
      <c r="A9" t="s">
        <v>7</v>
      </c>
      <c r="D9">
        <v>564</v>
      </c>
    </row>
    <row r="10" spans="1:13" x14ac:dyDescent="0.25">
      <c r="A10" t="s">
        <v>8</v>
      </c>
      <c r="D10">
        <v>401</v>
      </c>
    </row>
    <row r="12" spans="1:13" x14ac:dyDescent="0.25">
      <c r="A12" t="s">
        <v>12</v>
      </c>
      <c r="B12">
        <v>1</v>
      </c>
      <c r="C12">
        <v>1</v>
      </c>
      <c r="D12">
        <v>1</v>
      </c>
    </row>
    <row r="13" spans="1:13" x14ac:dyDescent="0.25">
      <c r="A13" t="s">
        <v>13</v>
      </c>
      <c r="B13">
        <f>((2*PI()*B2*$H$3*$K$3)/($G$3^2))^(2/3)</f>
        <v>8.3758694146716043E+31</v>
      </c>
      <c r="C13">
        <f>((2*PI()*C2*$H$3*$K$3)/($G$3^2))^(2/3)</f>
        <v>1.3959972431548975E+32</v>
      </c>
      <c r="D13">
        <f>((2*PI()*D2*$H$3*$K$3)/($G$3^2))^(2/3)</f>
        <v>1.8005006002457298E+32</v>
      </c>
    </row>
    <row r="14" spans="1:13" x14ac:dyDescent="0.25">
      <c r="A14" t="s">
        <v>19</v>
      </c>
      <c r="B14" s="1">
        <f>1/(1-EXP((-$G$3*$M$3*B5)/($H$3*$K$3)))</f>
        <v>8.089489065638066</v>
      </c>
      <c r="C14" s="1">
        <f t="shared" ref="C14:D14" si="0">1/(1-EXP((-$G$3*$M$3*C5)/($H$3*$K$3)))</f>
        <v>9.3986559538874257</v>
      </c>
      <c r="D14" s="1">
        <f>1/(1-EXP((-$G$3*$M$3*D5)/($H$3*$K$3)))</f>
        <v>7.1298505785395205</v>
      </c>
    </row>
    <row r="15" spans="1:13" x14ac:dyDescent="0.25">
      <c r="A15" t="s">
        <v>19</v>
      </c>
      <c r="D15" s="1">
        <f>1/(1-EXP((-$G$3*$M$3*D6)/($H$3*$K$3)))</f>
        <v>10.361943040371679</v>
      </c>
    </row>
    <row r="16" spans="1:13" x14ac:dyDescent="0.25">
      <c r="A16" t="s">
        <v>19</v>
      </c>
      <c r="D16" s="1">
        <f t="shared" ref="D16" si="1">1/(1-EXP((-$G$3*$M$3*D7)/($H$3*$K$3)))</f>
        <v>17.048192133213107</v>
      </c>
    </row>
    <row r="17" spans="1:4" x14ac:dyDescent="0.25">
      <c r="A17" t="s">
        <v>19</v>
      </c>
      <c r="D17" s="1">
        <f t="shared" ref="D17" si="2">1/(1-EXP((-$G$3*$M$3*D8)/($H$3*$K$3)))</f>
        <v>18.207297071208604</v>
      </c>
    </row>
    <row r="18" spans="1:4" x14ac:dyDescent="0.25">
      <c r="A18" t="s">
        <v>19</v>
      </c>
      <c r="D18" s="1">
        <f t="shared" ref="D18" si="3">1/(1-EXP((-$G$3*$M$3*D9)/($H$3*$K$3)))</f>
        <v>37.225726981598186</v>
      </c>
    </row>
    <row r="19" spans="1:4" x14ac:dyDescent="0.25">
      <c r="A19" t="s">
        <v>19</v>
      </c>
      <c r="D19" s="1">
        <f>1/(1-EXP((-$G$3*$M$3*D10)/($H$3*$K$3)))</f>
        <v>52.152561507502</v>
      </c>
    </row>
    <row r="20" spans="1:4" x14ac:dyDescent="0.25">
      <c r="A20" t="s">
        <v>17</v>
      </c>
      <c r="B20" s="1">
        <f>B14</f>
        <v>8.089489065638066</v>
      </c>
      <c r="C20" s="1">
        <f>C14</f>
        <v>9.3986559538874257</v>
      </c>
      <c r="D20" s="1">
        <f>PRODUCT(D14:D19)</f>
        <v>44520934.35860578</v>
      </c>
    </row>
    <row r="21" spans="1:4" x14ac:dyDescent="0.25">
      <c r="A21" t="s">
        <v>20</v>
      </c>
      <c r="B21" s="1">
        <f>(8*PI()*$H$3*B3)/($G$3^2)</f>
        <v>1.5292972806706458E+41</v>
      </c>
      <c r="C21" s="1">
        <f>(8*PI()*$H$3*C3)/($G$3^2)</f>
        <v>1.1063102498618966E+42</v>
      </c>
      <c r="D21" s="1">
        <f>(8*PI()*$H$3*D3)/($G$3^2)</f>
        <v>5.7852486276532947E+42</v>
      </c>
    </row>
    <row r="22" spans="1:4" x14ac:dyDescent="0.25">
      <c r="A22" t="s">
        <v>21</v>
      </c>
      <c r="B22" s="1">
        <f>B21*B20*B13*B12</f>
        <v>1.0361983738407131E+74</v>
      </c>
      <c r="C22" s="1">
        <f t="shared" ref="C22:D22" si="4">C21*C20*C13*C12</f>
        <v>1.4515341200523731E+75</v>
      </c>
      <c r="D22" s="1">
        <f t="shared" si="4"/>
        <v>4.6374535085923562E+82</v>
      </c>
    </row>
    <row r="24" spans="1:4" x14ac:dyDescent="0.25">
      <c r="A24" t="s">
        <v>22</v>
      </c>
      <c r="B24" s="1">
        <f>(H3*K3)/(G3)</f>
        <v>6209310443087.3164</v>
      </c>
      <c r="C24" s="1">
        <f>D22/(B22*C22)</f>
        <v>3.0832547799968967E-67</v>
      </c>
      <c r="D24">
        <f>EXP(-D4/(H3*K3))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2021-11-30T21:39:26Z</dcterms:modified>
</cp:coreProperties>
</file>