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owell/Desktop/Fluidity/"/>
    </mc:Choice>
  </mc:AlternateContent>
  <xr:revisionPtr revIDLastSave="0" documentId="8_{9A926943-7D83-6B48-9723-D950CD03F9A8}" xr6:coauthVersionLast="36" xr6:coauthVersionMax="36" xr10:uidLastSave="{00000000-0000-0000-0000-000000000000}"/>
  <bookViews>
    <workbookView xWindow="100" yWindow="460" windowWidth="26520" windowHeight="16500" xr2:uid="{00000000-000D-0000-FFFF-FFFF00000000}"/>
  </bookViews>
  <sheets>
    <sheet name="Template" sheetId="23" r:id="rId1"/>
  </sheets>
  <definedNames>
    <definedName name="_GoBack" localSheetId="0">Template!$C$3</definedName>
  </definedNames>
  <calcPr calcId="181029"/>
</workbook>
</file>

<file path=xl/calcChain.xml><?xml version="1.0" encoding="utf-8"?>
<calcChain xmlns="http://schemas.openxmlformats.org/spreadsheetml/2006/main">
  <c r="AE7" i="23" l="1"/>
  <c r="AD7" i="23"/>
  <c r="AC7" i="23"/>
  <c r="AB6" i="23"/>
  <c r="AA6" i="23"/>
  <c r="Z6" i="23"/>
  <c r="V4" i="23"/>
  <c r="U4" i="23"/>
  <c r="T4" i="23"/>
  <c r="N31" i="23"/>
  <c r="N25" i="23"/>
  <c r="N21" i="23"/>
  <c r="P5" i="23" s="1"/>
  <c r="N15" i="23"/>
  <c r="N9" i="23"/>
  <c r="P3" i="23" s="1"/>
  <c r="P7" i="23"/>
  <c r="P6" i="23"/>
  <c r="P4" i="23"/>
  <c r="L2" i="23"/>
  <c r="K2" i="23"/>
  <c r="J2" i="23"/>
  <c r="J7" i="23"/>
  <c r="J6" i="23"/>
  <c r="J5" i="23"/>
  <c r="J3" i="23"/>
  <c r="J4" i="23"/>
  <c r="S3" i="23" l="1"/>
  <c r="Q3" i="23"/>
  <c r="R3" i="23"/>
  <c r="K3" i="23"/>
  <c r="L3" i="23"/>
  <c r="K4" i="23"/>
  <c r="L4" i="23"/>
  <c r="K5" i="23"/>
  <c r="L5" i="23"/>
  <c r="K6" i="23"/>
  <c r="L6" i="23"/>
  <c r="K7" i="23"/>
  <c r="L7" i="23"/>
  <c r="J8" i="23"/>
  <c r="K8" i="23"/>
  <c r="L8" i="23"/>
  <c r="J10" i="23"/>
  <c r="K10" i="23"/>
  <c r="L10" i="23"/>
  <c r="J11" i="23"/>
  <c r="K11" i="23"/>
  <c r="L11" i="23"/>
  <c r="J12" i="23"/>
  <c r="K12" i="23"/>
  <c r="L12" i="23"/>
  <c r="J13" i="23"/>
  <c r="K13" i="23"/>
  <c r="L13" i="23"/>
  <c r="J14" i="23"/>
  <c r="K14" i="23"/>
  <c r="L14" i="23"/>
  <c r="J16" i="23"/>
  <c r="W5" i="23" s="1"/>
  <c r="K16" i="23"/>
  <c r="X5" i="23" s="1"/>
  <c r="L16" i="23"/>
  <c r="Y5" i="23" s="1"/>
  <c r="J17" i="23"/>
  <c r="K17" i="23"/>
  <c r="L17" i="23"/>
  <c r="J18" i="23"/>
  <c r="K18" i="23"/>
  <c r="L18" i="23"/>
  <c r="J19" i="23"/>
  <c r="K19" i="23"/>
  <c r="L19" i="23"/>
  <c r="J20" i="23"/>
  <c r="K20" i="23"/>
  <c r="L20" i="23"/>
  <c r="J22" i="23"/>
  <c r="K22" i="23"/>
  <c r="L22" i="23"/>
  <c r="J23" i="23"/>
  <c r="K23" i="23"/>
  <c r="L23" i="23"/>
  <c r="J24" i="23"/>
  <c r="K24" i="23"/>
  <c r="L24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</calcChain>
</file>

<file path=xl/sharedStrings.xml><?xml version="1.0" encoding="utf-8"?>
<sst xmlns="http://schemas.openxmlformats.org/spreadsheetml/2006/main" count="101" uniqueCount="59">
  <si>
    <t>AP Code</t>
  </si>
  <si>
    <t>Letter</t>
  </si>
  <si>
    <t>Text</t>
  </si>
  <si>
    <t>Always</t>
  </si>
  <si>
    <t>Often</t>
  </si>
  <si>
    <t>Other</t>
  </si>
  <si>
    <t>A</t>
  </si>
  <si>
    <t>Team members collaboratively choose their tasks to work on.</t>
  </si>
  <si>
    <t>When Possible</t>
  </si>
  <si>
    <t>J</t>
  </si>
  <si>
    <t>Cross team collaboration between Team members is performed in an effective and consistent manner. With minimal reliance on other teams to perform delivery.</t>
  </si>
  <si>
    <t>O</t>
  </si>
  <si>
    <t>Stand-up meetings are effective.</t>
  </si>
  <si>
    <t>K</t>
  </si>
  <si>
    <t>Team members (Developers and QA), including the Product Owner, are engaged in the planning process in a way that ensures the appropriate level of detail.</t>
  </si>
  <si>
    <t>B</t>
  </si>
  <si>
    <t>All bugs found during development are reviewed by the Product Owner to decide if they are to be fixed or placed on the product backlog for a future fix. Bugs reviewed by the Product Owner to be fixed are swarmed on by the team.</t>
  </si>
  <si>
    <t>M</t>
  </si>
  <si>
    <t>Team members who perform testing are involved and productive right from the start of each iteration.</t>
  </si>
  <si>
    <t>L</t>
  </si>
  <si>
    <t>The team has regular retrospectives in which the team evaluates how they are doing and discuss continuous improvement actions.</t>
  </si>
  <si>
    <t>C</t>
  </si>
  <si>
    <t>The entire system is built automatically at least once per day.</t>
  </si>
  <si>
    <t>I</t>
  </si>
  <si>
    <t>When creating releases the team members collaborating with the Release Management team.</t>
  </si>
  <si>
    <t>P</t>
  </si>
  <si>
    <t>Automated unit and acceptance tests are run as part of each automated build.</t>
  </si>
  <si>
    <t>N</t>
  </si>
  <si>
    <t>Team members deploy to environments using standardised tooling.</t>
  </si>
  <si>
    <t>X</t>
  </si>
  <si>
    <t>Team members have an option to start a series of automated tests as they see fit.</t>
  </si>
  <si>
    <t>D</t>
  </si>
  <si>
    <t>Non-functional, Monitoring &amp; Security requirements are determined early enough to influence design and testing.</t>
  </si>
  <si>
    <t>F</t>
  </si>
  <si>
    <t>Team members are ready and equipped to support their products 24/7 with appropriate priority.</t>
  </si>
  <si>
    <t>T</t>
  </si>
  <si>
    <t>Team members pair program regularly?</t>
  </si>
  <si>
    <t>Q</t>
  </si>
  <si>
    <t>Technical Debt is made visible to both Team members and Stakeholders. We incorporate refactoring into our daily work to reduce Technical Debt.</t>
  </si>
  <si>
    <t>Y</t>
  </si>
  <si>
    <t>When people get feedback that the system is not deployable (such as failing builds or tests), they make fixing these issues their highest priority.</t>
  </si>
  <si>
    <t>R</t>
  </si>
  <si>
    <t>The Product Owner is readily available to discuss work-in-progress.</t>
  </si>
  <si>
    <t>U</t>
  </si>
  <si>
    <t>Product Owners actively participate in the creation of the Acceptance Criteria for each feature and team has pre-defined and agreed-upon criteria for considering a feature done.</t>
  </si>
  <si>
    <t>V</t>
  </si>
  <si>
    <t>Trade-offs and prioritisation are data driven based on impact to delivery.</t>
  </si>
  <si>
    <t>E</t>
  </si>
  <si>
    <t>S</t>
  </si>
  <si>
    <t>We have an engaged member of the Security team for all development and production activities.</t>
  </si>
  <si>
    <t>H</t>
  </si>
  <si>
    <t>Security training is available where needed for specific roles and issues.</t>
  </si>
  <si>
    <t>G</t>
  </si>
  <si>
    <t>Our compliance constraints have been translated into our requirements.</t>
  </si>
  <si>
    <t>W</t>
  </si>
  <si>
    <t>We use code analysis tools as part of our code review / CI practice.</t>
  </si>
  <si>
    <t>Findings from Security testing are entered into the product backlog and escalated with an impact overview to the Product Owner and Security team.</t>
  </si>
  <si>
    <t xml:space="preserve">Consensus = 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</si>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</sst>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double">
        <color theme="3"/>
      </left>
      <right style="double">
        <color theme="3"/>
      </right>
      <top style="double">
        <color theme="3"/>
      </top>
      <bottom style="double">
        <color theme="3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double">
        <color theme="6"/>
      </left>
      <right style="double">
        <color theme="6"/>
      </right>
      <top style="double">
        <color theme="6"/>
      </top>
      <bottom style="double">
        <color theme="6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double">
        <color theme="7"/>
      </left>
      <right style="double">
        <color theme="7"/>
      </right>
      <top style="double">
        <color theme="7"/>
      </top>
      <bottom style="double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6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Protection="1">
      <protection locked="0"/>
    </xf>
    <xf numFmtId="0" fontId="0" fillId="0" borderId="0" xfId="0" applyBorder="1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2" applyFont="1" applyFill="1" applyBorder="1"/>
    <xf numFmtId="0" fontId="4" fillId="0" borderId="0" xfId="1" applyFont="1" applyFill="1" applyBorder="1"/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Protection="1">
      <protection locked="0"/>
    </xf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 applyAlignment="1">
      <alignment vertical="top"/>
    </xf>
    <xf numFmtId="0" fontId="4" fillId="0" borderId="9" xfId="0" applyFont="1" applyFill="1" applyBorder="1"/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 wrapText="1"/>
    </xf>
    <xf numFmtId="0" fontId="4" fillId="0" borderId="11" xfId="0" applyFont="1" applyFill="1" applyBorder="1" applyProtection="1">
      <protection locked="0"/>
    </xf>
    <xf numFmtId="0" fontId="4" fillId="0" borderId="11" xfId="0" applyFont="1" applyFill="1" applyBorder="1"/>
    <xf numFmtId="0" fontId="4" fillId="0" borderId="12" xfId="0" applyFont="1" applyFill="1" applyBorder="1"/>
    <xf numFmtId="0" fontId="4" fillId="0" borderId="5" xfId="0" applyFont="1" applyFill="1" applyBorder="1" applyProtection="1">
      <protection locked="0"/>
    </xf>
    <xf numFmtId="0" fontId="4" fillId="0" borderId="7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0" fontId="4" fillId="0" borderId="9" xfId="0" applyFont="1" applyFill="1" applyBorder="1" applyProtection="1">
      <protection locked="0"/>
    </xf>
    <xf numFmtId="0" fontId="4" fillId="0" borderId="10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0" fontId="4" fillId="0" borderId="5" xfId="0" applyFont="1" applyFill="1" applyBorder="1"/>
    <xf numFmtId="0" fontId="4" fillId="0" borderId="8" xfId="0" applyFont="1" applyFill="1" applyBorder="1"/>
    <xf numFmtId="0" fontId="4" fillId="0" borderId="10" xfId="0" applyFont="1" applyFill="1" applyBorder="1"/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 wrapText="1"/>
    </xf>
    <xf numFmtId="0" fontId="4" fillId="0" borderId="14" xfId="0" applyFont="1" applyFill="1" applyBorder="1" applyProtection="1">
      <protection locked="0"/>
    </xf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 applyAlignment="1">
      <alignment vertical="top"/>
    </xf>
    <xf numFmtId="0" fontId="4" fillId="0" borderId="17" xfId="0" applyFont="1" applyFill="1" applyBorder="1"/>
    <xf numFmtId="0" fontId="4" fillId="0" borderId="18" xfId="0" applyFont="1" applyFill="1" applyBorder="1" applyAlignment="1">
      <alignment vertical="top"/>
    </xf>
    <xf numFmtId="0" fontId="4" fillId="0" borderId="19" xfId="0" applyFont="1" applyFill="1" applyBorder="1" applyAlignment="1">
      <alignment vertical="top"/>
    </xf>
    <xf numFmtId="0" fontId="4" fillId="0" borderId="19" xfId="0" applyFont="1" applyFill="1" applyBorder="1" applyAlignment="1">
      <alignment vertical="top" wrapText="1"/>
    </xf>
    <xf numFmtId="0" fontId="4" fillId="0" borderId="19" xfId="0" applyFont="1" applyFill="1" applyBorder="1" applyProtection="1">
      <protection locked="0"/>
    </xf>
    <xf numFmtId="0" fontId="4" fillId="0" borderId="19" xfId="0" applyFont="1" applyFill="1" applyBorder="1"/>
    <xf numFmtId="0" fontId="4" fillId="0" borderId="20" xfId="0" applyFont="1" applyFill="1" applyBorder="1"/>
    <xf numFmtId="0" fontId="4" fillId="0" borderId="13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0" fontId="4" fillId="0" borderId="16" xfId="0" applyFont="1" applyFill="1" applyBorder="1" applyProtection="1">
      <protection locked="0"/>
    </xf>
    <xf numFmtId="0" fontId="4" fillId="0" borderId="17" xfId="0" applyFont="1" applyFill="1" applyBorder="1" applyProtection="1">
      <protection locked="0"/>
    </xf>
    <xf numFmtId="0" fontId="4" fillId="0" borderId="18" xfId="0" applyFont="1" applyFill="1" applyBorder="1" applyProtection="1">
      <protection locked="0"/>
    </xf>
    <xf numFmtId="0" fontId="4" fillId="0" borderId="20" xfId="0" applyFont="1" applyFill="1" applyBorder="1" applyProtection="1">
      <protection locked="0"/>
    </xf>
    <xf numFmtId="0" fontId="4" fillId="0" borderId="13" xfId="0" applyFont="1" applyFill="1" applyBorder="1"/>
    <xf numFmtId="0" fontId="4" fillId="0" borderId="16" xfId="0" applyFont="1" applyFill="1" applyBorder="1"/>
    <xf numFmtId="0" fontId="4" fillId="0" borderId="18" xfId="0" applyFont="1" applyFill="1" applyBorder="1"/>
    <xf numFmtId="0" fontId="4" fillId="0" borderId="21" xfId="0" applyFont="1" applyFill="1" applyBorder="1" applyAlignment="1">
      <alignment vertical="top"/>
    </xf>
    <xf numFmtId="0" fontId="4" fillId="0" borderId="22" xfId="0" applyFont="1" applyFill="1" applyBorder="1" applyAlignment="1">
      <alignment vertical="top"/>
    </xf>
    <xf numFmtId="0" fontId="4" fillId="0" borderId="22" xfId="0" applyFont="1" applyFill="1" applyBorder="1" applyAlignment="1">
      <alignment vertical="top" wrapText="1"/>
    </xf>
    <xf numFmtId="0" fontId="4" fillId="0" borderId="22" xfId="0" applyFont="1" applyFill="1" applyBorder="1" applyProtection="1">
      <protection locked="0"/>
    </xf>
    <xf numFmtId="0" fontId="4" fillId="0" borderId="22" xfId="0" applyFont="1" applyFill="1" applyBorder="1"/>
    <xf numFmtId="0" fontId="4" fillId="0" borderId="23" xfId="0" applyFont="1" applyFill="1" applyBorder="1"/>
    <xf numFmtId="0" fontId="4" fillId="0" borderId="24" xfId="0" applyFont="1" applyFill="1" applyBorder="1" applyAlignment="1">
      <alignment vertical="top"/>
    </xf>
    <xf numFmtId="0" fontId="4" fillId="0" borderId="25" xfId="0" applyFont="1" applyFill="1" applyBorder="1"/>
    <xf numFmtId="0" fontId="4" fillId="0" borderId="26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 wrapText="1"/>
    </xf>
    <xf numFmtId="0" fontId="4" fillId="0" borderId="27" xfId="0" applyFont="1" applyFill="1" applyBorder="1" applyProtection="1">
      <protection locked="0"/>
    </xf>
    <xf numFmtId="0" fontId="4" fillId="0" borderId="27" xfId="0" applyFont="1" applyFill="1" applyBorder="1"/>
    <xf numFmtId="0" fontId="4" fillId="0" borderId="28" xfId="0" applyFont="1" applyFill="1" applyBorder="1"/>
    <xf numFmtId="0" fontId="4" fillId="0" borderId="21" xfId="0" applyFont="1" applyFill="1" applyBorder="1" applyProtection="1">
      <protection locked="0"/>
    </xf>
    <xf numFmtId="0" fontId="4" fillId="0" borderId="23" xfId="0" applyFont="1" applyFill="1" applyBorder="1" applyProtection="1">
      <protection locked="0"/>
    </xf>
    <xf numFmtId="0" fontId="4" fillId="0" borderId="24" xfId="0" applyFont="1" applyFill="1" applyBorder="1" applyProtection="1">
      <protection locked="0"/>
    </xf>
    <xf numFmtId="0" fontId="4" fillId="0" borderId="25" xfId="0" applyFont="1" applyFill="1" applyBorder="1" applyProtection="1">
      <protection locked="0"/>
    </xf>
    <xf numFmtId="0" fontId="4" fillId="0" borderId="26" xfId="0" applyFont="1" applyFill="1" applyBorder="1" applyProtection="1">
      <protection locked="0"/>
    </xf>
    <xf numFmtId="0" fontId="4" fillId="0" borderId="28" xfId="0" applyFont="1" applyFill="1" applyBorder="1" applyProtection="1">
      <protection locked="0"/>
    </xf>
    <xf numFmtId="0" fontId="4" fillId="0" borderId="21" xfId="0" applyFont="1" applyFill="1" applyBorder="1"/>
    <xf numFmtId="0" fontId="4" fillId="0" borderId="24" xfId="0" applyFont="1" applyFill="1" applyBorder="1"/>
    <xf numFmtId="0" fontId="4" fillId="0" borderId="26" xfId="0" applyFont="1" applyFill="1" applyBorder="1"/>
    <xf numFmtId="0" fontId="4" fillId="0" borderId="29" xfId="0" applyFont="1" applyFill="1" applyBorder="1" applyAlignment="1">
      <alignment vertical="top"/>
    </xf>
    <xf numFmtId="0" fontId="4" fillId="0" borderId="30" xfId="0" applyFont="1" applyFill="1" applyBorder="1" applyAlignment="1">
      <alignment vertical="top"/>
    </xf>
    <xf numFmtId="0" fontId="4" fillId="0" borderId="30" xfId="0" applyFont="1" applyFill="1" applyBorder="1" applyAlignment="1">
      <alignment vertical="top" wrapText="1"/>
    </xf>
    <xf numFmtId="0" fontId="4" fillId="0" borderId="30" xfId="2" applyFont="1" applyFill="1" applyBorder="1"/>
    <xf numFmtId="0" fontId="4" fillId="0" borderId="30" xfId="0" applyFont="1" applyFill="1" applyBorder="1"/>
    <xf numFmtId="0" fontId="4" fillId="0" borderId="31" xfId="0" applyFont="1" applyFill="1" applyBorder="1"/>
    <xf numFmtId="0" fontId="4" fillId="0" borderId="32" xfId="0" applyFont="1" applyFill="1" applyBorder="1" applyAlignment="1">
      <alignment vertical="top"/>
    </xf>
    <xf numFmtId="0" fontId="4" fillId="0" borderId="33" xfId="0" applyFont="1" applyFill="1" applyBorder="1"/>
    <xf numFmtId="0" fontId="4" fillId="0" borderId="34" xfId="0" applyFont="1" applyFill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35" xfId="0" applyFont="1" applyFill="1" applyBorder="1" applyAlignment="1">
      <alignment vertical="top" wrapText="1"/>
    </xf>
    <xf numFmtId="0" fontId="4" fillId="0" borderId="35" xfId="2" applyFont="1" applyFill="1" applyBorder="1"/>
    <xf numFmtId="0" fontId="4" fillId="0" borderId="35" xfId="0" applyFont="1" applyFill="1" applyBorder="1"/>
    <xf numFmtId="0" fontId="4" fillId="0" borderId="36" xfId="0" applyFont="1" applyFill="1" applyBorder="1"/>
    <xf numFmtId="0" fontId="4" fillId="0" borderId="29" xfId="2" applyFont="1" applyFill="1" applyBorder="1"/>
    <xf numFmtId="0" fontId="4" fillId="0" borderId="31" xfId="2" applyFont="1" applyFill="1" applyBorder="1"/>
    <xf numFmtId="0" fontId="4" fillId="0" borderId="32" xfId="2" applyFont="1" applyFill="1" applyBorder="1"/>
    <xf numFmtId="0" fontId="4" fillId="0" borderId="33" xfId="2" applyFont="1" applyFill="1" applyBorder="1"/>
    <xf numFmtId="0" fontId="4" fillId="0" borderId="34" xfId="2" applyFont="1" applyFill="1" applyBorder="1"/>
    <xf numFmtId="0" fontId="4" fillId="0" borderId="36" xfId="2" applyFont="1" applyFill="1" applyBorder="1"/>
    <xf numFmtId="0" fontId="4" fillId="0" borderId="29" xfId="0" applyFont="1" applyFill="1" applyBorder="1"/>
    <xf numFmtId="0" fontId="4" fillId="0" borderId="32" xfId="0" applyFont="1" applyFill="1" applyBorder="1"/>
    <xf numFmtId="0" fontId="4" fillId="0" borderId="34" xfId="0" applyFont="1" applyFill="1" applyBorder="1"/>
    <xf numFmtId="0" fontId="4" fillId="0" borderId="37" xfId="0" applyFont="1" applyFill="1" applyBorder="1" applyAlignment="1">
      <alignment vertical="top"/>
    </xf>
    <xf numFmtId="0" fontId="4" fillId="0" borderId="38" xfId="0" applyFont="1" applyFill="1" applyBorder="1" applyAlignment="1">
      <alignment vertical="top"/>
    </xf>
    <xf numFmtId="0" fontId="4" fillId="0" borderId="38" xfId="0" applyFont="1" applyFill="1" applyBorder="1" applyAlignment="1">
      <alignment vertical="top" wrapText="1"/>
    </xf>
    <xf numFmtId="0" fontId="4" fillId="0" borderId="38" xfId="1" applyFont="1" applyFill="1" applyBorder="1"/>
    <xf numFmtId="0" fontId="4" fillId="0" borderId="38" xfId="0" applyFont="1" applyFill="1" applyBorder="1"/>
    <xf numFmtId="0" fontId="4" fillId="0" borderId="39" xfId="0" applyFont="1" applyFill="1" applyBorder="1"/>
    <xf numFmtId="0" fontId="4" fillId="0" borderId="40" xfId="0" applyFont="1" applyFill="1" applyBorder="1" applyAlignment="1">
      <alignment vertical="top"/>
    </xf>
    <xf numFmtId="0" fontId="4" fillId="0" borderId="41" xfId="0" applyFont="1" applyFill="1" applyBorder="1"/>
    <xf numFmtId="0" fontId="4" fillId="0" borderId="42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 wrapText="1"/>
    </xf>
    <xf numFmtId="0" fontId="4" fillId="0" borderId="43" xfId="1" applyFont="1" applyFill="1" applyBorder="1"/>
    <xf numFmtId="0" fontId="4" fillId="0" borderId="43" xfId="0" applyFont="1" applyFill="1" applyBorder="1"/>
    <xf numFmtId="0" fontId="4" fillId="0" borderId="44" xfId="0" applyFont="1" applyFill="1" applyBorder="1"/>
    <xf numFmtId="0" fontId="4" fillId="0" borderId="37" xfId="1" applyFont="1" applyFill="1" applyBorder="1"/>
    <xf numFmtId="0" fontId="4" fillId="0" borderId="39" xfId="1" applyFont="1" applyFill="1" applyBorder="1"/>
    <xf numFmtId="0" fontId="4" fillId="0" borderId="40" xfId="1" applyFont="1" applyFill="1" applyBorder="1"/>
    <xf numFmtId="0" fontId="4" fillId="0" borderId="41" xfId="1" applyFont="1" applyFill="1" applyBorder="1"/>
    <xf numFmtId="0" fontId="4" fillId="0" borderId="42" xfId="1" applyFont="1" applyFill="1" applyBorder="1"/>
    <xf numFmtId="0" fontId="4" fillId="0" borderId="44" xfId="1" applyFont="1" applyFill="1" applyBorder="1"/>
    <xf numFmtId="0" fontId="4" fillId="0" borderId="37" xfId="0" applyFont="1" applyFill="1" applyBorder="1"/>
    <xf numFmtId="0" fontId="4" fillId="0" borderId="40" xfId="0" applyFont="1" applyFill="1" applyBorder="1"/>
    <xf numFmtId="0" fontId="4" fillId="0" borderId="4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45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0" fillId="0" borderId="47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0" fontId="0" fillId="4" borderId="49" xfId="0" applyFill="1" applyBorder="1"/>
    <xf numFmtId="0" fontId="0" fillId="5" borderId="47" xfId="0" applyFill="1" applyBorder="1"/>
    <xf numFmtId="0" fontId="0" fillId="6" borderId="48" xfId="0" applyFill="1" applyBorder="1"/>
    <xf numFmtId="0" fontId="4" fillId="0" borderId="52" xfId="0" applyFont="1" applyFill="1" applyBorder="1"/>
    <xf numFmtId="0" fontId="4" fillId="0" borderId="53" xfId="0" applyFont="1" applyFill="1" applyBorder="1"/>
    <xf numFmtId="0" fontId="4" fillId="0" borderId="54" xfId="0" applyFont="1" applyFill="1" applyBorder="1"/>
    <xf numFmtId="0" fontId="4" fillId="0" borderId="55" xfId="0" applyFont="1" applyFill="1" applyBorder="1"/>
    <xf numFmtId="0" fontId="4" fillId="0" borderId="50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1" fontId="7" fillId="8" borderId="56" xfId="3" applyNumberFormat="1" applyFont="1" applyFill="1" applyBorder="1" applyAlignment="1">
      <alignment horizontal="center"/>
    </xf>
    <xf numFmtId="1" fontId="4" fillId="7" borderId="57" xfId="3" applyNumberFormat="1" applyFont="1" applyFill="1" applyBorder="1"/>
    <xf numFmtId="1" fontId="4" fillId="9" borderId="58" xfId="3" applyNumberFormat="1" applyFont="1" applyFill="1" applyBorder="1"/>
    <xf numFmtId="1" fontId="4" fillId="5" borderId="59" xfId="3" applyNumberFormat="1" applyFont="1" applyFill="1" applyBorder="1"/>
    <xf numFmtId="1" fontId="4" fillId="10" borderId="60" xfId="3" applyNumberFormat="1" applyFont="1" applyFill="1" applyBorder="1"/>
    <xf numFmtId="0" fontId="5" fillId="0" borderId="0" xfId="0" applyFont="1" applyFill="1" applyBorder="1" applyAlignment="1">
      <alignment horizontal="right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0" xfId="0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77C8"/>
      <color rgb="FF5BBDFF"/>
      <color rgb="FFB7E2FF"/>
      <color rgb="FF515A85"/>
      <color rgb="FF8D94B9"/>
      <color rgb="FFD2D5E4"/>
      <color rgb="FF854378"/>
      <color rgb="FFB66EA8"/>
      <color rgb="FFB66E6C"/>
      <color rgb="FFDAB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Template!$Q$2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Template!$Q$3:$Q$7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07D-9882-824BF4A65636}"/>
            </c:ext>
          </c:extLst>
        </c:ser>
        <c:ser>
          <c:idx val="1"/>
          <c:order val="1"/>
          <c:tx>
            <c:strRef>
              <c:f>Template!$R$2</c:f>
              <c:strCache>
                <c:ptCount val="1"/>
                <c:pt idx="0">
                  <c:v>When Possible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Template!$R$3:$R$7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07D-9882-824BF4A65636}"/>
            </c:ext>
          </c:extLst>
        </c:ser>
        <c:ser>
          <c:idx val="2"/>
          <c:order val="2"/>
          <c:tx>
            <c:strRef>
              <c:f>Template!$S$2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Template!$S$3:$S$7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1-407D-9882-824BF4A65636}"/>
            </c:ext>
          </c:extLst>
        </c:ser>
        <c:ser>
          <c:idx val="3"/>
          <c:order val="3"/>
          <c:tx>
            <c:strRef>
              <c:f>Template!$T$2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Template!$T$3:$T$7</c:f>
              <c:numCache>
                <c:formatCode>General</c:formatCode>
                <c:ptCount val="5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1-407D-9882-824BF4A65636}"/>
            </c:ext>
          </c:extLst>
        </c:ser>
        <c:ser>
          <c:idx val="4"/>
          <c:order val="4"/>
          <c:tx>
            <c:strRef>
              <c:f>Template!$U$2</c:f>
              <c:strCache>
                <c:ptCount val="1"/>
                <c:pt idx="0">
                  <c:v>When Possible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Template!$U$3:$U$7</c:f>
              <c:numCache>
                <c:formatCode>General</c:formatCode>
                <c:ptCount val="5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1-407D-9882-824BF4A65636}"/>
            </c:ext>
          </c:extLst>
        </c:ser>
        <c:ser>
          <c:idx val="5"/>
          <c:order val="5"/>
          <c:tx>
            <c:strRef>
              <c:f>Template!$V$2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Template!$V$3:$V$7</c:f>
              <c:numCache>
                <c:formatCode>General</c:formatCode>
                <c:ptCount val="5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1-407D-9882-824BF4A65636}"/>
            </c:ext>
          </c:extLst>
        </c:ser>
        <c:ser>
          <c:idx val="6"/>
          <c:order val="6"/>
          <c:tx>
            <c:strRef>
              <c:f>Template!$W$2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Template!$W$3:$W$7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1-407D-9882-824BF4A65636}"/>
            </c:ext>
          </c:extLst>
        </c:ser>
        <c:ser>
          <c:idx val="7"/>
          <c:order val="7"/>
          <c:tx>
            <c:strRef>
              <c:f>Template!$X$2</c:f>
              <c:strCache>
                <c:ptCount val="1"/>
                <c:pt idx="0">
                  <c:v>When Possible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Template!$X$3:$X$7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1-407D-9882-824BF4A65636}"/>
            </c:ext>
          </c:extLst>
        </c:ser>
        <c:ser>
          <c:idx val="8"/>
          <c:order val="8"/>
          <c:tx>
            <c:strRef>
              <c:f>Template!$Y$2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Template!$Y$3:$Y$7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71-407D-9882-824BF4A65636}"/>
            </c:ext>
          </c:extLst>
        </c:ser>
        <c:ser>
          <c:idx val="9"/>
          <c:order val="9"/>
          <c:tx>
            <c:strRef>
              <c:f>Template!$Z$2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984-4C1D-93D4-DBD2893E6E61}"/>
              </c:ext>
            </c:extLst>
          </c:dPt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Template!$Z$3:$Z$7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71-407D-9882-824BF4A65636}"/>
            </c:ext>
          </c:extLst>
        </c:ser>
        <c:ser>
          <c:idx val="10"/>
          <c:order val="10"/>
          <c:tx>
            <c:strRef>
              <c:f>Template!$AA$2</c:f>
              <c:strCache>
                <c:ptCount val="1"/>
                <c:pt idx="0">
                  <c:v>When Possible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Template!$AA$3:$AA$7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71-407D-9882-824BF4A65636}"/>
            </c:ext>
          </c:extLst>
        </c:ser>
        <c:ser>
          <c:idx val="11"/>
          <c:order val="11"/>
          <c:tx>
            <c:strRef>
              <c:f>Template!$AB$2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Template!$AB$3:$AB$7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71-407D-9882-824BF4A65636}"/>
            </c:ext>
          </c:extLst>
        </c:ser>
        <c:ser>
          <c:idx val="12"/>
          <c:order val="12"/>
          <c:tx>
            <c:strRef>
              <c:f>Template!$AC$2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Template!$AC$3:$AC$7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71-407D-9882-824BF4A65636}"/>
            </c:ext>
          </c:extLst>
        </c:ser>
        <c:ser>
          <c:idx val="13"/>
          <c:order val="13"/>
          <c:tx>
            <c:strRef>
              <c:f>Template!$AD$2</c:f>
              <c:strCache>
                <c:ptCount val="1"/>
                <c:pt idx="0">
                  <c:v>When Possible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Template!$AD$3:$AD$7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71-407D-9882-824BF4A65636}"/>
            </c:ext>
          </c:extLst>
        </c:ser>
        <c:ser>
          <c:idx val="14"/>
          <c:order val="14"/>
          <c:tx>
            <c:strRef>
              <c:f>Template!$AE$2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Template!$P$3:$P$7</c:f>
              <c:strCache>
                <c:ptCount val="5"/>
                <c:pt idx="0">
                  <c:v>Agile 100%</c:v>
                </c:pt>
                <c:pt idx="1">
                  <c:v>Operations 100%</c:v>
                </c:pt>
                <c:pt idx="2">
                  <c:v>Engineering Practices 100%</c:v>
                </c:pt>
                <c:pt idx="3">
                  <c:v>Elaboration 100%</c:v>
                </c:pt>
                <c:pt idx="4">
                  <c:v>IT Security 100%</c:v>
                </c:pt>
              </c:strCache>
            </c:strRef>
          </c:cat>
          <c:val>
            <c:numRef>
              <c:f>Template!$AE$3:$AE$7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71-407D-9882-824BF4A6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8555664"/>
        <c:axId val="491693296"/>
      </c:barChart>
      <c:catAx>
        <c:axId val="22855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3296"/>
        <c:crosses val="autoZero"/>
        <c:auto val="1"/>
        <c:lblAlgn val="ctr"/>
        <c:lblOffset val="100"/>
        <c:noMultiLvlLbl val="0"/>
      </c:catAx>
      <c:valAx>
        <c:axId val="491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56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638174</xdr:colOff>
      <xdr:row>8</xdr:row>
      <xdr:rowOff>201612</xdr:rowOff>
    </xdr:from>
    <xdr:to>
      <xdr:col>30</xdr:col>
      <xdr:colOff>428625</xdr:colOff>
      <xdr:row>21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="80" zoomScaleNormal="80" workbookViewId="0">
      <selection activeCell="M1" sqref="M1"/>
    </sheetView>
  </sheetViews>
  <sheetFormatPr baseColWidth="10" defaultColWidth="8.83203125" defaultRowHeight="15" x14ac:dyDescent="0.2"/>
  <cols>
    <col min="1" max="1" width="13.1640625" style="3" bestFit="1" customWidth="1"/>
    <col min="2" max="2" width="9.5" style="3" bestFit="1" customWidth="1"/>
    <col min="3" max="3" width="74.83203125" style="4" customWidth="1"/>
    <col min="4" max="14" width="8.83203125" style="6"/>
    <col min="15" max="15" width="9.83203125" style="6" bestFit="1" customWidth="1"/>
    <col min="16" max="16" width="21.83203125" customWidth="1"/>
    <col min="17" max="17" width="7.6640625" bestFit="1" customWidth="1"/>
    <col min="18" max="18" width="8.5" bestFit="1" customWidth="1"/>
    <col min="19" max="19" width="6.33203125" bestFit="1" customWidth="1"/>
    <col min="20" max="20" width="7.6640625" bestFit="1" customWidth="1"/>
    <col min="21" max="21" width="8.5" bestFit="1" customWidth="1"/>
    <col min="22" max="22" width="6.33203125" bestFit="1" customWidth="1"/>
    <col min="23" max="23" width="7.6640625" bestFit="1" customWidth="1"/>
    <col min="24" max="24" width="8.5" bestFit="1" customWidth="1"/>
    <col min="25" max="25" width="6.33203125" bestFit="1" customWidth="1"/>
    <col min="26" max="26" width="7.6640625" bestFit="1" customWidth="1"/>
    <col min="27" max="27" width="8.5" bestFit="1" customWidth="1"/>
    <col min="28" max="28" width="6.33203125" bestFit="1" customWidth="1"/>
    <col min="29" max="29" width="7.6640625" bestFit="1" customWidth="1"/>
    <col min="30" max="30" width="8.5" bestFit="1" customWidth="1"/>
    <col min="31" max="31" width="6.33203125" bestFit="1" customWidth="1"/>
  </cols>
  <sheetData>
    <row r="1" spans="1:31" ht="17" thickBot="1" x14ac:dyDescent="0.25">
      <c r="A1" s="7" t="s">
        <v>0</v>
      </c>
      <c r="B1" s="7" t="s">
        <v>1</v>
      </c>
      <c r="C1" s="8" t="s">
        <v>2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10"/>
      <c r="J1" s="10" t="s">
        <v>3</v>
      </c>
      <c r="K1" s="10" t="s">
        <v>4</v>
      </c>
      <c r="L1" s="10" t="s">
        <v>5</v>
      </c>
      <c r="M1" s="10"/>
      <c r="N1" s="150" t="s">
        <v>57</v>
      </c>
      <c r="O1" s="6" t="s">
        <v>58</v>
      </c>
      <c r="Q1" s="156"/>
      <c r="R1" s="156"/>
      <c r="S1" s="156"/>
      <c r="T1" s="156"/>
      <c r="U1" s="156"/>
      <c r="V1" s="156"/>
      <c r="W1" s="156"/>
      <c r="X1" s="156"/>
      <c r="Y1" s="156"/>
    </row>
    <row r="2" spans="1:31" ht="33" thickBot="1" x14ac:dyDescent="0.25">
      <c r="A2" s="13" t="s">
        <v>6</v>
      </c>
      <c r="B2" s="14" t="s">
        <v>6</v>
      </c>
      <c r="C2" s="15" t="s">
        <v>7</v>
      </c>
      <c r="D2" s="27"/>
      <c r="E2" s="16"/>
      <c r="F2" s="16"/>
      <c r="G2" s="16"/>
      <c r="H2" s="28"/>
      <c r="I2" s="17"/>
      <c r="J2" s="33">
        <f>H2</f>
        <v>0</v>
      </c>
      <c r="K2" s="17">
        <f>G2</f>
        <v>0</v>
      </c>
      <c r="L2" s="18">
        <f>SUM(D2:F2)</f>
        <v>0</v>
      </c>
      <c r="N2" s="143"/>
      <c r="P2" s="131"/>
      <c r="Q2" s="132" t="s">
        <v>3</v>
      </c>
      <c r="R2" s="132" t="s">
        <v>8</v>
      </c>
      <c r="S2" s="132" t="s">
        <v>5</v>
      </c>
      <c r="T2" s="132" t="s">
        <v>3</v>
      </c>
      <c r="U2" s="132" t="s">
        <v>8</v>
      </c>
      <c r="V2" s="132" t="s">
        <v>5</v>
      </c>
      <c r="W2" s="132" t="s">
        <v>3</v>
      </c>
      <c r="X2" s="132" t="s">
        <v>8</v>
      </c>
      <c r="Y2" s="132" t="s">
        <v>5</v>
      </c>
      <c r="Z2" s="132" t="s">
        <v>3</v>
      </c>
      <c r="AA2" s="132" t="s">
        <v>8</v>
      </c>
      <c r="AB2" s="132" t="s">
        <v>5</v>
      </c>
      <c r="AC2" s="132" t="s">
        <v>3</v>
      </c>
      <c r="AD2" s="132" t="s">
        <v>8</v>
      </c>
      <c r="AE2" s="133" t="s">
        <v>5</v>
      </c>
    </row>
    <row r="3" spans="1:31" ht="32" x14ac:dyDescent="0.2">
      <c r="A3" s="19" t="s">
        <v>6</v>
      </c>
      <c r="B3" s="3" t="s">
        <v>9</v>
      </c>
      <c r="C3" s="4" t="s">
        <v>10</v>
      </c>
      <c r="D3" s="29"/>
      <c r="E3" s="5"/>
      <c r="F3" s="5"/>
      <c r="G3" s="5"/>
      <c r="H3" s="30"/>
      <c r="J3" s="34">
        <f t="shared" ref="J3:J30" si="0">H3</f>
        <v>0</v>
      </c>
      <c r="K3" s="6">
        <f t="shared" ref="K3:K30" si="1">G3</f>
        <v>0</v>
      </c>
      <c r="L3" s="20">
        <f t="shared" ref="L3:L30" si="2">SUM(D3:F3)</f>
        <v>0</v>
      </c>
      <c r="N3" s="144"/>
      <c r="P3" s="134" t="str">
        <f>IF(O1="ON",CONCATENATE("Agile ",N9,"%"), "Agile")</f>
        <v>Agile 100%</v>
      </c>
      <c r="Q3" s="151">
        <f>ROUND(IF($O$1&lt;&gt;"WEIGHTED",SUM(J2:J8),SUM(J2:J8)*($N$9/100)),0)</f>
        <v>0</v>
      </c>
      <c r="R3" s="152">
        <f>ROUND(IF($O$1&lt;&gt;"WEIGHTED",SUM(K2:K8),SUM(K2:K8)*($N$9/100)),0)</f>
        <v>0</v>
      </c>
      <c r="S3" s="152">
        <f>ROUND(IF($O$1&lt;&gt;"WEIGHTED",SUM(L2:L8),SUM(L2:L8)*($N$9/100)),0)</f>
        <v>0</v>
      </c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3"/>
    </row>
    <row r="4" spans="1:31" ht="16" x14ac:dyDescent="0.2">
      <c r="A4" s="19" t="s">
        <v>6</v>
      </c>
      <c r="B4" s="3" t="s">
        <v>11</v>
      </c>
      <c r="C4" s="4" t="s">
        <v>12</v>
      </c>
      <c r="D4" s="29"/>
      <c r="E4" s="5"/>
      <c r="F4" s="5"/>
      <c r="G4" s="5"/>
      <c r="H4" s="30"/>
      <c r="J4" s="34">
        <f t="shared" si="0"/>
        <v>0</v>
      </c>
      <c r="K4" s="6">
        <f t="shared" si="1"/>
        <v>0</v>
      </c>
      <c r="L4" s="20">
        <f t="shared" si="2"/>
        <v>0</v>
      </c>
      <c r="N4" s="144"/>
      <c r="P4" s="134" t="str">
        <f>IF(O1="ON",CONCATENATE("Operations ",N15,"%"),"Operations ")</f>
        <v>Operations 100%</v>
      </c>
      <c r="Q4" s="154"/>
      <c r="R4" s="2"/>
      <c r="S4" s="2"/>
      <c r="T4" s="2">
        <f>ROUND(IF($O$1&lt;&gt;"WEIGHTED",SUM(J10:J14),SUM(J10:J14)*($N$15/100)),0)</f>
        <v>0</v>
      </c>
      <c r="U4" s="2">
        <f>ROUND(IF($O$1&lt;&gt;"WEIGHTED",SUM(K10:K14),SUM(K10:K14)*($N$15/100)),0)</f>
        <v>0</v>
      </c>
      <c r="V4" s="2">
        <f>ROUND(IF($O$1&lt;&gt;"WEIGHTED",SUM(L10:L14),SUM(L10:L14)*($N$15/100)),0)</f>
        <v>0</v>
      </c>
      <c r="W4" s="2"/>
      <c r="X4" s="2"/>
      <c r="Y4" s="2"/>
      <c r="Z4" s="2"/>
      <c r="AA4" s="2"/>
      <c r="AB4" s="2"/>
      <c r="AC4" s="2"/>
      <c r="AD4" s="2"/>
      <c r="AE4" s="128"/>
    </row>
    <row r="5" spans="1:31" ht="32" x14ac:dyDescent="0.2">
      <c r="A5" s="19" t="s">
        <v>6</v>
      </c>
      <c r="B5" s="3" t="s">
        <v>13</v>
      </c>
      <c r="C5" s="4" t="s">
        <v>14</v>
      </c>
      <c r="D5" s="29"/>
      <c r="E5" s="5"/>
      <c r="F5" s="5"/>
      <c r="G5" s="5"/>
      <c r="H5" s="30"/>
      <c r="J5" s="34">
        <f t="shared" si="0"/>
        <v>0</v>
      </c>
      <c r="K5" s="6">
        <f t="shared" si="1"/>
        <v>0</v>
      </c>
      <c r="L5" s="20">
        <f t="shared" si="2"/>
        <v>0</v>
      </c>
      <c r="N5" s="144"/>
      <c r="P5" s="134" t="str">
        <f>IF(O1="ON",CONCATENATE("Engineering Practices ",N21,"%"),"Engineering Practices ")</f>
        <v>Engineering Practices 100%</v>
      </c>
      <c r="Q5" s="154"/>
      <c r="R5" s="2"/>
      <c r="S5" s="2"/>
      <c r="T5" s="2"/>
      <c r="U5" s="2"/>
      <c r="V5" s="2"/>
      <c r="W5" s="2">
        <f>ROUND(IF($O$1&lt;&gt;"WEIGHTED",SUM(J16:J20),SUM(J16:J20)*(N21/100)),0)</f>
        <v>0</v>
      </c>
      <c r="X5" s="2">
        <f>ROUND(IF($O$1&lt;&gt;"WEIGHTED",SUM(K16:K20),SUM(K16:K20)*(O21/100)),0)</f>
        <v>0</v>
      </c>
      <c r="Y5" s="2">
        <f>ROUND(IF($O$1&lt;&gt;"WEIGHTED",SUM(L16:L20),SUM(L16:L20)*(P21/100)),0)</f>
        <v>0</v>
      </c>
      <c r="Z5" s="2"/>
      <c r="AA5" s="2"/>
      <c r="AB5" s="2"/>
      <c r="AC5" s="2"/>
      <c r="AD5" s="2"/>
      <c r="AE5" s="128"/>
    </row>
    <row r="6" spans="1:31" ht="48" x14ac:dyDescent="0.2">
      <c r="A6" s="19" t="s">
        <v>6</v>
      </c>
      <c r="B6" s="3" t="s">
        <v>15</v>
      </c>
      <c r="C6" s="4" t="s">
        <v>16</v>
      </c>
      <c r="D6" s="29"/>
      <c r="E6" s="5"/>
      <c r="F6" s="5"/>
      <c r="G6" s="5"/>
      <c r="H6" s="30"/>
      <c r="J6" s="34">
        <f t="shared" si="0"/>
        <v>0</v>
      </c>
      <c r="K6" s="6">
        <f t="shared" si="1"/>
        <v>0</v>
      </c>
      <c r="L6" s="20">
        <f t="shared" si="2"/>
        <v>0</v>
      </c>
      <c r="N6" s="144"/>
      <c r="P6" s="134" t="str">
        <f>IF(O1="ON",CONCATENATE("Elaboration ",N25,"%"),"Elaboration ")</f>
        <v>Elaboration 100%</v>
      </c>
      <c r="Q6" s="154"/>
      <c r="R6" s="2"/>
      <c r="S6" s="2"/>
      <c r="T6" s="2"/>
      <c r="U6" s="2"/>
      <c r="V6" s="2"/>
      <c r="W6" s="2"/>
      <c r="X6" s="2"/>
      <c r="Y6" s="2"/>
      <c r="Z6" s="2">
        <f>ROUND(IF($O$1&lt;&gt;"WEIGHTED",SUM(J22:J24),SUM(J22:J24)*(N25/100)),0)</f>
        <v>0</v>
      </c>
      <c r="AA6" s="2">
        <f>ROUND(IF($O$1&lt;&gt;"WEIGHTED",SUM(K22:K24),SUM(K22:K24)*(O25/100)),0)</f>
        <v>0</v>
      </c>
      <c r="AB6" s="2">
        <f>ROUND(IF($O$1&lt;&gt;"WEIGHTED",SUM(L22:L24),SUM(L22:L24)*(P25/100)),0)</f>
        <v>0</v>
      </c>
      <c r="AC6" s="2"/>
      <c r="AD6" s="2"/>
      <c r="AE6" s="128"/>
    </row>
    <row r="7" spans="1:31" ht="33" thickBot="1" x14ac:dyDescent="0.25">
      <c r="A7" s="19" t="s">
        <v>6</v>
      </c>
      <c r="B7" s="3" t="s">
        <v>17</v>
      </c>
      <c r="C7" s="4" t="s">
        <v>18</v>
      </c>
      <c r="D7" s="29"/>
      <c r="E7" s="5"/>
      <c r="F7" s="5"/>
      <c r="G7" s="5"/>
      <c r="H7" s="30"/>
      <c r="J7" s="34">
        <f t="shared" si="0"/>
        <v>0</v>
      </c>
      <c r="K7" s="6">
        <f t="shared" si="1"/>
        <v>0</v>
      </c>
      <c r="L7" s="20">
        <f t="shared" si="2"/>
        <v>0</v>
      </c>
      <c r="N7" s="144"/>
      <c r="P7" s="135" t="str">
        <f>IF(O1="ON",CONCATENATE("IT Security ",N31,"%"), "IT Security ")</f>
        <v>IT Security 100%</v>
      </c>
      <c r="Q7" s="155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>
        <f>ROUND(IF($O$1&lt;&gt;"WEIGHTED",SUM(J26:J30),SUM(J26:J30)*(N31/100)),0)</f>
        <v>0</v>
      </c>
      <c r="AD7" s="129">
        <f>ROUND(IF($O$1&lt;&gt;"WEIGHTED",SUM(K26:K30),SUM(K26:K30)*(O31/100)),0)</f>
        <v>0</v>
      </c>
      <c r="AE7" s="130">
        <f>ROUND(IF($O$1&lt;&gt;"WEIGHTED",SUM(L26:L30),SUM(L26:L30)*(P31/100)),0)</f>
        <v>0</v>
      </c>
    </row>
    <row r="8" spans="1:31" ht="33" thickBot="1" x14ac:dyDescent="0.25">
      <c r="A8" s="21" t="s">
        <v>6</v>
      </c>
      <c r="B8" s="22" t="s">
        <v>19</v>
      </c>
      <c r="C8" s="23" t="s">
        <v>20</v>
      </c>
      <c r="D8" s="31"/>
      <c r="E8" s="24"/>
      <c r="F8" s="24"/>
      <c r="G8" s="24"/>
      <c r="H8" s="32"/>
      <c r="I8" s="25"/>
      <c r="J8" s="35">
        <f t="shared" si="0"/>
        <v>0</v>
      </c>
      <c r="K8" s="25">
        <f t="shared" si="1"/>
        <v>0</v>
      </c>
      <c r="L8" s="26">
        <f t="shared" si="2"/>
        <v>0</v>
      </c>
      <c r="N8" s="144"/>
    </row>
    <row r="9" spans="1:31" ht="17" thickTop="1" thickBot="1" x14ac:dyDescent="0.25">
      <c r="N9" s="145">
        <f>IFERROR(ROUND(AVERAGE(N2:N8)*20,0),100)</f>
        <v>100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1" ht="17" thickTop="1" x14ac:dyDescent="0.2">
      <c r="A10" s="36" t="s">
        <v>15</v>
      </c>
      <c r="B10" s="37" t="s">
        <v>21</v>
      </c>
      <c r="C10" s="38" t="s">
        <v>22</v>
      </c>
      <c r="D10" s="50"/>
      <c r="E10" s="39"/>
      <c r="F10" s="39"/>
      <c r="G10" s="39"/>
      <c r="H10" s="51"/>
      <c r="I10" s="40"/>
      <c r="J10" s="56">
        <f t="shared" si="0"/>
        <v>0</v>
      </c>
      <c r="K10" s="40">
        <f t="shared" si="1"/>
        <v>0</v>
      </c>
      <c r="L10" s="41">
        <f t="shared" si="2"/>
        <v>0</v>
      </c>
      <c r="N10" s="139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1" ht="16" x14ac:dyDescent="0.2">
      <c r="A11" s="42" t="s">
        <v>15</v>
      </c>
      <c r="B11" s="3" t="s">
        <v>23</v>
      </c>
      <c r="C11" s="4" t="s">
        <v>24</v>
      </c>
      <c r="D11" s="52"/>
      <c r="E11" s="5"/>
      <c r="F11" s="5"/>
      <c r="G11" s="5"/>
      <c r="H11" s="53"/>
      <c r="J11" s="57">
        <f t="shared" si="0"/>
        <v>0</v>
      </c>
      <c r="K11" s="6">
        <f t="shared" si="1"/>
        <v>0</v>
      </c>
      <c r="L11" s="43">
        <f t="shared" si="2"/>
        <v>0</v>
      </c>
      <c r="N11" s="139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1" ht="16" x14ac:dyDescent="0.2">
      <c r="A12" s="42" t="s">
        <v>15</v>
      </c>
      <c r="B12" s="3" t="s">
        <v>25</v>
      </c>
      <c r="C12" s="4" t="s">
        <v>26</v>
      </c>
      <c r="D12" s="52"/>
      <c r="E12" s="5"/>
      <c r="F12" s="5"/>
      <c r="G12" s="5"/>
      <c r="H12" s="53"/>
      <c r="J12" s="57">
        <f t="shared" si="0"/>
        <v>0</v>
      </c>
      <c r="K12" s="6">
        <f t="shared" si="1"/>
        <v>0</v>
      </c>
      <c r="L12" s="43">
        <f t="shared" si="2"/>
        <v>0</v>
      </c>
      <c r="N12" s="139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1" ht="16" x14ac:dyDescent="0.2">
      <c r="A13" s="42" t="s">
        <v>15</v>
      </c>
      <c r="B13" s="3" t="s">
        <v>27</v>
      </c>
      <c r="C13" s="4" t="s">
        <v>28</v>
      </c>
      <c r="D13" s="52"/>
      <c r="E13" s="5"/>
      <c r="F13" s="5"/>
      <c r="G13" s="5"/>
      <c r="H13" s="53"/>
      <c r="J13" s="57">
        <f t="shared" si="0"/>
        <v>0</v>
      </c>
      <c r="K13" s="6">
        <f t="shared" si="1"/>
        <v>0</v>
      </c>
      <c r="L13" s="43">
        <f t="shared" si="2"/>
        <v>0</v>
      </c>
      <c r="N13" s="139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31" ht="17" thickBot="1" x14ac:dyDescent="0.25">
      <c r="A14" s="44" t="s">
        <v>15</v>
      </c>
      <c r="B14" s="45" t="s">
        <v>29</v>
      </c>
      <c r="C14" s="46" t="s">
        <v>30</v>
      </c>
      <c r="D14" s="54"/>
      <c r="E14" s="47"/>
      <c r="F14" s="47"/>
      <c r="G14" s="47"/>
      <c r="H14" s="55"/>
      <c r="I14" s="48"/>
      <c r="J14" s="58">
        <f t="shared" si="0"/>
        <v>0</v>
      </c>
      <c r="K14" s="48">
        <f t="shared" si="1"/>
        <v>0</v>
      </c>
      <c r="L14" s="49">
        <f t="shared" si="2"/>
        <v>0</v>
      </c>
      <c r="N14" s="139"/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1" ht="17" thickTop="1" thickBot="1" x14ac:dyDescent="0.25">
      <c r="N15" s="146">
        <f>IFERROR(ROUND(AVERAGE(N10:N14),0)*20,100)</f>
        <v>100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 ht="33" thickTop="1" x14ac:dyDescent="0.2">
      <c r="A16" s="59" t="s">
        <v>21</v>
      </c>
      <c r="B16" s="60" t="s">
        <v>31</v>
      </c>
      <c r="C16" s="61" t="s">
        <v>32</v>
      </c>
      <c r="D16" s="73"/>
      <c r="E16" s="62"/>
      <c r="F16" s="62"/>
      <c r="G16" s="62"/>
      <c r="H16" s="74"/>
      <c r="I16" s="63"/>
      <c r="J16" s="79">
        <f t="shared" si="0"/>
        <v>0</v>
      </c>
      <c r="K16" s="63">
        <f t="shared" si="1"/>
        <v>0</v>
      </c>
      <c r="L16" s="64">
        <f t="shared" si="2"/>
        <v>0</v>
      </c>
      <c r="N16" s="140"/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2" x14ac:dyDescent="0.2">
      <c r="A17" s="65" t="s">
        <v>21</v>
      </c>
      <c r="B17" s="3" t="s">
        <v>33</v>
      </c>
      <c r="C17" s="4" t="s">
        <v>34</v>
      </c>
      <c r="D17" s="75"/>
      <c r="E17" s="5"/>
      <c r="F17" s="5"/>
      <c r="G17" s="5"/>
      <c r="H17" s="76"/>
      <c r="J17" s="80">
        <f t="shared" si="0"/>
        <v>0</v>
      </c>
      <c r="K17" s="6">
        <f t="shared" si="1"/>
        <v>0</v>
      </c>
      <c r="L17" s="66">
        <f t="shared" si="2"/>
        <v>0</v>
      </c>
      <c r="N17" s="140"/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s="65" t="s">
        <v>21</v>
      </c>
      <c r="B18" s="3" t="s">
        <v>35</v>
      </c>
      <c r="C18" s="4" t="s">
        <v>36</v>
      </c>
      <c r="D18" s="75"/>
      <c r="E18" s="5"/>
      <c r="F18" s="5"/>
      <c r="G18" s="5"/>
      <c r="H18" s="76"/>
      <c r="J18" s="80">
        <f t="shared" si="0"/>
        <v>0</v>
      </c>
      <c r="K18" s="6">
        <f t="shared" si="1"/>
        <v>0</v>
      </c>
      <c r="L18" s="66">
        <f t="shared" si="2"/>
        <v>0</v>
      </c>
      <c r="N18" s="140"/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2" x14ac:dyDescent="0.2">
      <c r="A19" s="65" t="s">
        <v>21</v>
      </c>
      <c r="B19" s="3" t="s">
        <v>37</v>
      </c>
      <c r="C19" s="4" t="s">
        <v>38</v>
      </c>
      <c r="D19" s="75"/>
      <c r="E19" s="5"/>
      <c r="F19" s="5"/>
      <c r="G19" s="5"/>
      <c r="H19" s="76"/>
      <c r="J19" s="80">
        <f t="shared" si="0"/>
        <v>0</v>
      </c>
      <c r="K19" s="6">
        <f t="shared" si="1"/>
        <v>0</v>
      </c>
      <c r="L19" s="66">
        <f t="shared" si="2"/>
        <v>0</v>
      </c>
      <c r="N19" s="140"/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3" thickBot="1" x14ac:dyDescent="0.25">
      <c r="A20" s="67" t="s">
        <v>21</v>
      </c>
      <c r="B20" s="68" t="s">
        <v>39</v>
      </c>
      <c r="C20" s="69" t="s">
        <v>40</v>
      </c>
      <c r="D20" s="77"/>
      <c r="E20" s="70"/>
      <c r="F20" s="70"/>
      <c r="G20" s="70"/>
      <c r="H20" s="78"/>
      <c r="I20" s="71"/>
      <c r="J20" s="81">
        <f t="shared" si="0"/>
        <v>0</v>
      </c>
      <c r="K20" s="71">
        <f t="shared" si="1"/>
        <v>0</v>
      </c>
      <c r="L20" s="72">
        <f t="shared" si="2"/>
        <v>0</v>
      </c>
      <c r="N20" s="140"/>
    </row>
    <row r="21" spans="1:27" ht="17" thickTop="1" thickBot="1" x14ac:dyDescent="0.25">
      <c r="N21" s="147">
        <f>IFERROR(ROUND(AVERAGE(N16:N20),0)*20,100)</f>
        <v>100</v>
      </c>
    </row>
    <row r="22" spans="1:27" ht="18" thickTop="1" thickBot="1" x14ac:dyDescent="0.25">
      <c r="A22" s="82" t="s">
        <v>31</v>
      </c>
      <c r="B22" s="83" t="s">
        <v>41</v>
      </c>
      <c r="C22" s="84" t="s">
        <v>42</v>
      </c>
      <c r="D22" s="96"/>
      <c r="E22" s="85"/>
      <c r="F22" s="85"/>
      <c r="G22" s="85"/>
      <c r="H22" s="97"/>
      <c r="I22" s="86"/>
      <c r="J22" s="102">
        <f t="shared" si="0"/>
        <v>0</v>
      </c>
      <c r="K22" s="86">
        <f t="shared" si="1"/>
        <v>0</v>
      </c>
      <c r="L22" s="87">
        <f t="shared" si="2"/>
        <v>0</v>
      </c>
      <c r="N22" s="141"/>
    </row>
    <row r="23" spans="1:27" ht="32" x14ac:dyDescent="0.2">
      <c r="A23" s="88" t="s">
        <v>31</v>
      </c>
      <c r="B23" s="3" t="s">
        <v>43</v>
      </c>
      <c r="C23" s="4" t="s">
        <v>44</v>
      </c>
      <c r="D23" s="98"/>
      <c r="E23" s="11"/>
      <c r="F23" s="11"/>
      <c r="G23" s="11"/>
      <c r="H23" s="99"/>
      <c r="J23" s="103">
        <f t="shared" si="0"/>
        <v>0</v>
      </c>
      <c r="K23" s="6">
        <f t="shared" si="1"/>
        <v>0</v>
      </c>
      <c r="L23" s="89">
        <f t="shared" si="2"/>
        <v>0</v>
      </c>
      <c r="N23" s="141"/>
      <c r="P23" s="136" t="s">
        <v>3</v>
      </c>
    </row>
    <row r="24" spans="1:27" ht="17" thickBot="1" x14ac:dyDescent="0.25">
      <c r="A24" s="90" t="s">
        <v>31</v>
      </c>
      <c r="B24" s="91" t="s">
        <v>45</v>
      </c>
      <c r="C24" s="92" t="s">
        <v>46</v>
      </c>
      <c r="D24" s="100"/>
      <c r="E24" s="93"/>
      <c r="F24" s="93"/>
      <c r="G24" s="93"/>
      <c r="H24" s="101"/>
      <c r="I24" s="94"/>
      <c r="J24" s="104">
        <f t="shared" si="0"/>
        <v>0</v>
      </c>
      <c r="K24" s="94">
        <f t="shared" si="1"/>
        <v>0</v>
      </c>
      <c r="L24" s="95">
        <f t="shared" si="2"/>
        <v>0</v>
      </c>
      <c r="N24" s="141"/>
      <c r="P24" s="137" t="s">
        <v>8</v>
      </c>
    </row>
    <row r="25" spans="1:27" ht="17" thickTop="1" thickBot="1" x14ac:dyDescent="0.25">
      <c r="N25" s="148">
        <f>IFERROR(ROUND(AVERAGE(N22:N24),0)*20,100)</f>
        <v>100</v>
      </c>
      <c r="P25" s="138" t="s">
        <v>5</v>
      </c>
    </row>
    <row r="26" spans="1:27" ht="33" thickTop="1" x14ac:dyDescent="0.2">
      <c r="A26" s="105" t="s">
        <v>47</v>
      </c>
      <c r="B26" s="106" t="s">
        <v>48</v>
      </c>
      <c r="C26" s="107" t="s">
        <v>49</v>
      </c>
      <c r="D26" s="119"/>
      <c r="E26" s="108"/>
      <c r="F26" s="108"/>
      <c r="G26" s="108"/>
      <c r="H26" s="120"/>
      <c r="I26" s="109"/>
      <c r="J26" s="125">
        <f t="shared" si="0"/>
        <v>0</v>
      </c>
      <c r="K26" s="109">
        <f t="shared" si="1"/>
        <v>0</v>
      </c>
      <c r="L26" s="110">
        <f t="shared" si="2"/>
        <v>0</v>
      </c>
      <c r="N26" s="142"/>
    </row>
    <row r="27" spans="1:27" ht="16" x14ac:dyDescent="0.2">
      <c r="A27" s="111" t="s">
        <v>47</v>
      </c>
      <c r="B27" s="3" t="s">
        <v>50</v>
      </c>
      <c r="C27" s="4" t="s">
        <v>51</v>
      </c>
      <c r="D27" s="121"/>
      <c r="E27" s="12"/>
      <c r="F27" s="12"/>
      <c r="G27" s="12"/>
      <c r="H27" s="122"/>
      <c r="J27" s="126">
        <f t="shared" si="0"/>
        <v>0</v>
      </c>
      <c r="K27" s="6">
        <f>G27</f>
        <v>0</v>
      </c>
      <c r="L27" s="112">
        <f t="shared" si="2"/>
        <v>0</v>
      </c>
      <c r="N27" s="142"/>
    </row>
    <row r="28" spans="1:27" ht="16" x14ac:dyDescent="0.2">
      <c r="A28" s="111" t="s">
        <v>47</v>
      </c>
      <c r="B28" s="3" t="s">
        <v>52</v>
      </c>
      <c r="C28" s="4" t="s">
        <v>53</v>
      </c>
      <c r="D28" s="121"/>
      <c r="E28" s="12"/>
      <c r="F28" s="12"/>
      <c r="G28" s="12"/>
      <c r="H28" s="122"/>
      <c r="J28" s="126">
        <f t="shared" si="0"/>
        <v>0</v>
      </c>
      <c r="K28" s="6">
        <f>G28</f>
        <v>0</v>
      </c>
      <c r="L28" s="112">
        <f>SUM(D28:F28)</f>
        <v>0</v>
      </c>
      <c r="N28" s="142"/>
    </row>
    <row r="29" spans="1:27" ht="16" x14ac:dyDescent="0.2">
      <c r="A29" s="111" t="s">
        <v>47</v>
      </c>
      <c r="B29" s="3" t="s">
        <v>54</v>
      </c>
      <c r="C29" s="4" t="s">
        <v>55</v>
      </c>
      <c r="D29" s="121"/>
      <c r="E29" s="12"/>
      <c r="F29" s="12"/>
      <c r="G29" s="12"/>
      <c r="H29" s="122"/>
      <c r="J29" s="126">
        <f t="shared" si="0"/>
        <v>0</v>
      </c>
      <c r="K29" s="6">
        <f t="shared" si="1"/>
        <v>0</v>
      </c>
      <c r="L29" s="112">
        <f t="shared" si="2"/>
        <v>0</v>
      </c>
      <c r="N29" s="142"/>
    </row>
    <row r="30" spans="1:27" ht="33" thickBot="1" x14ac:dyDescent="0.25">
      <c r="A30" s="113" t="s">
        <v>47</v>
      </c>
      <c r="B30" s="114" t="s">
        <v>47</v>
      </c>
      <c r="C30" s="115" t="s">
        <v>56</v>
      </c>
      <c r="D30" s="123"/>
      <c r="E30" s="116"/>
      <c r="F30" s="116"/>
      <c r="G30" s="116"/>
      <c r="H30" s="124"/>
      <c r="I30" s="117"/>
      <c r="J30" s="127">
        <f t="shared" si="0"/>
        <v>0</v>
      </c>
      <c r="K30" s="117">
        <f t="shared" si="1"/>
        <v>0</v>
      </c>
      <c r="L30" s="118">
        <f t="shared" si="2"/>
        <v>0</v>
      </c>
      <c r="N30" s="142"/>
    </row>
    <row r="31" spans="1:27" ht="17" thickTop="1" thickBot="1" x14ac:dyDescent="0.25">
      <c r="N31" s="149">
        <f>IFERROR(ROUND(AVERAGE(N26:N30),0)*20,100)</f>
        <v>100</v>
      </c>
    </row>
    <row r="32" spans="1:27" ht="16" thickTop="1" x14ac:dyDescent="0.2"/>
  </sheetData>
  <sheetProtection selectLockedCells="1"/>
  <mergeCells count="3">
    <mergeCell ref="Q1:S1"/>
    <mergeCell ref="T1:V1"/>
    <mergeCell ref="W1:Y1"/>
  </mergeCells>
  <dataValidations disablePrompts="1" count="1">
    <dataValidation type="list" allowBlank="1" showInputMessage="1" showErrorMessage="1" sqref="O1" xr:uid="{E69DAE20-F3C2-0B44-8E77-CE4ED350A77F}">
      <formula1>"OFF, ON, WEIGHTED"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D2D47B02D6EB4998D880264F14DB75" ma:contentTypeVersion="11" ma:contentTypeDescription="Utwórz nowy dokument." ma:contentTypeScope="" ma:versionID="a137766aeecd22ecfc2043f81bde647b">
  <xsd:schema xmlns:xsd="http://www.w3.org/2001/XMLSchema" xmlns:xs="http://www.w3.org/2001/XMLSchema" xmlns:p="http://schemas.microsoft.com/office/2006/metadata/properties" xmlns:ns2="550ebc39-8bdc-40d1-b3af-7d885555d4c1" xmlns:ns3="eb31d87c-849f-4b20-8a83-b1864f2148e9" xmlns:ns4="http://schemas.microsoft.com/sharepoint/v3/fields" targetNamespace="http://schemas.microsoft.com/office/2006/metadata/properties" ma:root="true" ma:fieldsID="74702bff8a4b995312d72ef1046f6fd1" ns2:_="" ns3:_="" ns4:_="">
    <xsd:import namespace="550ebc39-8bdc-40d1-b3af-7d885555d4c1"/>
    <xsd:import namespace="eb31d87c-849f-4b20-8a83-b1864f2148e9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4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ebc39-8bdc-40d1-b3af-7d885555d4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1d87c-849f-4b20-8a83-b1864f2148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8" nillable="true" ma:displayName="Wersja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744BF1-C006-4399-8E01-348E4813D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0ebc39-8bdc-40d1-b3af-7d885555d4c1"/>
    <ds:schemaRef ds:uri="eb31d87c-849f-4b20-8a83-b1864f2148e9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BA6509-317D-4F6E-9325-B5199EF0E0FD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BFF05957-4C06-40C9-A0D0-5331F0A446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Template!_GoBack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Light, SoTech Advisors</dc:creator>
  <cp:keywords/>
  <dc:description/>
  <cp:lastModifiedBy>Jonathan Howell</cp:lastModifiedBy>
  <cp:revision/>
  <dcterms:created xsi:type="dcterms:W3CDTF">2014-07-01T05:11:36Z</dcterms:created>
  <dcterms:modified xsi:type="dcterms:W3CDTF">2019-06-19T10:28:10Z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0x01010016D2D47B02D6EB4998D880264F14DB75</vt:lpwstr>
  </property>
</Properties>
</file>