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on Hwan Hong\Desktop\Picogreen_Automation\JoonHong_Falll2019_MGSS\"/>
    </mc:Choice>
  </mc:AlternateContent>
  <xr:revisionPtr revIDLastSave="0" documentId="13_ncr:1_{1B92695C-A7C8-44E9-8689-2FB113CD6C8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Result sheet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2" i="1" l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71" i="1"/>
  <c r="F86" i="1" l="1"/>
  <c r="G86" i="1"/>
  <c r="H86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60" i="1"/>
  <c r="F67" i="1"/>
  <c r="F66" i="1"/>
  <c r="F65" i="1"/>
  <c r="F64" i="1"/>
  <c r="F63" i="1"/>
  <c r="F62" i="1"/>
  <c r="F61" i="1"/>
  <c r="E97" i="1" l="1"/>
  <c r="F97" i="1"/>
</calcChain>
</file>

<file path=xl/sharedStrings.xml><?xml version="1.0" encoding="utf-8"?>
<sst xmlns="http://schemas.openxmlformats.org/spreadsheetml/2006/main" count="160" uniqueCount="144">
  <si>
    <t>End Time</t>
  </si>
  <si>
    <t>&lt;&gt;</t>
  </si>
  <si>
    <t>Value</t>
  </si>
  <si>
    <t>A1</t>
  </si>
  <si>
    <t>STAND</t>
  </si>
  <si>
    <t>A2</t>
  </si>
  <si>
    <t>Conc (ng/mL)</t>
  </si>
  <si>
    <t>Average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</si>
  <si>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</si>
  <si>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</si>
  <si>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</si>
  <si>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</si>
  <si>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</si>
  <si>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</si>
  <si>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</si>
  <si>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</si>
  <si>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</si>
  <si>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</si>
  <si>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</si>
  <si>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Sample #</t>
  </si>
  <si>
    <t>C (ng/ml)</t>
  </si>
  <si>
    <t>ng/ul</t>
  </si>
  <si>
    <t>x dilution factor</t>
  </si>
  <si>
    <t>y = 239,31x + 613,86</t>
  </si>
  <si>
    <t>B2</t>
  </si>
  <si>
    <t>a</t>
  </si>
  <si>
    <t>S10-1</t>
  </si>
  <si>
    <t>X=(Y-613,86) /239,31</t>
  </si>
  <si>
    <t>B3</t>
  </si>
  <si>
    <t>B</t>
  </si>
  <si>
    <t>S11-1</t>
  </si>
  <si>
    <t>B4</t>
  </si>
  <si>
    <t>C</t>
  </si>
  <si>
    <t>S12-1</t>
  </si>
  <si>
    <t>B5</t>
  </si>
  <si>
    <t>D</t>
  </si>
  <si>
    <t>S15-1</t>
  </si>
  <si>
    <t>B6</t>
  </si>
  <si>
    <t>E</t>
  </si>
  <si>
    <t>S17-1</t>
  </si>
  <si>
    <t>B7</t>
  </si>
  <si>
    <t>F</t>
  </si>
  <si>
    <t>S20-1</t>
  </si>
  <si>
    <t>B8</t>
  </si>
  <si>
    <t>G</t>
  </si>
  <si>
    <t>S31-1</t>
  </si>
  <si>
    <t>B9</t>
  </si>
  <si>
    <t>H</t>
  </si>
  <si>
    <t>S36-1</t>
  </si>
  <si>
    <t>B10</t>
  </si>
  <si>
    <t>A</t>
  </si>
  <si>
    <t>S48-1</t>
  </si>
  <si>
    <t>B11</t>
  </si>
  <si>
    <t>S55-1</t>
  </si>
  <si>
    <t>B12</t>
  </si>
  <si>
    <t>S58-1</t>
  </si>
  <si>
    <t>C1</t>
  </si>
  <si>
    <t>S67-1</t>
  </si>
  <si>
    <t>C2</t>
  </si>
  <si>
    <t>S84-1</t>
  </si>
  <si>
    <t>C3</t>
  </si>
  <si>
    <t>S104-1</t>
  </si>
  <si>
    <t>C4</t>
  </si>
  <si>
    <t>S118-1</t>
  </si>
  <si>
    <t>C5</t>
  </si>
  <si>
    <t>S127-1</t>
  </si>
  <si>
    <t>C6</t>
  </si>
  <si>
    <t>S133-1</t>
  </si>
  <si>
    <t>C7</t>
  </si>
  <si>
    <t>S134-1</t>
  </si>
  <si>
    <t>C8</t>
  </si>
  <si>
    <t>S135-1</t>
  </si>
  <si>
    <t>C9</t>
  </si>
  <si>
    <t>S142-1</t>
  </si>
  <si>
    <t>C10</t>
  </si>
  <si>
    <t>S149-1</t>
  </si>
  <si>
    <t>C11</t>
  </si>
  <si>
    <t>S150-1</t>
  </si>
  <si>
    <t>C12</t>
  </si>
  <si>
    <t>S167-1</t>
  </si>
  <si>
    <t>D1</t>
  </si>
  <si>
    <t>S173-1</t>
  </si>
  <si>
    <t>D2</t>
  </si>
  <si>
    <t>D3</t>
  </si>
  <si>
    <t>MIN</t>
  </si>
  <si>
    <t>MAX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</si>
  <si>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</si>
  <si>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</si>
  <si>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</si>
  <si>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</si>
  <si>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</si>
  <si>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</si>
  <si>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</si>
  <si>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</si>
  <si>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</si>
  <si>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</si>
  <si>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</si>
  <si>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</si>
  <si>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</si>
  <si>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</si>
  <si>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</si>
  <si>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</si>
  <si>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</si>
  <si>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</si>
  <si>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</si>
  <si>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</si>
  <si>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</si>
  <si>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</si>
  <si>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</si>
  <si>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</si>
  <si>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</si>
  <si>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</si>
  <si>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</si>
  <si>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</si>
  <si>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</si>
  <si>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</si>
  <si>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</si>
  <si>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</si>
  <si>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</si>
  <si>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</si>
  <si>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</si>
  <si>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</si>
  <si>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</si>
  <si>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</si>
  <si>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</si>
  <si>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</si>
  <si>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</si>
  <si>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</si>
  <si>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</si>
  <si>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</si>
  <si>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</si>
  <si>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</si>
  <si>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</si>
  <si>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</si>
  <si>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</si>
  <si>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</si>
  <si>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</si>
  <si>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</si>
  <si>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</si>
  <si>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</si>
  <si>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</si>
  <si>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</si>
  <si>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</si>
  <si>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2019-11-14 15:27:09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</si>
</sst>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C7CE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1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vertical="center" readingOrder="1"/>
    </xf>
    <xf numFmtId="0" fontId="3" fillId="4" borderId="0" xfId="1"/>
    <xf numFmtId="0" fontId="0" fillId="5" borderId="0" xfId="0" applyFont="1" applyFill="1"/>
    <xf numFmtId="0" fontId="1" fillId="6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sheet'!$F$59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3402252843394573"/>
                  <c:y val="0.36079979585885097"/>
                </c:manualLayout>
              </c:layout>
              <c:numFmt formatCode="General" sourceLinked="0"/>
            </c:trendlineLbl>
          </c:trendline>
          <c:xVal>
            <c:numRef>
              <c:f>'Result sheet'!$E$60:$E$67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12.5</c:v>
                </c:pt>
                <c:pt idx="5">
                  <c:v>6.25</c:v>
                </c:pt>
                <c:pt idx="6">
                  <c:v>3.125</c:v>
                </c:pt>
                <c:pt idx="7">
                  <c:v>0</c:v>
                </c:pt>
              </c:numCache>
            </c:numRef>
          </c:xVal>
          <c:yVal>
            <c:numRef>
              <c:f>'Result sheet'!$F$60:$F$67</c:f>
              <c:numCache>
                <c:formatCode>General</c:formatCode>
                <c:ptCount val="8"/>
                <c:pt idx="0">
                  <c:v>48363.666666666664</c:v>
                </c:pt>
                <c:pt idx="1">
                  <c:v>24551.666666666668</c:v>
                </c:pt>
                <c:pt idx="2">
                  <c:v>12888.666666666666</c:v>
                </c:pt>
                <c:pt idx="3">
                  <c:v>6818</c:v>
                </c:pt>
                <c:pt idx="4">
                  <c:v>3732.3333333333335</c:v>
                </c:pt>
                <c:pt idx="5">
                  <c:v>2045.6666666666667</c:v>
                </c:pt>
                <c:pt idx="6">
                  <c:v>1265.6666666666667</c:v>
                </c:pt>
                <c:pt idx="7">
                  <c:v>222.33333333333334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4-4D88-852B-F571D109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0160"/>
        <c:axId val="90899584"/>
      </c:scatterChart>
      <c:valAx>
        <c:axId val="909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99584"/>
        <c:crosses val="autoZero"/>
        <c:crossBetween val="midCat"/>
      </c:valAx>
      <c:valAx>
        <c:axId val="90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0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52</xdr:row>
      <xdr:rowOff>61912</xdr:rowOff>
    </xdr:from>
    <xdr:to>
      <xdr:col>15</xdr:col>
      <xdr:colOff>38100</xdr:colOff>
      <xdr:row>66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workbookViewId="0">
      <selection activeCell="H10" sqref="H10"/>
    </sheetView>
  </sheetViews>
  <sheetFormatPr defaultRowHeight="14.4"/>
  <cols>
    <col min="5" max="5" width="11.5546875" bestFit="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F56" s="1"/>
      <c r="G56" s="1"/>
      <c r="H56" s="1"/>
      <c r="I56" s="1"/>
      <c r="J56" s="1"/>
      <c r="K56" s="1"/>
    </row>
    <row r="57" spans="1:11">
      <c r="A57" s="3" t="s">
        <v>1</v>
      </c>
      <c r="B57" s="3" t="s">
        <v>2</v>
      </c>
    </row>
    <row r="58" spans="1:11">
      <c r="A58" s="3" t="s">
        <v>3</v>
      </c>
      <c r="B58" s="1">
        <v>48404</v>
      </c>
      <c r="E58" s="1" t="s">
        <v>4</v>
      </c>
      <c r="F58" s="1"/>
    </row>
    <row r="59" spans="1:11">
      <c r="A59" s="3" t="s">
        <v>5</v>
      </c>
      <c r="B59" s="1">
        <v>47516</v>
      </c>
      <c r="E59" t="s">
        <v>6</v>
      </c>
      <c r="F59" t="s">
        <v>7</v>
      </c>
    </row>
    <row r="60" spans="1:11">
      <c r="A60" s="3" t="s">
        <v>8</v>
      </c>
      <c r="B60" s="1">
        <v>49171</v>
      </c>
      <c r="E60">
        <v>200</v>
      </c>
      <c r="F60">
        <f>AVERAGE(B58:B60)</f>
        <v>48363.666666666664</v>
      </c>
    </row>
    <row r="61" spans="1:11">
      <c r="A61" s="3" t="s">
        <v>9</v>
      </c>
      <c r="B61" s="1">
        <v>2430</v>
      </c>
      <c r="E61">
        <v>100</v>
      </c>
      <c r="F61">
        <f>AVERAGE(B70:B72)</f>
        <v>24551.666666666668</v>
      </c>
    </row>
    <row r="62" spans="1:11">
      <c r="A62" s="3" t="s">
        <v>10</v>
      </c>
      <c r="B62" s="1">
        <v>2714</v>
      </c>
      <c r="E62">
        <v>50</v>
      </c>
      <c r="F62">
        <f>AVERAGE(B82:B84)</f>
        <v>12888.666666666666</v>
      </c>
    </row>
    <row r="63" spans="1:11">
      <c r="A63" s="3" t="s">
        <v>11</v>
      </c>
      <c r="B63" s="1">
        <v>2503</v>
      </c>
      <c r="E63">
        <v>25</v>
      </c>
      <c r="F63">
        <f>AVERAGE(B94:B96)</f>
        <v>6818</v>
      </c>
    </row>
    <row r="64" spans="1:11">
      <c r="A64" s="3" t="s">
        <v>12</v>
      </c>
      <c r="B64" s="1">
        <v>4775</v>
      </c>
      <c r="E64">
        <v>12.5</v>
      </c>
      <c r="F64">
        <f>AVERAGE(B106:B108)</f>
        <v>3732.3333333333335</v>
      </c>
    </row>
    <row r="65" spans="1:12">
      <c r="A65" s="3" t="s">
        <v>13</v>
      </c>
      <c r="B65" s="1">
        <v>4945</v>
      </c>
      <c r="E65">
        <v>6.25</v>
      </c>
      <c r="F65">
        <f>AVERAGE(B118:B120)</f>
        <v>2045.6666666666667</v>
      </c>
    </row>
    <row r="66" spans="1:12">
      <c r="A66" s="3" t="s">
        <v>14</v>
      </c>
      <c r="B66" s="10">
        <v>5035</v>
      </c>
      <c r="E66">
        <v>3.125</v>
      </c>
      <c r="F66">
        <f>AVERAGE(B130:B132)</f>
        <v>1265.6666666666667</v>
      </c>
    </row>
    <row r="67" spans="1:12">
      <c r="A67" s="3" t="s">
        <v>15</v>
      </c>
      <c r="B67" s="10">
        <v>1974</v>
      </c>
      <c r="E67">
        <v>0</v>
      </c>
      <c r="F67">
        <f>AVERAGE(B142:B144)</f>
        <v>222.33333333333334</v>
      </c>
    </row>
    <row r="68" spans="1:12">
      <c r="A68" s="3" t="s">
        <v>16</v>
      </c>
      <c r="B68" s="10">
        <v>1803</v>
      </c>
    </row>
    <row r="69" spans="1:12">
      <c r="A69" s="3" t="s">
        <v>17</v>
      </c>
      <c r="B69" s="1">
        <v>1913</v>
      </c>
    </row>
    <row r="70" spans="1:12">
      <c r="A70" s="3" t="s">
        <v>18</v>
      </c>
      <c r="B70" s="1">
        <v>24171</v>
      </c>
      <c r="E70" t="s">
        <v>19</v>
      </c>
      <c r="F70" t="s">
        <v>7</v>
      </c>
      <c r="G70" t="s">
        <v>20</v>
      </c>
      <c r="H70" t="s">
        <v>21</v>
      </c>
      <c r="I70" t="s">
        <v>22</v>
      </c>
      <c r="L70" s="7" t="s">
        <v>23</v>
      </c>
    </row>
    <row r="71" spans="1:12">
      <c r="A71" s="3" t="s">
        <v>24</v>
      </c>
      <c r="B71" s="1">
        <v>24641</v>
      </c>
      <c r="D71" s="6" t="s">
        <v>25</v>
      </c>
      <c r="E71" s="5" t="s">
        <v>26</v>
      </c>
      <c r="F71">
        <f>AVERAGE(B61:B63)</f>
        <v>2549</v>
      </c>
      <c r="G71">
        <f>(F71-613.86)/239.31</f>
        <v>8.0863315365007722</v>
      </c>
      <c r="H71">
        <f>G71/1000</f>
        <v>8.086331536500773E-3</v>
      </c>
      <c r="I71">
        <f>H71*10*50</f>
        <v>4.043165768250387</v>
      </c>
      <c r="L71" s="6" t="s">
        <v>27</v>
      </c>
    </row>
    <row r="72" spans="1:12">
      <c r="A72" s="3" t="s">
        <v>28</v>
      </c>
      <c r="B72" s="1">
        <v>24843</v>
      </c>
      <c r="D72" s="6" t="s">
        <v>29</v>
      </c>
      <c r="E72" s="5" t="s">
        <v>30</v>
      </c>
      <c r="F72" s="8">
        <f>AVERAGE(B73:B75)</f>
        <v>223.33333333333334</v>
      </c>
      <c r="G72">
        <f>(F72-613.86)/239.31</f>
        <v>-1.6318861170309082</v>
      </c>
      <c r="H72">
        <f t="shared" ref="H72:H94" si="0">G72/1000</f>
        <v>-1.6318861170309083E-3</v>
      </c>
      <c r="I72">
        <f t="shared" ref="I72:I94" si="1">H72*10*50</f>
        <v>-0.81594305851545412</v>
      </c>
    </row>
    <row r="73" spans="1:12">
      <c r="A73" s="3" t="s">
        <v>31</v>
      </c>
      <c r="B73" s="1">
        <v>229</v>
      </c>
      <c r="D73" s="6" t="s">
        <v>32</v>
      </c>
      <c r="E73" s="5" t="s">
        <v>33</v>
      </c>
      <c r="F73">
        <f>AVERAGE(B85:B87)</f>
        <v>1400.3333333333333</v>
      </c>
      <c r="G73">
        <f t="shared" ref="G73:G94" si="2">(F73-613.86)/239.31</f>
        <v>3.2864206816820576</v>
      </c>
      <c r="H73">
        <f t="shared" si="0"/>
        <v>3.2864206816820576E-3</v>
      </c>
      <c r="I73">
        <f t="shared" si="1"/>
        <v>1.6432103408410288</v>
      </c>
    </row>
    <row r="74" spans="1:12">
      <c r="A74" s="3" t="s">
        <v>34</v>
      </c>
      <c r="B74" s="1">
        <v>221</v>
      </c>
      <c r="D74" s="6" t="s">
        <v>35</v>
      </c>
      <c r="E74" s="5" t="s">
        <v>36</v>
      </c>
      <c r="F74">
        <f>AVERAGE(B97:B99)</f>
        <v>3810.6666666666665</v>
      </c>
      <c r="G74">
        <f t="shared" si="2"/>
        <v>13.358433273438914</v>
      </c>
      <c r="H74">
        <f t="shared" si="0"/>
        <v>1.3358433273438913E-2</v>
      </c>
      <c r="I74">
        <f t="shared" si="1"/>
        <v>6.679216636719457</v>
      </c>
    </row>
    <row r="75" spans="1:12">
      <c r="A75" s="3" t="s">
        <v>37</v>
      </c>
      <c r="B75" s="1">
        <v>220</v>
      </c>
      <c r="D75" s="6" t="s">
        <v>38</v>
      </c>
      <c r="E75" s="5" t="s">
        <v>39</v>
      </c>
      <c r="F75">
        <f>AVERAGE(B109:B111)</f>
        <v>1027.6666666666667</v>
      </c>
      <c r="G75">
        <f t="shared" si="2"/>
        <v>1.7291657961082558</v>
      </c>
      <c r="H75">
        <f t="shared" si="0"/>
        <v>1.7291657961082559E-3</v>
      </c>
      <c r="I75" s="9">
        <f t="shared" si="1"/>
        <v>0.86458289805412791</v>
      </c>
    </row>
    <row r="76" spans="1:12">
      <c r="A76" s="3" t="s">
        <v>40</v>
      </c>
      <c r="B76" s="1">
        <v>3157</v>
      </c>
      <c r="D76" s="6" t="s">
        <v>41</v>
      </c>
      <c r="E76" s="5" t="s">
        <v>42</v>
      </c>
      <c r="F76">
        <f>AVERAGE(B121:B123)</f>
        <v>1026.6666666666667</v>
      </c>
      <c r="G76">
        <f t="shared" si="2"/>
        <v>1.7249871157355177</v>
      </c>
      <c r="H76">
        <f t="shared" si="0"/>
        <v>1.7249871157355176E-3</v>
      </c>
      <c r="I76" s="9">
        <f t="shared" si="1"/>
        <v>0.86249355786775883</v>
      </c>
    </row>
    <row r="77" spans="1:12">
      <c r="A77" s="3" t="s">
        <v>43</v>
      </c>
      <c r="B77" s="1">
        <v>3670</v>
      </c>
      <c r="D77" s="6" t="s">
        <v>44</v>
      </c>
      <c r="E77" s="5" t="s">
        <v>45</v>
      </c>
      <c r="F77">
        <f>AVERAGE(B133:B135)</f>
        <v>3989.6666666666665</v>
      </c>
      <c r="G77">
        <f t="shared" si="2"/>
        <v>14.106417060159067</v>
      </c>
      <c r="H77">
        <f t="shared" si="0"/>
        <v>1.4106417060159068E-2</v>
      </c>
      <c r="I77">
        <f t="shared" si="1"/>
        <v>7.0532085300795337</v>
      </c>
    </row>
    <row r="78" spans="1:12">
      <c r="A78" s="3" t="s">
        <v>46</v>
      </c>
      <c r="B78" s="1">
        <v>3827</v>
      </c>
      <c r="D78" s="6" t="s">
        <v>47</v>
      </c>
      <c r="E78" s="5" t="s">
        <v>48</v>
      </c>
      <c r="F78">
        <f>AVERAGE(B145:B147)</f>
        <v>2116</v>
      </c>
      <c r="G78">
        <f t="shared" si="2"/>
        <v>6.2769629351050931</v>
      </c>
      <c r="H78">
        <f t="shared" si="0"/>
        <v>6.2769629351050928E-3</v>
      </c>
      <c r="I78">
        <f t="shared" si="1"/>
        <v>3.1384814675525465</v>
      </c>
    </row>
    <row r="79" spans="1:12">
      <c r="A79" s="3" t="s">
        <v>49</v>
      </c>
      <c r="B79" s="1">
        <v>4140</v>
      </c>
      <c r="D79" s="6" t="s">
        <v>50</v>
      </c>
      <c r="E79" s="5" t="s">
        <v>51</v>
      </c>
      <c r="F79">
        <f>AVERAGE(B64:B66)</f>
        <v>4918.333333333333</v>
      </c>
      <c r="G79">
        <f t="shared" si="2"/>
        <v>17.987018232975359</v>
      </c>
      <c r="H79">
        <f t="shared" si="0"/>
        <v>1.7987018232975358E-2</v>
      </c>
      <c r="I79">
        <f t="shared" si="1"/>
        <v>8.9935091164876795</v>
      </c>
    </row>
    <row r="80" spans="1:12">
      <c r="A80" s="3" t="s">
        <v>52</v>
      </c>
      <c r="B80" s="1">
        <v>4157</v>
      </c>
      <c r="D80" s="6" t="s">
        <v>29</v>
      </c>
      <c r="E80" s="5" t="s">
        <v>53</v>
      </c>
      <c r="F80">
        <f>AVERAGE(B76:B78)</f>
        <v>3551.3333333333335</v>
      </c>
      <c r="G80">
        <f t="shared" si="2"/>
        <v>12.274762163442118</v>
      </c>
      <c r="H80">
        <f t="shared" si="0"/>
        <v>1.2274762163442117E-2</v>
      </c>
      <c r="I80">
        <f t="shared" si="1"/>
        <v>6.1373810817210588</v>
      </c>
    </row>
    <row r="81" spans="1:9">
      <c r="A81" s="3" t="s">
        <v>54</v>
      </c>
      <c r="B81" s="1">
        <v>4235</v>
      </c>
      <c r="D81" s="6" t="s">
        <v>32</v>
      </c>
      <c r="E81" s="5" t="s">
        <v>55</v>
      </c>
      <c r="F81">
        <f>AVERAGE(B88:B90)</f>
        <v>2048</v>
      </c>
      <c r="G81">
        <f t="shared" si="2"/>
        <v>5.9928126697588899</v>
      </c>
      <c r="H81">
        <f t="shared" si="0"/>
        <v>5.99281266975889E-3</v>
      </c>
      <c r="I81">
        <f t="shared" si="1"/>
        <v>2.996406334879445</v>
      </c>
    </row>
    <row r="82" spans="1:9">
      <c r="A82" s="3" t="s">
        <v>56</v>
      </c>
      <c r="B82" s="1">
        <v>12774</v>
      </c>
      <c r="D82" s="6" t="s">
        <v>35</v>
      </c>
      <c r="E82" s="5" t="s">
        <v>57</v>
      </c>
      <c r="F82">
        <f>AVERAGE(B100:B102)</f>
        <v>2538.3333333333335</v>
      </c>
      <c r="G82">
        <f t="shared" si="2"/>
        <v>8.0417589458582306</v>
      </c>
      <c r="H82">
        <f t="shared" si="0"/>
        <v>8.0417589458582298E-3</v>
      </c>
      <c r="I82">
        <f t="shared" si="1"/>
        <v>4.0208794729291144</v>
      </c>
    </row>
    <row r="83" spans="1:9">
      <c r="A83" s="3" t="s">
        <v>58</v>
      </c>
      <c r="B83" s="1">
        <v>12953</v>
      </c>
      <c r="D83" s="6" t="s">
        <v>38</v>
      </c>
      <c r="E83" s="5" t="s">
        <v>59</v>
      </c>
      <c r="F83">
        <f>AVERAGE(B112:B114)</f>
        <v>5160.666666666667</v>
      </c>
      <c r="G83">
        <f t="shared" si="2"/>
        <v>18.999651776635609</v>
      </c>
      <c r="H83">
        <f t="shared" si="0"/>
        <v>1.8999651776635609E-2</v>
      </c>
      <c r="I83">
        <f t="shared" si="1"/>
        <v>9.4998258883178046</v>
      </c>
    </row>
    <row r="84" spans="1:9">
      <c r="A84" s="3" t="s">
        <v>60</v>
      </c>
      <c r="B84" s="1">
        <v>12939</v>
      </c>
      <c r="D84" s="6" t="s">
        <v>41</v>
      </c>
      <c r="E84" s="5" t="s">
        <v>61</v>
      </c>
      <c r="F84">
        <f>AVERAGE(B124:B126)</f>
        <v>5228</v>
      </c>
      <c r="G84">
        <f t="shared" si="2"/>
        <v>19.28101625506665</v>
      </c>
      <c r="H84">
        <f t="shared" si="0"/>
        <v>1.928101625506665E-2</v>
      </c>
      <c r="I84">
        <f t="shared" si="1"/>
        <v>9.6405081275333249</v>
      </c>
    </row>
    <row r="85" spans="1:9">
      <c r="A85" s="3" t="s">
        <v>62</v>
      </c>
      <c r="B85" s="1">
        <v>1354</v>
      </c>
      <c r="D85" s="6" t="s">
        <v>44</v>
      </c>
      <c r="E85" s="5" t="s">
        <v>63</v>
      </c>
      <c r="F85">
        <f>AVERAGE(B136:B138)</f>
        <v>1159.3333333333333</v>
      </c>
      <c r="G85">
        <f t="shared" si="2"/>
        <v>2.2793587118521299</v>
      </c>
      <c r="H85">
        <f t="shared" si="0"/>
        <v>2.2793587118521298E-3</v>
      </c>
      <c r="I85">
        <f t="shared" si="1"/>
        <v>1.139679355926065</v>
      </c>
    </row>
    <row r="86" spans="1:9">
      <c r="A86" s="3" t="s">
        <v>64</v>
      </c>
      <c r="B86" s="1">
        <v>1432</v>
      </c>
      <c r="D86" s="6" t="s">
        <v>47</v>
      </c>
      <c r="E86" s="5" t="s">
        <v>65</v>
      </c>
      <c r="F86">
        <f>AVERAGE(B149:B150)</f>
        <v>3691.5</v>
      </c>
      <c r="G86">
        <f t="shared" si="2"/>
        <v>12.860473862354269</v>
      </c>
      <c r="H86">
        <f t="shared" si="0"/>
        <v>1.2860473862354269E-2</v>
      </c>
      <c r="I86">
        <f t="shared" si="1"/>
        <v>6.4302369311771344</v>
      </c>
    </row>
    <row r="87" spans="1:9">
      <c r="A87" s="3" t="s">
        <v>66</v>
      </c>
      <c r="B87" s="1">
        <v>1415</v>
      </c>
      <c r="D87" s="6" t="s">
        <v>50</v>
      </c>
      <c r="E87" s="5" t="s">
        <v>67</v>
      </c>
      <c r="F87" s="8">
        <f>AVERAGE(B67:B69)</f>
        <v>1896.6666666666667</v>
      </c>
      <c r="G87">
        <f t="shared" si="2"/>
        <v>5.3604390400178294</v>
      </c>
      <c r="H87">
        <f t="shared" si="0"/>
        <v>5.3604390400178292E-3</v>
      </c>
      <c r="I87">
        <f t="shared" si="1"/>
        <v>2.6802195200089147</v>
      </c>
    </row>
    <row r="88" spans="1:9">
      <c r="A88" s="3" t="s">
        <v>68</v>
      </c>
      <c r="B88" s="1">
        <v>1830</v>
      </c>
      <c r="D88" s="6" t="s">
        <v>29</v>
      </c>
      <c r="E88" s="5" t="s">
        <v>69</v>
      </c>
      <c r="F88">
        <f>AVERAGE(B79:B81)</f>
        <v>4177.333333333333</v>
      </c>
      <c r="G88">
        <f t="shared" si="2"/>
        <v>14.890616076776286</v>
      </c>
      <c r="H88">
        <f t="shared" si="0"/>
        <v>1.4890616076776286E-2</v>
      </c>
      <c r="I88">
        <f t="shared" si="1"/>
        <v>7.4453080383881431</v>
      </c>
    </row>
    <row r="89" spans="1:9">
      <c r="A89" s="3" t="s">
        <v>70</v>
      </c>
      <c r="B89" s="1">
        <v>2434</v>
      </c>
      <c r="D89" s="6" t="s">
        <v>32</v>
      </c>
      <c r="E89" s="5" t="s">
        <v>71</v>
      </c>
      <c r="F89">
        <f>AVERAGE(B91:B93)</f>
        <v>2804</v>
      </c>
      <c r="G89">
        <f t="shared" si="2"/>
        <v>9.1518950315490368</v>
      </c>
      <c r="H89">
        <f t="shared" si="0"/>
        <v>9.1518950315490361E-3</v>
      </c>
      <c r="I89">
        <f t="shared" si="1"/>
        <v>4.5759475157745175</v>
      </c>
    </row>
    <row r="90" spans="1:9">
      <c r="A90" s="3" t="s">
        <v>72</v>
      </c>
      <c r="B90" s="1">
        <v>1880</v>
      </c>
      <c r="D90" s="6" t="s">
        <v>35</v>
      </c>
      <c r="E90" s="5" t="s">
        <v>73</v>
      </c>
      <c r="F90">
        <f>AVERAGE(B103:B105)</f>
        <v>2971.3333333333335</v>
      </c>
      <c r="G90">
        <f t="shared" si="2"/>
        <v>9.8511275472539097</v>
      </c>
      <c r="H90">
        <f t="shared" si="0"/>
        <v>9.85112754725391E-3</v>
      </c>
      <c r="I90">
        <f t="shared" si="1"/>
        <v>4.9255637736269549</v>
      </c>
    </row>
    <row r="91" spans="1:9">
      <c r="A91" s="3" t="s">
        <v>74</v>
      </c>
      <c r="B91" s="1">
        <v>2919</v>
      </c>
      <c r="D91" s="6" t="s">
        <v>38</v>
      </c>
      <c r="E91" s="5" t="s">
        <v>75</v>
      </c>
      <c r="F91">
        <f>AVERAGE(B115:B117)</f>
        <v>1407.6666666666667</v>
      </c>
      <c r="G91">
        <f t="shared" si="2"/>
        <v>3.3170643377488056</v>
      </c>
      <c r="H91">
        <f t="shared" si="0"/>
        <v>3.3170643377488057E-3</v>
      </c>
      <c r="I91">
        <f t="shared" si="1"/>
        <v>1.6585321688744028</v>
      </c>
    </row>
    <row r="92" spans="1:9">
      <c r="A92" s="3" t="s">
        <v>76</v>
      </c>
      <c r="B92" s="1">
        <v>2759</v>
      </c>
      <c r="D92" s="6" t="s">
        <v>41</v>
      </c>
      <c r="E92" s="5" t="s">
        <v>77</v>
      </c>
      <c r="F92">
        <f>AVERAGE(B127:B129)</f>
        <v>3632.3333333333335</v>
      </c>
      <c r="G92">
        <f t="shared" si="2"/>
        <v>12.61323527363392</v>
      </c>
      <c r="H92">
        <f t="shared" si="0"/>
        <v>1.261323527363392E-2</v>
      </c>
      <c r="I92">
        <f t="shared" si="1"/>
        <v>6.3066176368169593</v>
      </c>
    </row>
    <row r="93" spans="1:9">
      <c r="A93" s="3" t="s">
        <v>78</v>
      </c>
      <c r="B93" s="1">
        <v>2734</v>
      </c>
      <c r="D93" s="6" t="s">
        <v>44</v>
      </c>
      <c r="E93" s="5" t="s">
        <v>79</v>
      </c>
      <c r="F93">
        <f>AVERAGE(B139:B141)</f>
        <v>5405</v>
      </c>
      <c r="G93">
        <f t="shared" si="2"/>
        <v>20.020642681041327</v>
      </c>
      <c r="H93">
        <f t="shared" si="0"/>
        <v>2.0020642681041326E-2</v>
      </c>
      <c r="I93">
        <f t="shared" si="1"/>
        <v>10.010321340520663</v>
      </c>
    </row>
    <row r="94" spans="1:9">
      <c r="A94" s="3" t="s">
        <v>80</v>
      </c>
      <c r="B94" s="1">
        <v>6661</v>
      </c>
      <c r="D94" s="6" t="s">
        <v>47</v>
      </c>
      <c r="E94" s="5" t="s">
        <v>81</v>
      </c>
      <c r="F94">
        <f>AVERAGE(B151:B153)</f>
        <v>5531.333333333333</v>
      </c>
      <c r="G94">
        <f t="shared" si="2"/>
        <v>20.548549301463932</v>
      </c>
      <c r="H94">
        <f t="shared" si="0"/>
        <v>2.0548549301463933E-2</v>
      </c>
      <c r="I94">
        <f t="shared" si="1"/>
        <v>10.274274650731966</v>
      </c>
    </row>
    <row r="95" spans="1:9">
      <c r="A95" s="3" t="s">
        <v>82</v>
      </c>
      <c r="B95" s="1">
        <v>6778</v>
      </c>
      <c r="D95" s="6"/>
      <c r="E95" s="5"/>
    </row>
    <row r="96" spans="1:9">
      <c r="A96" s="3" t="s">
        <v>83</v>
      </c>
      <c r="B96" s="1">
        <v>7015</v>
      </c>
      <c r="D96" s="6"/>
      <c r="E96" s="5" t="s">
        <v>84</v>
      </c>
      <c r="F96" s="6" t="s">
        <v>85</v>
      </c>
    </row>
    <row r="97" spans="1:6">
      <c r="A97" s="3" t="s">
        <v>86</v>
      </c>
      <c r="B97" s="1">
        <v>3616</v>
      </c>
      <c r="D97" s="6"/>
      <c r="E97" s="5">
        <f>MIN(I71,I73:I94)</f>
        <v>0.86249355786775883</v>
      </c>
      <c r="F97">
        <f>MAX(I71,I73:I94)</f>
        <v>10.274274650731966</v>
      </c>
    </row>
    <row r="98" spans="1:6">
      <c r="A98" s="3" t="s">
        <v>87</v>
      </c>
      <c r="B98" s="1">
        <v>4120</v>
      </c>
      <c r="D98" s="6"/>
      <c r="E98" s="5"/>
    </row>
    <row r="99" spans="1:6">
      <c r="A99" s="3" t="s">
        <v>88</v>
      </c>
      <c r="B99" s="1">
        <v>3696</v>
      </c>
      <c r="D99" s="6"/>
      <c r="E99" s="5"/>
    </row>
    <row r="100" spans="1:6">
      <c r="A100" s="3" t="s">
        <v>89</v>
      </c>
      <c r="B100" s="1">
        <v>2365</v>
      </c>
      <c r="D100" s="6"/>
      <c r="E100" s="5"/>
    </row>
    <row r="101" spans="1:6">
      <c r="A101" s="3" t="s">
        <v>90</v>
      </c>
      <c r="B101" s="1">
        <v>2536</v>
      </c>
      <c r="D101" s="6"/>
      <c r="E101" s="5"/>
    </row>
    <row r="102" spans="1:6">
      <c r="A102" s="3" t="s">
        <v>91</v>
      </c>
      <c r="B102" s="1">
        <v>2714</v>
      </c>
      <c r="D102" s="6"/>
      <c r="E102" s="5"/>
    </row>
    <row r="103" spans="1:6">
      <c r="A103" s="3" t="s">
        <v>92</v>
      </c>
      <c r="B103" s="1">
        <v>3010</v>
      </c>
      <c r="D103" s="6"/>
      <c r="E103" s="5"/>
    </row>
    <row r="104" spans="1:6">
      <c r="A104" s="3" t="s">
        <v>93</v>
      </c>
      <c r="B104" s="1">
        <v>2877</v>
      </c>
    </row>
    <row r="105" spans="1:6">
      <c r="A105" s="3" t="s">
        <v>94</v>
      </c>
      <c r="B105" s="1">
        <v>3027</v>
      </c>
    </row>
    <row r="106" spans="1:6">
      <c r="A106" s="3" t="s">
        <v>95</v>
      </c>
      <c r="B106" s="1">
        <v>3771</v>
      </c>
    </row>
    <row r="107" spans="1:6">
      <c r="A107" s="3" t="s">
        <v>96</v>
      </c>
      <c r="B107" s="1">
        <v>3720</v>
      </c>
    </row>
    <row r="108" spans="1:6">
      <c r="A108" s="3" t="s">
        <v>97</v>
      </c>
      <c r="B108" s="1">
        <v>3706</v>
      </c>
    </row>
    <row r="109" spans="1:6">
      <c r="A109" s="3" t="s">
        <v>98</v>
      </c>
      <c r="B109" s="1">
        <v>1014</v>
      </c>
    </row>
    <row r="110" spans="1:6">
      <c r="A110" s="3" t="s">
        <v>99</v>
      </c>
      <c r="B110" s="1">
        <v>1063</v>
      </c>
    </row>
    <row r="111" spans="1:6">
      <c r="A111" s="3" t="s">
        <v>100</v>
      </c>
      <c r="B111" s="1">
        <v>1006</v>
      </c>
    </row>
    <row r="112" spans="1:6">
      <c r="A112" s="3" t="s">
        <v>101</v>
      </c>
      <c r="B112" s="1">
        <v>5313</v>
      </c>
    </row>
    <row r="113" spans="1:2">
      <c r="A113" s="3" t="s">
        <v>102</v>
      </c>
      <c r="B113" s="1">
        <v>5181</v>
      </c>
    </row>
    <row r="114" spans="1:2">
      <c r="A114" s="3" t="s">
        <v>103</v>
      </c>
      <c r="B114" s="1">
        <v>4988</v>
      </c>
    </row>
    <row r="115" spans="1:2">
      <c r="A115" s="3" t="s">
        <v>104</v>
      </c>
      <c r="B115" s="1">
        <v>1432</v>
      </c>
    </row>
    <row r="116" spans="1:2">
      <c r="A116" s="3" t="s">
        <v>105</v>
      </c>
      <c r="B116" s="1">
        <v>1394</v>
      </c>
    </row>
    <row r="117" spans="1:2">
      <c r="A117" s="3" t="s">
        <v>106</v>
      </c>
      <c r="B117" s="1">
        <v>1397</v>
      </c>
    </row>
    <row r="118" spans="1:2">
      <c r="A118" s="3" t="s">
        <v>107</v>
      </c>
      <c r="B118" s="1">
        <v>2094</v>
      </c>
    </row>
    <row r="119" spans="1:2">
      <c r="A119" s="3" t="s">
        <v>108</v>
      </c>
      <c r="B119" s="1">
        <v>2013</v>
      </c>
    </row>
    <row r="120" spans="1:2">
      <c r="A120" s="3" t="s">
        <v>109</v>
      </c>
      <c r="B120" s="1">
        <v>2030</v>
      </c>
    </row>
    <row r="121" spans="1:2">
      <c r="A121" s="3" t="s">
        <v>110</v>
      </c>
      <c r="B121" s="1">
        <v>949</v>
      </c>
    </row>
    <row r="122" spans="1:2">
      <c r="A122" s="3" t="s">
        <v>111</v>
      </c>
      <c r="B122" s="1">
        <v>1088</v>
      </c>
    </row>
    <row r="123" spans="1:2">
      <c r="A123" s="3" t="s">
        <v>112</v>
      </c>
      <c r="B123" s="1">
        <v>1043</v>
      </c>
    </row>
    <row r="124" spans="1:2">
      <c r="A124" s="3" t="s">
        <v>113</v>
      </c>
      <c r="B124" s="1">
        <v>5354</v>
      </c>
    </row>
    <row r="125" spans="1:2">
      <c r="A125" s="3" t="s">
        <v>114</v>
      </c>
      <c r="B125" s="1">
        <v>5180</v>
      </c>
    </row>
    <row r="126" spans="1:2">
      <c r="A126" s="3" t="s">
        <v>115</v>
      </c>
      <c r="B126" s="1">
        <v>5150</v>
      </c>
    </row>
    <row r="127" spans="1:2">
      <c r="A127" s="3" t="s">
        <v>116</v>
      </c>
      <c r="B127" s="1">
        <v>3628</v>
      </c>
    </row>
    <row r="128" spans="1:2">
      <c r="A128" s="3" t="s">
        <v>117</v>
      </c>
      <c r="B128" s="1">
        <v>3600</v>
      </c>
    </row>
    <row r="129" spans="1:2">
      <c r="A129" s="3" t="s">
        <v>118</v>
      </c>
      <c r="B129" s="1">
        <v>3669</v>
      </c>
    </row>
    <row r="130" spans="1:2">
      <c r="A130" s="3" t="s">
        <v>119</v>
      </c>
      <c r="B130" s="1">
        <v>1180</v>
      </c>
    </row>
    <row r="131" spans="1:2">
      <c r="A131" s="3" t="s">
        <v>120</v>
      </c>
      <c r="B131" s="1">
        <v>1502</v>
      </c>
    </row>
    <row r="132" spans="1:2">
      <c r="A132" s="3" t="s">
        <v>121</v>
      </c>
      <c r="B132" s="1">
        <v>1115</v>
      </c>
    </row>
    <row r="133" spans="1:2">
      <c r="A133" s="3" t="s">
        <v>122</v>
      </c>
      <c r="B133" s="1">
        <v>4322</v>
      </c>
    </row>
    <row r="134" spans="1:2">
      <c r="A134" s="3" t="s">
        <v>123</v>
      </c>
      <c r="B134" s="1">
        <v>3358</v>
      </c>
    </row>
    <row r="135" spans="1:2">
      <c r="A135" s="3" t="s">
        <v>124</v>
      </c>
      <c r="B135" s="1">
        <v>4289</v>
      </c>
    </row>
    <row r="136" spans="1:2">
      <c r="A136" s="3" t="s">
        <v>125</v>
      </c>
      <c r="B136" s="1">
        <v>1088</v>
      </c>
    </row>
    <row r="137" spans="1:2">
      <c r="A137" s="3" t="s">
        <v>126</v>
      </c>
      <c r="B137" s="1">
        <v>1223</v>
      </c>
    </row>
    <row r="138" spans="1:2">
      <c r="A138" s="3" t="s">
        <v>127</v>
      </c>
      <c r="B138" s="1">
        <v>1167</v>
      </c>
    </row>
    <row r="139" spans="1:2">
      <c r="A139" s="3" t="s">
        <v>128</v>
      </c>
      <c r="B139" s="1">
        <v>5464</v>
      </c>
    </row>
    <row r="140" spans="1:2">
      <c r="A140" s="3" t="s">
        <v>129</v>
      </c>
      <c r="B140" s="1">
        <v>5409</v>
      </c>
    </row>
    <row r="141" spans="1:2">
      <c r="A141" s="3" t="s">
        <v>130</v>
      </c>
      <c r="B141" s="1">
        <v>5342</v>
      </c>
    </row>
    <row r="142" spans="1:2">
      <c r="A142" s="3" t="s">
        <v>131</v>
      </c>
      <c r="B142" s="1">
        <v>215</v>
      </c>
    </row>
    <row r="143" spans="1:2">
      <c r="A143" s="3" t="s">
        <v>132</v>
      </c>
      <c r="B143" s="1">
        <v>232</v>
      </c>
    </row>
    <row r="144" spans="1:2">
      <c r="A144" s="3" t="s">
        <v>133</v>
      </c>
      <c r="B144" s="1">
        <v>220</v>
      </c>
    </row>
    <row r="145" spans="1:11">
      <c r="A145" s="3" t="s">
        <v>134</v>
      </c>
      <c r="B145" s="1">
        <v>2112</v>
      </c>
    </row>
    <row r="146" spans="1:11">
      <c r="A146" s="3" t="s">
        <v>135</v>
      </c>
      <c r="B146" s="1">
        <v>2125</v>
      </c>
    </row>
    <row r="147" spans="1:11">
      <c r="A147" s="3" t="s">
        <v>136</v>
      </c>
      <c r="B147" s="1">
        <v>2111</v>
      </c>
    </row>
    <row r="148" spans="1:11">
      <c r="A148" s="3" t="s">
        <v>137</v>
      </c>
      <c r="B148" s="1">
        <v>284</v>
      </c>
    </row>
    <row r="149" spans="1:11">
      <c r="A149" s="3" t="s">
        <v>138</v>
      </c>
      <c r="B149" s="1">
        <v>3562</v>
      </c>
    </row>
    <row r="150" spans="1:11">
      <c r="A150" s="3" t="s">
        <v>139</v>
      </c>
      <c r="B150" s="1">
        <v>3821</v>
      </c>
    </row>
    <row r="151" spans="1:11">
      <c r="A151" s="3" t="s">
        <v>140</v>
      </c>
      <c r="B151" s="1">
        <v>5791</v>
      </c>
    </row>
    <row r="152" spans="1:11">
      <c r="A152" s="3" t="s">
        <v>141</v>
      </c>
      <c r="B152" s="1">
        <v>5248</v>
      </c>
    </row>
    <row r="153" spans="1:11">
      <c r="A153" s="3" t="s">
        <v>142</v>
      </c>
      <c r="B153" s="1">
        <v>5555</v>
      </c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1" t="s">
        <v>0</v>
      </c>
      <c r="B156" s="1"/>
      <c r="C156" s="1"/>
      <c r="D156" s="1"/>
      <c r="E156" s="1" t="s">
        <v>143</v>
      </c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Hong</cp:lastModifiedBy>
  <cp:revision/>
  <dcterms:created xsi:type="dcterms:W3CDTF">2019-11-19T21:28:59Z</dcterms:created>
  <dcterms:modified xsi:type="dcterms:W3CDTF">2019-12-31T05:22:35Z</dcterms:modified>
  <cp:category/>
  <cp:contentStatus/>
</cp:coreProperties>
</file>