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n Hwan Hong\Desktop\Picogreen_Automation\JoonHong_Falll2019_MGSS\"/>
    </mc:Choice>
  </mc:AlternateContent>
  <xr:revisionPtr revIDLastSave="0" documentId="13_ncr:1_{77D3CAEC-74EA-4E65-BB39-DD8332006EA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esult 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" l="1"/>
  <c r="G72" i="1" s="1"/>
  <c r="F89" i="1"/>
  <c r="G89" i="1" s="1"/>
  <c r="F87" i="1"/>
  <c r="G87" i="1" s="1"/>
  <c r="H87" i="1" s="1"/>
  <c r="I87" i="1" s="1"/>
  <c r="F86" i="1"/>
  <c r="G86" i="1" s="1"/>
  <c r="H86" i="1" s="1"/>
  <c r="I86" i="1" s="1"/>
  <c r="F85" i="1"/>
  <c r="G85" i="1" s="1"/>
  <c r="F84" i="1"/>
  <c r="G84" i="1" s="1"/>
  <c r="F79" i="1"/>
  <c r="G79" i="1" s="1"/>
  <c r="H79" i="1" s="1"/>
  <c r="I79" i="1" s="1"/>
  <c r="F71" i="1"/>
  <c r="G71" i="1" s="1"/>
  <c r="F94" i="1"/>
  <c r="G94" i="1" s="1"/>
  <c r="F93" i="1"/>
  <c r="F92" i="1"/>
  <c r="F91" i="1"/>
  <c r="F90" i="1"/>
  <c r="G90" i="1" s="1"/>
  <c r="H89" i="1"/>
  <c r="I89" i="1" s="1"/>
  <c r="F88" i="1"/>
  <c r="H85" i="1"/>
  <c r="I85" i="1" s="1"/>
  <c r="H84" i="1"/>
  <c r="I84" i="1" s="1"/>
  <c r="F83" i="1"/>
  <c r="F82" i="1"/>
  <c r="G82" i="1" s="1"/>
  <c r="F81" i="1"/>
  <c r="F80" i="1"/>
  <c r="F78" i="1"/>
  <c r="G78" i="1" s="1"/>
  <c r="F77" i="1"/>
  <c r="F76" i="1"/>
  <c r="F75" i="1"/>
  <c r="F74" i="1"/>
  <c r="G74" i="1" s="1"/>
  <c r="F73" i="1"/>
  <c r="H72" i="1"/>
  <c r="I72" i="1" s="1"/>
  <c r="H71" i="1"/>
  <c r="I71" i="1" s="1"/>
  <c r="F60" i="1"/>
  <c r="F67" i="1"/>
  <c r="F66" i="1"/>
  <c r="F65" i="1"/>
  <c r="F64" i="1"/>
  <c r="F63" i="1"/>
  <c r="F62" i="1"/>
  <c r="F61" i="1"/>
  <c r="G73" i="1" l="1"/>
  <c r="H73" i="1" s="1"/>
  <c r="I73" i="1" s="1"/>
  <c r="G75" i="1"/>
  <c r="H75" i="1" s="1"/>
  <c r="I75" i="1" s="1"/>
  <c r="G76" i="1"/>
  <c r="H76" i="1" s="1"/>
  <c r="I76" i="1" s="1"/>
  <c r="G77" i="1"/>
  <c r="H77" i="1" s="1"/>
  <c r="I77" i="1" s="1"/>
  <c r="G80" i="1"/>
  <c r="H80" i="1" s="1"/>
  <c r="I80" i="1" s="1"/>
  <c r="G81" i="1"/>
  <c r="H81" i="1" s="1"/>
  <c r="I81" i="1" s="1"/>
  <c r="G83" i="1"/>
  <c r="H83" i="1" s="1"/>
  <c r="I83" i="1" s="1"/>
  <c r="G88" i="1"/>
  <c r="H88" i="1" s="1"/>
  <c r="I88" i="1" s="1"/>
  <c r="G91" i="1"/>
  <c r="H91" i="1" s="1"/>
  <c r="I91" i="1" s="1"/>
  <c r="G92" i="1"/>
  <c r="H92" i="1" s="1"/>
  <c r="I92" i="1" s="1"/>
  <c r="G93" i="1"/>
  <c r="H93" i="1" s="1"/>
  <c r="I93" i="1" s="1"/>
  <c r="H78" i="1"/>
  <c r="I78" i="1" s="1"/>
  <c r="H94" i="1"/>
  <c r="I94" i="1" s="1"/>
  <c r="H82" i="1"/>
  <c r="I82" i="1" s="1"/>
  <c r="H74" i="1"/>
  <c r="I74" i="1" s="1"/>
  <c r="H90" i="1"/>
  <c r="I90" i="1" s="1"/>
  <c r="F97" i="1" l="1"/>
  <c r="E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Joon Hwan Hong</author>
  </authors>
  <commentList>
    <comment ref="E9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Joon Hwan Hong:</t>
        </r>
        <r>
          <rPr>
            <sz val="9"/>
            <color indexed="81"/>
            <rFont val="Tahoma"/>
            <family val="2"/>
          </rPr>
          <t xml:space="preserve">
Excluding 149,3
</t>
        </r>
      </text>
    </comment>
  </commentList>
</comments>
</file>

<file path=xl/sharedStrings.xml><?xml version="1.0" encoding="utf-8"?>
<sst xmlns="http://schemas.openxmlformats.org/spreadsheetml/2006/main" count="135" uniqueCount="134">
  <si>
    <t>End Time</t>
  </si>
  <si>
    <t>&lt;&gt;</t>
  </si>
  <si>
    <t>Value</t>
  </si>
  <si>
    <t>A1</t>
  </si>
  <si>
    <t>STAND</t>
  </si>
  <si>
    <t>A2</t>
  </si>
  <si>
    <t>Conc (ng/mL)</t>
  </si>
  <si>
    <t>Average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</si>
  <si>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</si>
  <si>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</si>
  <si>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</si>
  <si>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</si>
  <si>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</si>
  <si>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</si>
  <si>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</si>
  <si>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</si>
  <si>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</si>
  <si>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</si>
  <si>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X= (Y-529,63)/267,6</t>
  </si>
  <si>
    <t>B1</t>
  </si>
  <si>
    <t>Sample #</t>
  </si>
  <si>
    <t>C (ng/ml)</t>
  </si>
  <si>
    <t>ng/ul</t>
  </si>
  <si>
    <t>x dilution factor</t>
  </si>
  <si>
    <t>B2</t>
  </si>
  <si>
    <t>S10-3</t>
  </si>
  <si>
    <t>B3</t>
  </si>
  <si>
    <t>S11-3</t>
  </si>
  <si>
    <t>B4</t>
  </si>
  <si>
    <t>S12-3</t>
  </si>
  <si>
    <t>B5</t>
  </si>
  <si>
    <t>S15-3</t>
  </si>
  <si>
    <t>B6</t>
  </si>
  <si>
    <t>S17-3</t>
  </si>
  <si>
    <t>B7</t>
  </si>
  <si>
    <t>S20-3</t>
  </si>
  <si>
    <t>B8</t>
  </si>
  <si>
    <t>S31-3</t>
  </si>
  <si>
    <t>B9</t>
  </si>
  <si>
    <t>S36-3</t>
  </si>
  <si>
    <t>B10</t>
  </si>
  <si>
    <t>S48-3</t>
  </si>
  <si>
    <t>B11</t>
  </si>
  <si>
    <t>S55-3</t>
  </si>
  <si>
    <t>B12</t>
  </si>
  <si>
    <t>S58-3</t>
  </si>
  <si>
    <t>C1</t>
  </si>
  <si>
    <t>S67-3</t>
  </si>
  <si>
    <t>C2</t>
  </si>
  <si>
    <t>S84-3</t>
  </si>
  <si>
    <t>C3</t>
  </si>
  <si>
    <t>S104-3</t>
  </si>
  <si>
    <t>C4</t>
  </si>
  <si>
    <t>S118-3</t>
  </si>
  <si>
    <t>C5</t>
  </si>
  <si>
    <t>S127-3</t>
  </si>
  <si>
    <t>C6</t>
  </si>
  <si>
    <t>S133-3</t>
  </si>
  <si>
    <t>C7</t>
  </si>
  <si>
    <t>S134-3</t>
  </si>
  <si>
    <t>C8</t>
  </si>
  <si>
    <t>S135-3</t>
  </si>
  <si>
    <t>C9</t>
  </si>
  <si>
    <t>S142-3</t>
  </si>
  <si>
    <t>C10</t>
  </si>
  <si>
    <t>S149-3</t>
  </si>
  <si>
    <t>C11</t>
  </si>
  <si>
    <t>S150-3</t>
  </si>
  <si>
    <t>C12</t>
  </si>
  <si>
    <t>S167-3</t>
  </si>
  <si>
    <t>D1</t>
  </si>
  <si>
    <t>S173-3</t>
  </si>
  <si>
    <t>D2</t>
  </si>
  <si>
    <t>D3</t>
  </si>
  <si>
    <t>MIN</t>
  </si>
  <si>
    <t>MAX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</si>
  <si>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</si>
  <si>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</si>
  <si>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</si>
  <si>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</si>
  <si>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</si>
  <si>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</si>
  <si>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</si>
  <si>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</si>
  <si>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</si>
  <si>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</si>
  <si>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</si>
  <si>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</si>
  <si>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</si>
  <si>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</si>
  <si>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</si>
  <si>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</si>
  <si>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</si>
  <si>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</si>
  <si>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</si>
  <si>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</si>
  <si>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</si>
  <si>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</si>
  <si>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</si>
  <si>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</si>
  <si>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</si>
  <si>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</si>
  <si>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</si>
  <si>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</si>
  <si>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</si>
  <si>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</si>
  <si>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</si>
  <si>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</si>
  <si>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</si>
  <si>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</si>
  <si>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</si>
  <si>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</si>
  <si>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</si>
  <si>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</si>
  <si>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</si>
  <si>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</si>
  <si>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</si>
  <si>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</si>
  <si>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</si>
  <si>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</si>
  <si>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</si>
  <si>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</si>
  <si>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</si>
  <si>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</si>
  <si>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</si>
  <si>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</si>
  <si>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</si>
  <si>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</si>
  <si>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</si>
  <si>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</si>
  <si>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</si>
  <si>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</si>
  <si>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</si>
  <si>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2019-11-28 15:40:51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</si>
</sst>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/>
    <xf numFmtId="0" fontId="4" fillId="4" borderId="0" xfId="1"/>
    <xf numFmtId="0" fontId="5" fillId="5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sheet'!$F$59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7038276465441818E-2"/>
                  <c:y val="-0.15313684747739867"/>
                </c:manualLayout>
              </c:layout>
              <c:numFmt formatCode="General" sourceLinked="0"/>
            </c:trendlineLbl>
          </c:trendline>
          <c:xVal>
            <c:numRef>
              <c:f>'Result sheet'!$E$60:$E$67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6.25</c:v>
                </c:pt>
                <c:pt idx="6">
                  <c:v>3.125</c:v>
                </c:pt>
                <c:pt idx="7">
                  <c:v>0</c:v>
                </c:pt>
              </c:numCache>
            </c:numRef>
          </c:xVal>
          <c:yVal>
            <c:numRef>
              <c:f>'Result sheet'!$F$60:$F$67</c:f>
              <c:numCache>
                <c:formatCode>General</c:formatCode>
                <c:ptCount val="8"/>
                <c:pt idx="0">
                  <c:v>54113.666666666664</c:v>
                </c:pt>
                <c:pt idx="1">
                  <c:v>26997</c:v>
                </c:pt>
                <c:pt idx="2">
                  <c:v>14041.666666666666</c:v>
                </c:pt>
                <c:pt idx="3">
                  <c:v>7546</c:v>
                </c:pt>
                <c:pt idx="4">
                  <c:v>4055.6666666666665</c:v>
                </c:pt>
                <c:pt idx="5">
                  <c:v>2177.3333333333335</c:v>
                </c:pt>
                <c:pt idx="6">
                  <c:v>1213.6666666666667</c:v>
                </c:pt>
                <c:pt idx="7">
                  <c:v>295.33333333333331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9-4451-8A39-A6EED711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8912"/>
        <c:axId val="88230144"/>
      </c:scatterChart>
      <c:valAx>
        <c:axId val="1138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30144"/>
        <c:crosses val="autoZero"/>
        <c:crossBetween val="midCat"/>
      </c:valAx>
      <c:valAx>
        <c:axId val="882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38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52</xdr:row>
      <xdr:rowOff>80962</xdr:rowOff>
    </xdr:from>
    <xdr:to>
      <xdr:col>14</xdr:col>
      <xdr:colOff>361950</xdr:colOff>
      <xdr:row>66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topLeftCell="A46" workbookViewId="0">
      <selection activeCell="E48" sqref="E48"/>
    </sheetView>
  </sheetViews>
  <sheetFormatPr defaultRowHeight="14.4"/>
  <cols>
    <col min="5" max="5" width="12.55468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3" t="s">
        <v>1</v>
      </c>
      <c r="B57" s="3" t="s">
        <v>2</v>
      </c>
    </row>
    <row r="58" spans="1:11">
      <c r="A58" s="3" t="s">
        <v>3</v>
      </c>
      <c r="B58" s="1">
        <v>56798</v>
      </c>
      <c r="E58" s="1" t="s">
        <v>4</v>
      </c>
      <c r="F58" s="1"/>
    </row>
    <row r="59" spans="1:11">
      <c r="A59" s="3" t="s">
        <v>5</v>
      </c>
      <c r="B59" s="1">
        <v>52999</v>
      </c>
      <c r="E59" t="s">
        <v>6</v>
      </c>
      <c r="F59" t="s">
        <v>7</v>
      </c>
    </row>
    <row r="60" spans="1:11">
      <c r="A60" s="3" t="s">
        <v>8</v>
      </c>
      <c r="B60" s="1">
        <v>52544</v>
      </c>
      <c r="E60">
        <v>200</v>
      </c>
      <c r="F60">
        <f>AVERAGE(B58:B60)</f>
        <v>54113.666666666664</v>
      </c>
    </row>
    <row r="61" spans="1:11">
      <c r="A61" s="3" t="s">
        <v>9</v>
      </c>
      <c r="B61" s="1">
        <v>3533</v>
      </c>
      <c r="E61">
        <v>100</v>
      </c>
      <c r="F61">
        <f>AVERAGE(B70:B72)</f>
        <v>26997</v>
      </c>
    </row>
    <row r="62" spans="1:11">
      <c r="A62" s="3" t="s">
        <v>10</v>
      </c>
      <c r="B62" s="1">
        <v>2912</v>
      </c>
      <c r="E62">
        <v>50</v>
      </c>
      <c r="F62">
        <f>AVERAGE(B82:B84)</f>
        <v>14041.666666666666</v>
      </c>
    </row>
    <row r="63" spans="1:11">
      <c r="A63" s="3" t="s">
        <v>11</v>
      </c>
      <c r="B63" s="1">
        <v>3509</v>
      </c>
      <c r="E63">
        <v>25</v>
      </c>
      <c r="F63">
        <f>AVERAGE(B94:B96)</f>
        <v>7546</v>
      </c>
    </row>
    <row r="64" spans="1:11">
      <c r="A64" s="3" t="s">
        <v>12</v>
      </c>
      <c r="B64" s="1">
        <v>7193</v>
      </c>
      <c r="E64">
        <v>12.5</v>
      </c>
      <c r="F64">
        <f>AVERAGE(B106:B108)</f>
        <v>4055.6666666666665</v>
      </c>
    </row>
    <row r="65" spans="1:12">
      <c r="A65" s="3" t="s">
        <v>13</v>
      </c>
      <c r="B65" s="1">
        <v>8094</v>
      </c>
      <c r="E65">
        <v>6.25</v>
      </c>
      <c r="F65">
        <f>AVERAGE(B118:B120)</f>
        <v>2177.3333333333335</v>
      </c>
    </row>
    <row r="66" spans="1:12">
      <c r="A66" s="3" t="s">
        <v>14</v>
      </c>
      <c r="B66" s="1">
        <v>7106</v>
      </c>
      <c r="E66">
        <v>3.125</v>
      </c>
      <c r="F66">
        <f>AVERAGE(B130:B132)</f>
        <v>1213.6666666666667</v>
      </c>
    </row>
    <row r="67" spans="1:12">
      <c r="A67" s="3" t="s">
        <v>15</v>
      </c>
      <c r="B67" s="1">
        <v>6342</v>
      </c>
      <c r="E67">
        <v>0</v>
      </c>
      <c r="F67">
        <f>AVERAGE(B142:B144)</f>
        <v>295.33333333333331</v>
      </c>
    </row>
    <row r="68" spans="1:12">
      <c r="A68" s="3" t="s">
        <v>16</v>
      </c>
      <c r="B68" s="8">
        <v>305</v>
      </c>
    </row>
    <row r="69" spans="1:12">
      <c r="A69" s="3" t="s">
        <v>17</v>
      </c>
      <c r="B69" s="1">
        <v>6129</v>
      </c>
      <c r="L69" s="5" t="s">
        <v>18</v>
      </c>
    </row>
    <row r="70" spans="1:12">
      <c r="A70" s="3" t="s">
        <v>19</v>
      </c>
      <c r="B70" s="1">
        <v>27207</v>
      </c>
      <c r="E70" t="s">
        <v>20</v>
      </c>
      <c r="F70" t="s">
        <v>7</v>
      </c>
      <c r="G70" t="s">
        <v>21</v>
      </c>
      <c r="H70" t="s">
        <v>22</v>
      </c>
      <c r="I70" t="s">
        <v>23</v>
      </c>
    </row>
    <row r="71" spans="1:12">
      <c r="A71" s="3" t="s">
        <v>24</v>
      </c>
      <c r="B71" s="1">
        <v>26996</v>
      </c>
      <c r="E71" s="6" t="s">
        <v>25</v>
      </c>
      <c r="F71">
        <f>AVERAGE(B61:B63)</f>
        <v>3318</v>
      </c>
      <c r="G71">
        <f>(F71-529.63)/267.6</f>
        <v>10.419917787742898</v>
      </c>
      <c r="H71">
        <f>G71/1000</f>
        <v>1.0419917787742898E-2</v>
      </c>
      <c r="I71">
        <f>H71*10*50</f>
        <v>5.2099588938714492</v>
      </c>
    </row>
    <row r="72" spans="1:12">
      <c r="A72" s="3" t="s">
        <v>26</v>
      </c>
      <c r="B72" s="1">
        <v>26788</v>
      </c>
      <c r="E72" s="6" t="s">
        <v>27</v>
      </c>
      <c r="F72" s="9">
        <f>AVERAGE(B73:B75)</f>
        <v>6027.333333333333</v>
      </c>
      <c r="G72">
        <f t="shared" ref="G72:G94" si="0">(F72-529.63)/267.6</f>
        <v>20.544481813652215</v>
      </c>
      <c r="H72">
        <f t="shared" ref="H72:H94" si="1">G72/1000</f>
        <v>2.0544481813652215E-2</v>
      </c>
      <c r="I72">
        <f t="shared" ref="I72:I94" si="2">H72*10*50</f>
        <v>10.272240906826108</v>
      </c>
    </row>
    <row r="73" spans="1:12">
      <c r="A73" s="3" t="s">
        <v>28</v>
      </c>
      <c r="B73" s="9">
        <v>7239</v>
      </c>
      <c r="E73" s="6" t="s">
        <v>29</v>
      </c>
      <c r="F73">
        <f>AVERAGE(B85:B87)</f>
        <v>1029.6666666666667</v>
      </c>
      <c r="G73">
        <f t="shared" si="0"/>
        <v>1.8685974090682613</v>
      </c>
      <c r="H73">
        <f t="shared" si="1"/>
        <v>1.8685974090682613E-3</v>
      </c>
      <c r="I73">
        <f t="shared" si="2"/>
        <v>0.93429870453413055</v>
      </c>
    </row>
    <row r="74" spans="1:12">
      <c r="A74" s="3" t="s">
        <v>30</v>
      </c>
      <c r="B74" s="9">
        <v>4844</v>
      </c>
      <c r="E74" s="6" t="s">
        <v>31</v>
      </c>
      <c r="F74">
        <f>AVERAGE(B97:B99)</f>
        <v>4005.6666666666665</v>
      </c>
      <c r="G74">
        <f t="shared" si="0"/>
        <v>12.989673642252116</v>
      </c>
      <c r="H74">
        <f t="shared" si="1"/>
        <v>1.2989673642252116E-2</v>
      </c>
      <c r="I74">
        <f t="shared" si="2"/>
        <v>6.4948368211260581</v>
      </c>
    </row>
    <row r="75" spans="1:12">
      <c r="A75" s="3" t="s">
        <v>32</v>
      </c>
      <c r="B75" s="9">
        <v>5999</v>
      </c>
      <c r="E75" s="6" t="s">
        <v>33</v>
      </c>
      <c r="F75">
        <f>AVERAGE(B109:B111)</f>
        <v>3624</v>
      </c>
      <c r="G75">
        <f t="shared" si="0"/>
        <v>11.563415545590432</v>
      </c>
      <c r="H75">
        <f t="shared" si="1"/>
        <v>1.1563415545590433E-2</v>
      </c>
      <c r="I75" s="7">
        <f t="shared" si="2"/>
        <v>5.7817077727952162</v>
      </c>
    </row>
    <row r="76" spans="1:12">
      <c r="A76" s="3" t="s">
        <v>34</v>
      </c>
      <c r="B76" s="1">
        <v>1811</v>
      </c>
      <c r="E76" s="6" t="s">
        <v>35</v>
      </c>
      <c r="F76">
        <f>AVERAGE(B121:B123)</f>
        <v>1588</v>
      </c>
      <c r="G76">
        <f t="shared" si="0"/>
        <v>3.9550448430493268</v>
      </c>
      <c r="H76">
        <f t="shared" si="1"/>
        <v>3.955044843049327E-3</v>
      </c>
      <c r="I76" s="7">
        <f t="shared" si="2"/>
        <v>1.9775224215246634</v>
      </c>
    </row>
    <row r="77" spans="1:12">
      <c r="A77" s="3" t="s">
        <v>36</v>
      </c>
      <c r="B77" s="1">
        <v>1806</v>
      </c>
      <c r="E77" s="6" t="s">
        <v>37</v>
      </c>
      <c r="F77">
        <f>AVERAGE(B133:B135)</f>
        <v>5967.333333333333</v>
      </c>
      <c r="G77">
        <f t="shared" si="0"/>
        <v>20.320266567015441</v>
      </c>
      <c r="H77">
        <f t="shared" si="1"/>
        <v>2.0320266567015442E-2</v>
      </c>
      <c r="I77" s="7">
        <f t="shared" si="2"/>
        <v>10.16013328350772</v>
      </c>
    </row>
    <row r="78" spans="1:12">
      <c r="A78" s="3" t="s">
        <v>38</v>
      </c>
      <c r="B78" s="1">
        <v>1890</v>
      </c>
      <c r="E78" s="6" t="s">
        <v>39</v>
      </c>
      <c r="F78">
        <f>AVERAGE(B145:B147)</f>
        <v>2961.6666666666665</v>
      </c>
      <c r="G78">
        <f t="shared" si="0"/>
        <v>9.0883283507722954</v>
      </c>
      <c r="H78">
        <f t="shared" si="1"/>
        <v>9.0883283507722946E-3</v>
      </c>
      <c r="I78" s="7">
        <f t="shared" si="2"/>
        <v>4.5441641753861468</v>
      </c>
    </row>
    <row r="79" spans="1:12">
      <c r="A79" s="3" t="s">
        <v>40</v>
      </c>
      <c r="B79" s="1">
        <v>1187</v>
      </c>
      <c r="E79" s="6" t="s">
        <v>41</v>
      </c>
      <c r="F79">
        <f>AVERAGE(B64:B66)</f>
        <v>7464.333333333333</v>
      </c>
      <c r="G79">
        <f t="shared" si="0"/>
        <v>25.914436970602885</v>
      </c>
      <c r="H79">
        <f t="shared" si="1"/>
        <v>2.5914436970602885E-2</v>
      </c>
      <c r="I79" s="7">
        <f t="shared" si="2"/>
        <v>12.957218485301441</v>
      </c>
    </row>
    <row r="80" spans="1:12">
      <c r="A80" s="3" t="s">
        <v>42</v>
      </c>
      <c r="B80" s="1">
        <v>1207</v>
      </c>
      <c r="E80" s="6" t="s">
        <v>43</v>
      </c>
      <c r="F80">
        <f>AVERAGE(B76:B78)</f>
        <v>1835.6666666666667</v>
      </c>
      <c r="G80">
        <f t="shared" si="0"/>
        <v>4.8805555555555555</v>
      </c>
      <c r="H80">
        <f t="shared" si="1"/>
        <v>4.8805555555555555E-3</v>
      </c>
      <c r="I80" s="7">
        <f t="shared" si="2"/>
        <v>2.4402777777777778</v>
      </c>
    </row>
    <row r="81" spans="1:9">
      <c r="A81" s="3" t="s">
        <v>44</v>
      </c>
      <c r="B81" s="1">
        <v>1523</v>
      </c>
      <c r="E81" s="6" t="s">
        <v>45</v>
      </c>
      <c r="F81">
        <f>AVERAGE(B88:B90)</f>
        <v>3411.3333333333335</v>
      </c>
      <c r="G81">
        <f t="shared" si="0"/>
        <v>10.768697060288988</v>
      </c>
      <c r="H81">
        <f t="shared" si="1"/>
        <v>1.0768697060288988E-2</v>
      </c>
      <c r="I81">
        <f t="shared" si="2"/>
        <v>5.3843485301444938</v>
      </c>
    </row>
    <row r="82" spans="1:9">
      <c r="A82" s="3" t="s">
        <v>46</v>
      </c>
      <c r="B82" s="1">
        <v>14357</v>
      </c>
      <c r="E82" s="6" t="s">
        <v>47</v>
      </c>
      <c r="F82">
        <f>AVERAGE(B100:B102)</f>
        <v>4161.333333333333</v>
      </c>
      <c r="G82">
        <f t="shared" si="0"/>
        <v>13.571387643248627</v>
      </c>
      <c r="H82">
        <f t="shared" si="1"/>
        <v>1.3571387643248627E-2</v>
      </c>
      <c r="I82">
        <f t="shared" si="2"/>
        <v>6.7856938216243137</v>
      </c>
    </row>
    <row r="83" spans="1:9">
      <c r="A83" s="3" t="s">
        <v>48</v>
      </c>
      <c r="B83" s="1">
        <v>13923</v>
      </c>
      <c r="E83" s="6" t="s">
        <v>49</v>
      </c>
      <c r="F83">
        <f>AVERAGE(B112:B114)</f>
        <v>4930.333333333333</v>
      </c>
      <c r="G83">
        <f t="shared" si="0"/>
        <v>16.44507972097658</v>
      </c>
      <c r="H83">
        <f t="shared" si="1"/>
        <v>1.6445079720976578E-2</v>
      </c>
      <c r="I83">
        <f t="shared" si="2"/>
        <v>8.2225398604882898</v>
      </c>
    </row>
    <row r="84" spans="1:9">
      <c r="A84" s="3" t="s">
        <v>50</v>
      </c>
      <c r="B84" s="1">
        <v>13845</v>
      </c>
      <c r="E84" s="6" t="s">
        <v>51</v>
      </c>
      <c r="F84">
        <f>AVERAGE(B124:B126)</f>
        <v>5809</v>
      </c>
      <c r="G84">
        <f t="shared" si="0"/>
        <v>19.728587443946186</v>
      </c>
      <c r="H84">
        <f t="shared" si="1"/>
        <v>1.9728587443946184E-2</v>
      </c>
      <c r="I84">
        <f t="shared" si="2"/>
        <v>9.8642937219730911</v>
      </c>
    </row>
    <row r="85" spans="1:9">
      <c r="A85" s="3" t="s">
        <v>52</v>
      </c>
      <c r="B85" s="1">
        <v>1118</v>
      </c>
      <c r="E85" s="6" t="s">
        <v>53</v>
      </c>
      <c r="F85">
        <f>AVERAGE(B136:B138)</f>
        <v>2221</v>
      </c>
      <c r="G85">
        <f t="shared" si="0"/>
        <v>6.3205156950672636</v>
      </c>
      <c r="H85">
        <f t="shared" si="1"/>
        <v>6.3205156950672638E-3</v>
      </c>
      <c r="I85">
        <f t="shared" si="2"/>
        <v>3.1602578475336318</v>
      </c>
    </row>
    <row r="86" spans="1:9">
      <c r="A86" s="3" t="s">
        <v>54</v>
      </c>
      <c r="B86" s="1">
        <v>989</v>
      </c>
      <c r="E86" s="6" t="s">
        <v>55</v>
      </c>
      <c r="F86">
        <f>AVERAGE(B148:B150)</f>
        <v>3864</v>
      </c>
      <c r="G86">
        <f t="shared" si="0"/>
        <v>12.460276532137517</v>
      </c>
      <c r="H86">
        <f t="shared" si="1"/>
        <v>1.2460276532137517E-2</v>
      </c>
      <c r="I86">
        <f t="shared" si="2"/>
        <v>6.2301382660687592</v>
      </c>
    </row>
    <row r="87" spans="1:9">
      <c r="A87" s="3" t="s">
        <v>56</v>
      </c>
      <c r="B87" s="1">
        <v>982</v>
      </c>
      <c r="E87" s="6" t="s">
        <v>57</v>
      </c>
      <c r="F87" s="8">
        <f>AVERAGE(B67,B69)</f>
        <v>6235.5</v>
      </c>
      <c r="G87">
        <f t="shared" si="0"/>
        <v>21.322384155455904</v>
      </c>
      <c r="H87">
        <f t="shared" si="1"/>
        <v>2.1322384155455905E-2</v>
      </c>
      <c r="I87">
        <f t="shared" si="2"/>
        <v>10.661192077727952</v>
      </c>
    </row>
    <row r="88" spans="1:9">
      <c r="A88" s="3" t="s">
        <v>58</v>
      </c>
      <c r="B88" s="1">
        <v>3341</v>
      </c>
      <c r="E88" s="6" t="s">
        <v>59</v>
      </c>
      <c r="F88">
        <f>AVERAGE(B79:B81)</f>
        <v>1305.6666666666667</v>
      </c>
      <c r="G88">
        <f t="shared" si="0"/>
        <v>2.8999875435974092</v>
      </c>
      <c r="H88">
        <f t="shared" si="1"/>
        <v>2.899987543597409E-3</v>
      </c>
      <c r="I88">
        <f t="shared" si="2"/>
        <v>1.4499937717987046</v>
      </c>
    </row>
    <row r="89" spans="1:9">
      <c r="A89" s="3" t="s">
        <v>60</v>
      </c>
      <c r="B89" s="1">
        <v>3536</v>
      </c>
      <c r="E89" s="6" t="s">
        <v>61</v>
      </c>
      <c r="F89">
        <f>AVERAGE(B91:B93)</f>
        <v>3375.6666666666665</v>
      </c>
      <c r="G89">
        <f t="shared" si="0"/>
        <v>10.635413552566018</v>
      </c>
      <c r="H89">
        <f t="shared" si="1"/>
        <v>1.0635413552566017E-2</v>
      </c>
      <c r="I89">
        <f t="shared" si="2"/>
        <v>5.3177067762830088</v>
      </c>
    </row>
    <row r="90" spans="1:9">
      <c r="A90" s="3" t="s">
        <v>62</v>
      </c>
      <c r="B90" s="1">
        <v>3357</v>
      </c>
      <c r="E90" s="6" t="s">
        <v>63</v>
      </c>
      <c r="F90">
        <f>AVERAGE(B103:B105)</f>
        <v>3987</v>
      </c>
      <c r="G90">
        <f t="shared" si="0"/>
        <v>12.919917787742898</v>
      </c>
      <c r="H90">
        <f t="shared" si="1"/>
        <v>1.2919917787742898E-2</v>
      </c>
      <c r="I90">
        <f t="shared" si="2"/>
        <v>6.4599588938714492</v>
      </c>
    </row>
    <row r="91" spans="1:9">
      <c r="A91" s="3" t="s">
        <v>64</v>
      </c>
      <c r="B91" s="1">
        <v>3356</v>
      </c>
      <c r="E91" s="6" t="s">
        <v>65</v>
      </c>
      <c r="F91" s="9">
        <f>AVERAGE(B115:B117)</f>
        <v>765.66666666666663</v>
      </c>
      <c r="G91">
        <f t="shared" si="0"/>
        <v>0.8820503238664672</v>
      </c>
      <c r="H91">
        <f t="shared" si="1"/>
        <v>8.8205032386646717E-4</v>
      </c>
      <c r="I91">
        <f>H91*10*50</f>
        <v>0.4410251619332336</v>
      </c>
    </row>
    <row r="92" spans="1:9">
      <c r="A92" s="3" t="s">
        <v>66</v>
      </c>
      <c r="B92" s="1">
        <v>3483</v>
      </c>
      <c r="E92" s="6" t="s">
        <v>67</v>
      </c>
      <c r="F92" s="8">
        <f>AVERAGE(B127:B128)</f>
        <v>7188.5</v>
      </c>
      <c r="G92">
        <f t="shared" si="0"/>
        <v>24.883669656203285</v>
      </c>
      <c r="H92">
        <f t="shared" si="1"/>
        <v>2.4883669656203283E-2</v>
      </c>
      <c r="I92">
        <f t="shared" si="2"/>
        <v>12.441834828101642</v>
      </c>
    </row>
    <row r="93" spans="1:9">
      <c r="A93" s="3" t="s">
        <v>68</v>
      </c>
      <c r="B93" s="1">
        <v>3288</v>
      </c>
      <c r="E93" s="6" t="s">
        <v>69</v>
      </c>
      <c r="F93">
        <f>AVERAGE(B139:B141)</f>
        <v>8034.666666666667</v>
      </c>
      <c r="G93">
        <f t="shared" si="0"/>
        <v>28.045727453911308</v>
      </c>
      <c r="H93">
        <f t="shared" si="1"/>
        <v>2.8045727453911307E-2</v>
      </c>
      <c r="I93">
        <f t="shared" si="2"/>
        <v>14.022863726955654</v>
      </c>
    </row>
    <row r="94" spans="1:9">
      <c r="A94" s="3" t="s">
        <v>70</v>
      </c>
      <c r="B94" s="1">
        <v>7857</v>
      </c>
      <c r="E94" s="6" t="s">
        <v>71</v>
      </c>
      <c r="F94">
        <f>AVERAGE(B151:B153)</f>
        <v>5982</v>
      </c>
      <c r="G94">
        <f t="shared" si="0"/>
        <v>20.375074738415542</v>
      </c>
      <c r="H94">
        <f t="shared" si="1"/>
        <v>2.037507473841554E-2</v>
      </c>
      <c r="I94">
        <f t="shared" si="2"/>
        <v>10.187537369207771</v>
      </c>
    </row>
    <row r="95" spans="1:9">
      <c r="A95" s="3" t="s">
        <v>72</v>
      </c>
      <c r="B95" s="1">
        <v>7383</v>
      </c>
      <c r="E95" s="6"/>
    </row>
    <row r="96" spans="1:9">
      <c r="A96" s="3" t="s">
        <v>73</v>
      </c>
      <c r="B96" s="1">
        <v>7398</v>
      </c>
      <c r="E96" s="6" t="s">
        <v>74</v>
      </c>
      <c r="F96" s="5" t="s">
        <v>75</v>
      </c>
    </row>
    <row r="97" spans="1:6">
      <c r="A97" s="3" t="s">
        <v>76</v>
      </c>
      <c r="B97" s="1">
        <v>4133</v>
      </c>
      <c r="E97" s="6">
        <f>MIN(I71:I90,I92:I94)</f>
        <v>0.93429870453413055</v>
      </c>
      <c r="F97">
        <f>MAX(I71:I94)</f>
        <v>14.022863726955654</v>
      </c>
    </row>
    <row r="98" spans="1:6">
      <c r="A98" s="3" t="s">
        <v>77</v>
      </c>
      <c r="B98" s="1">
        <v>3684</v>
      </c>
    </row>
    <row r="99" spans="1:6">
      <c r="A99" s="3" t="s">
        <v>78</v>
      </c>
      <c r="B99" s="1">
        <v>4200</v>
      </c>
    </row>
    <row r="100" spans="1:6">
      <c r="A100" s="3" t="s">
        <v>79</v>
      </c>
      <c r="B100" s="1">
        <v>4173</v>
      </c>
    </row>
    <row r="101" spans="1:6">
      <c r="A101" s="3" t="s">
        <v>80</v>
      </c>
      <c r="B101" s="1">
        <v>4120</v>
      </c>
    </row>
    <row r="102" spans="1:6">
      <c r="A102" s="3" t="s">
        <v>81</v>
      </c>
      <c r="B102" s="1">
        <v>4191</v>
      </c>
    </row>
    <row r="103" spans="1:6">
      <c r="A103" s="3" t="s">
        <v>82</v>
      </c>
      <c r="B103" s="1">
        <v>4076</v>
      </c>
    </row>
    <row r="104" spans="1:6">
      <c r="A104" s="3" t="s">
        <v>83</v>
      </c>
      <c r="B104" s="1">
        <v>4032</v>
      </c>
    </row>
    <row r="105" spans="1:6">
      <c r="A105" s="3" t="s">
        <v>84</v>
      </c>
      <c r="B105" s="1">
        <v>3853</v>
      </c>
    </row>
    <row r="106" spans="1:6">
      <c r="A106" s="3" t="s">
        <v>85</v>
      </c>
      <c r="B106" s="1">
        <v>4069</v>
      </c>
    </row>
    <row r="107" spans="1:6">
      <c r="A107" s="3" t="s">
        <v>86</v>
      </c>
      <c r="B107" s="1">
        <v>4019</v>
      </c>
    </row>
    <row r="108" spans="1:6">
      <c r="A108" s="3" t="s">
        <v>87</v>
      </c>
      <c r="B108" s="1">
        <v>4079</v>
      </c>
    </row>
    <row r="109" spans="1:6">
      <c r="A109" s="3" t="s">
        <v>88</v>
      </c>
      <c r="B109" s="1">
        <v>3698</v>
      </c>
    </row>
    <row r="110" spans="1:6">
      <c r="A110" s="3" t="s">
        <v>89</v>
      </c>
      <c r="B110" s="1">
        <v>3485</v>
      </c>
    </row>
    <row r="111" spans="1:6">
      <c r="A111" s="3" t="s">
        <v>90</v>
      </c>
      <c r="B111" s="1">
        <v>3689</v>
      </c>
    </row>
    <row r="112" spans="1:6">
      <c r="A112" s="3" t="s">
        <v>91</v>
      </c>
      <c r="B112" s="1">
        <v>4906</v>
      </c>
    </row>
    <row r="113" spans="1:2">
      <c r="A113" s="3" t="s">
        <v>92</v>
      </c>
      <c r="B113" s="1">
        <v>4938</v>
      </c>
    </row>
    <row r="114" spans="1:2">
      <c r="A114" s="3" t="s">
        <v>93</v>
      </c>
      <c r="B114" s="1">
        <v>4947</v>
      </c>
    </row>
    <row r="115" spans="1:2">
      <c r="A115" s="3" t="s">
        <v>94</v>
      </c>
      <c r="B115" s="9">
        <v>749</v>
      </c>
    </row>
    <row r="116" spans="1:2">
      <c r="A116" s="3" t="s">
        <v>95</v>
      </c>
      <c r="B116" s="9">
        <v>804</v>
      </c>
    </row>
    <row r="117" spans="1:2">
      <c r="A117" s="3" t="s">
        <v>96</v>
      </c>
      <c r="B117" s="9">
        <v>744</v>
      </c>
    </row>
    <row r="118" spans="1:2">
      <c r="A118" s="3" t="s">
        <v>97</v>
      </c>
      <c r="B118" s="1">
        <v>2170</v>
      </c>
    </row>
    <row r="119" spans="1:2">
      <c r="A119" s="3" t="s">
        <v>98</v>
      </c>
      <c r="B119" s="1">
        <v>2174</v>
      </c>
    </row>
    <row r="120" spans="1:2">
      <c r="A120" s="3" t="s">
        <v>99</v>
      </c>
      <c r="B120" s="1">
        <v>2188</v>
      </c>
    </row>
    <row r="121" spans="1:2">
      <c r="A121" s="3" t="s">
        <v>100</v>
      </c>
      <c r="B121" s="1">
        <v>1574</v>
      </c>
    </row>
    <row r="122" spans="1:2">
      <c r="A122" s="3" t="s">
        <v>101</v>
      </c>
      <c r="B122" s="1">
        <v>1519</v>
      </c>
    </row>
    <row r="123" spans="1:2">
      <c r="A123" s="3" t="s">
        <v>102</v>
      </c>
      <c r="B123" s="1">
        <v>1671</v>
      </c>
    </row>
    <row r="124" spans="1:2">
      <c r="A124" s="3" t="s">
        <v>103</v>
      </c>
      <c r="B124" s="1">
        <v>5832</v>
      </c>
    </row>
    <row r="125" spans="1:2">
      <c r="A125" s="3" t="s">
        <v>104</v>
      </c>
      <c r="B125" s="1">
        <v>5719</v>
      </c>
    </row>
    <row r="126" spans="1:2">
      <c r="A126" s="3" t="s">
        <v>105</v>
      </c>
      <c r="B126" s="1">
        <v>5876</v>
      </c>
    </row>
    <row r="127" spans="1:2">
      <c r="A127" s="3" t="s">
        <v>106</v>
      </c>
      <c r="B127" s="1">
        <v>7039</v>
      </c>
    </row>
    <row r="128" spans="1:2">
      <c r="A128" s="3" t="s">
        <v>107</v>
      </c>
      <c r="B128" s="1">
        <v>7338</v>
      </c>
    </row>
    <row r="129" spans="1:2">
      <c r="A129" s="3" t="s">
        <v>108</v>
      </c>
      <c r="B129" s="8">
        <v>260</v>
      </c>
    </row>
    <row r="130" spans="1:2">
      <c r="A130" s="3" t="s">
        <v>109</v>
      </c>
      <c r="B130" s="1">
        <v>1220</v>
      </c>
    </row>
    <row r="131" spans="1:2">
      <c r="A131" s="3" t="s">
        <v>110</v>
      </c>
      <c r="B131" s="1">
        <v>1228</v>
      </c>
    </row>
    <row r="132" spans="1:2">
      <c r="A132" s="3" t="s">
        <v>111</v>
      </c>
      <c r="B132" s="1">
        <v>1193</v>
      </c>
    </row>
    <row r="133" spans="1:2">
      <c r="A133" s="3" t="s">
        <v>112</v>
      </c>
      <c r="B133" s="1">
        <v>6119</v>
      </c>
    </row>
    <row r="134" spans="1:2">
      <c r="A134" s="3" t="s">
        <v>113</v>
      </c>
      <c r="B134" s="1">
        <v>5530</v>
      </c>
    </row>
    <row r="135" spans="1:2">
      <c r="A135" s="3" t="s">
        <v>114</v>
      </c>
      <c r="B135" s="1">
        <v>6253</v>
      </c>
    </row>
    <row r="136" spans="1:2">
      <c r="A136" s="3" t="s">
        <v>115</v>
      </c>
      <c r="B136" s="1">
        <v>2227</v>
      </c>
    </row>
    <row r="137" spans="1:2">
      <c r="A137" s="3" t="s">
        <v>116</v>
      </c>
      <c r="B137" s="1">
        <v>2217</v>
      </c>
    </row>
    <row r="138" spans="1:2">
      <c r="A138" s="3" t="s">
        <v>117</v>
      </c>
      <c r="B138" s="1">
        <v>2219</v>
      </c>
    </row>
    <row r="139" spans="1:2">
      <c r="A139" s="3" t="s">
        <v>118</v>
      </c>
      <c r="B139" s="1">
        <v>8034</v>
      </c>
    </row>
    <row r="140" spans="1:2">
      <c r="A140" s="3" t="s">
        <v>119</v>
      </c>
      <c r="B140" s="1">
        <v>8202</v>
      </c>
    </row>
    <row r="141" spans="1:2">
      <c r="A141" s="3" t="s">
        <v>120</v>
      </c>
      <c r="B141" s="1">
        <v>7868</v>
      </c>
    </row>
    <row r="142" spans="1:2">
      <c r="A142" s="3" t="s">
        <v>121</v>
      </c>
      <c r="B142" s="1">
        <v>329</v>
      </c>
    </row>
    <row r="143" spans="1:2">
      <c r="A143" s="3" t="s">
        <v>122</v>
      </c>
      <c r="B143" s="1">
        <v>278</v>
      </c>
    </row>
    <row r="144" spans="1:2">
      <c r="A144" s="3" t="s">
        <v>123</v>
      </c>
      <c r="B144" s="1">
        <v>279</v>
      </c>
    </row>
    <row r="145" spans="1:11">
      <c r="A145" s="3" t="s">
        <v>124</v>
      </c>
      <c r="B145" s="1">
        <v>3163</v>
      </c>
    </row>
    <row r="146" spans="1:11">
      <c r="A146" s="3" t="s">
        <v>125</v>
      </c>
      <c r="B146" s="1">
        <v>2610</v>
      </c>
    </row>
    <row r="147" spans="1:11">
      <c r="A147" s="3" t="s">
        <v>126</v>
      </c>
      <c r="B147" s="1">
        <v>3112</v>
      </c>
    </row>
    <row r="148" spans="1:11">
      <c r="A148" s="3" t="s">
        <v>127</v>
      </c>
      <c r="B148" s="1">
        <v>3805</v>
      </c>
    </row>
    <row r="149" spans="1:11">
      <c r="A149" s="3" t="s">
        <v>128</v>
      </c>
      <c r="B149" s="1">
        <v>3965</v>
      </c>
    </row>
    <row r="150" spans="1:11">
      <c r="A150" s="3" t="s">
        <v>129</v>
      </c>
      <c r="B150" s="1">
        <v>3822</v>
      </c>
    </row>
    <row r="151" spans="1:11">
      <c r="A151" s="3" t="s">
        <v>130</v>
      </c>
      <c r="B151" s="1">
        <v>6231</v>
      </c>
    </row>
    <row r="152" spans="1:11">
      <c r="A152" s="3" t="s">
        <v>131</v>
      </c>
      <c r="B152" s="1">
        <v>5844</v>
      </c>
    </row>
    <row r="153" spans="1:11">
      <c r="A153" s="3" t="s">
        <v>132</v>
      </c>
      <c r="B153" s="1">
        <v>5871</v>
      </c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1" t="s">
        <v>0</v>
      </c>
      <c r="B156" s="1"/>
      <c r="C156" s="1"/>
      <c r="D156" s="1"/>
      <c r="E156" s="1" t="s">
        <v>133</v>
      </c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Hwan Hong</dc:creator>
  <cp:keywords/>
  <dc:description/>
  <cp:lastModifiedBy>Justin Hong</cp:lastModifiedBy>
  <cp:revision/>
  <dcterms:created xsi:type="dcterms:W3CDTF">2019-11-28T20:44:14Z</dcterms:created>
  <dcterms:modified xsi:type="dcterms:W3CDTF">2019-12-31T05:24:23Z</dcterms:modified>
  <cp:category/>
  <cp:contentStatus/>
</cp:coreProperties>
</file>