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on Hwan Hong\Desktop\Picogreen_Automation\JoonHong_Falll2019_MGSS\"/>
    </mc:Choice>
  </mc:AlternateContent>
  <xr:revisionPtr revIDLastSave="0" documentId="13_ncr:1_{7BF30633-F677-4820-A197-1524646D894B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Result 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7" i="1" l="1"/>
  <c r="G87" i="1" s="1"/>
  <c r="H87" i="1" s="1"/>
  <c r="I87" i="1" s="1"/>
  <c r="F72" i="1"/>
  <c r="G72" i="1" s="1"/>
  <c r="H72" i="1" s="1"/>
  <c r="I72" i="1" s="1"/>
  <c r="G75" i="1"/>
  <c r="G76" i="1"/>
  <c r="G77" i="1"/>
  <c r="G78" i="1"/>
  <c r="G83" i="1"/>
  <c r="G84" i="1"/>
  <c r="G85" i="1"/>
  <c r="G86" i="1"/>
  <c r="G92" i="1"/>
  <c r="G93" i="1"/>
  <c r="G94" i="1"/>
  <c r="G71" i="1"/>
  <c r="H71" i="1" s="1"/>
  <c r="I71" i="1" s="1"/>
  <c r="F71" i="1"/>
  <c r="F94" i="1"/>
  <c r="F93" i="1"/>
  <c r="F92" i="1"/>
  <c r="F91" i="1"/>
  <c r="F90" i="1"/>
  <c r="F89" i="1"/>
  <c r="G89" i="1" s="1"/>
  <c r="F88" i="1"/>
  <c r="G88" i="1" s="1"/>
  <c r="F86" i="1"/>
  <c r="F85" i="1"/>
  <c r="F84" i="1"/>
  <c r="F83" i="1"/>
  <c r="F82" i="1"/>
  <c r="G82" i="1" s="1"/>
  <c r="F81" i="1"/>
  <c r="G81" i="1" s="1"/>
  <c r="F80" i="1"/>
  <c r="F79" i="1"/>
  <c r="G79" i="1" s="1"/>
  <c r="F78" i="1"/>
  <c r="F77" i="1"/>
  <c r="F76" i="1"/>
  <c r="F75" i="1"/>
  <c r="F74" i="1"/>
  <c r="G74" i="1" s="1"/>
  <c r="F73" i="1"/>
  <c r="F67" i="1"/>
  <c r="F60" i="1"/>
  <c r="F66" i="1"/>
  <c r="F65" i="1"/>
  <c r="F64" i="1"/>
  <c r="F63" i="1"/>
  <c r="F62" i="1"/>
  <c r="F61" i="1"/>
  <c r="H75" i="1" l="1"/>
  <c r="I75" i="1" s="1"/>
  <c r="H92" i="1"/>
  <c r="I92" i="1" s="1"/>
  <c r="G91" i="1"/>
  <c r="H91" i="1" s="1"/>
  <c r="I91" i="1" s="1"/>
  <c r="H74" i="1"/>
  <c r="I74" i="1" s="1"/>
  <c r="H84" i="1"/>
  <c r="I84" i="1" s="1"/>
  <c r="G90" i="1"/>
  <c r="H90" i="1" s="1"/>
  <c r="I90" i="1" s="1"/>
  <c r="G73" i="1"/>
  <c r="H73" i="1" s="1"/>
  <c r="I73" i="1" s="1"/>
  <c r="H81" i="1"/>
  <c r="I81" i="1" s="1"/>
  <c r="G80" i="1"/>
  <c r="H80" i="1" s="1"/>
  <c r="I80" i="1" s="1"/>
  <c r="H85" i="1"/>
  <c r="I85" i="1" s="1"/>
  <c r="H78" i="1"/>
  <c r="I78" i="1" s="1"/>
  <c r="H86" i="1"/>
  <c r="I86" i="1" s="1"/>
  <c r="H79" i="1"/>
  <c r="I79" i="1" s="1"/>
  <c r="H76" i="1"/>
  <c r="I76" i="1" s="1"/>
  <c r="H88" i="1"/>
  <c r="I88" i="1" s="1"/>
  <c r="H77" i="1"/>
  <c r="I77" i="1" s="1"/>
  <c r="H89" i="1"/>
  <c r="I89" i="1" s="1"/>
  <c r="H93" i="1"/>
  <c r="I93" i="1" s="1"/>
  <c r="H82" i="1"/>
  <c r="I82" i="1" s="1"/>
  <c r="H94" i="1"/>
  <c r="I94" i="1" s="1"/>
  <c r="H83" i="1"/>
  <c r="I83" i="1" s="1"/>
  <c r="F97" i="1" l="1"/>
  <c r="E97" i="1"/>
</calcChain>
</file>

<file path=xl/sharedStrings.xml><?xml version="1.0" encoding="utf-8"?>
<sst xmlns="http://schemas.openxmlformats.org/spreadsheetml/2006/main" count="135" uniqueCount="134">
  <si>
    <t>End Time</t>
  </si>
  <si>
    <t>&lt;&gt;</t>
  </si>
  <si>
    <t>Value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</si>
  <si>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</si>
  <si>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</si>
  <si>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</si>
  <si>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</si>
  <si>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</si>
  <si>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</si>
  <si>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</si>
  <si>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</si>
  <si>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</si>
  <si>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</si>
  <si>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</si>
  <si>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</si>
  <si>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</si>
  <si>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</si>
  <si>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</si>
  <si>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</si>
  <si>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</si>
  <si>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</si>
  <si>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</si>
  <si>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</si>
  <si>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</si>
  <si>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</si>
  <si>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</si>
  <si>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</si>
  <si>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</si>
  <si>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</si>
  <si>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</si>
  <si>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</si>
  <si>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</si>
  <si>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</si>
  <si>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</si>
  <si>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</si>
  <si>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</si>
  <si>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</si>
  <si>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</si>
  <si>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</si>
  <si>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</si>
  <si>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</si>
  <si>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</si>
  <si>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</si>
  <si>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</si>
  <si>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</si>
  <si>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</si>
  <si>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</si>
  <si>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</si>
  <si>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</si>
  <si>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</si>
  <si>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</si>
  <si>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</si>
  <si>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</si>
  <si>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</si>
  <si>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</si>
  <si>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</si>
  <si>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</si>
  <si>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</si>
  <si>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</si>
  <si>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</si>
  <si>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</si>
  <si>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</si>
  <si>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</si>
  <si>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</si>
  <si>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</si>
  <si>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</si>
  <si>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</si>
  <si>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</si>
  <si>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</si>
  <si>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</si>
  <si>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</si>
  <si>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</si>
  <si>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</si>
  <si>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</si>
  <si>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</si>
  <si>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</si>
  <si>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</si>
  <si>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</si>
  <si>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</si>
  <si>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</si>
  <si>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</si>
  <si>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</si>
  <si>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</si>
  <si>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</si>
  <si>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</si>
  <si>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</si>
  <si>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</si>
  <si>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</si>
  <si>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</si>
  <si>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</si>
  <si>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</si>
  <si>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</si>
  <si>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</si>
  <si>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</si>
  <si>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</si>
  <si>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</si>
  <si>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</si>
  <si>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</si>
  <si>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</si>
  <si>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2019-11-14 15:29:35</t>
  </si>
  <si>
    <t>STAND</t>
  </si>
  <si>
    <t>Conc (ng/mL)</t>
  </si>
  <si>
    <t>Average</t>
  </si>
  <si>
    <t>X=(Y-628.86)/239.53</t>
  </si>
  <si>
    <t>Sample #</t>
  </si>
  <si>
    <t>C (ng/ml)</t>
  </si>
  <si>
    <t>ng/ul</t>
  </si>
  <si>
    <t>x dilution factor</t>
  </si>
  <si>
    <t>S10-1</t>
  </si>
  <si>
    <t>S11-1</t>
  </si>
  <si>
    <t>S12-1</t>
  </si>
  <si>
    <t>S15-1</t>
  </si>
  <si>
    <t>S17-1</t>
  </si>
  <si>
    <t>S20-1</t>
  </si>
  <si>
    <t>S31-1</t>
  </si>
  <si>
    <t>S36-1</t>
  </si>
  <si>
    <t>S48-1</t>
  </si>
  <si>
    <t>S55-1</t>
  </si>
  <si>
    <t>S58-1</t>
  </si>
  <si>
    <t>S67-1</t>
  </si>
  <si>
    <t>S84-1</t>
  </si>
  <si>
    <t>S104-1</t>
  </si>
  <si>
    <t>S118-1</t>
  </si>
  <si>
    <t>S127-1</t>
  </si>
  <si>
    <t>S133-1</t>
  </si>
  <si>
    <t>S134-1</t>
  </si>
  <si>
    <t>S135-1</t>
  </si>
  <si>
    <t>S142-1</t>
  </si>
  <si>
    <t>S149-1</t>
  </si>
  <si>
    <t>S150-1</t>
  </si>
  <si>
    <t>S167-1</t>
  </si>
  <si>
    <t>S173-1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</si>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</sst>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Calibri"/>
    </font>
    <font>
      <sz val="11"/>
      <color rgb="FF000000"/>
      <name val="Calibri"/>
    </font>
    <font>
      <sz val="11"/>
      <color rgb="FFFFFFFF"/>
      <name val="Calibri"/>
    </font>
    <font>
      <sz val="11"/>
      <color rgb="FF9C0006"/>
      <name val="Calibri"/>
      <family val="2"/>
      <scheme val="minor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ADFF2F"/>
      </patternFill>
    </fill>
    <fill>
      <patternFill patternType="solid">
        <fgColor rgb="FF808080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13">
    <xf numFmtId="0" fontId="0" fillId="0" borderId="0" xfId="0" applyFont="1"/>
    <xf numFmtId="0" fontId="1" fillId="0" borderId="0" xfId="0" applyFont="1" applyFill="1"/>
    <xf numFmtId="0" fontId="1" fillId="2" borderId="0" xfId="0" applyFont="1" applyFill="1"/>
    <xf numFmtId="0" fontId="2" fillId="3" borderId="0" xfId="0" applyFont="1" applyFill="1"/>
    <xf numFmtId="0" fontId="2" fillId="0" borderId="0" xfId="0" applyFont="1" applyFill="1"/>
    <xf numFmtId="0" fontId="1" fillId="0" borderId="0" xfId="0" applyFont="1"/>
    <xf numFmtId="0" fontId="0" fillId="0" borderId="0" xfId="0"/>
    <xf numFmtId="0" fontId="4" fillId="0" borderId="0" xfId="0" applyFont="1" applyAlignment="1">
      <alignment vertical="center" wrapText="1"/>
    </xf>
    <xf numFmtId="0" fontId="3" fillId="4" borderId="0" xfId="1"/>
    <xf numFmtId="0" fontId="4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Font="1" applyBorder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 sheet'!$F$59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 sheet'!$E$60:$E$67</c:f>
              <c:numCache>
                <c:formatCode>General</c:formatCode>
                <c:ptCount val="8"/>
                <c:pt idx="0">
                  <c:v>200</c:v>
                </c:pt>
                <c:pt idx="1">
                  <c:v>100</c:v>
                </c:pt>
                <c:pt idx="2">
                  <c:v>50</c:v>
                </c:pt>
                <c:pt idx="3">
                  <c:v>25</c:v>
                </c:pt>
                <c:pt idx="4">
                  <c:v>12.5</c:v>
                </c:pt>
                <c:pt idx="5">
                  <c:v>6.25</c:v>
                </c:pt>
                <c:pt idx="6">
                  <c:v>3.125</c:v>
                </c:pt>
                <c:pt idx="7">
                  <c:v>0</c:v>
                </c:pt>
              </c:numCache>
            </c:numRef>
          </c:xVal>
          <c:yVal>
            <c:numRef>
              <c:f>'Result sheet'!$F$60:$F$67</c:f>
              <c:numCache>
                <c:formatCode>General</c:formatCode>
                <c:ptCount val="8"/>
                <c:pt idx="0">
                  <c:v>48395.666666666664</c:v>
                </c:pt>
                <c:pt idx="1">
                  <c:v>24606.333333333332</c:v>
                </c:pt>
                <c:pt idx="2">
                  <c:v>12996</c:v>
                </c:pt>
                <c:pt idx="3">
                  <c:v>6819</c:v>
                </c:pt>
                <c:pt idx="4">
                  <c:v>3762.3333333333335</c:v>
                </c:pt>
                <c:pt idx="5">
                  <c:v>2064.3333333333335</c:v>
                </c:pt>
                <c:pt idx="6">
                  <c:v>1246</c:v>
                </c:pt>
                <c:pt idx="7">
                  <c:v>205.66666666666666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EB-4CA6-B278-AA466F492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736639"/>
        <c:axId val="1065819711"/>
      </c:scatterChart>
      <c:valAx>
        <c:axId val="106673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819711"/>
        <c:crosses val="autoZero"/>
        <c:crossBetween val="midCat"/>
      </c:valAx>
      <c:valAx>
        <c:axId val="106581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736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51</xdr:row>
      <xdr:rowOff>180975</xdr:rowOff>
    </xdr:from>
    <xdr:to>
      <xdr:col>14</xdr:col>
      <xdr:colOff>123825</xdr:colOff>
      <xdr:row>66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38A574-0B88-41C5-9386-15F42E128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7"/>
  <sheetViews>
    <sheetView tabSelected="1" workbookViewId="0">
      <selection activeCell="N11" sqref="N11"/>
    </sheetView>
  </sheetViews>
  <sheetFormatPr defaultRowHeight="14.4"/>
  <cols>
    <col min="5" max="5" width="11.21875" customWidth="1"/>
  </cols>
  <sheetData>
    <row r="1" spans="1:1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>
      <c r="A57" s="3" t="s">
        <v>1</v>
      </c>
      <c r="B57" s="3" t="s">
        <v>2</v>
      </c>
    </row>
    <row r="58" spans="1:11">
      <c r="A58" s="3" t="s">
        <v>3</v>
      </c>
      <c r="B58" s="1">
        <v>48311</v>
      </c>
      <c r="E58" s="5" t="s">
        <v>100</v>
      </c>
      <c r="F58" s="5"/>
    </row>
    <row r="59" spans="1:11">
      <c r="A59" s="3" t="s">
        <v>4</v>
      </c>
      <c r="B59" s="1">
        <v>47379</v>
      </c>
      <c r="E59" s="6" t="s">
        <v>101</v>
      </c>
      <c r="F59" s="6" t="s">
        <v>102</v>
      </c>
    </row>
    <row r="60" spans="1:11">
      <c r="A60" s="3" t="s">
        <v>5</v>
      </c>
      <c r="B60" s="1">
        <v>49497</v>
      </c>
      <c r="E60" s="6">
        <v>200</v>
      </c>
      <c r="F60" s="6">
        <f>AVERAGE(B58:B60)</f>
        <v>48395.666666666664</v>
      </c>
    </row>
    <row r="61" spans="1:11">
      <c r="A61" s="3" t="s">
        <v>6</v>
      </c>
      <c r="B61" s="1">
        <v>2395</v>
      </c>
      <c r="E61" s="6">
        <v>100</v>
      </c>
      <c r="F61" s="6">
        <f>AVERAGE(B70:B72)</f>
        <v>24606.333333333332</v>
      </c>
    </row>
    <row r="62" spans="1:11">
      <c r="A62" s="3" t="s">
        <v>7</v>
      </c>
      <c r="B62" s="1">
        <v>2720</v>
      </c>
      <c r="E62" s="6">
        <v>50</v>
      </c>
      <c r="F62" s="6">
        <f>AVERAGE(B82:B84)</f>
        <v>12996</v>
      </c>
    </row>
    <row r="63" spans="1:11">
      <c r="A63" s="3" t="s">
        <v>8</v>
      </c>
      <c r="B63" s="1">
        <v>2491</v>
      </c>
      <c r="E63" s="6">
        <v>25</v>
      </c>
      <c r="F63" s="6">
        <f>AVERAGE(B94:B96)</f>
        <v>6819</v>
      </c>
    </row>
    <row r="64" spans="1:11">
      <c r="A64" s="3" t="s">
        <v>9</v>
      </c>
      <c r="B64" s="1">
        <v>4828</v>
      </c>
      <c r="E64" s="6">
        <v>12.5</v>
      </c>
      <c r="F64" s="6">
        <f>AVERAGE(B106:B108)</f>
        <v>3762.3333333333335</v>
      </c>
    </row>
    <row r="65" spans="1:12">
      <c r="A65" s="3" t="s">
        <v>10</v>
      </c>
      <c r="B65" s="1">
        <v>4977</v>
      </c>
      <c r="E65" s="6">
        <v>6.25</v>
      </c>
      <c r="F65" s="6">
        <f>AVERAGE(B118:B120)</f>
        <v>2064.3333333333335</v>
      </c>
    </row>
    <row r="66" spans="1:12">
      <c r="A66" s="3" t="s">
        <v>11</v>
      </c>
      <c r="B66" s="1">
        <v>5044</v>
      </c>
      <c r="E66" s="6">
        <v>3.125</v>
      </c>
      <c r="F66" s="6">
        <f>AVERAGE(B130:B132)</f>
        <v>1246</v>
      </c>
    </row>
    <row r="67" spans="1:12">
      <c r="A67" s="3" t="s">
        <v>12</v>
      </c>
      <c r="B67" s="1">
        <v>1958</v>
      </c>
      <c r="E67" s="6">
        <v>0</v>
      </c>
      <c r="F67" s="6">
        <f>AVERAGE(B142:B144)</f>
        <v>205.66666666666666</v>
      </c>
    </row>
    <row r="68" spans="1:12">
      <c r="A68" s="3" t="s">
        <v>13</v>
      </c>
      <c r="B68" s="1">
        <v>1729</v>
      </c>
    </row>
    <row r="69" spans="1:12" ht="15" thickBot="1">
      <c r="A69" s="3" t="s">
        <v>14</v>
      </c>
      <c r="B69" s="1">
        <v>1847</v>
      </c>
      <c r="L69" t="s">
        <v>103</v>
      </c>
    </row>
    <row r="70" spans="1:12" ht="15" thickBot="1">
      <c r="A70" s="3" t="s">
        <v>15</v>
      </c>
      <c r="B70" s="1">
        <v>24202</v>
      </c>
      <c r="E70" s="10" t="s">
        <v>104</v>
      </c>
      <c r="F70" s="11" t="s">
        <v>102</v>
      </c>
      <c r="G70" s="11" t="s">
        <v>105</v>
      </c>
      <c r="H70" s="11" t="s">
        <v>106</v>
      </c>
      <c r="I70" s="11" t="s">
        <v>107</v>
      </c>
      <c r="J70" s="12"/>
    </row>
    <row r="71" spans="1:12">
      <c r="A71" s="3" t="s">
        <v>16</v>
      </c>
      <c r="B71" s="1">
        <v>24834</v>
      </c>
      <c r="E71" s="7" t="s">
        <v>108</v>
      </c>
      <c r="F71" s="6">
        <f>AVERAGE(B61:B63)</f>
        <v>2535.3333333333335</v>
      </c>
      <c r="G71" s="6">
        <f>(F71-628.86)/239.53</f>
        <v>7.9592257058962694</v>
      </c>
      <c r="H71" s="6">
        <f>G71/1000</f>
        <v>7.9592257058962688E-3</v>
      </c>
      <c r="I71" s="6">
        <f>H71*10*50</f>
        <v>3.9796128529481347</v>
      </c>
    </row>
    <row r="72" spans="1:12">
      <c r="A72" s="3" t="s">
        <v>17</v>
      </c>
      <c r="B72" s="1">
        <v>24783</v>
      </c>
      <c r="E72" s="7" t="s">
        <v>109</v>
      </c>
      <c r="F72" s="8">
        <f>AVERAGE(B73:B75)</f>
        <v>209.33333333333334</v>
      </c>
      <c r="G72" s="6">
        <f t="shared" ref="G72:G94" si="0">(F72-628.86)/239.53</f>
        <v>-1.7514577158045617</v>
      </c>
      <c r="H72" s="6">
        <f t="shared" ref="H72:H94" si="1">G72/1000</f>
        <v>-1.7514577158045616E-3</v>
      </c>
      <c r="I72" s="6">
        <f t="shared" ref="I72:I94" si="2">H72*10*50</f>
        <v>-0.87572885790228072</v>
      </c>
    </row>
    <row r="73" spans="1:12">
      <c r="A73" s="3" t="s">
        <v>18</v>
      </c>
      <c r="B73" s="1">
        <v>219</v>
      </c>
      <c r="E73" s="7" t="s">
        <v>110</v>
      </c>
      <c r="F73" s="6">
        <f>AVERAGE(B85:B87)</f>
        <v>1413.3333333333333</v>
      </c>
      <c r="G73" s="6">
        <f t="shared" si="0"/>
        <v>3.275052533433529</v>
      </c>
      <c r="H73" s="6">
        <f t="shared" si="1"/>
        <v>3.2750525334335288E-3</v>
      </c>
      <c r="I73" s="6">
        <f t="shared" si="2"/>
        <v>1.6375262667167643</v>
      </c>
    </row>
    <row r="74" spans="1:12">
      <c r="A74" s="3" t="s">
        <v>19</v>
      </c>
      <c r="B74" s="1">
        <v>200</v>
      </c>
      <c r="E74" s="7" t="s">
        <v>111</v>
      </c>
      <c r="F74" s="6">
        <f>AVERAGE(B97:B99)</f>
        <v>3832.3333333333335</v>
      </c>
      <c r="G74" s="6">
        <f t="shared" si="0"/>
        <v>13.373996298306405</v>
      </c>
      <c r="H74" s="6">
        <f t="shared" si="1"/>
        <v>1.3373996298306405E-2</v>
      </c>
      <c r="I74" s="6">
        <f t="shared" si="2"/>
        <v>6.6869981491532018</v>
      </c>
    </row>
    <row r="75" spans="1:12">
      <c r="A75" s="3" t="s">
        <v>20</v>
      </c>
      <c r="B75" s="1">
        <v>209</v>
      </c>
      <c r="E75" s="7" t="s">
        <v>112</v>
      </c>
      <c r="F75" s="6">
        <f>AVERAGE(B109:B111)</f>
        <v>1018.6666666666666</v>
      </c>
      <c r="G75" s="6">
        <f t="shared" si="0"/>
        <v>1.6273813996854949</v>
      </c>
      <c r="H75" s="6">
        <f t="shared" si="1"/>
        <v>1.627381399685495E-3</v>
      </c>
      <c r="I75" s="8">
        <f>H75*10*50</f>
        <v>0.81369069984274756</v>
      </c>
    </row>
    <row r="76" spans="1:12">
      <c r="A76" s="3" t="s">
        <v>21</v>
      </c>
      <c r="B76" s="1">
        <v>3183</v>
      </c>
      <c r="E76" s="7" t="s">
        <v>113</v>
      </c>
      <c r="F76" s="6">
        <f>AVERAGE(B121:B123)</f>
        <v>1029.3333333333333</v>
      </c>
      <c r="G76" s="6">
        <f t="shared" si="0"/>
        <v>1.6719130519489551</v>
      </c>
      <c r="H76" s="6">
        <f t="shared" si="1"/>
        <v>1.671913051948955E-3</v>
      </c>
      <c r="I76" s="8">
        <f t="shared" si="2"/>
        <v>0.83595652597447756</v>
      </c>
    </row>
    <row r="77" spans="1:12">
      <c r="A77" s="3" t="s">
        <v>22</v>
      </c>
      <c r="B77" s="1">
        <v>3635</v>
      </c>
      <c r="E77" s="7" t="s">
        <v>114</v>
      </c>
      <c r="F77" s="6">
        <f>AVERAGE(B133:B135)</f>
        <v>4159</v>
      </c>
      <c r="G77" s="6">
        <f t="shared" si="0"/>
        <v>14.737778148874879</v>
      </c>
      <c r="H77" s="6">
        <f t="shared" si="1"/>
        <v>1.4737778148874879E-2</v>
      </c>
      <c r="I77" s="6">
        <f t="shared" si="2"/>
        <v>7.3688890744374405</v>
      </c>
    </row>
    <row r="78" spans="1:12">
      <c r="A78" s="3" t="s">
        <v>23</v>
      </c>
      <c r="B78" s="1">
        <v>3785</v>
      </c>
      <c r="E78" s="7" t="s">
        <v>115</v>
      </c>
      <c r="F78" s="6">
        <f>AVERAGE(B145:B147)</f>
        <v>2093.3333333333335</v>
      </c>
      <c r="G78" s="6">
        <f t="shared" si="0"/>
        <v>6.1139453652291289</v>
      </c>
      <c r="H78" s="6">
        <f t="shared" si="1"/>
        <v>6.113945365229129E-3</v>
      </c>
      <c r="I78" s="6">
        <f t="shared" si="2"/>
        <v>3.0569726826145645</v>
      </c>
    </row>
    <row r="79" spans="1:12">
      <c r="A79" s="3" t="s">
        <v>24</v>
      </c>
      <c r="B79" s="1">
        <v>4101</v>
      </c>
      <c r="E79" s="7" t="s">
        <v>116</v>
      </c>
      <c r="F79" s="6">
        <f>AVERAGE(B64:B66)</f>
        <v>4949.666666666667</v>
      </c>
      <c r="G79" s="6">
        <f t="shared" si="0"/>
        <v>18.038686872903885</v>
      </c>
      <c r="H79" s="6">
        <f t="shared" si="1"/>
        <v>1.8038686872903883E-2</v>
      </c>
      <c r="I79" s="6">
        <f t="shared" si="2"/>
        <v>9.0193434364519423</v>
      </c>
    </row>
    <row r="80" spans="1:12">
      <c r="A80" s="3" t="s">
        <v>25</v>
      </c>
      <c r="B80" s="1">
        <v>4099</v>
      </c>
      <c r="E80" s="7" t="s">
        <v>117</v>
      </c>
      <c r="F80" s="6">
        <f>AVERAGE(B76:B78)</f>
        <v>3534.3333333333335</v>
      </c>
      <c r="G80" s="6">
        <f t="shared" si="0"/>
        <v>12.129893263195981</v>
      </c>
      <c r="H80" s="6">
        <f t="shared" si="1"/>
        <v>1.2129893263195982E-2</v>
      </c>
      <c r="I80" s="6">
        <f t="shared" si="2"/>
        <v>6.0649466315979907</v>
      </c>
    </row>
    <row r="81" spans="1:9">
      <c r="A81" s="3" t="s">
        <v>26</v>
      </c>
      <c r="B81" s="1">
        <v>4178</v>
      </c>
      <c r="E81" s="7" t="s">
        <v>118</v>
      </c>
      <c r="F81" s="6">
        <f>AVERAGE(B88:B90)</f>
        <v>2028</v>
      </c>
      <c r="G81" s="6">
        <f t="shared" si="0"/>
        <v>5.8411889951154334</v>
      </c>
      <c r="H81" s="6">
        <f t="shared" si="1"/>
        <v>5.8411889951154334E-3</v>
      </c>
      <c r="I81" s="6">
        <f t="shared" si="2"/>
        <v>2.9205944975577167</v>
      </c>
    </row>
    <row r="82" spans="1:9">
      <c r="A82" s="3" t="s">
        <v>27</v>
      </c>
      <c r="B82" s="1">
        <v>12870</v>
      </c>
      <c r="E82" s="7" t="s">
        <v>119</v>
      </c>
      <c r="F82" s="6">
        <f>AVERAGE(B100:B102)</f>
        <v>2506.3333333333335</v>
      </c>
      <c r="G82" s="6">
        <f t="shared" si="0"/>
        <v>7.8381552763049864</v>
      </c>
      <c r="H82" s="6">
        <f t="shared" si="1"/>
        <v>7.838155276304987E-3</v>
      </c>
      <c r="I82" s="6">
        <f t="shared" si="2"/>
        <v>3.9190776381524932</v>
      </c>
    </row>
    <row r="83" spans="1:9">
      <c r="A83" s="3" t="s">
        <v>28</v>
      </c>
      <c r="B83" s="1">
        <v>13090</v>
      </c>
      <c r="E83" s="7" t="s">
        <v>120</v>
      </c>
      <c r="F83" s="6">
        <f>AVERAGE(B112:B114)</f>
        <v>5205</v>
      </c>
      <c r="G83" s="6">
        <f t="shared" si="0"/>
        <v>19.104663298960464</v>
      </c>
      <c r="H83" s="6">
        <f t="shared" si="1"/>
        <v>1.9104663298960465E-2</v>
      </c>
      <c r="I83" s="6">
        <f t="shared" si="2"/>
        <v>9.5523316494802319</v>
      </c>
    </row>
    <row r="84" spans="1:9">
      <c r="A84" s="3" t="s">
        <v>29</v>
      </c>
      <c r="B84" s="1">
        <v>13028</v>
      </c>
      <c r="E84" s="7" t="s">
        <v>121</v>
      </c>
      <c r="F84" s="6">
        <f>AVERAGE(B124:B126)</f>
        <v>5102</v>
      </c>
      <c r="G84" s="6">
        <f t="shared" si="0"/>
        <v>18.674654531791425</v>
      </c>
      <c r="H84" s="6">
        <f t="shared" si="1"/>
        <v>1.8674654531791426E-2</v>
      </c>
      <c r="I84" s="6">
        <f t="shared" si="2"/>
        <v>9.3373272658957127</v>
      </c>
    </row>
    <row r="85" spans="1:9">
      <c r="A85" s="3" t="s">
        <v>30</v>
      </c>
      <c r="B85" s="1">
        <v>1342</v>
      </c>
      <c r="E85" s="7" t="s">
        <v>122</v>
      </c>
      <c r="F85" s="6">
        <f>AVERAGE(B136:B138)</f>
        <v>1137.3333333333333</v>
      </c>
      <c r="G85" s="6">
        <f t="shared" si="0"/>
        <v>2.1227960311164917</v>
      </c>
      <c r="H85" s="6">
        <f t="shared" si="1"/>
        <v>2.1227960311164919E-3</v>
      </c>
      <c r="I85" s="6">
        <f t="shared" si="2"/>
        <v>1.0613980155582459</v>
      </c>
    </row>
    <row r="86" spans="1:9">
      <c r="A86" s="3" t="s">
        <v>31</v>
      </c>
      <c r="B86" s="1">
        <v>1457</v>
      </c>
      <c r="E86" s="7" t="s">
        <v>123</v>
      </c>
      <c r="F86" s="6">
        <f>AVERAGE(B149:B150)</f>
        <v>3676.5</v>
      </c>
      <c r="G86" s="6">
        <f t="shared" si="0"/>
        <v>12.723416691019914</v>
      </c>
      <c r="H86" s="6">
        <f t="shared" si="1"/>
        <v>1.2723416691019913E-2</v>
      </c>
      <c r="I86" s="6">
        <f t="shared" si="2"/>
        <v>6.3617083455099559</v>
      </c>
    </row>
    <row r="87" spans="1:9">
      <c r="A87" s="3" t="s">
        <v>32</v>
      </c>
      <c r="B87" s="1">
        <v>1441</v>
      </c>
      <c r="E87" s="7" t="s">
        <v>124</v>
      </c>
      <c r="F87" s="8">
        <f>AVERAGE(B67:B69)</f>
        <v>1844.6666666666667</v>
      </c>
      <c r="G87" s="6">
        <f t="shared" si="0"/>
        <v>5.0758012218372093</v>
      </c>
      <c r="H87" s="6">
        <f t="shared" si="1"/>
        <v>5.0758012218372096E-3</v>
      </c>
      <c r="I87" s="6">
        <f t="shared" si="2"/>
        <v>2.5379006109186046</v>
      </c>
    </row>
    <row r="88" spans="1:9">
      <c r="A88" s="3" t="s">
        <v>33</v>
      </c>
      <c r="B88" s="1">
        <v>1800</v>
      </c>
      <c r="E88" s="7" t="s">
        <v>125</v>
      </c>
      <c r="F88" s="6">
        <f>AVERAGE(B79:B81)</f>
        <v>4126</v>
      </c>
      <c r="G88" s="6">
        <f t="shared" si="0"/>
        <v>14.600008349684799</v>
      </c>
      <c r="H88" s="6">
        <f t="shared" si="1"/>
        <v>1.46000083496848E-2</v>
      </c>
      <c r="I88" s="6">
        <f t="shared" si="2"/>
        <v>7.3000041748424005</v>
      </c>
    </row>
    <row r="89" spans="1:9">
      <c r="A89" s="3" t="s">
        <v>34</v>
      </c>
      <c r="B89" s="1">
        <v>2418</v>
      </c>
      <c r="E89" s="7" t="s">
        <v>126</v>
      </c>
      <c r="F89" s="6">
        <f>AVERAGE(B91:B93)</f>
        <v>2776.3333333333335</v>
      </c>
      <c r="G89" s="6">
        <f t="shared" si="0"/>
        <v>8.9653627242238265</v>
      </c>
      <c r="H89" s="6">
        <f t="shared" si="1"/>
        <v>8.965362724223826E-3</v>
      </c>
      <c r="I89" s="6">
        <f t="shared" si="2"/>
        <v>4.4826813621119133</v>
      </c>
    </row>
    <row r="90" spans="1:9">
      <c r="A90" s="3" t="s">
        <v>35</v>
      </c>
      <c r="B90" s="1">
        <v>1866</v>
      </c>
      <c r="E90" s="7" t="s">
        <v>127</v>
      </c>
      <c r="F90" s="6">
        <f>AVERAGE(B103:B105)</f>
        <v>2935.6666666666665</v>
      </c>
      <c r="G90" s="6">
        <f t="shared" si="0"/>
        <v>9.6305542799092656</v>
      </c>
      <c r="H90" s="6">
        <f t="shared" si="1"/>
        <v>9.6305542799092654E-3</v>
      </c>
      <c r="I90" s="6">
        <f t="shared" si="2"/>
        <v>4.8152771399546328</v>
      </c>
    </row>
    <row r="91" spans="1:9">
      <c r="A91" s="3" t="s">
        <v>36</v>
      </c>
      <c r="B91" s="1">
        <v>2918</v>
      </c>
      <c r="E91" s="7" t="s">
        <v>128</v>
      </c>
      <c r="F91" s="6">
        <f>AVERAGE(B115:B117)</f>
        <v>1363.3333333333333</v>
      </c>
      <c r="G91" s="6">
        <f t="shared" si="0"/>
        <v>3.0663104134485586</v>
      </c>
      <c r="H91" s="6">
        <f t="shared" si="1"/>
        <v>3.0663104134485584E-3</v>
      </c>
      <c r="I91" s="6">
        <f t="shared" si="2"/>
        <v>1.5331552067242793</v>
      </c>
    </row>
    <row r="92" spans="1:9">
      <c r="A92" s="3" t="s">
        <v>37</v>
      </c>
      <c r="B92" s="1">
        <v>2710</v>
      </c>
      <c r="E92" s="7" t="s">
        <v>129</v>
      </c>
      <c r="F92" s="6">
        <f>AVERAGE(B127:B129)</f>
        <v>3660.3333333333335</v>
      </c>
      <c r="G92" s="6">
        <f t="shared" si="0"/>
        <v>12.655923405558108</v>
      </c>
      <c r="H92" s="6">
        <f t="shared" si="1"/>
        <v>1.2655923405558107E-2</v>
      </c>
      <c r="I92" s="6">
        <f t="shared" si="2"/>
        <v>6.3279617027790529</v>
      </c>
    </row>
    <row r="93" spans="1:9">
      <c r="A93" s="3" t="s">
        <v>38</v>
      </c>
      <c r="B93" s="1">
        <v>2701</v>
      </c>
      <c r="E93" s="7" t="s">
        <v>130</v>
      </c>
      <c r="F93" s="6">
        <f>AVERAGE(B139:B141)</f>
        <v>5344.666666666667</v>
      </c>
      <c r="G93" s="6">
        <f t="shared" si="0"/>
        <v>19.687749620785151</v>
      </c>
      <c r="H93" s="6">
        <f t="shared" si="1"/>
        <v>1.968774962078515E-2</v>
      </c>
      <c r="I93" s="6">
        <f t="shared" si="2"/>
        <v>9.8438748103925757</v>
      </c>
    </row>
    <row r="94" spans="1:9">
      <c r="A94" s="3" t="s">
        <v>39</v>
      </c>
      <c r="B94" s="1">
        <v>6659</v>
      </c>
      <c r="E94" s="7" t="s">
        <v>131</v>
      </c>
      <c r="F94" s="6">
        <f>AVERAGE(B151:B153)</f>
        <v>5479</v>
      </c>
      <c r="G94" s="6">
        <f t="shared" si="0"/>
        <v>20.248570116478103</v>
      </c>
      <c r="H94" s="6">
        <f t="shared" si="1"/>
        <v>2.0248570116478102E-2</v>
      </c>
      <c r="I94" s="6">
        <f t="shared" si="2"/>
        <v>10.124285058239051</v>
      </c>
    </row>
    <row r="95" spans="1:9">
      <c r="A95" s="3" t="s">
        <v>40</v>
      </c>
      <c r="B95" s="1">
        <v>6854</v>
      </c>
      <c r="E95" s="7"/>
      <c r="F95" s="6"/>
      <c r="G95" s="6"/>
      <c r="H95" s="6"/>
      <c r="I95" s="6"/>
    </row>
    <row r="96" spans="1:9">
      <c r="A96" s="3" t="s">
        <v>41</v>
      </c>
      <c r="B96" s="1">
        <v>6944</v>
      </c>
      <c r="E96" s="7" t="s">
        <v>132</v>
      </c>
      <c r="F96" s="9" t="s">
        <v>133</v>
      </c>
      <c r="G96" s="6"/>
      <c r="H96" s="6"/>
      <c r="I96" s="6"/>
    </row>
    <row r="97" spans="1:9">
      <c r="A97" s="3" t="s">
        <v>42</v>
      </c>
      <c r="B97" s="1">
        <v>3646</v>
      </c>
      <c r="E97" s="7">
        <f>MIN(I71,I73:I94)</f>
        <v>0.81369069984274756</v>
      </c>
      <c r="F97" s="6">
        <f>MAX(I71,I73:I94)</f>
        <v>10.124285058239051</v>
      </c>
      <c r="G97" s="6"/>
      <c r="H97" s="6"/>
      <c r="I97" s="6"/>
    </row>
    <row r="98" spans="1:9">
      <c r="A98" s="3" t="s">
        <v>43</v>
      </c>
      <c r="B98" s="1">
        <v>4148</v>
      </c>
    </row>
    <row r="99" spans="1:9">
      <c r="A99" s="3" t="s">
        <v>44</v>
      </c>
      <c r="B99" s="1">
        <v>3703</v>
      </c>
    </row>
    <row r="100" spans="1:9">
      <c r="A100" s="3" t="s">
        <v>45</v>
      </c>
      <c r="B100" s="1">
        <v>2372</v>
      </c>
    </row>
    <row r="101" spans="1:9">
      <c r="A101" s="3" t="s">
        <v>46</v>
      </c>
      <c r="B101" s="1">
        <v>2527</v>
      </c>
    </row>
    <row r="102" spans="1:9">
      <c r="A102" s="3" t="s">
        <v>47</v>
      </c>
      <c r="B102" s="1">
        <v>2620</v>
      </c>
    </row>
    <row r="103" spans="1:9">
      <c r="A103" s="3" t="s">
        <v>48</v>
      </c>
      <c r="B103" s="1">
        <v>2956</v>
      </c>
    </row>
    <row r="104" spans="1:9">
      <c r="A104" s="3" t="s">
        <v>49</v>
      </c>
      <c r="B104" s="1">
        <v>2825</v>
      </c>
    </row>
    <row r="105" spans="1:9">
      <c r="A105" s="3" t="s">
        <v>50</v>
      </c>
      <c r="B105" s="1">
        <v>3026</v>
      </c>
    </row>
    <row r="106" spans="1:9">
      <c r="A106" s="3" t="s">
        <v>51</v>
      </c>
      <c r="B106" s="1">
        <v>3795</v>
      </c>
    </row>
    <row r="107" spans="1:9">
      <c r="A107" s="3" t="s">
        <v>52</v>
      </c>
      <c r="B107" s="1">
        <v>3713</v>
      </c>
    </row>
    <row r="108" spans="1:9">
      <c r="A108" s="3" t="s">
        <v>53</v>
      </c>
      <c r="B108" s="1">
        <v>3779</v>
      </c>
    </row>
    <row r="109" spans="1:9">
      <c r="A109" s="3" t="s">
        <v>54</v>
      </c>
      <c r="B109" s="1">
        <v>1025</v>
      </c>
    </row>
    <row r="110" spans="1:9">
      <c r="A110" s="3" t="s">
        <v>55</v>
      </c>
      <c r="B110" s="1">
        <v>1035</v>
      </c>
    </row>
    <row r="111" spans="1:9">
      <c r="A111" s="3" t="s">
        <v>56</v>
      </c>
      <c r="B111" s="1">
        <v>996</v>
      </c>
    </row>
    <row r="112" spans="1:9">
      <c r="A112" s="3" t="s">
        <v>57</v>
      </c>
      <c r="B112" s="1">
        <v>5319</v>
      </c>
    </row>
    <row r="113" spans="1:2">
      <c r="A113" s="3" t="s">
        <v>58</v>
      </c>
      <c r="B113" s="1">
        <v>5143</v>
      </c>
    </row>
    <row r="114" spans="1:2">
      <c r="A114" s="3" t="s">
        <v>59</v>
      </c>
      <c r="B114" s="1">
        <v>5153</v>
      </c>
    </row>
    <row r="115" spans="1:2">
      <c r="A115" s="3" t="s">
        <v>60</v>
      </c>
      <c r="B115" s="1">
        <v>1401</v>
      </c>
    </row>
    <row r="116" spans="1:2">
      <c r="A116" s="3" t="s">
        <v>61</v>
      </c>
      <c r="B116" s="1">
        <v>1349</v>
      </c>
    </row>
    <row r="117" spans="1:2">
      <c r="A117" s="3" t="s">
        <v>62</v>
      </c>
      <c r="B117" s="1">
        <v>1340</v>
      </c>
    </row>
    <row r="118" spans="1:2">
      <c r="A118" s="3" t="s">
        <v>63</v>
      </c>
      <c r="B118" s="1">
        <v>2111</v>
      </c>
    </row>
    <row r="119" spans="1:2">
      <c r="A119" s="3" t="s">
        <v>64</v>
      </c>
      <c r="B119" s="1">
        <v>2036</v>
      </c>
    </row>
    <row r="120" spans="1:2">
      <c r="A120" s="3" t="s">
        <v>65</v>
      </c>
      <c r="B120" s="1">
        <v>2046</v>
      </c>
    </row>
    <row r="121" spans="1:2">
      <c r="A121" s="3" t="s">
        <v>66</v>
      </c>
      <c r="B121" s="1">
        <v>940</v>
      </c>
    </row>
    <row r="122" spans="1:2">
      <c r="A122" s="3" t="s">
        <v>67</v>
      </c>
      <c r="B122" s="1">
        <v>1088</v>
      </c>
    </row>
    <row r="123" spans="1:2">
      <c r="A123" s="3" t="s">
        <v>68</v>
      </c>
      <c r="B123" s="1">
        <v>1060</v>
      </c>
    </row>
    <row r="124" spans="1:2">
      <c r="A124" s="3" t="s">
        <v>69</v>
      </c>
      <c r="B124" s="1">
        <v>5158</v>
      </c>
    </row>
    <row r="125" spans="1:2">
      <c r="A125" s="3" t="s">
        <v>70</v>
      </c>
      <c r="B125" s="1">
        <v>5106</v>
      </c>
    </row>
    <row r="126" spans="1:2">
      <c r="A126" s="3" t="s">
        <v>71</v>
      </c>
      <c r="B126" s="1">
        <v>5042</v>
      </c>
    </row>
    <row r="127" spans="1:2">
      <c r="A127" s="3" t="s">
        <v>72</v>
      </c>
      <c r="B127" s="1">
        <v>3678</v>
      </c>
    </row>
    <row r="128" spans="1:2">
      <c r="A128" s="3" t="s">
        <v>73</v>
      </c>
      <c r="B128" s="1">
        <v>3632</v>
      </c>
    </row>
    <row r="129" spans="1:2">
      <c r="A129" s="3" t="s">
        <v>74</v>
      </c>
      <c r="B129" s="1">
        <v>3671</v>
      </c>
    </row>
    <row r="130" spans="1:2">
      <c r="A130" s="3" t="s">
        <v>75</v>
      </c>
      <c r="B130" s="1">
        <v>1146</v>
      </c>
    </row>
    <row r="131" spans="1:2">
      <c r="A131" s="3" t="s">
        <v>76</v>
      </c>
      <c r="B131" s="1">
        <v>1486</v>
      </c>
    </row>
    <row r="132" spans="1:2">
      <c r="A132" s="3" t="s">
        <v>77</v>
      </c>
      <c r="B132" s="1">
        <v>1106</v>
      </c>
    </row>
    <row r="133" spans="1:2">
      <c r="A133" s="3" t="s">
        <v>78</v>
      </c>
      <c r="B133" s="1">
        <v>4710</v>
      </c>
    </row>
    <row r="134" spans="1:2">
      <c r="A134" s="3" t="s">
        <v>79</v>
      </c>
      <c r="B134" s="1">
        <v>3446</v>
      </c>
    </row>
    <row r="135" spans="1:2">
      <c r="A135" s="3" t="s">
        <v>80</v>
      </c>
      <c r="B135" s="1">
        <v>4321</v>
      </c>
    </row>
    <row r="136" spans="1:2">
      <c r="A136" s="3" t="s">
        <v>81</v>
      </c>
      <c r="B136" s="1">
        <v>1077</v>
      </c>
    </row>
    <row r="137" spans="1:2">
      <c r="A137" s="3" t="s">
        <v>82</v>
      </c>
      <c r="B137" s="1">
        <v>1179</v>
      </c>
    </row>
    <row r="138" spans="1:2">
      <c r="A138" s="3" t="s">
        <v>83</v>
      </c>
      <c r="B138" s="1">
        <v>1156</v>
      </c>
    </row>
    <row r="139" spans="1:2">
      <c r="A139" s="3" t="s">
        <v>84</v>
      </c>
      <c r="B139" s="1">
        <v>5411</v>
      </c>
    </row>
    <row r="140" spans="1:2">
      <c r="A140" s="3" t="s">
        <v>85</v>
      </c>
      <c r="B140" s="1">
        <v>5290</v>
      </c>
    </row>
    <row r="141" spans="1:2">
      <c r="A141" s="3" t="s">
        <v>86</v>
      </c>
      <c r="B141" s="1">
        <v>5333</v>
      </c>
    </row>
    <row r="142" spans="1:2">
      <c r="A142" s="3" t="s">
        <v>87</v>
      </c>
      <c r="B142" s="1">
        <v>203</v>
      </c>
    </row>
    <row r="143" spans="1:2">
      <c r="A143" s="3" t="s">
        <v>88</v>
      </c>
      <c r="B143" s="1">
        <v>211</v>
      </c>
    </row>
    <row r="144" spans="1:2">
      <c r="A144" s="3" t="s">
        <v>89</v>
      </c>
      <c r="B144" s="1">
        <v>203</v>
      </c>
    </row>
    <row r="145" spans="1:11">
      <c r="A145" s="3" t="s">
        <v>90</v>
      </c>
      <c r="B145" s="1">
        <v>2107</v>
      </c>
    </row>
    <row r="146" spans="1:11">
      <c r="A146" s="3" t="s">
        <v>91</v>
      </c>
      <c r="B146" s="1">
        <v>2099</v>
      </c>
    </row>
    <row r="147" spans="1:11">
      <c r="A147" s="3" t="s">
        <v>92</v>
      </c>
      <c r="B147" s="1">
        <v>2074</v>
      </c>
    </row>
    <row r="148" spans="1:11">
      <c r="A148" s="3" t="s">
        <v>93</v>
      </c>
      <c r="B148" s="1">
        <v>264</v>
      </c>
    </row>
    <row r="149" spans="1:11">
      <c r="A149" s="3" t="s">
        <v>94</v>
      </c>
      <c r="B149" s="1">
        <v>3527</v>
      </c>
    </row>
    <row r="150" spans="1:11">
      <c r="A150" s="3" t="s">
        <v>95</v>
      </c>
      <c r="B150" s="1">
        <v>3826</v>
      </c>
    </row>
    <row r="151" spans="1:11">
      <c r="A151" s="3" t="s">
        <v>96</v>
      </c>
      <c r="B151" s="1">
        <v>5761</v>
      </c>
    </row>
    <row r="152" spans="1:11">
      <c r="A152" s="3" t="s">
        <v>97</v>
      </c>
      <c r="B152" s="1">
        <v>5226</v>
      </c>
    </row>
    <row r="153" spans="1:11">
      <c r="A153" s="3" t="s">
        <v>98</v>
      </c>
      <c r="B153" s="1">
        <v>5450</v>
      </c>
    </row>
    <row r="154" spans="1:1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spans="1:1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 spans="1:11">
      <c r="A156" s="1" t="s">
        <v>0</v>
      </c>
      <c r="B156" s="1"/>
      <c r="C156" s="1"/>
      <c r="D156" s="1"/>
      <c r="E156" s="1" t="s">
        <v>99</v>
      </c>
      <c r="F156" s="1"/>
      <c r="G156" s="1"/>
      <c r="H156" s="1"/>
      <c r="I156" s="1"/>
      <c r="J156" s="1"/>
      <c r="K156" s="1"/>
    </row>
    <row r="157" spans="1:1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 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Justin Hong</cp:lastModifiedBy>
  <cp:revision/>
  <dcterms:created xsi:type="dcterms:W3CDTF">2019-11-20T02:37:22Z</dcterms:created>
  <dcterms:modified xsi:type="dcterms:W3CDTF">2019-12-31T05:23:02Z</dcterms:modified>
  <cp:category/>
  <cp:contentStatus/>
</cp:coreProperties>
</file>