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pundrich/Dropbox/finance_accounting_data_science/mate/ML/LTSM_Multivariate/"/>
    </mc:Choice>
  </mc:AlternateContent>
  <xr:revisionPtr revIDLastSave="0" documentId="13_ncr:1_{2BCABC69-671E-5F45-AB6F-57CB4EEAEC9D}" xr6:coauthVersionLast="43" xr6:coauthVersionMax="43" xr10:uidLastSave="{00000000-0000-0000-0000-000000000000}"/>
  <bookViews>
    <workbookView xWindow="0" yWindow="460" windowWidth="25600" windowHeight="14740" activeTab="1" xr2:uid="{00000000-000D-0000-FFFF-FFFF00000000}"/>
  </bookViews>
  <sheets>
    <sheet name="validation_type1" sheetId="3" r:id="rId1"/>
    <sheet name="validation_type2" sheetId="5" r:id="rId2"/>
    <sheet name="validation_combined" sheetId="6" r:id="rId3"/>
    <sheet name="validation_rando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5" l="1"/>
  <c r="I7" i="5"/>
  <c r="I2" i="5"/>
  <c r="I3" i="5"/>
  <c r="I4" i="5"/>
  <c r="I5" i="5"/>
  <c r="I6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H2" i="5"/>
  <c r="H3" i="5"/>
  <c r="H4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I8" i="3"/>
  <c r="H8" i="3"/>
  <c r="G8" i="3"/>
  <c r="E10" i="3"/>
  <c r="D10" i="3"/>
  <c r="D6" i="3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H181" i="6" s="1"/>
  <c r="C180" i="6"/>
  <c r="B180" i="6"/>
  <c r="C179" i="6"/>
  <c r="B179" i="6"/>
  <c r="H179" i="6" s="1"/>
  <c r="C178" i="6"/>
  <c r="B178" i="6"/>
  <c r="C177" i="6"/>
  <c r="B177" i="6"/>
  <c r="C176" i="6"/>
  <c r="B176" i="6"/>
  <c r="H176" i="6" s="1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H164" i="6" s="1"/>
  <c r="C163" i="6"/>
  <c r="B163" i="6"/>
  <c r="C162" i="6"/>
  <c r="B162" i="6"/>
  <c r="C161" i="6"/>
  <c r="B161" i="6"/>
  <c r="C160" i="6"/>
  <c r="B160" i="6"/>
  <c r="H160" i="6" s="1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E150" i="6" s="1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H142" i="6" s="1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E120" i="6" s="1"/>
  <c r="B120" i="6"/>
  <c r="C119" i="6"/>
  <c r="B119" i="6"/>
  <c r="C118" i="6"/>
  <c r="B118" i="6"/>
  <c r="H118" i="6" s="1"/>
  <c r="C117" i="6"/>
  <c r="B117" i="6"/>
  <c r="C116" i="6"/>
  <c r="E116" i="6" s="1"/>
  <c r="B116" i="6"/>
  <c r="C115" i="6"/>
  <c r="B115" i="6"/>
  <c r="C114" i="6"/>
  <c r="E114" i="6" s="1"/>
  <c r="B114" i="6"/>
  <c r="C113" i="6"/>
  <c r="B113" i="6"/>
  <c r="C112" i="6"/>
  <c r="E112" i="6" s="1"/>
  <c r="B112" i="6"/>
  <c r="C111" i="6"/>
  <c r="B111" i="6"/>
  <c r="C110" i="6"/>
  <c r="B110" i="6"/>
  <c r="H110" i="6" s="1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E100" i="6" s="1"/>
  <c r="B100" i="6"/>
  <c r="C99" i="6"/>
  <c r="B99" i="6"/>
  <c r="C98" i="6"/>
  <c r="B98" i="6"/>
  <c r="C97" i="6"/>
  <c r="B97" i="6"/>
  <c r="C96" i="6"/>
  <c r="E96" i="6" s="1"/>
  <c r="B96" i="6"/>
  <c r="C95" i="6"/>
  <c r="B95" i="6"/>
  <c r="C94" i="6"/>
  <c r="B94" i="6"/>
  <c r="C93" i="6"/>
  <c r="B93" i="6"/>
  <c r="C92" i="6"/>
  <c r="E92" i="6" s="1"/>
  <c r="B92" i="6"/>
  <c r="C91" i="6"/>
  <c r="B91" i="6"/>
  <c r="C90" i="6"/>
  <c r="E90" i="6" s="1"/>
  <c r="B90" i="6"/>
  <c r="C89" i="6"/>
  <c r="B89" i="6"/>
  <c r="C88" i="6"/>
  <c r="E88" i="6" s="1"/>
  <c r="B88" i="6"/>
  <c r="C87" i="6"/>
  <c r="B87" i="6"/>
  <c r="C86" i="6"/>
  <c r="B86" i="6"/>
  <c r="C85" i="6"/>
  <c r="B85" i="6"/>
  <c r="C84" i="6"/>
  <c r="E84" i="6" s="1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E76" i="6" s="1"/>
  <c r="B76" i="6"/>
  <c r="C75" i="6"/>
  <c r="B75" i="6"/>
  <c r="C74" i="6"/>
  <c r="B74" i="6"/>
  <c r="C73" i="6"/>
  <c r="B73" i="6"/>
  <c r="C72" i="6"/>
  <c r="E72" i="6" s="1"/>
  <c r="B72" i="6"/>
  <c r="C71" i="6"/>
  <c r="B71" i="6"/>
  <c r="C70" i="6"/>
  <c r="E70" i="6" s="1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D48" i="6" s="1"/>
  <c r="I48" i="6" s="1"/>
  <c r="C47" i="6"/>
  <c r="B47" i="6"/>
  <c r="C46" i="6"/>
  <c r="B46" i="6"/>
  <c r="C45" i="6"/>
  <c r="B45" i="6"/>
  <c r="C44" i="6"/>
  <c r="B44" i="6"/>
  <c r="C43" i="6"/>
  <c r="B43" i="6"/>
  <c r="C42" i="6"/>
  <c r="B42" i="6"/>
  <c r="D43" i="6" s="1"/>
  <c r="I43" i="6" s="1"/>
  <c r="C41" i="6"/>
  <c r="B41" i="6"/>
  <c r="C40" i="6"/>
  <c r="B40" i="6"/>
  <c r="C39" i="6"/>
  <c r="B39" i="6"/>
  <c r="C38" i="6"/>
  <c r="B38" i="6"/>
  <c r="D39" i="6" s="1"/>
  <c r="I39" i="6" s="1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F11" i="6" s="1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09" i="5"/>
  <c r="B209" i="5"/>
  <c r="C208" i="5"/>
  <c r="E208" i="5" s="1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G195" i="5" s="1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G133" i="5" s="1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D125" i="5" s="1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E13" i="5" s="1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G5" i="5" s="1"/>
  <c r="C4" i="5"/>
  <c r="B4" i="5"/>
  <c r="C3" i="5"/>
  <c r="B3" i="5"/>
  <c r="C2" i="5"/>
  <c r="B2" i="5"/>
  <c r="D2" i="5" s="1"/>
  <c r="U2" i="5" s="1"/>
  <c r="U4" i="5" s="1"/>
  <c r="E188" i="5"/>
  <c r="E203" i="5"/>
  <c r="G175" i="5"/>
  <c r="D54" i="5"/>
  <c r="G51" i="5"/>
  <c r="G2" i="4"/>
  <c r="I2" i="4" s="1"/>
  <c r="G3" i="4"/>
  <c r="I3" i="4" s="1"/>
  <c r="J3" i="4" s="1"/>
  <c r="G4" i="4"/>
  <c r="I4" i="4" s="1"/>
  <c r="J4" i="4" s="1"/>
  <c r="G5" i="4"/>
  <c r="I5" i="4" s="1"/>
  <c r="G6" i="4"/>
  <c r="I6" i="4" s="1"/>
  <c r="J6" i="4" s="1"/>
  <c r="G7" i="4"/>
  <c r="I7" i="4" s="1"/>
  <c r="J7" i="4" s="1"/>
  <c r="G8" i="4"/>
  <c r="I8" i="4" s="1"/>
  <c r="L8" i="4" s="1"/>
  <c r="G9" i="4"/>
  <c r="I9" i="4" s="1"/>
  <c r="J9" i="4" s="1"/>
  <c r="G10" i="4"/>
  <c r="I10" i="4" s="1"/>
  <c r="J10" i="4" s="1"/>
  <c r="G11" i="4"/>
  <c r="I11" i="4" s="1"/>
  <c r="J11" i="4" s="1"/>
  <c r="G12" i="4"/>
  <c r="I12" i="4" s="1"/>
  <c r="L12" i="4" s="1"/>
  <c r="G13" i="4"/>
  <c r="I13" i="4" s="1"/>
  <c r="J13" i="4" s="1"/>
  <c r="G14" i="4"/>
  <c r="I14" i="4" s="1"/>
  <c r="J14" i="4" s="1"/>
  <c r="G15" i="4"/>
  <c r="I15" i="4" s="1"/>
  <c r="J15" i="4" s="1"/>
  <c r="G16" i="4"/>
  <c r="I16" i="4" s="1"/>
  <c r="L16" i="4" s="1"/>
  <c r="G17" i="4"/>
  <c r="I17" i="4" s="1"/>
  <c r="J17" i="4" s="1"/>
  <c r="G18" i="4"/>
  <c r="I18" i="4" s="1"/>
  <c r="J18" i="4" s="1"/>
  <c r="G19" i="4"/>
  <c r="I19" i="4" s="1"/>
  <c r="J19" i="4" s="1"/>
  <c r="G20" i="4"/>
  <c r="I20" i="4" s="1"/>
  <c r="L20" i="4" s="1"/>
  <c r="G21" i="4"/>
  <c r="I21" i="4" s="1"/>
  <c r="J21" i="4" s="1"/>
  <c r="G22" i="4"/>
  <c r="I22" i="4" s="1"/>
  <c r="J22" i="4" s="1"/>
  <c r="G23" i="4"/>
  <c r="I23" i="4" s="1"/>
  <c r="J23" i="4" s="1"/>
  <c r="G24" i="4"/>
  <c r="I24" i="4" s="1"/>
  <c r="L24" i="4" s="1"/>
  <c r="G25" i="4"/>
  <c r="I25" i="4" s="1"/>
  <c r="J25" i="4" s="1"/>
  <c r="G26" i="4"/>
  <c r="I26" i="4" s="1"/>
  <c r="J26" i="4" s="1"/>
  <c r="G27" i="4"/>
  <c r="I27" i="4" s="1"/>
  <c r="J27" i="4" s="1"/>
  <c r="G28" i="4"/>
  <c r="I28" i="4" s="1"/>
  <c r="J28" i="4" s="1"/>
  <c r="G29" i="4"/>
  <c r="I29" i="4" s="1"/>
  <c r="J29" i="4" s="1"/>
  <c r="G30" i="4"/>
  <c r="I30" i="4" s="1"/>
  <c r="L30" i="4" s="1"/>
  <c r="G31" i="4"/>
  <c r="I31" i="4" s="1"/>
  <c r="J31" i="4" s="1"/>
  <c r="G32" i="4"/>
  <c r="I32" i="4" s="1"/>
  <c r="J32" i="4" s="1"/>
  <c r="G33" i="4"/>
  <c r="I33" i="4" s="1"/>
  <c r="J33" i="4" s="1"/>
  <c r="G34" i="4"/>
  <c r="I34" i="4" s="1"/>
  <c r="J34" i="4" s="1"/>
  <c r="G35" i="4"/>
  <c r="I35" i="4" s="1"/>
  <c r="J35" i="4" s="1"/>
  <c r="G36" i="4"/>
  <c r="I36" i="4" s="1"/>
  <c r="J36" i="4" s="1"/>
  <c r="G37" i="4"/>
  <c r="I37" i="4" s="1"/>
  <c r="J37" i="4" s="1"/>
  <c r="G38" i="4"/>
  <c r="I38" i="4" s="1"/>
  <c r="J38" i="4" s="1"/>
  <c r="G39" i="4"/>
  <c r="I39" i="4" s="1"/>
  <c r="J39" i="4" s="1"/>
  <c r="G40" i="4"/>
  <c r="I40" i="4" s="1"/>
  <c r="J40" i="4" s="1"/>
  <c r="G41" i="4"/>
  <c r="I41" i="4" s="1"/>
  <c r="J41" i="4" s="1"/>
  <c r="G42" i="4"/>
  <c r="I42" i="4" s="1"/>
  <c r="J42" i="4" s="1"/>
  <c r="G43" i="4"/>
  <c r="I43" i="4" s="1"/>
  <c r="J43" i="4" s="1"/>
  <c r="G44" i="4"/>
  <c r="I44" i="4" s="1"/>
  <c r="J44" i="4" s="1"/>
  <c r="G45" i="4"/>
  <c r="I45" i="4" s="1"/>
  <c r="J45" i="4" s="1"/>
  <c r="G46" i="4"/>
  <c r="I46" i="4" s="1"/>
  <c r="J46" i="4" s="1"/>
  <c r="G47" i="4"/>
  <c r="I47" i="4" s="1"/>
  <c r="J47" i="4" s="1"/>
  <c r="G48" i="4"/>
  <c r="I48" i="4" s="1"/>
  <c r="J48" i="4" s="1"/>
  <c r="G49" i="4"/>
  <c r="I49" i="4" s="1"/>
  <c r="J49" i="4" s="1"/>
  <c r="G50" i="4"/>
  <c r="I50" i="4" s="1"/>
  <c r="J50" i="4" s="1"/>
  <c r="G51" i="4"/>
  <c r="I51" i="4" s="1"/>
  <c r="J51" i="4" s="1"/>
  <c r="G52" i="4"/>
  <c r="I52" i="4" s="1"/>
  <c r="J52" i="4" s="1"/>
  <c r="G53" i="4"/>
  <c r="I53" i="4" s="1"/>
  <c r="J53" i="4" s="1"/>
  <c r="G54" i="4"/>
  <c r="I54" i="4" s="1"/>
  <c r="L54" i="4" s="1"/>
  <c r="G55" i="4"/>
  <c r="I55" i="4" s="1"/>
  <c r="J55" i="4" s="1"/>
  <c r="G56" i="4"/>
  <c r="I56" i="4" s="1"/>
  <c r="J56" i="4" s="1"/>
  <c r="G57" i="4"/>
  <c r="I57" i="4" s="1"/>
  <c r="J57" i="4" s="1"/>
  <c r="G58" i="4"/>
  <c r="I58" i="4" s="1"/>
  <c r="L58" i="4" s="1"/>
  <c r="G59" i="4"/>
  <c r="I59" i="4" s="1"/>
  <c r="J59" i="4" s="1"/>
  <c r="G60" i="4"/>
  <c r="I60" i="4" s="1"/>
  <c r="J60" i="4" s="1"/>
  <c r="G61" i="4"/>
  <c r="I61" i="4" s="1"/>
  <c r="J61" i="4" s="1"/>
  <c r="G62" i="4"/>
  <c r="I62" i="4" s="1"/>
  <c r="L62" i="4" s="1"/>
  <c r="G63" i="4"/>
  <c r="I63" i="4" s="1"/>
  <c r="J63" i="4" s="1"/>
  <c r="G64" i="4"/>
  <c r="I64" i="4" s="1"/>
  <c r="J64" i="4" s="1"/>
  <c r="G65" i="4"/>
  <c r="I65" i="4" s="1"/>
  <c r="J65" i="4" s="1"/>
  <c r="G66" i="4"/>
  <c r="I66" i="4" s="1"/>
  <c r="L66" i="4" s="1"/>
  <c r="G67" i="4"/>
  <c r="I67" i="4" s="1"/>
  <c r="J67" i="4" s="1"/>
  <c r="G68" i="4"/>
  <c r="I68" i="4" s="1"/>
  <c r="J68" i="4" s="1"/>
  <c r="G69" i="4"/>
  <c r="I69" i="4" s="1"/>
  <c r="J69" i="4" s="1"/>
  <c r="G70" i="4"/>
  <c r="I70" i="4" s="1"/>
  <c r="L70" i="4" s="1"/>
  <c r="G71" i="4"/>
  <c r="I71" i="4" s="1"/>
  <c r="J71" i="4" s="1"/>
  <c r="G72" i="4"/>
  <c r="I72" i="4" s="1"/>
  <c r="J72" i="4" s="1"/>
  <c r="G73" i="4"/>
  <c r="I73" i="4" s="1"/>
  <c r="J73" i="4" s="1"/>
  <c r="G74" i="4"/>
  <c r="I74" i="4" s="1"/>
  <c r="L74" i="4" s="1"/>
  <c r="G75" i="4"/>
  <c r="I75" i="4" s="1"/>
  <c r="J75" i="4" s="1"/>
  <c r="G76" i="4"/>
  <c r="I76" i="4" s="1"/>
  <c r="J76" i="4" s="1"/>
  <c r="G77" i="4"/>
  <c r="I77" i="4" s="1"/>
  <c r="J77" i="4" s="1"/>
  <c r="G78" i="4"/>
  <c r="I78" i="4" s="1"/>
  <c r="J78" i="4" s="1"/>
  <c r="G79" i="4"/>
  <c r="I79" i="4" s="1"/>
  <c r="J79" i="4" s="1"/>
  <c r="G80" i="4"/>
  <c r="I80" i="4" s="1"/>
  <c r="J80" i="4" s="1"/>
  <c r="G81" i="4"/>
  <c r="I81" i="4" s="1"/>
  <c r="J81" i="4" s="1"/>
  <c r="G82" i="4"/>
  <c r="I82" i="4" s="1"/>
  <c r="J82" i="4" s="1"/>
  <c r="G83" i="4"/>
  <c r="I83" i="4" s="1"/>
  <c r="J83" i="4" s="1"/>
  <c r="G84" i="4"/>
  <c r="I84" i="4" s="1"/>
  <c r="J84" i="4" s="1"/>
  <c r="G85" i="4"/>
  <c r="I85" i="4" s="1"/>
  <c r="J85" i="4" s="1"/>
  <c r="G86" i="4"/>
  <c r="I86" i="4" s="1"/>
  <c r="L86" i="4" s="1"/>
  <c r="G87" i="4"/>
  <c r="I87" i="4" s="1"/>
  <c r="J87" i="4" s="1"/>
  <c r="G88" i="4"/>
  <c r="I88" i="4" s="1"/>
  <c r="J88" i="4" s="1"/>
  <c r="G89" i="4"/>
  <c r="I89" i="4" s="1"/>
  <c r="J89" i="4" s="1"/>
  <c r="G90" i="4"/>
  <c r="I90" i="4" s="1"/>
  <c r="L90" i="4" s="1"/>
  <c r="G91" i="4"/>
  <c r="I91" i="4" s="1"/>
  <c r="J91" i="4" s="1"/>
  <c r="G92" i="4"/>
  <c r="I92" i="4" s="1"/>
  <c r="J92" i="4" s="1"/>
  <c r="G93" i="4"/>
  <c r="I93" i="4" s="1"/>
  <c r="J93" i="4" s="1"/>
  <c r="G94" i="4"/>
  <c r="I94" i="4" s="1"/>
  <c r="L94" i="4" s="1"/>
  <c r="G95" i="4"/>
  <c r="I95" i="4" s="1"/>
  <c r="J95" i="4" s="1"/>
  <c r="G96" i="4"/>
  <c r="I96" i="4" s="1"/>
  <c r="J96" i="4" s="1"/>
  <c r="G97" i="4"/>
  <c r="I97" i="4" s="1"/>
  <c r="J97" i="4" s="1"/>
  <c r="G98" i="4"/>
  <c r="I98" i="4" s="1"/>
  <c r="L98" i="4" s="1"/>
  <c r="G99" i="4"/>
  <c r="I99" i="4" s="1"/>
  <c r="J99" i="4" s="1"/>
  <c r="G100" i="4"/>
  <c r="I100" i="4" s="1"/>
  <c r="J100" i="4" s="1"/>
  <c r="G101" i="4"/>
  <c r="I101" i="4" s="1"/>
  <c r="J101" i="4" s="1"/>
  <c r="G102" i="4"/>
  <c r="I102" i="4" s="1"/>
  <c r="L102" i="4" s="1"/>
  <c r="G103" i="4"/>
  <c r="I103" i="4" s="1"/>
  <c r="J103" i="4" s="1"/>
  <c r="G104" i="4"/>
  <c r="I104" i="4" s="1"/>
  <c r="J104" i="4" s="1"/>
  <c r="G105" i="4"/>
  <c r="I105" i="4" s="1"/>
  <c r="J105" i="4" s="1"/>
  <c r="G106" i="4"/>
  <c r="I106" i="4" s="1"/>
  <c r="L106" i="4" s="1"/>
  <c r="G107" i="4"/>
  <c r="I107" i="4" s="1"/>
  <c r="J107" i="4" s="1"/>
  <c r="G108" i="4"/>
  <c r="I108" i="4" s="1"/>
  <c r="J108" i="4" s="1"/>
  <c r="G109" i="4"/>
  <c r="I109" i="4" s="1"/>
  <c r="J109" i="4" s="1"/>
  <c r="G110" i="4"/>
  <c r="I110" i="4" s="1"/>
  <c r="J110" i="4" s="1"/>
  <c r="G111" i="4"/>
  <c r="I111" i="4" s="1"/>
  <c r="J111" i="4" s="1"/>
  <c r="G112" i="4"/>
  <c r="I112" i="4" s="1"/>
  <c r="J112" i="4" s="1"/>
  <c r="G113" i="4"/>
  <c r="I113" i="4" s="1"/>
  <c r="J113" i="4" s="1"/>
  <c r="G114" i="4"/>
  <c r="I114" i="4" s="1"/>
  <c r="J114" i="4" s="1"/>
  <c r="G115" i="4"/>
  <c r="I115" i="4" s="1"/>
  <c r="J115" i="4" s="1"/>
  <c r="G116" i="4"/>
  <c r="I116" i="4" s="1"/>
  <c r="J116" i="4" s="1"/>
  <c r="G117" i="4"/>
  <c r="I117" i="4" s="1"/>
  <c r="J117" i="4" s="1"/>
  <c r="G118" i="4"/>
  <c r="I118" i="4" s="1"/>
  <c r="L118" i="4" s="1"/>
  <c r="G119" i="4"/>
  <c r="I119" i="4" s="1"/>
  <c r="J119" i="4" s="1"/>
  <c r="G120" i="4"/>
  <c r="I120" i="4" s="1"/>
  <c r="J120" i="4" s="1"/>
  <c r="G121" i="4"/>
  <c r="I121" i="4" s="1"/>
  <c r="J121" i="4" s="1"/>
  <c r="G122" i="4"/>
  <c r="I122" i="4" s="1"/>
  <c r="L122" i="4" s="1"/>
  <c r="G123" i="4"/>
  <c r="I123" i="4" s="1"/>
  <c r="J123" i="4" s="1"/>
  <c r="G124" i="4"/>
  <c r="I124" i="4" s="1"/>
  <c r="J124" i="4" s="1"/>
  <c r="G125" i="4"/>
  <c r="I125" i="4" s="1"/>
  <c r="J125" i="4" s="1"/>
  <c r="G126" i="4"/>
  <c r="I126" i="4" s="1"/>
  <c r="J126" i="4" s="1"/>
  <c r="G127" i="4"/>
  <c r="I127" i="4" s="1"/>
  <c r="L127" i="4" s="1"/>
  <c r="G128" i="4"/>
  <c r="I128" i="4" s="1"/>
  <c r="J128" i="4" s="1"/>
  <c r="G129" i="4"/>
  <c r="I129" i="4" s="1"/>
  <c r="J129" i="4" s="1"/>
  <c r="G130" i="4"/>
  <c r="I130" i="4" s="1"/>
  <c r="J130" i="4" s="1"/>
  <c r="G131" i="4"/>
  <c r="I131" i="4" s="1"/>
  <c r="L131" i="4" s="1"/>
  <c r="G132" i="4"/>
  <c r="I132" i="4" s="1"/>
  <c r="J132" i="4" s="1"/>
  <c r="G133" i="4"/>
  <c r="I133" i="4" s="1"/>
  <c r="J133" i="4" s="1"/>
  <c r="G134" i="4"/>
  <c r="I134" i="4" s="1"/>
  <c r="J134" i="4" s="1"/>
  <c r="G135" i="4"/>
  <c r="I135" i="4" s="1"/>
  <c r="J135" i="4" s="1"/>
  <c r="G136" i="4"/>
  <c r="I136" i="4" s="1"/>
  <c r="J136" i="4" s="1"/>
  <c r="G137" i="4"/>
  <c r="I137" i="4" s="1"/>
  <c r="J137" i="4" s="1"/>
  <c r="G138" i="4"/>
  <c r="I138" i="4" s="1"/>
  <c r="J138" i="4" s="1"/>
  <c r="G139" i="4"/>
  <c r="I139" i="4" s="1"/>
  <c r="J139" i="4" s="1"/>
  <c r="G140" i="4"/>
  <c r="I140" i="4" s="1"/>
  <c r="J140" i="4" s="1"/>
  <c r="G141" i="4"/>
  <c r="I141" i="4" s="1"/>
  <c r="J141" i="4" s="1"/>
  <c r="G142" i="4"/>
  <c r="I142" i="4" s="1"/>
  <c r="J142" i="4" s="1"/>
  <c r="G143" i="4"/>
  <c r="I143" i="4" s="1"/>
  <c r="L143" i="4" s="1"/>
  <c r="G144" i="4"/>
  <c r="I144" i="4" s="1"/>
  <c r="J144" i="4" s="1"/>
  <c r="G145" i="4"/>
  <c r="I145" i="4" s="1"/>
  <c r="J145" i="4" s="1"/>
  <c r="G146" i="4"/>
  <c r="I146" i="4" s="1"/>
  <c r="J146" i="4" s="1"/>
  <c r="G147" i="4"/>
  <c r="I147" i="4" s="1"/>
  <c r="J147" i="4" s="1"/>
  <c r="G148" i="4"/>
  <c r="I148" i="4" s="1"/>
  <c r="L148" i="4" s="1"/>
  <c r="G149" i="4"/>
  <c r="I149" i="4" s="1"/>
  <c r="J149" i="4" s="1"/>
  <c r="G150" i="4"/>
  <c r="I150" i="4" s="1"/>
  <c r="J150" i="4" s="1"/>
  <c r="G151" i="4"/>
  <c r="I151" i="4" s="1"/>
  <c r="J151" i="4" s="1"/>
  <c r="G152" i="4"/>
  <c r="I152" i="4" s="1"/>
  <c r="J152" i="4" s="1"/>
  <c r="G153" i="4"/>
  <c r="I153" i="4" s="1"/>
  <c r="J153" i="4" s="1"/>
  <c r="G154" i="4"/>
  <c r="I154" i="4" s="1"/>
  <c r="J154" i="4" s="1"/>
  <c r="G155" i="4"/>
  <c r="I155" i="4" s="1"/>
  <c r="J155" i="4" s="1"/>
  <c r="G156" i="4"/>
  <c r="I156" i="4" s="1"/>
  <c r="L156" i="4" s="1"/>
  <c r="G157" i="4"/>
  <c r="I157" i="4" s="1"/>
  <c r="J157" i="4" s="1"/>
  <c r="G158" i="4"/>
  <c r="I158" i="4" s="1"/>
  <c r="J158" i="4" s="1"/>
  <c r="G159" i="4"/>
  <c r="I159" i="4" s="1"/>
  <c r="J159" i="4" s="1"/>
  <c r="G160" i="4"/>
  <c r="I160" i="4" s="1"/>
  <c r="J160" i="4" s="1"/>
  <c r="G161" i="4"/>
  <c r="I161" i="4" s="1"/>
  <c r="J161" i="4" s="1"/>
  <c r="G162" i="4"/>
  <c r="I162" i="4" s="1"/>
  <c r="J162" i="4" s="1"/>
  <c r="G163" i="4"/>
  <c r="I163" i="4" s="1"/>
  <c r="J163" i="4" s="1"/>
  <c r="G164" i="4"/>
  <c r="I164" i="4" s="1"/>
  <c r="L164" i="4" s="1"/>
  <c r="G165" i="4"/>
  <c r="I165" i="4" s="1"/>
  <c r="J165" i="4" s="1"/>
  <c r="G166" i="4"/>
  <c r="I166" i="4" s="1"/>
  <c r="J166" i="4" s="1"/>
  <c r="G167" i="4"/>
  <c r="I167" i="4" s="1"/>
  <c r="J167" i="4" s="1"/>
  <c r="G168" i="4"/>
  <c r="I168" i="4" s="1"/>
  <c r="J168" i="4" s="1"/>
  <c r="G169" i="4"/>
  <c r="I169" i="4" s="1"/>
  <c r="J169" i="4" s="1"/>
  <c r="G170" i="4"/>
  <c r="I170" i="4" s="1"/>
  <c r="J170" i="4" s="1"/>
  <c r="G171" i="4"/>
  <c r="I171" i="4" s="1"/>
  <c r="J171" i="4" s="1"/>
  <c r="G172" i="4"/>
  <c r="I172" i="4" s="1"/>
  <c r="L172" i="4" s="1"/>
  <c r="G173" i="4"/>
  <c r="I173" i="4" s="1"/>
  <c r="J173" i="4" s="1"/>
  <c r="G174" i="4"/>
  <c r="I174" i="4" s="1"/>
  <c r="J174" i="4" s="1"/>
  <c r="G175" i="4"/>
  <c r="I175" i="4" s="1"/>
  <c r="J175" i="4" s="1"/>
  <c r="G176" i="4"/>
  <c r="I176" i="4" s="1"/>
  <c r="J176" i="4" s="1"/>
  <c r="G177" i="4"/>
  <c r="I177" i="4" s="1"/>
  <c r="J177" i="4" s="1"/>
  <c r="G178" i="4"/>
  <c r="I178" i="4" s="1"/>
  <c r="J178" i="4" s="1"/>
  <c r="G179" i="4"/>
  <c r="I179" i="4" s="1"/>
  <c r="J179" i="4" s="1"/>
  <c r="G180" i="4"/>
  <c r="I180" i="4" s="1"/>
  <c r="L180" i="4" s="1"/>
  <c r="G181" i="4"/>
  <c r="I181" i="4" s="1"/>
  <c r="J181" i="4" s="1"/>
  <c r="G182" i="4"/>
  <c r="I182" i="4" s="1"/>
  <c r="J182" i="4" s="1"/>
  <c r="G183" i="4"/>
  <c r="I183" i="4" s="1"/>
  <c r="J183" i="4" s="1"/>
  <c r="G184" i="4"/>
  <c r="I184" i="4" s="1"/>
  <c r="L184" i="4" s="1"/>
  <c r="G185" i="4"/>
  <c r="I185" i="4" s="1"/>
  <c r="J185" i="4" s="1"/>
  <c r="G186" i="4"/>
  <c r="I186" i="4" s="1"/>
  <c r="J186" i="4" s="1"/>
  <c r="G187" i="4"/>
  <c r="I187" i="4" s="1"/>
  <c r="J187" i="4" s="1"/>
  <c r="G188" i="4"/>
  <c r="I188" i="4" s="1"/>
  <c r="L188" i="4" s="1"/>
  <c r="G189" i="4"/>
  <c r="I189" i="4" s="1"/>
  <c r="J189" i="4" s="1"/>
  <c r="G190" i="4"/>
  <c r="I190" i="4" s="1"/>
  <c r="J190" i="4" s="1"/>
  <c r="G191" i="4"/>
  <c r="I191" i="4" s="1"/>
  <c r="J191" i="4" s="1"/>
  <c r="G192" i="4"/>
  <c r="I192" i="4" s="1"/>
  <c r="L192" i="4" s="1"/>
  <c r="G193" i="4"/>
  <c r="I193" i="4" s="1"/>
  <c r="J193" i="4" s="1"/>
  <c r="G194" i="4"/>
  <c r="I194" i="4" s="1"/>
  <c r="J194" i="4" s="1"/>
  <c r="G195" i="4"/>
  <c r="I195" i="4" s="1"/>
  <c r="J195" i="4" s="1"/>
  <c r="G196" i="4"/>
  <c r="I196" i="4" s="1"/>
  <c r="L196" i="4" s="1"/>
  <c r="G197" i="4"/>
  <c r="I197" i="4" s="1"/>
  <c r="J197" i="4" s="1"/>
  <c r="G198" i="4"/>
  <c r="I198" i="4" s="1"/>
  <c r="J198" i="4" s="1"/>
  <c r="G199" i="4"/>
  <c r="I199" i="4" s="1"/>
  <c r="J199" i="4" s="1"/>
  <c r="G200" i="4"/>
  <c r="I200" i="4" s="1"/>
  <c r="L200" i="4" s="1"/>
  <c r="G201" i="4"/>
  <c r="I201" i="4" s="1"/>
  <c r="J201" i="4" s="1"/>
  <c r="G202" i="4"/>
  <c r="I202" i="4" s="1"/>
  <c r="J202" i="4" s="1"/>
  <c r="G203" i="4"/>
  <c r="I203" i="4" s="1"/>
  <c r="J203" i="4" s="1"/>
  <c r="G204" i="4"/>
  <c r="I204" i="4" s="1"/>
  <c r="L204" i="4" s="1"/>
  <c r="G205" i="4"/>
  <c r="I205" i="4" s="1"/>
  <c r="J205" i="4" s="1"/>
  <c r="G206" i="4"/>
  <c r="I206" i="4" s="1"/>
  <c r="J206" i="4" s="1"/>
  <c r="G207" i="4"/>
  <c r="I207" i="4" s="1"/>
  <c r="J207" i="4" s="1"/>
  <c r="G208" i="4"/>
  <c r="I208" i="4" s="1"/>
  <c r="L208" i="4" s="1"/>
  <c r="G209" i="4"/>
  <c r="I209" i="4" s="1"/>
  <c r="J209" i="4" s="1"/>
  <c r="H209" i="4"/>
  <c r="E209" i="4"/>
  <c r="D209" i="4"/>
  <c r="H208" i="4"/>
  <c r="E208" i="4"/>
  <c r="D208" i="4"/>
  <c r="H207" i="4"/>
  <c r="E207" i="4"/>
  <c r="D207" i="4"/>
  <c r="E206" i="4"/>
  <c r="D206" i="4"/>
  <c r="H206" i="4" s="1"/>
  <c r="H205" i="4"/>
  <c r="E205" i="4"/>
  <c r="D205" i="4"/>
  <c r="H204" i="4"/>
  <c r="E204" i="4"/>
  <c r="D204" i="4"/>
  <c r="H203" i="4"/>
  <c r="E203" i="4"/>
  <c r="D203" i="4"/>
  <c r="E202" i="4"/>
  <c r="D202" i="4"/>
  <c r="H202" i="4" s="1"/>
  <c r="H201" i="4"/>
  <c r="E201" i="4"/>
  <c r="D201" i="4"/>
  <c r="H200" i="4"/>
  <c r="E200" i="4"/>
  <c r="D200" i="4"/>
  <c r="H199" i="4"/>
  <c r="E199" i="4"/>
  <c r="D199" i="4"/>
  <c r="E198" i="4"/>
  <c r="D198" i="4"/>
  <c r="H198" i="4" s="1"/>
  <c r="H197" i="4"/>
  <c r="E197" i="4"/>
  <c r="D197" i="4"/>
  <c r="H196" i="4"/>
  <c r="E196" i="4"/>
  <c r="D196" i="4"/>
  <c r="H195" i="4"/>
  <c r="E195" i="4"/>
  <c r="D195" i="4"/>
  <c r="E194" i="4"/>
  <c r="D194" i="4"/>
  <c r="H194" i="4" s="1"/>
  <c r="H193" i="4"/>
  <c r="E193" i="4"/>
  <c r="D193" i="4"/>
  <c r="H192" i="4"/>
  <c r="E192" i="4"/>
  <c r="D192" i="4"/>
  <c r="H191" i="4"/>
  <c r="E191" i="4"/>
  <c r="D191" i="4"/>
  <c r="E190" i="4"/>
  <c r="D190" i="4"/>
  <c r="H190" i="4" s="1"/>
  <c r="H189" i="4"/>
  <c r="E189" i="4"/>
  <c r="D189" i="4"/>
  <c r="H188" i="4"/>
  <c r="E188" i="4"/>
  <c r="D188" i="4"/>
  <c r="H187" i="4"/>
  <c r="E187" i="4"/>
  <c r="D187" i="4"/>
  <c r="E186" i="4"/>
  <c r="D186" i="4"/>
  <c r="H186" i="4" s="1"/>
  <c r="H185" i="4"/>
  <c r="E185" i="4"/>
  <c r="D185" i="4"/>
  <c r="H184" i="4"/>
  <c r="E184" i="4"/>
  <c r="D184" i="4"/>
  <c r="H183" i="4"/>
  <c r="E183" i="4"/>
  <c r="D183" i="4"/>
  <c r="E182" i="4"/>
  <c r="D182" i="4"/>
  <c r="H182" i="4" s="1"/>
  <c r="H181" i="4"/>
  <c r="E181" i="4"/>
  <c r="D181" i="4"/>
  <c r="H180" i="4"/>
  <c r="E180" i="4"/>
  <c r="D180" i="4"/>
  <c r="H179" i="4"/>
  <c r="E179" i="4"/>
  <c r="D179" i="4"/>
  <c r="E178" i="4"/>
  <c r="D178" i="4"/>
  <c r="H178" i="4" s="1"/>
  <c r="H177" i="4"/>
  <c r="E177" i="4"/>
  <c r="D177" i="4"/>
  <c r="H176" i="4"/>
  <c r="E176" i="4"/>
  <c r="D176" i="4"/>
  <c r="H175" i="4"/>
  <c r="E175" i="4"/>
  <c r="D175" i="4"/>
  <c r="E174" i="4"/>
  <c r="D174" i="4"/>
  <c r="H174" i="4" s="1"/>
  <c r="H173" i="4"/>
  <c r="E173" i="4"/>
  <c r="D173" i="4"/>
  <c r="H172" i="4"/>
  <c r="E172" i="4"/>
  <c r="D172" i="4"/>
  <c r="H171" i="4"/>
  <c r="E171" i="4"/>
  <c r="D171" i="4"/>
  <c r="E170" i="4"/>
  <c r="D170" i="4"/>
  <c r="H170" i="4" s="1"/>
  <c r="H169" i="4"/>
  <c r="E169" i="4"/>
  <c r="D169" i="4"/>
  <c r="H168" i="4"/>
  <c r="E168" i="4"/>
  <c r="D168" i="4"/>
  <c r="H167" i="4"/>
  <c r="E167" i="4"/>
  <c r="D167" i="4"/>
  <c r="E166" i="4"/>
  <c r="D166" i="4"/>
  <c r="H166" i="4" s="1"/>
  <c r="H165" i="4"/>
  <c r="E165" i="4"/>
  <c r="D165" i="4"/>
  <c r="H164" i="4"/>
  <c r="E164" i="4"/>
  <c r="D164" i="4"/>
  <c r="H163" i="4"/>
  <c r="E163" i="4"/>
  <c r="D163" i="4"/>
  <c r="E162" i="4"/>
  <c r="D162" i="4"/>
  <c r="H162" i="4" s="1"/>
  <c r="H161" i="4"/>
  <c r="E161" i="4"/>
  <c r="D161" i="4"/>
  <c r="H160" i="4"/>
  <c r="E160" i="4"/>
  <c r="D160" i="4"/>
  <c r="H159" i="4"/>
  <c r="E159" i="4"/>
  <c r="D159" i="4"/>
  <c r="E158" i="4"/>
  <c r="D158" i="4"/>
  <c r="H158" i="4" s="1"/>
  <c r="H157" i="4"/>
  <c r="E157" i="4"/>
  <c r="D157" i="4"/>
  <c r="H156" i="4"/>
  <c r="E156" i="4"/>
  <c r="D156" i="4"/>
  <c r="H155" i="4"/>
  <c r="E155" i="4"/>
  <c r="D155" i="4"/>
  <c r="E154" i="4"/>
  <c r="D154" i="4"/>
  <c r="H154" i="4" s="1"/>
  <c r="H153" i="4"/>
  <c r="E153" i="4"/>
  <c r="D153" i="4"/>
  <c r="H152" i="4"/>
  <c r="E152" i="4"/>
  <c r="D152" i="4"/>
  <c r="H151" i="4"/>
  <c r="E151" i="4"/>
  <c r="L151" i="4" s="1"/>
  <c r="D151" i="4"/>
  <c r="E150" i="4"/>
  <c r="D150" i="4"/>
  <c r="H150" i="4" s="1"/>
  <c r="H149" i="4"/>
  <c r="E149" i="4"/>
  <c r="D149" i="4"/>
  <c r="H148" i="4"/>
  <c r="E148" i="4"/>
  <c r="D148" i="4"/>
  <c r="H147" i="4"/>
  <c r="E147" i="4"/>
  <c r="D147" i="4"/>
  <c r="E146" i="4"/>
  <c r="D146" i="4"/>
  <c r="H146" i="4" s="1"/>
  <c r="H145" i="4"/>
  <c r="E145" i="4"/>
  <c r="D145" i="4"/>
  <c r="H144" i="4"/>
  <c r="E144" i="4"/>
  <c r="D144" i="4"/>
  <c r="H143" i="4"/>
  <c r="E143" i="4"/>
  <c r="D143" i="4"/>
  <c r="E142" i="4"/>
  <c r="D142" i="4"/>
  <c r="H142" i="4" s="1"/>
  <c r="H141" i="4"/>
  <c r="E141" i="4"/>
  <c r="D141" i="4"/>
  <c r="H140" i="4"/>
  <c r="E140" i="4"/>
  <c r="D140" i="4"/>
  <c r="L139" i="4"/>
  <c r="H139" i="4"/>
  <c r="E139" i="4"/>
  <c r="D139" i="4"/>
  <c r="E138" i="4"/>
  <c r="D138" i="4"/>
  <c r="H138" i="4" s="1"/>
  <c r="H137" i="4"/>
  <c r="E137" i="4"/>
  <c r="D137" i="4"/>
  <c r="H136" i="4"/>
  <c r="E136" i="4"/>
  <c r="D136" i="4"/>
  <c r="H135" i="4"/>
  <c r="E135" i="4"/>
  <c r="D135" i="4"/>
  <c r="E134" i="4"/>
  <c r="D134" i="4"/>
  <c r="H134" i="4" s="1"/>
  <c r="H133" i="4"/>
  <c r="E133" i="4"/>
  <c r="D133" i="4"/>
  <c r="H132" i="4"/>
  <c r="E132" i="4"/>
  <c r="D132" i="4"/>
  <c r="H131" i="4"/>
  <c r="E131" i="4"/>
  <c r="D131" i="4"/>
  <c r="E130" i="4"/>
  <c r="D130" i="4"/>
  <c r="H130" i="4" s="1"/>
  <c r="H129" i="4"/>
  <c r="E129" i="4"/>
  <c r="D129" i="4"/>
  <c r="H128" i="4"/>
  <c r="E128" i="4"/>
  <c r="D128" i="4"/>
  <c r="H127" i="4"/>
  <c r="E127" i="4"/>
  <c r="D127" i="4"/>
  <c r="E126" i="4"/>
  <c r="D126" i="4"/>
  <c r="H126" i="4" s="1"/>
  <c r="H125" i="4"/>
  <c r="E125" i="4"/>
  <c r="D125" i="4"/>
  <c r="E124" i="4"/>
  <c r="D124" i="4"/>
  <c r="H124" i="4" s="1"/>
  <c r="H123" i="4"/>
  <c r="E123" i="4"/>
  <c r="D123" i="4"/>
  <c r="H122" i="4"/>
  <c r="E122" i="4"/>
  <c r="D122" i="4"/>
  <c r="H121" i="4"/>
  <c r="E121" i="4"/>
  <c r="D121" i="4"/>
  <c r="E120" i="4"/>
  <c r="D120" i="4"/>
  <c r="H120" i="4" s="1"/>
  <c r="H119" i="4"/>
  <c r="E119" i="4"/>
  <c r="D119" i="4"/>
  <c r="H118" i="4"/>
  <c r="E118" i="4"/>
  <c r="D118" i="4"/>
  <c r="H117" i="4"/>
  <c r="E117" i="4"/>
  <c r="D117" i="4"/>
  <c r="E116" i="4"/>
  <c r="D116" i="4"/>
  <c r="H116" i="4" s="1"/>
  <c r="H115" i="4"/>
  <c r="E115" i="4"/>
  <c r="D115" i="4"/>
  <c r="H114" i="4"/>
  <c r="E114" i="4"/>
  <c r="D114" i="4"/>
  <c r="H113" i="4"/>
  <c r="E113" i="4"/>
  <c r="D113" i="4"/>
  <c r="E112" i="4"/>
  <c r="D112" i="4"/>
  <c r="H112" i="4" s="1"/>
  <c r="H111" i="4"/>
  <c r="E111" i="4"/>
  <c r="D111" i="4"/>
  <c r="H110" i="4"/>
  <c r="E110" i="4"/>
  <c r="D110" i="4"/>
  <c r="H109" i="4"/>
  <c r="E109" i="4"/>
  <c r="D109" i="4"/>
  <c r="E108" i="4"/>
  <c r="D108" i="4"/>
  <c r="H108" i="4" s="1"/>
  <c r="H107" i="4"/>
  <c r="E107" i="4"/>
  <c r="D107" i="4"/>
  <c r="H106" i="4"/>
  <c r="E106" i="4"/>
  <c r="D106" i="4"/>
  <c r="H105" i="4"/>
  <c r="E105" i="4"/>
  <c r="D105" i="4"/>
  <c r="E104" i="4"/>
  <c r="D104" i="4"/>
  <c r="H104" i="4" s="1"/>
  <c r="H103" i="4"/>
  <c r="E103" i="4"/>
  <c r="D103" i="4"/>
  <c r="H102" i="4"/>
  <c r="E102" i="4"/>
  <c r="D102" i="4"/>
  <c r="H101" i="4"/>
  <c r="E101" i="4"/>
  <c r="D101" i="4"/>
  <c r="E100" i="4"/>
  <c r="D100" i="4"/>
  <c r="H100" i="4" s="1"/>
  <c r="H99" i="4"/>
  <c r="E99" i="4"/>
  <c r="D99" i="4"/>
  <c r="H98" i="4"/>
  <c r="E98" i="4"/>
  <c r="D98" i="4"/>
  <c r="H97" i="4"/>
  <c r="E97" i="4"/>
  <c r="D97" i="4"/>
  <c r="E96" i="4"/>
  <c r="D96" i="4"/>
  <c r="H96" i="4" s="1"/>
  <c r="H95" i="4"/>
  <c r="E95" i="4"/>
  <c r="D95" i="4"/>
  <c r="H94" i="4"/>
  <c r="E94" i="4"/>
  <c r="D94" i="4"/>
  <c r="H93" i="4"/>
  <c r="E93" i="4"/>
  <c r="D93" i="4"/>
  <c r="E92" i="4"/>
  <c r="D92" i="4"/>
  <c r="H92" i="4" s="1"/>
  <c r="H91" i="4"/>
  <c r="E91" i="4"/>
  <c r="D91" i="4"/>
  <c r="H90" i="4"/>
  <c r="E90" i="4"/>
  <c r="D90" i="4"/>
  <c r="H89" i="4"/>
  <c r="E89" i="4"/>
  <c r="D89" i="4"/>
  <c r="E88" i="4"/>
  <c r="D88" i="4"/>
  <c r="H88" i="4" s="1"/>
  <c r="H87" i="4"/>
  <c r="E87" i="4"/>
  <c r="D87" i="4"/>
  <c r="H86" i="4"/>
  <c r="E86" i="4"/>
  <c r="D86" i="4"/>
  <c r="H85" i="4"/>
  <c r="E85" i="4"/>
  <c r="D85" i="4"/>
  <c r="E84" i="4"/>
  <c r="D84" i="4"/>
  <c r="H84" i="4" s="1"/>
  <c r="H83" i="4"/>
  <c r="E83" i="4"/>
  <c r="D83" i="4"/>
  <c r="H82" i="4"/>
  <c r="E82" i="4"/>
  <c r="D82" i="4"/>
  <c r="H81" i="4"/>
  <c r="E81" i="4"/>
  <c r="D81" i="4"/>
  <c r="E80" i="4"/>
  <c r="D80" i="4"/>
  <c r="H80" i="4" s="1"/>
  <c r="H79" i="4"/>
  <c r="E79" i="4"/>
  <c r="D79" i="4"/>
  <c r="H78" i="4"/>
  <c r="E78" i="4"/>
  <c r="D78" i="4"/>
  <c r="H77" i="4"/>
  <c r="E77" i="4"/>
  <c r="D77" i="4"/>
  <c r="E76" i="4"/>
  <c r="D76" i="4"/>
  <c r="H76" i="4" s="1"/>
  <c r="H75" i="4"/>
  <c r="E75" i="4"/>
  <c r="D75" i="4"/>
  <c r="H74" i="4"/>
  <c r="E74" i="4"/>
  <c r="D74" i="4"/>
  <c r="H73" i="4"/>
  <c r="E73" i="4"/>
  <c r="D73" i="4"/>
  <c r="E72" i="4"/>
  <c r="D72" i="4"/>
  <c r="H72" i="4" s="1"/>
  <c r="H71" i="4"/>
  <c r="E71" i="4"/>
  <c r="D71" i="4"/>
  <c r="H70" i="4"/>
  <c r="E70" i="4"/>
  <c r="D70" i="4"/>
  <c r="H69" i="4"/>
  <c r="E69" i="4"/>
  <c r="D69" i="4"/>
  <c r="E68" i="4"/>
  <c r="D68" i="4"/>
  <c r="H68" i="4" s="1"/>
  <c r="H67" i="4"/>
  <c r="E67" i="4"/>
  <c r="D67" i="4"/>
  <c r="H66" i="4"/>
  <c r="E66" i="4"/>
  <c r="D66" i="4"/>
  <c r="H65" i="4"/>
  <c r="E65" i="4"/>
  <c r="D65" i="4"/>
  <c r="E64" i="4"/>
  <c r="D64" i="4"/>
  <c r="H64" i="4" s="1"/>
  <c r="H63" i="4"/>
  <c r="E63" i="4"/>
  <c r="D63" i="4"/>
  <c r="H62" i="4"/>
  <c r="E62" i="4"/>
  <c r="D62" i="4"/>
  <c r="H61" i="4"/>
  <c r="E61" i="4"/>
  <c r="D61" i="4"/>
  <c r="E60" i="4"/>
  <c r="D60" i="4"/>
  <c r="H60" i="4" s="1"/>
  <c r="H59" i="4"/>
  <c r="E59" i="4"/>
  <c r="D59" i="4"/>
  <c r="H58" i="4"/>
  <c r="E58" i="4"/>
  <c r="D58" i="4"/>
  <c r="H57" i="4"/>
  <c r="E57" i="4"/>
  <c r="D57" i="4"/>
  <c r="E56" i="4"/>
  <c r="D56" i="4"/>
  <c r="H56" i="4" s="1"/>
  <c r="H55" i="4"/>
  <c r="E55" i="4"/>
  <c r="D55" i="4"/>
  <c r="H54" i="4"/>
  <c r="E54" i="4"/>
  <c r="D54" i="4"/>
  <c r="H53" i="4"/>
  <c r="E53" i="4"/>
  <c r="D53" i="4"/>
  <c r="E52" i="4"/>
  <c r="D52" i="4"/>
  <c r="H52" i="4" s="1"/>
  <c r="H51" i="4"/>
  <c r="E51" i="4"/>
  <c r="D51" i="4"/>
  <c r="H50" i="4"/>
  <c r="E50" i="4"/>
  <c r="D50" i="4"/>
  <c r="H49" i="4"/>
  <c r="E49" i="4"/>
  <c r="D49" i="4"/>
  <c r="E48" i="4"/>
  <c r="D48" i="4"/>
  <c r="H48" i="4" s="1"/>
  <c r="H47" i="4"/>
  <c r="E47" i="4"/>
  <c r="D47" i="4"/>
  <c r="H46" i="4"/>
  <c r="E46" i="4"/>
  <c r="D46" i="4"/>
  <c r="H45" i="4"/>
  <c r="E45" i="4"/>
  <c r="D45" i="4"/>
  <c r="E44" i="4"/>
  <c r="D44" i="4"/>
  <c r="H44" i="4" s="1"/>
  <c r="H43" i="4"/>
  <c r="E43" i="4"/>
  <c r="D43" i="4"/>
  <c r="H42" i="4"/>
  <c r="E42" i="4"/>
  <c r="D42" i="4"/>
  <c r="H41" i="4"/>
  <c r="E41" i="4"/>
  <c r="D41" i="4"/>
  <c r="E40" i="4"/>
  <c r="D40" i="4"/>
  <c r="H40" i="4" s="1"/>
  <c r="H39" i="4"/>
  <c r="E39" i="4"/>
  <c r="D39" i="4"/>
  <c r="H38" i="4"/>
  <c r="E38" i="4"/>
  <c r="D38" i="4"/>
  <c r="H37" i="4"/>
  <c r="E37" i="4"/>
  <c r="D37" i="4"/>
  <c r="E36" i="4"/>
  <c r="D36" i="4"/>
  <c r="H36" i="4" s="1"/>
  <c r="H35" i="4"/>
  <c r="E35" i="4"/>
  <c r="D35" i="4"/>
  <c r="H34" i="4"/>
  <c r="E34" i="4"/>
  <c r="D34" i="4"/>
  <c r="H33" i="4"/>
  <c r="E33" i="4"/>
  <c r="D33" i="4"/>
  <c r="E32" i="4"/>
  <c r="D32" i="4"/>
  <c r="H32" i="4" s="1"/>
  <c r="H31" i="4"/>
  <c r="E31" i="4"/>
  <c r="D31" i="4"/>
  <c r="H30" i="4"/>
  <c r="E30" i="4"/>
  <c r="D30" i="4"/>
  <c r="H29" i="4"/>
  <c r="E29" i="4"/>
  <c r="D29" i="4"/>
  <c r="E28" i="4"/>
  <c r="D28" i="4"/>
  <c r="H28" i="4" s="1"/>
  <c r="H27" i="4"/>
  <c r="E27" i="4"/>
  <c r="D27" i="4"/>
  <c r="H26" i="4"/>
  <c r="E26" i="4"/>
  <c r="D26" i="4"/>
  <c r="H25" i="4"/>
  <c r="E25" i="4"/>
  <c r="D25" i="4"/>
  <c r="E24" i="4"/>
  <c r="D24" i="4"/>
  <c r="H24" i="4" s="1"/>
  <c r="H23" i="4"/>
  <c r="E23" i="4"/>
  <c r="D23" i="4"/>
  <c r="H22" i="4"/>
  <c r="E22" i="4"/>
  <c r="D22" i="4"/>
  <c r="H21" i="4"/>
  <c r="E21" i="4"/>
  <c r="D21" i="4"/>
  <c r="E20" i="4"/>
  <c r="D20" i="4"/>
  <c r="H20" i="4" s="1"/>
  <c r="H19" i="4"/>
  <c r="E19" i="4"/>
  <c r="D19" i="4"/>
  <c r="H18" i="4"/>
  <c r="E18" i="4"/>
  <c r="D18" i="4"/>
  <c r="H17" i="4"/>
  <c r="E17" i="4"/>
  <c r="D17" i="4"/>
  <c r="E16" i="4"/>
  <c r="D16" i="4"/>
  <c r="H16" i="4" s="1"/>
  <c r="H15" i="4"/>
  <c r="E15" i="4"/>
  <c r="D15" i="4"/>
  <c r="H14" i="4"/>
  <c r="E14" i="4"/>
  <c r="D14" i="4"/>
  <c r="E13" i="4"/>
  <c r="D13" i="4"/>
  <c r="H13" i="4" s="1"/>
  <c r="H12" i="4"/>
  <c r="E12" i="4"/>
  <c r="D12" i="4"/>
  <c r="H11" i="4"/>
  <c r="E11" i="4"/>
  <c r="D11" i="4"/>
  <c r="E10" i="4"/>
  <c r="D10" i="4"/>
  <c r="H10" i="4" s="1"/>
  <c r="H9" i="4"/>
  <c r="E9" i="4"/>
  <c r="D9" i="4"/>
  <c r="H8" i="4"/>
  <c r="E8" i="4"/>
  <c r="D8" i="4"/>
  <c r="H7" i="4"/>
  <c r="E7" i="4"/>
  <c r="D7" i="4"/>
  <c r="H6" i="4"/>
  <c r="E6" i="4"/>
  <c r="D6" i="4"/>
  <c r="E5" i="4"/>
  <c r="D5" i="4"/>
  <c r="H5" i="4" s="1"/>
  <c r="E4" i="4"/>
  <c r="D4" i="4"/>
  <c r="H4" i="4" s="1"/>
  <c r="H3" i="4"/>
  <c r="E3" i="4"/>
  <c r="D3" i="4"/>
  <c r="U2" i="4"/>
  <c r="U4" i="4" s="1"/>
  <c r="H2" i="4"/>
  <c r="E2" i="4"/>
  <c r="D2" i="4"/>
  <c r="D209" i="3"/>
  <c r="D208" i="3"/>
  <c r="D207" i="3"/>
  <c r="D206" i="3"/>
  <c r="H206" i="3" s="1"/>
  <c r="D205" i="3"/>
  <c r="D204" i="3"/>
  <c r="H204" i="3" s="1"/>
  <c r="D203" i="3"/>
  <c r="D202" i="3"/>
  <c r="H202" i="3" s="1"/>
  <c r="D201" i="3"/>
  <c r="D200" i="3"/>
  <c r="H200" i="3" s="1"/>
  <c r="D199" i="3"/>
  <c r="D198" i="3"/>
  <c r="H198" i="3" s="1"/>
  <c r="D197" i="3"/>
  <c r="D196" i="3"/>
  <c r="H196" i="3" s="1"/>
  <c r="D195" i="3"/>
  <c r="D194" i="3"/>
  <c r="H194" i="3" s="1"/>
  <c r="D193" i="3"/>
  <c r="D192" i="3"/>
  <c r="D191" i="3"/>
  <c r="D190" i="3"/>
  <c r="H190" i="3" s="1"/>
  <c r="D189" i="3"/>
  <c r="D188" i="3"/>
  <c r="H188" i="3" s="1"/>
  <c r="D187" i="3"/>
  <c r="D186" i="3"/>
  <c r="H186" i="3" s="1"/>
  <c r="D185" i="3"/>
  <c r="D184" i="3"/>
  <c r="H184" i="3" s="1"/>
  <c r="D183" i="3"/>
  <c r="D182" i="3"/>
  <c r="H182" i="3" s="1"/>
  <c r="D181" i="3"/>
  <c r="D180" i="3"/>
  <c r="H180" i="3" s="1"/>
  <c r="D179" i="3"/>
  <c r="D178" i="3"/>
  <c r="H178" i="3" s="1"/>
  <c r="D177" i="3"/>
  <c r="D176" i="3"/>
  <c r="D175" i="3"/>
  <c r="D174" i="3"/>
  <c r="H174" i="3" s="1"/>
  <c r="D173" i="3"/>
  <c r="D172" i="3"/>
  <c r="H172" i="3" s="1"/>
  <c r="D171" i="3"/>
  <c r="D170" i="3"/>
  <c r="H170" i="3" s="1"/>
  <c r="D169" i="3"/>
  <c r="D168" i="3"/>
  <c r="H168" i="3" s="1"/>
  <c r="D167" i="3"/>
  <c r="D166" i="3"/>
  <c r="H166" i="3" s="1"/>
  <c r="D165" i="3"/>
  <c r="D164" i="3"/>
  <c r="H164" i="3" s="1"/>
  <c r="D163" i="3"/>
  <c r="D162" i="3"/>
  <c r="H162" i="3" s="1"/>
  <c r="D161" i="3"/>
  <c r="D160" i="3"/>
  <c r="D159" i="3"/>
  <c r="D158" i="3"/>
  <c r="H158" i="3" s="1"/>
  <c r="D157" i="3"/>
  <c r="D156" i="3"/>
  <c r="H156" i="3" s="1"/>
  <c r="D155" i="3"/>
  <c r="D154" i="3"/>
  <c r="H154" i="3" s="1"/>
  <c r="D153" i="3"/>
  <c r="D152" i="3"/>
  <c r="H152" i="3" s="1"/>
  <c r="D151" i="3"/>
  <c r="D150" i="3"/>
  <c r="H150" i="3" s="1"/>
  <c r="D149" i="3"/>
  <c r="D148" i="3"/>
  <c r="H148" i="3" s="1"/>
  <c r="D147" i="3"/>
  <c r="D146" i="3"/>
  <c r="H146" i="3" s="1"/>
  <c r="D145" i="3"/>
  <c r="D144" i="3"/>
  <c r="D143" i="3"/>
  <c r="D142" i="3"/>
  <c r="H142" i="3" s="1"/>
  <c r="D141" i="3"/>
  <c r="D140" i="3"/>
  <c r="H140" i="3" s="1"/>
  <c r="D139" i="3"/>
  <c r="D138" i="3"/>
  <c r="H138" i="3" s="1"/>
  <c r="D137" i="3"/>
  <c r="D136" i="3"/>
  <c r="H136" i="3" s="1"/>
  <c r="D135" i="3"/>
  <c r="D134" i="3"/>
  <c r="H134" i="3" s="1"/>
  <c r="D133" i="3"/>
  <c r="D132" i="3"/>
  <c r="H132" i="3" s="1"/>
  <c r="D131" i="3"/>
  <c r="D130" i="3"/>
  <c r="H130" i="3" s="1"/>
  <c r="D129" i="3"/>
  <c r="D128" i="3"/>
  <c r="D127" i="3"/>
  <c r="D126" i="3"/>
  <c r="H126" i="3" s="1"/>
  <c r="D125" i="3"/>
  <c r="D124" i="3"/>
  <c r="H124" i="3" s="1"/>
  <c r="D123" i="3"/>
  <c r="D122" i="3"/>
  <c r="H122" i="3" s="1"/>
  <c r="D121" i="3"/>
  <c r="D120" i="3"/>
  <c r="H120" i="3" s="1"/>
  <c r="D119" i="3"/>
  <c r="D118" i="3"/>
  <c r="H118" i="3" s="1"/>
  <c r="D117" i="3"/>
  <c r="D116" i="3"/>
  <c r="H116" i="3" s="1"/>
  <c r="L116" i="3" s="1"/>
  <c r="D115" i="3"/>
  <c r="D114" i="3"/>
  <c r="H114" i="3" s="1"/>
  <c r="D113" i="3"/>
  <c r="D112" i="3"/>
  <c r="D111" i="3"/>
  <c r="D110" i="3"/>
  <c r="H110" i="3" s="1"/>
  <c r="D109" i="3"/>
  <c r="D108" i="3"/>
  <c r="H108" i="3" s="1"/>
  <c r="L108" i="3" s="1"/>
  <c r="D107" i="3"/>
  <c r="D106" i="3"/>
  <c r="H106" i="3" s="1"/>
  <c r="D105" i="3"/>
  <c r="D104" i="3"/>
  <c r="H104" i="3" s="1"/>
  <c r="L104" i="3" s="1"/>
  <c r="D103" i="3"/>
  <c r="D102" i="3"/>
  <c r="H102" i="3" s="1"/>
  <c r="D101" i="3"/>
  <c r="D100" i="3"/>
  <c r="H100" i="3" s="1"/>
  <c r="L100" i="3" s="1"/>
  <c r="D99" i="3"/>
  <c r="D98" i="3"/>
  <c r="H98" i="3" s="1"/>
  <c r="D97" i="3"/>
  <c r="D96" i="3"/>
  <c r="H96" i="3" s="1"/>
  <c r="L96" i="3" s="1"/>
  <c r="D95" i="3"/>
  <c r="D94" i="3"/>
  <c r="H94" i="3" s="1"/>
  <c r="D93" i="3"/>
  <c r="D92" i="3"/>
  <c r="H92" i="3" s="1"/>
  <c r="L92" i="3" s="1"/>
  <c r="D91" i="3"/>
  <c r="D90" i="3"/>
  <c r="H90" i="3" s="1"/>
  <c r="D89" i="3"/>
  <c r="D88" i="3"/>
  <c r="H88" i="3" s="1"/>
  <c r="L88" i="3" s="1"/>
  <c r="D87" i="3"/>
  <c r="D86" i="3"/>
  <c r="H86" i="3" s="1"/>
  <c r="D85" i="3"/>
  <c r="D84" i="3"/>
  <c r="H84" i="3" s="1"/>
  <c r="L84" i="3" s="1"/>
  <c r="D83" i="3"/>
  <c r="D82" i="3"/>
  <c r="H82" i="3" s="1"/>
  <c r="D81" i="3"/>
  <c r="D80" i="3"/>
  <c r="D79" i="3"/>
  <c r="D78" i="3"/>
  <c r="H78" i="3" s="1"/>
  <c r="D77" i="3"/>
  <c r="D76" i="3"/>
  <c r="H76" i="3" s="1"/>
  <c r="L76" i="3" s="1"/>
  <c r="D75" i="3"/>
  <c r="D74" i="3"/>
  <c r="H74" i="3" s="1"/>
  <c r="D73" i="3"/>
  <c r="D72" i="3"/>
  <c r="H72" i="3" s="1"/>
  <c r="L72" i="3" s="1"/>
  <c r="D71" i="3"/>
  <c r="D70" i="3"/>
  <c r="H70" i="3" s="1"/>
  <c r="D69" i="3"/>
  <c r="D68" i="3"/>
  <c r="H68" i="3" s="1"/>
  <c r="L68" i="3" s="1"/>
  <c r="D67" i="3"/>
  <c r="D66" i="3"/>
  <c r="H66" i="3" s="1"/>
  <c r="D65" i="3"/>
  <c r="D64" i="3"/>
  <c r="D63" i="3"/>
  <c r="D62" i="3"/>
  <c r="H62" i="3" s="1"/>
  <c r="D61" i="3"/>
  <c r="H61" i="3" s="1"/>
  <c r="D60" i="3"/>
  <c r="H60" i="3" s="1"/>
  <c r="L60" i="3" s="1"/>
  <c r="D59" i="3"/>
  <c r="D58" i="3"/>
  <c r="H58" i="3" s="1"/>
  <c r="D57" i="3"/>
  <c r="D56" i="3"/>
  <c r="H56" i="3" s="1"/>
  <c r="L56" i="3" s="1"/>
  <c r="D55" i="3"/>
  <c r="D54" i="3"/>
  <c r="H54" i="3" s="1"/>
  <c r="D53" i="3"/>
  <c r="H53" i="3" s="1"/>
  <c r="D52" i="3"/>
  <c r="H52" i="3" s="1"/>
  <c r="L52" i="3" s="1"/>
  <c r="D51" i="3"/>
  <c r="D50" i="3"/>
  <c r="H50" i="3" s="1"/>
  <c r="D49" i="3"/>
  <c r="D48" i="3"/>
  <c r="D47" i="3"/>
  <c r="D46" i="3"/>
  <c r="H46" i="3" s="1"/>
  <c r="D45" i="3"/>
  <c r="D44" i="3"/>
  <c r="H44" i="3" s="1"/>
  <c r="L44" i="3" s="1"/>
  <c r="D43" i="3"/>
  <c r="D42" i="3"/>
  <c r="H42" i="3" s="1"/>
  <c r="D41" i="3"/>
  <c r="D40" i="3"/>
  <c r="H40" i="3" s="1"/>
  <c r="L40" i="3" s="1"/>
  <c r="D39" i="3"/>
  <c r="D38" i="3"/>
  <c r="H38" i="3" s="1"/>
  <c r="D37" i="3"/>
  <c r="D36" i="3"/>
  <c r="H36" i="3" s="1"/>
  <c r="L36" i="3" s="1"/>
  <c r="D35" i="3"/>
  <c r="D34" i="3"/>
  <c r="H34" i="3" s="1"/>
  <c r="D33" i="3"/>
  <c r="D32" i="3"/>
  <c r="H32" i="3" s="1"/>
  <c r="L32" i="3" s="1"/>
  <c r="D31" i="3"/>
  <c r="D30" i="3"/>
  <c r="H30" i="3" s="1"/>
  <c r="D29" i="3"/>
  <c r="D28" i="3"/>
  <c r="H28" i="3" s="1"/>
  <c r="L28" i="3" s="1"/>
  <c r="D27" i="3"/>
  <c r="D26" i="3"/>
  <c r="H26" i="3" s="1"/>
  <c r="D25" i="3"/>
  <c r="H25" i="3" s="1"/>
  <c r="D24" i="3"/>
  <c r="H24" i="3" s="1"/>
  <c r="L24" i="3" s="1"/>
  <c r="D23" i="3"/>
  <c r="D22" i="3"/>
  <c r="H22" i="3" s="1"/>
  <c r="D21" i="3"/>
  <c r="D20" i="3"/>
  <c r="H20" i="3" s="1"/>
  <c r="L20" i="3" s="1"/>
  <c r="D19" i="3"/>
  <c r="D18" i="3"/>
  <c r="H18" i="3" s="1"/>
  <c r="D17" i="3"/>
  <c r="H17" i="3" s="1"/>
  <c r="L17" i="3" s="1"/>
  <c r="D16" i="3"/>
  <c r="H16" i="3" s="1"/>
  <c r="L16" i="3" s="1"/>
  <c r="D15" i="3"/>
  <c r="D14" i="3"/>
  <c r="H14" i="3" s="1"/>
  <c r="D13" i="3"/>
  <c r="D12" i="3"/>
  <c r="H12" i="3" s="1"/>
  <c r="L12" i="3" s="1"/>
  <c r="D11" i="3"/>
  <c r="H10" i="3"/>
  <c r="D9" i="3"/>
  <c r="H9" i="3" s="1"/>
  <c r="D8" i="3"/>
  <c r="D7" i="3"/>
  <c r="D5" i="3"/>
  <c r="H5" i="3" s="1"/>
  <c r="D4" i="3"/>
  <c r="D3" i="3"/>
  <c r="H3" i="3" s="1"/>
  <c r="D2" i="3"/>
  <c r="H2" i="3" s="1"/>
  <c r="H6" i="3"/>
  <c r="E2" i="3"/>
  <c r="I2" i="3" s="1"/>
  <c r="E3" i="3"/>
  <c r="I3" i="3" s="1"/>
  <c r="J3" i="3" s="1"/>
  <c r="E4" i="3"/>
  <c r="I4" i="3" s="1"/>
  <c r="E5" i="3"/>
  <c r="I5" i="3" s="1"/>
  <c r="J5" i="3" s="1"/>
  <c r="E6" i="3"/>
  <c r="I6" i="3" s="1"/>
  <c r="E7" i="3"/>
  <c r="I7" i="3" s="1"/>
  <c r="J7" i="3" s="1"/>
  <c r="E8" i="3"/>
  <c r="E9" i="3"/>
  <c r="I9" i="3" s="1"/>
  <c r="I10" i="3"/>
  <c r="E11" i="3"/>
  <c r="I11" i="3" s="1"/>
  <c r="J11" i="3" s="1"/>
  <c r="E12" i="3"/>
  <c r="I12" i="3" s="1"/>
  <c r="E13" i="3"/>
  <c r="I13" i="3" s="1"/>
  <c r="E14" i="3"/>
  <c r="I14" i="3" s="1"/>
  <c r="E15" i="3"/>
  <c r="I15" i="3" s="1"/>
  <c r="J15" i="3" s="1"/>
  <c r="E16" i="3"/>
  <c r="I16" i="3" s="1"/>
  <c r="E17" i="3"/>
  <c r="I17" i="3" s="1"/>
  <c r="E18" i="3"/>
  <c r="I18" i="3" s="1"/>
  <c r="E19" i="3"/>
  <c r="I19" i="3" s="1"/>
  <c r="J19" i="3" s="1"/>
  <c r="E20" i="3"/>
  <c r="I20" i="3" s="1"/>
  <c r="E21" i="3"/>
  <c r="I21" i="3" s="1"/>
  <c r="E22" i="3"/>
  <c r="I22" i="3" s="1"/>
  <c r="E23" i="3"/>
  <c r="I23" i="3" s="1"/>
  <c r="J23" i="3" s="1"/>
  <c r="E24" i="3"/>
  <c r="I24" i="3" s="1"/>
  <c r="E25" i="3"/>
  <c r="I25" i="3" s="1"/>
  <c r="E26" i="3"/>
  <c r="I26" i="3" s="1"/>
  <c r="E27" i="3"/>
  <c r="I27" i="3" s="1"/>
  <c r="J27" i="3" s="1"/>
  <c r="E28" i="3"/>
  <c r="I28" i="3" s="1"/>
  <c r="E29" i="3"/>
  <c r="I29" i="3" s="1"/>
  <c r="E30" i="3"/>
  <c r="I30" i="3" s="1"/>
  <c r="E31" i="3"/>
  <c r="I31" i="3" s="1"/>
  <c r="J31" i="3" s="1"/>
  <c r="E32" i="3"/>
  <c r="I32" i="3" s="1"/>
  <c r="E33" i="3"/>
  <c r="I33" i="3" s="1"/>
  <c r="E34" i="3"/>
  <c r="I34" i="3" s="1"/>
  <c r="E35" i="3"/>
  <c r="I35" i="3" s="1"/>
  <c r="J35" i="3" s="1"/>
  <c r="E36" i="3"/>
  <c r="I36" i="3" s="1"/>
  <c r="E37" i="3"/>
  <c r="I37" i="3" s="1"/>
  <c r="E38" i="3"/>
  <c r="I38" i="3" s="1"/>
  <c r="E39" i="3"/>
  <c r="I39" i="3" s="1"/>
  <c r="J39" i="3" s="1"/>
  <c r="E40" i="3"/>
  <c r="I40" i="3" s="1"/>
  <c r="E41" i="3"/>
  <c r="I41" i="3" s="1"/>
  <c r="E42" i="3"/>
  <c r="I42" i="3" s="1"/>
  <c r="E43" i="3"/>
  <c r="I43" i="3" s="1"/>
  <c r="J43" i="3" s="1"/>
  <c r="E44" i="3"/>
  <c r="I44" i="3" s="1"/>
  <c r="E45" i="3"/>
  <c r="I45" i="3" s="1"/>
  <c r="E46" i="3"/>
  <c r="I46" i="3" s="1"/>
  <c r="E47" i="3"/>
  <c r="I47" i="3" s="1"/>
  <c r="J47" i="3" s="1"/>
  <c r="E48" i="3"/>
  <c r="I48" i="3" s="1"/>
  <c r="E49" i="3"/>
  <c r="I49" i="3" s="1"/>
  <c r="E50" i="3"/>
  <c r="I50" i="3" s="1"/>
  <c r="E51" i="3"/>
  <c r="I51" i="3" s="1"/>
  <c r="J51" i="3" s="1"/>
  <c r="E52" i="3"/>
  <c r="I52" i="3" s="1"/>
  <c r="E53" i="3"/>
  <c r="I53" i="3" s="1"/>
  <c r="E54" i="3"/>
  <c r="I54" i="3" s="1"/>
  <c r="E55" i="3"/>
  <c r="I55" i="3" s="1"/>
  <c r="J55" i="3" s="1"/>
  <c r="E56" i="3"/>
  <c r="I56" i="3" s="1"/>
  <c r="E57" i="3"/>
  <c r="I57" i="3" s="1"/>
  <c r="E58" i="3"/>
  <c r="I58" i="3" s="1"/>
  <c r="E59" i="3"/>
  <c r="I59" i="3" s="1"/>
  <c r="J59" i="3" s="1"/>
  <c r="E60" i="3"/>
  <c r="I60" i="3" s="1"/>
  <c r="E61" i="3"/>
  <c r="I61" i="3" s="1"/>
  <c r="E62" i="3"/>
  <c r="I62" i="3" s="1"/>
  <c r="E63" i="3"/>
  <c r="I63" i="3" s="1"/>
  <c r="J63" i="3" s="1"/>
  <c r="E64" i="3"/>
  <c r="I64" i="3" s="1"/>
  <c r="E65" i="3"/>
  <c r="I65" i="3" s="1"/>
  <c r="E66" i="3"/>
  <c r="I66" i="3" s="1"/>
  <c r="E67" i="3"/>
  <c r="I67" i="3" s="1"/>
  <c r="J67" i="3" s="1"/>
  <c r="E68" i="3"/>
  <c r="I68" i="3" s="1"/>
  <c r="E69" i="3"/>
  <c r="I69" i="3" s="1"/>
  <c r="E70" i="3"/>
  <c r="I70" i="3" s="1"/>
  <c r="E71" i="3"/>
  <c r="I71" i="3" s="1"/>
  <c r="J71" i="3" s="1"/>
  <c r="E72" i="3"/>
  <c r="I72" i="3" s="1"/>
  <c r="E73" i="3"/>
  <c r="I73" i="3" s="1"/>
  <c r="E74" i="3"/>
  <c r="I74" i="3" s="1"/>
  <c r="E75" i="3"/>
  <c r="I75" i="3" s="1"/>
  <c r="J75" i="3" s="1"/>
  <c r="E76" i="3"/>
  <c r="I76" i="3" s="1"/>
  <c r="E77" i="3"/>
  <c r="I77" i="3" s="1"/>
  <c r="E78" i="3"/>
  <c r="I78" i="3" s="1"/>
  <c r="E79" i="3"/>
  <c r="I79" i="3" s="1"/>
  <c r="J79" i="3" s="1"/>
  <c r="E80" i="3"/>
  <c r="I80" i="3" s="1"/>
  <c r="E81" i="3"/>
  <c r="I81" i="3" s="1"/>
  <c r="E82" i="3"/>
  <c r="I82" i="3" s="1"/>
  <c r="E83" i="3"/>
  <c r="I83" i="3" s="1"/>
  <c r="J83" i="3" s="1"/>
  <c r="E84" i="3"/>
  <c r="I84" i="3" s="1"/>
  <c r="E85" i="3"/>
  <c r="I85" i="3" s="1"/>
  <c r="E86" i="3"/>
  <c r="I86" i="3" s="1"/>
  <c r="E87" i="3"/>
  <c r="I87" i="3" s="1"/>
  <c r="J87" i="3" s="1"/>
  <c r="E88" i="3"/>
  <c r="I88" i="3" s="1"/>
  <c r="E89" i="3"/>
  <c r="I89" i="3" s="1"/>
  <c r="E90" i="3"/>
  <c r="I90" i="3" s="1"/>
  <c r="E91" i="3"/>
  <c r="I91" i="3" s="1"/>
  <c r="J91" i="3" s="1"/>
  <c r="E92" i="3"/>
  <c r="I92" i="3" s="1"/>
  <c r="E93" i="3"/>
  <c r="I93" i="3" s="1"/>
  <c r="E94" i="3"/>
  <c r="I94" i="3" s="1"/>
  <c r="E95" i="3"/>
  <c r="I95" i="3" s="1"/>
  <c r="J95" i="3" s="1"/>
  <c r="E96" i="3"/>
  <c r="I96" i="3" s="1"/>
  <c r="E97" i="3"/>
  <c r="I97" i="3" s="1"/>
  <c r="E98" i="3"/>
  <c r="I98" i="3" s="1"/>
  <c r="J98" i="3" s="1"/>
  <c r="E99" i="3"/>
  <c r="I99" i="3" s="1"/>
  <c r="J99" i="3" s="1"/>
  <c r="E100" i="3"/>
  <c r="I100" i="3" s="1"/>
  <c r="E101" i="3"/>
  <c r="I101" i="3" s="1"/>
  <c r="E102" i="3"/>
  <c r="I102" i="3" s="1"/>
  <c r="J102" i="3" s="1"/>
  <c r="E103" i="3"/>
  <c r="I103" i="3" s="1"/>
  <c r="J103" i="3" s="1"/>
  <c r="E104" i="3"/>
  <c r="I104" i="3" s="1"/>
  <c r="E105" i="3"/>
  <c r="I105" i="3" s="1"/>
  <c r="E106" i="3"/>
  <c r="I106" i="3" s="1"/>
  <c r="J106" i="3" s="1"/>
  <c r="E107" i="3"/>
  <c r="I107" i="3" s="1"/>
  <c r="J107" i="3" s="1"/>
  <c r="E108" i="3"/>
  <c r="I108" i="3" s="1"/>
  <c r="E109" i="3"/>
  <c r="I109" i="3" s="1"/>
  <c r="E110" i="3"/>
  <c r="I110" i="3" s="1"/>
  <c r="J110" i="3" s="1"/>
  <c r="E111" i="3"/>
  <c r="I111" i="3" s="1"/>
  <c r="J111" i="3" s="1"/>
  <c r="E112" i="3"/>
  <c r="I112" i="3" s="1"/>
  <c r="E113" i="3"/>
  <c r="I113" i="3" s="1"/>
  <c r="E114" i="3"/>
  <c r="I114" i="3" s="1"/>
  <c r="J114" i="3" s="1"/>
  <c r="E115" i="3"/>
  <c r="I115" i="3" s="1"/>
  <c r="J115" i="3" s="1"/>
  <c r="E116" i="3"/>
  <c r="I116" i="3" s="1"/>
  <c r="E117" i="3"/>
  <c r="I117" i="3" s="1"/>
  <c r="E118" i="3"/>
  <c r="I118" i="3" s="1"/>
  <c r="J118" i="3" s="1"/>
  <c r="E119" i="3"/>
  <c r="I119" i="3" s="1"/>
  <c r="J119" i="3" s="1"/>
  <c r="E120" i="3"/>
  <c r="I120" i="3" s="1"/>
  <c r="E121" i="3"/>
  <c r="I121" i="3" s="1"/>
  <c r="E122" i="3"/>
  <c r="I122" i="3" s="1"/>
  <c r="J122" i="3" s="1"/>
  <c r="E123" i="3"/>
  <c r="I123" i="3" s="1"/>
  <c r="J123" i="3" s="1"/>
  <c r="E124" i="3"/>
  <c r="I124" i="3" s="1"/>
  <c r="E125" i="3"/>
  <c r="I125" i="3" s="1"/>
  <c r="E126" i="3"/>
  <c r="I126" i="3" s="1"/>
  <c r="J126" i="3" s="1"/>
  <c r="E127" i="3"/>
  <c r="I127" i="3" s="1"/>
  <c r="J127" i="3" s="1"/>
  <c r="E128" i="3"/>
  <c r="I128" i="3" s="1"/>
  <c r="E129" i="3"/>
  <c r="I129" i="3" s="1"/>
  <c r="E130" i="3"/>
  <c r="I130" i="3" s="1"/>
  <c r="J130" i="3" s="1"/>
  <c r="E131" i="3"/>
  <c r="I131" i="3" s="1"/>
  <c r="J131" i="3" s="1"/>
  <c r="E132" i="3"/>
  <c r="I132" i="3" s="1"/>
  <c r="E133" i="3"/>
  <c r="I133" i="3" s="1"/>
  <c r="J133" i="3" s="1"/>
  <c r="E134" i="3"/>
  <c r="I134" i="3" s="1"/>
  <c r="J134" i="3" s="1"/>
  <c r="E135" i="3"/>
  <c r="I135" i="3" s="1"/>
  <c r="J135" i="3" s="1"/>
  <c r="E136" i="3"/>
  <c r="I136" i="3" s="1"/>
  <c r="E137" i="3"/>
  <c r="I137" i="3" s="1"/>
  <c r="J137" i="3" s="1"/>
  <c r="E138" i="3"/>
  <c r="I138" i="3" s="1"/>
  <c r="J138" i="3" s="1"/>
  <c r="E139" i="3"/>
  <c r="I139" i="3" s="1"/>
  <c r="J139" i="3" s="1"/>
  <c r="E140" i="3"/>
  <c r="I140" i="3" s="1"/>
  <c r="E141" i="3"/>
  <c r="I141" i="3" s="1"/>
  <c r="J141" i="3" s="1"/>
  <c r="E142" i="3"/>
  <c r="I142" i="3" s="1"/>
  <c r="J142" i="3" s="1"/>
  <c r="E143" i="3"/>
  <c r="I143" i="3" s="1"/>
  <c r="J143" i="3" s="1"/>
  <c r="E144" i="3"/>
  <c r="I144" i="3" s="1"/>
  <c r="E145" i="3"/>
  <c r="I145" i="3" s="1"/>
  <c r="J145" i="3" s="1"/>
  <c r="E146" i="3"/>
  <c r="I146" i="3" s="1"/>
  <c r="J146" i="3" s="1"/>
  <c r="E147" i="3"/>
  <c r="I147" i="3" s="1"/>
  <c r="J147" i="3" s="1"/>
  <c r="E148" i="3"/>
  <c r="I148" i="3" s="1"/>
  <c r="E149" i="3"/>
  <c r="I149" i="3" s="1"/>
  <c r="J149" i="3" s="1"/>
  <c r="E150" i="3"/>
  <c r="I150" i="3" s="1"/>
  <c r="J150" i="3" s="1"/>
  <c r="E151" i="3"/>
  <c r="I151" i="3" s="1"/>
  <c r="J151" i="3" s="1"/>
  <c r="E152" i="3"/>
  <c r="I152" i="3" s="1"/>
  <c r="E153" i="3"/>
  <c r="I153" i="3" s="1"/>
  <c r="J153" i="3" s="1"/>
  <c r="E154" i="3"/>
  <c r="I154" i="3" s="1"/>
  <c r="J154" i="3" s="1"/>
  <c r="E155" i="3"/>
  <c r="I155" i="3" s="1"/>
  <c r="J155" i="3" s="1"/>
  <c r="E156" i="3"/>
  <c r="I156" i="3" s="1"/>
  <c r="E157" i="3"/>
  <c r="I157" i="3" s="1"/>
  <c r="J157" i="3" s="1"/>
  <c r="E158" i="3"/>
  <c r="I158" i="3" s="1"/>
  <c r="J158" i="3" s="1"/>
  <c r="E159" i="3"/>
  <c r="I159" i="3" s="1"/>
  <c r="J159" i="3" s="1"/>
  <c r="E160" i="3"/>
  <c r="I160" i="3" s="1"/>
  <c r="E161" i="3"/>
  <c r="I161" i="3" s="1"/>
  <c r="J161" i="3" s="1"/>
  <c r="E162" i="3"/>
  <c r="I162" i="3" s="1"/>
  <c r="J162" i="3" s="1"/>
  <c r="E163" i="3"/>
  <c r="I163" i="3" s="1"/>
  <c r="J163" i="3" s="1"/>
  <c r="E164" i="3"/>
  <c r="I164" i="3" s="1"/>
  <c r="E165" i="3"/>
  <c r="I165" i="3" s="1"/>
  <c r="J165" i="3" s="1"/>
  <c r="E166" i="3"/>
  <c r="I166" i="3" s="1"/>
  <c r="J166" i="3" s="1"/>
  <c r="E167" i="3"/>
  <c r="I167" i="3" s="1"/>
  <c r="J167" i="3" s="1"/>
  <c r="E168" i="3"/>
  <c r="I168" i="3" s="1"/>
  <c r="E169" i="3"/>
  <c r="I169" i="3" s="1"/>
  <c r="J169" i="3" s="1"/>
  <c r="E170" i="3"/>
  <c r="I170" i="3" s="1"/>
  <c r="J170" i="3" s="1"/>
  <c r="E171" i="3"/>
  <c r="I171" i="3" s="1"/>
  <c r="J171" i="3" s="1"/>
  <c r="E172" i="3"/>
  <c r="I172" i="3" s="1"/>
  <c r="E173" i="3"/>
  <c r="I173" i="3" s="1"/>
  <c r="J173" i="3" s="1"/>
  <c r="E174" i="3"/>
  <c r="I174" i="3" s="1"/>
  <c r="J174" i="3" s="1"/>
  <c r="E175" i="3"/>
  <c r="I175" i="3" s="1"/>
  <c r="J175" i="3" s="1"/>
  <c r="E176" i="3"/>
  <c r="I176" i="3" s="1"/>
  <c r="E177" i="3"/>
  <c r="I177" i="3" s="1"/>
  <c r="J177" i="3" s="1"/>
  <c r="E178" i="3"/>
  <c r="I178" i="3" s="1"/>
  <c r="J178" i="3" s="1"/>
  <c r="E179" i="3"/>
  <c r="I179" i="3" s="1"/>
  <c r="J179" i="3" s="1"/>
  <c r="E180" i="3"/>
  <c r="I180" i="3" s="1"/>
  <c r="E181" i="3"/>
  <c r="I181" i="3" s="1"/>
  <c r="J181" i="3" s="1"/>
  <c r="E182" i="3"/>
  <c r="I182" i="3" s="1"/>
  <c r="J182" i="3" s="1"/>
  <c r="E183" i="3"/>
  <c r="I183" i="3" s="1"/>
  <c r="J183" i="3" s="1"/>
  <c r="E184" i="3"/>
  <c r="I184" i="3" s="1"/>
  <c r="E185" i="3"/>
  <c r="I185" i="3" s="1"/>
  <c r="J185" i="3" s="1"/>
  <c r="E186" i="3"/>
  <c r="I186" i="3" s="1"/>
  <c r="J186" i="3" s="1"/>
  <c r="E187" i="3"/>
  <c r="I187" i="3" s="1"/>
  <c r="J187" i="3" s="1"/>
  <c r="E188" i="3"/>
  <c r="I188" i="3" s="1"/>
  <c r="E189" i="3"/>
  <c r="I189" i="3" s="1"/>
  <c r="J189" i="3" s="1"/>
  <c r="E190" i="3"/>
  <c r="I190" i="3" s="1"/>
  <c r="J190" i="3" s="1"/>
  <c r="E191" i="3"/>
  <c r="I191" i="3" s="1"/>
  <c r="J191" i="3" s="1"/>
  <c r="E192" i="3"/>
  <c r="I192" i="3" s="1"/>
  <c r="E193" i="3"/>
  <c r="I193" i="3" s="1"/>
  <c r="J193" i="3" s="1"/>
  <c r="E194" i="3"/>
  <c r="I194" i="3" s="1"/>
  <c r="J194" i="3" s="1"/>
  <c r="E195" i="3"/>
  <c r="I195" i="3" s="1"/>
  <c r="J195" i="3" s="1"/>
  <c r="E196" i="3"/>
  <c r="I196" i="3" s="1"/>
  <c r="E197" i="3"/>
  <c r="I197" i="3" s="1"/>
  <c r="J197" i="3" s="1"/>
  <c r="E198" i="3"/>
  <c r="I198" i="3" s="1"/>
  <c r="J198" i="3" s="1"/>
  <c r="E199" i="3"/>
  <c r="I199" i="3" s="1"/>
  <c r="J199" i="3" s="1"/>
  <c r="E200" i="3"/>
  <c r="I200" i="3" s="1"/>
  <c r="E201" i="3"/>
  <c r="I201" i="3" s="1"/>
  <c r="J201" i="3" s="1"/>
  <c r="E202" i="3"/>
  <c r="I202" i="3" s="1"/>
  <c r="J202" i="3" s="1"/>
  <c r="E203" i="3"/>
  <c r="I203" i="3" s="1"/>
  <c r="J203" i="3" s="1"/>
  <c r="E204" i="3"/>
  <c r="I204" i="3" s="1"/>
  <c r="E205" i="3"/>
  <c r="I205" i="3" s="1"/>
  <c r="J205" i="3" s="1"/>
  <c r="E206" i="3"/>
  <c r="I206" i="3" s="1"/>
  <c r="J206" i="3" s="1"/>
  <c r="E207" i="3"/>
  <c r="I207" i="3" s="1"/>
  <c r="J207" i="3" s="1"/>
  <c r="E208" i="3"/>
  <c r="I208" i="3" s="1"/>
  <c r="E209" i="3"/>
  <c r="I209" i="3" s="1"/>
  <c r="J209" i="3" s="1"/>
  <c r="H4" i="3"/>
  <c r="L4" i="3" s="1"/>
  <c r="H7" i="3"/>
  <c r="H11" i="3"/>
  <c r="H13" i="3"/>
  <c r="H15" i="3"/>
  <c r="H19" i="3"/>
  <c r="H21" i="3"/>
  <c r="H23" i="3"/>
  <c r="H27" i="3"/>
  <c r="H29" i="3"/>
  <c r="H31" i="3"/>
  <c r="H33" i="3"/>
  <c r="L33" i="3" s="1"/>
  <c r="H35" i="3"/>
  <c r="H37" i="3"/>
  <c r="H39" i="3"/>
  <c r="H41" i="3"/>
  <c r="H43" i="3"/>
  <c r="L43" i="3" s="1"/>
  <c r="H45" i="3"/>
  <c r="H47" i="3"/>
  <c r="H48" i="3"/>
  <c r="L48" i="3" s="1"/>
  <c r="H49" i="3"/>
  <c r="L49" i="3" s="1"/>
  <c r="H51" i="3"/>
  <c r="H55" i="3"/>
  <c r="H57" i="3"/>
  <c r="H59" i="3"/>
  <c r="H63" i="3"/>
  <c r="H64" i="3"/>
  <c r="L64" i="3" s="1"/>
  <c r="H65" i="3"/>
  <c r="L65" i="3" s="1"/>
  <c r="H67" i="3"/>
  <c r="H69" i="3"/>
  <c r="H71" i="3"/>
  <c r="H73" i="3"/>
  <c r="H75" i="3"/>
  <c r="H77" i="3"/>
  <c r="H79" i="3"/>
  <c r="H80" i="3"/>
  <c r="L80" i="3" s="1"/>
  <c r="H81" i="3"/>
  <c r="L81" i="3" s="1"/>
  <c r="H83" i="3"/>
  <c r="H85" i="3"/>
  <c r="H87" i="3"/>
  <c r="H89" i="3"/>
  <c r="H91" i="3"/>
  <c r="H93" i="3"/>
  <c r="L93" i="3" s="1"/>
  <c r="H95" i="3"/>
  <c r="H97" i="3"/>
  <c r="L97" i="3" s="1"/>
  <c r="H99" i="3"/>
  <c r="H101" i="3"/>
  <c r="H103" i="3"/>
  <c r="H105" i="3"/>
  <c r="H107" i="3"/>
  <c r="H109" i="3"/>
  <c r="L109" i="3" s="1"/>
  <c r="H111" i="3"/>
  <c r="H112" i="3"/>
  <c r="L112" i="3" s="1"/>
  <c r="H113" i="3"/>
  <c r="L113" i="3" s="1"/>
  <c r="H115" i="3"/>
  <c r="H117" i="3"/>
  <c r="H119" i="3"/>
  <c r="H121" i="3"/>
  <c r="H123" i="3"/>
  <c r="H125" i="3"/>
  <c r="H127" i="3"/>
  <c r="H128" i="3"/>
  <c r="L128" i="3" s="1"/>
  <c r="H129" i="3"/>
  <c r="L129" i="3" s="1"/>
  <c r="H131" i="3"/>
  <c r="H133" i="3"/>
  <c r="H135" i="3"/>
  <c r="H137" i="3"/>
  <c r="H139" i="3"/>
  <c r="H141" i="3"/>
  <c r="L141" i="3" s="1"/>
  <c r="H143" i="3"/>
  <c r="H144" i="3"/>
  <c r="L144" i="3" s="1"/>
  <c r="H145" i="3"/>
  <c r="H147" i="3"/>
  <c r="H149" i="3"/>
  <c r="H151" i="3"/>
  <c r="H153" i="3"/>
  <c r="H155" i="3"/>
  <c r="H157" i="3"/>
  <c r="L157" i="3" s="1"/>
  <c r="H159" i="3"/>
  <c r="H160" i="3"/>
  <c r="L160" i="3" s="1"/>
  <c r="H161" i="3"/>
  <c r="L161" i="3" s="1"/>
  <c r="H163" i="3"/>
  <c r="H165" i="3"/>
  <c r="H167" i="3"/>
  <c r="H169" i="3"/>
  <c r="H171" i="3"/>
  <c r="H173" i="3"/>
  <c r="L173" i="3" s="1"/>
  <c r="H175" i="3"/>
  <c r="H176" i="3"/>
  <c r="L176" i="3" s="1"/>
  <c r="H177" i="3"/>
  <c r="L177" i="3" s="1"/>
  <c r="H179" i="3"/>
  <c r="H181" i="3"/>
  <c r="H183" i="3"/>
  <c r="H185" i="3"/>
  <c r="H187" i="3"/>
  <c r="H189" i="3"/>
  <c r="H191" i="3"/>
  <c r="H192" i="3"/>
  <c r="L192" i="3" s="1"/>
  <c r="H193" i="3"/>
  <c r="H195" i="3"/>
  <c r="H197" i="3"/>
  <c r="H199" i="3"/>
  <c r="H201" i="3"/>
  <c r="H203" i="3"/>
  <c r="H205" i="3"/>
  <c r="L205" i="3" s="1"/>
  <c r="H207" i="3"/>
  <c r="H208" i="3"/>
  <c r="L208" i="3" s="1"/>
  <c r="H209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L171" i="3" l="1"/>
  <c r="L107" i="3"/>
  <c r="G3" i="5"/>
  <c r="G7" i="5"/>
  <c r="G9" i="5"/>
  <c r="G11" i="5"/>
  <c r="G13" i="5"/>
  <c r="G15" i="5"/>
  <c r="G17" i="5"/>
  <c r="G19" i="5"/>
  <c r="G21" i="5"/>
  <c r="G23" i="5"/>
  <c r="G25" i="5"/>
  <c r="G27" i="5"/>
  <c r="G29" i="5"/>
  <c r="G31" i="5"/>
  <c r="G33" i="5"/>
  <c r="G35" i="5"/>
  <c r="G39" i="5"/>
  <c r="G41" i="5"/>
  <c r="G43" i="5"/>
  <c r="G45" i="5"/>
  <c r="G47" i="5"/>
  <c r="G49" i="5"/>
  <c r="G53" i="5"/>
  <c r="G55" i="5"/>
  <c r="G59" i="5"/>
  <c r="G61" i="5"/>
  <c r="G63" i="5"/>
  <c r="G65" i="5"/>
  <c r="G67" i="5"/>
  <c r="G69" i="5"/>
  <c r="G73" i="5"/>
  <c r="G77" i="5"/>
  <c r="G79" i="5"/>
  <c r="G81" i="5"/>
  <c r="G83" i="5"/>
  <c r="G85" i="5"/>
  <c r="G87" i="5"/>
  <c r="G89" i="5"/>
  <c r="G91" i="5"/>
  <c r="G93" i="5"/>
  <c r="G95" i="5"/>
  <c r="G97" i="5"/>
  <c r="G99" i="5"/>
  <c r="G105" i="5"/>
  <c r="G107" i="5"/>
  <c r="G109" i="5"/>
  <c r="G111" i="5"/>
  <c r="G113" i="5"/>
  <c r="G117" i="5"/>
  <c r="G119" i="5"/>
  <c r="G121" i="5"/>
  <c r="G123" i="5"/>
  <c r="G125" i="5"/>
  <c r="G127" i="5"/>
  <c r="G135" i="5"/>
  <c r="G137" i="5"/>
  <c r="G139" i="5"/>
  <c r="G141" i="5"/>
  <c r="G145" i="5"/>
  <c r="G147" i="5"/>
  <c r="G149" i="5"/>
  <c r="G151" i="5"/>
  <c r="G153" i="5"/>
  <c r="G155" i="5"/>
  <c r="G161" i="5"/>
  <c r="G163" i="5"/>
  <c r="G165" i="5"/>
  <c r="G167" i="5"/>
  <c r="G169" i="5"/>
  <c r="E134" i="6"/>
  <c r="E138" i="6"/>
  <c r="E146" i="6"/>
  <c r="E154" i="6"/>
  <c r="E166" i="6"/>
  <c r="E170" i="6"/>
  <c r="E174" i="6"/>
  <c r="L11" i="3"/>
  <c r="L209" i="3"/>
  <c r="L189" i="3"/>
  <c r="L145" i="3"/>
  <c r="L125" i="3"/>
  <c r="D5" i="5"/>
  <c r="G8" i="5"/>
  <c r="D13" i="5"/>
  <c r="D17" i="5"/>
  <c r="D26" i="5"/>
  <c r="D28" i="5"/>
  <c r="D30" i="5"/>
  <c r="D32" i="5"/>
  <c r="D36" i="5"/>
  <c r="D45" i="5"/>
  <c r="G76" i="5"/>
  <c r="G208" i="5"/>
  <c r="D3" i="6"/>
  <c r="I3" i="6" s="1"/>
  <c r="H4" i="6"/>
  <c r="D11" i="6"/>
  <c r="I11" i="6" s="1"/>
  <c r="E17" i="6"/>
  <c r="E19" i="6"/>
  <c r="E25" i="6"/>
  <c r="E33" i="6"/>
  <c r="E41" i="6"/>
  <c r="E49" i="6"/>
  <c r="F59" i="6"/>
  <c r="E81" i="6"/>
  <c r="E89" i="6"/>
  <c r="E97" i="6"/>
  <c r="E105" i="6"/>
  <c r="F125" i="6"/>
  <c r="E127" i="6"/>
  <c r="E129" i="6"/>
  <c r="E131" i="6"/>
  <c r="E149" i="6"/>
  <c r="E151" i="6"/>
  <c r="E153" i="6"/>
  <c r="E155" i="6"/>
  <c r="E157" i="6"/>
  <c r="F163" i="6"/>
  <c r="E165" i="6"/>
  <c r="E167" i="6"/>
  <c r="F170" i="6"/>
  <c r="E171" i="6"/>
  <c r="F174" i="6"/>
  <c r="E175" i="6"/>
  <c r="E179" i="6"/>
  <c r="E181" i="6"/>
  <c r="E185" i="6"/>
  <c r="E187" i="6"/>
  <c r="E189" i="6"/>
  <c r="F191" i="6"/>
  <c r="L3" i="3"/>
  <c r="L120" i="3"/>
  <c r="L124" i="3"/>
  <c r="L132" i="3"/>
  <c r="L136" i="3"/>
  <c r="L140" i="3"/>
  <c r="L148" i="3"/>
  <c r="L152" i="3"/>
  <c r="L156" i="3"/>
  <c r="L164" i="3"/>
  <c r="L168" i="3"/>
  <c r="L172" i="3"/>
  <c r="L180" i="3"/>
  <c r="L184" i="3"/>
  <c r="L188" i="3"/>
  <c r="L196" i="3"/>
  <c r="L200" i="3"/>
  <c r="L204" i="3"/>
  <c r="L155" i="3"/>
  <c r="L91" i="3"/>
  <c r="L27" i="3"/>
  <c r="E73" i="6"/>
  <c r="L203" i="3"/>
  <c r="L139" i="3"/>
  <c r="L75" i="3"/>
  <c r="D29" i="5"/>
  <c r="F87" i="6"/>
  <c r="D145" i="6"/>
  <c r="I145" i="6" s="1"/>
  <c r="D146" i="6"/>
  <c r="I146" i="6" s="1"/>
  <c r="D150" i="6"/>
  <c r="I150" i="6" s="1"/>
  <c r="D153" i="6"/>
  <c r="I153" i="6" s="1"/>
  <c r="L193" i="3"/>
  <c r="L187" i="3"/>
  <c r="L123" i="3"/>
  <c r="L59" i="3"/>
  <c r="G173" i="5"/>
  <c r="G177" i="5"/>
  <c r="G183" i="5"/>
  <c r="G185" i="5"/>
  <c r="G189" i="5"/>
  <c r="G191" i="5"/>
  <c r="G197" i="5"/>
  <c r="G201" i="5"/>
  <c r="H55" i="6"/>
  <c r="H83" i="6"/>
  <c r="H87" i="6"/>
  <c r="H89" i="6"/>
  <c r="H93" i="6"/>
  <c r="H95" i="6"/>
  <c r="H97" i="6"/>
  <c r="H99" i="6"/>
  <c r="H105" i="6"/>
  <c r="D107" i="6"/>
  <c r="I107" i="6" s="1"/>
  <c r="D109" i="6"/>
  <c r="I109" i="6" s="1"/>
  <c r="E142" i="6"/>
  <c r="E162" i="6"/>
  <c r="E186" i="6"/>
  <c r="E190" i="6"/>
  <c r="E194" i="6"/>
  <c r="E196" i="6"/>
  <c r="H198" i="6"/>
  <c r="F200" i="6"/>
  <c r="E202" i="6"/>
  <c r="E204" i="6"/>
  <c r="E206" i="6"/>
  <c r="E208" i="6"/>
  <c r="L207" i="3"/>
  <c r="L191" i="3"/>
  <c r="L175" i="3"/>
  <c r="L159" i="3"/>
  <c r="L143" i="3"/>
  <c r="L127" i="3"/>
  <c r="L111" i="3"/>
  <c r="L95" i="3"/>
  <c r="L79" i="3"/>
  <c r="L63" i="3"/>
  <c r="L47" i="3"/>
  <c r="L31" i="3"/>
  <c r="L15" i="3"/>
  <c r="L195" i="3"/>
  <c r="L179" i="3"/>
  <c r="L163" i="3"/>
  <c r="L147" i="3"/>
  <c r="L131" i="3"/>
  <c r="L115" i="3"/>
  <c r="L99" i="3"/>
  <c r="L83" i="3"/>
  <c r="L67" i="3"/>
  <c r="L51" i="3"/>
  <c r="L35" i="3"/>
  <c r="L19" i="3"/>
  <c r="J129" i="3"/>
  <c r="J125" i="3"/>
  <c r="J121" i="3"/>
  <c r="J117" i="3"/>
  <c r="L199" i="3"/>
  <c r="L183" i="3"/>
  <c r="L167" i="3"/>
  <c r="L151" i="3"/>
  <c r="L135" i="3"/>
  <c r="L119" i="3"/>
  <c r="L103" i="3"/>
  <c r="L87" i="3"/>
  <c r="L71" i="3"/>
  <c r="L55" i="3"/>
  <c r="L39" i="3"/>
  <c r="L23" i="3"/>
  <c r="L7" i="3"/>
  <c r="J208" i="3"/>
  <c r="J204" i="3"/>
  <c r="J200" i="3"/>
  <c r="J196" i="3"/>
  <c r="J192" i="3"/>
  <c r="J188" i="3"/>
  <c r="J184" i="3"/>
  <c r="J180" i="3"/>
  <c r="J176" i="3"/>
  <c r="J172" i="3"/>
  <c r="J168" i="3"/>
  <c r="J164" i="3"/>
  <c r="J160" i="3"/>
  <c r="J156" i="3"/>
  <c r="J152" i="3"/>
  <c r="J148" i="3"/>
  <c r="J144" i="3"/>
  <c r="J140" i="3"/>
  <c r="J136" i="3"/>
  <c r="J132" i="3"/>
  <c r="J128" i="3"/>
  <c r="J124" i="3"/>
  <c r="J120" i="3"/>
  <c r="J116" i="3"/>
  <c r="J112" i="3"/>
  <c r="J108" i="3"/>
  <c r="J104" i="3"/>
  <c r="J100" i="3"/>
  <c r="J96" i="3"/>
  <c r="J92" i="3"/>
  <c r="J88" i="3"/>
  <c r="J84" i="3"/>
  <c r="J80" i="3"/>
  <c r="J76" i="3"/>
  <c r="J72" i="3"/>
  <c r="J68" i="3"/>
  <c r="J64" i="3"/>
  <c r="J60" i="3"/>
  <c r="J56" i="3"/>
  <c r="J52" i="3"/>
  <c r="J48" i="3"/>
  <c r="J44" i="3"/>
  <c r="J40" i="3"/>
  <c r="J36" i="3"/>
  <c r="J32" i="3"/>
  <c r="J28" i="3"/>
  <c r="J24" i="3"/>
  <c r="J20" i="3"/>
  <c r="J16" i="3"/>
  <c r="J12" i="3"/>
  <c r="J8" i="3"/>
  <c r="E192" i="6"/>
  <c r="E182" i="6"/>
  <c r="H57" i="6"/>
  <c r="E177" i="6"/>
  <c r="J170" i="6"/>
  <c r="J113" i="3"/>
  <c r="J109" i="3"/>
  <c r="J105" i="3"/>
  <c r="J101" i="3"/>
  <c r="J97" i="3"/>
  <c r="J93" i="3"/>
  <c r="J89" i="3"/>
  <c r="J85" i="3"/>
  <c r="J81" i="3"/>
  <c r="J77" i="3"/>
  <c r="J73" i="3"/>
  <c r="J69" i="3"/>
  <c r="J65" i="3"/>
  <c r="J61" i="3"/>
  <c r="J57" i="3"/>
  <c r="J53" i="3"/>
  <c r="J49" i="3"/>
  <c r="J45" i="3"/>
  <c r="J41" i="3"/>
  <c r="J37" i="3"/>
  <c r="J33" i="3"/>
  <c r="J29" i="3"/>
  <c r="J25" i="3"/>
  <c r="J21" i="3"/>
  <c r="J17" i="3"/>
  <c r="J13" i="3"/>
  <c r="J9" i="3"/>
  <c r="D37" i="5"/>
  <c r="E145" i="5"/>
  <c r="F29" i="6"/>
  <c r="E32" i="6"/>
  <c r="E34" i="6"/>
  <c r="E36" i="6"/>
  <c r="E38" i="6"/>
  <c r="E40" i="6"/>
  <c r="E44" i="6"/>
  <c r="E46" i="6"/>
  <c r="D56" i="6"/>
  <c r="I56" i="6" s="1"/>
  <c r="H58" i="6"/>
  <c r="E61" i="6"/>
  <c r="E63" i="6"/>
  <c r="E65" i="6"/>
  <c r="E67" i="6"/>
  <c r="E69" i="6"/>
  <c r="E79" i="6"/>
  <c r="E83" i="6"/>
  <c r="E85" i="6"/>
  <c r="E93" i="6"/>
  <c r="E95" i="6"/>
  <c r="E101" i="6"/>
  <c r="E103" i="6"/>
  <c r="E107" i="6"/>
  <c r="F110" i="6"/>
  <c r="D118" i="6"/>
  <c r="I118" i="6" s="1"/>
  <c r="H125" i="6"/>
  <c r="E128" i="6"/>
  <c r="E130" i="6"/>
  <c r="E136" i="6"/>
  <c r="F141" i="6"/>
  <c r="F145" i="6"/>
  <c r="E156" i="6"/>
  <c r="F159" i="6"/>
  <c r="E160" i="6"/>
  <c r="E164" i="6"/>
  <c r="E168" i="6"/>
  <c r="E172" i="6"/>
  <c r="E176" i="6"/>
  <c r="H180" i="6"/>
  <c r="H182" i="6"/>
  <c r="H190" i="6"/>
  <c r="E193" i="6"/>
  <c r="E197" i="6"/>
  <c r="E205" i="6"/>
  <c r="E209" i="6"/>
  <c r="G2" i="5"/>
  <c r="E57" i="5"/>
  <c r="E72" i="5"/>
  <c r="E87" i="5"/>
  <c r="L87" i="5" s="1"/>
  <c r="E101" i="5"/>
  <c r="E181" i="5"/>
  <c r="E195" i="5"/>
  <c r="E9" i="6"/>
  <c r="D14" i="6"/>
  <c r="I14" i="6" s="1"/>
  <c r="H23" i="6"/>
  <c r="D76" i="6"/>
  <c r="I76" i="6" s="1"/>
  <c r="D88" i="6"/>
  <c r="I88" i="6" s="1"/>
  <c r="D100" i="6"/>
  <c r="I100" i="6" s="1"/>
  <c r="H102" i="6"/>
  <c r="D108" i="6"/>
  <c r="I108" i="6" s="1"/>
  <c r="E111" i="6"/>
  <c r="E113" i="6"/>
  <c r="F118" i="6"/>
  <c r="E125" i="6"/>
  <c r="J125" i="6" s="1"/>
  <c r="H127" i="6"/>
  <c r="D130" i="6"/>
  <c r="I130" i="6" s="1"/>
  <c r="H133" i="6"/>
  <c r="H141" i="6"/>
  <c r="D162" i="6"/>
  <c r="I162" i="6" s="1"/>
  <c r="H171" i="6"/>
  <c r="J174" i="6"/>
  <c r="D176" i="6"/>
  <c r="I176" i="6" s="1"/>
  <c r="F176" i="6"/>
  <c r="F179" i="6"/>
  <c r="J179" i="6" s="1"/>
  <c r="E180" i="6"/>
  <c r="F184" i="6"/>
  <c r="F189" i="6"/>
  <c r="J189" i="6" s="1"/>
  <c r="H192" i="6"/>
  <c r="H196" i="6"/>
  <c r="H208" i="6"/>
  <c r="L6" i="3"/>
  <c r="L10" i="3"/>
  <c r="L14" i="3"/>
  <c r="L18" i="3"/>
  <c r="L22" i="3"/>
  <c r="L26" i="3"/>
  <c r="L30" i="3"/>
  <c r="L34" i="3"/>
  <c r="L38" i="3"/>
  <c r="L42" i="3"/>
  <c r="L46" i="3"/>
  <c r="L50" i="3"/>
  <c r="L54" i="3"/>
  <c r="L58" i="3"/>
  <c r="L62" i="3"/>
  <c r="L66" i="3"/>
  <c r="L70" i="3"/>
  <c r="L74" i="3"/>
  <c r="L78" i="3"/>
  <c r="L82" i="3"/>
  <c r="L86" i="3"/>
  <c r="L90" i="3"/>
  <c r="L94" i="3"/>
  <c r="L98" i="3"/>
  <c r="L102" i="3"/>
  <c r="L106" i="3"/>
  <c r="L110" i="3"/>
  <c r="L114" i="3"/>
  <c r="L118" i="3"/>
  <c r="L122" i="3"/>
  <c r="L126" i="3"/>
  <c r="L130" i="3"/>
  <c r="L134" i="3"/>
  <c r="E117" i="5"/>
  <c r="J4" i="3"/>
  <c r="G71" i="5"/>
  <c r="G101" i="5"/>
  <c r="E88" i="5"/>
  <c r="E36" i="5"/>
  <c r="G57" i="5"/>
  <c r="G181" i="5"/>
  <c r="E173" i="5"/>
  <c r="E60" i="5"/>
  <c r="E37" i="5"/>
  <c r="G37" i="5"/>
  <c r="E75" i="5"/>
  <c r="G75" i="5"/>
  <c r="E103" i="5"/>
  <c r="G103" i="5"/>
  <c r="E115" i="5"/>
  <c r="G115" i="5"/>
  <c r="E129" i="5"/>
  <c r="G129" i="5"/>
  <c r="G131" i="5"/>
  <c r="E131" i="5"/>
  <c r="G143" i="5"/>
  <c r="E144" i="5"/>
  <c r="J144" i="5" s="1"/>
  <c r="E157" i="5"/>
  <c r="G157" i="5"/>
  <c r="G159" i="5"/>
  <c r="E160" i="5"/>
  <c r="G171" i="5"/>
  <c r="E172" i="5"/>
  <c r="E179" i="5"/>
  <c r="G179" i="5"/>
  <c r="G187" i="5"/>
  <c r="E187" i="5"/>
  <c r="E193" i="5"/>
  <c r="G193" i="5"/>
  <c r="G199" i="5"/>
  <c r="E200" i="5"/>
  <c r="E204" i="5"/>
  <c r="G203" i="5"/>
  <c r="G205" i="5"/>
  <c r="E205" i="5"/>
  <c r="E207" i="5"/>
  <c r="G207" i="5"/>
  <c r="E209" i="5"/>
  <c r="G209" i="5"/>
  <c r="F14" i="6"/>
  <c r="E13" i="6"/>
  <c r="F16" i="6"/>
  <c r="E15" i="6"/>
  <c r="F22" i="6"/>
  <c r="E21" i="6"/>
  <c r="E30" i="6"/>
  <c r="H42" i="6"/>
  <c r="E42" i="6"/>
  <c r="F47" i="6"/>
  <c r="E56" i="6"/>
  <c r="F94" i="6"/>
  <c r="E94" i="6"/>
  <c r="E98" i="6"/>
  <c r="F98" i="6"/>
  <c r="F115" i="6"/>
  <c r="E115" i="6"/>
  <c r="H115" i="6"/>
  <c r="E126" i="6"/>
  <c r="H197" i="6"/>
  <c r="D197" i="6"/>
  <c r="I197" i="6" s="1"/>
  <c r="D53" i="5"/>
  <c r="D57" i="5"/>
  <c r="L57" i="5" s="1"/>
  <c r="D60" i="5"/>
  <c r="L60" i="5" s="1"/>
  <c r="D65" i="5"/>
  <c r="D69" i="5"/>
  <c r="L69" i="5" s="1"/>
  <c r="D70" i="5"/>
  <c r="D91" i="5"/>
  <c r="D95" i="5"/>
  <c r="D109" i="5"/>
  <c r="D123" i="5"/>
  <c r="D138" i="5"/>
  <c r="D172" i="5"/>
  <c r="L172" i="5" s="1"/>
  <c r="G174" i="5"/>
  <c r="D183" i="5"/>
  <c r="D186" i="5"/>
  <c r="F2" i="6"/>
  <c r="E2" i="6"/>
  <c r="J2" i="6" s="1"/>
  <c r="E4" i="6"/>
  <c r="F6" i="6"/>
  <c r="E6" i="6"/>
  <c r="E8" i="6"/>
  <c r="E10" i="6"/>
  <c r="D21" i="6"/>
  <c r="I21" i="6" s="1"/>
  <c r="F21" i="6"/>
  <c r="F24" i="6"/>
  <c r="E23" i="6"/>
  <c r="E27" i="6"/>
  <c r="F30" i="6"/>
  <c r="E29" i="6"/>
  <c r="J29" i="6" s="1"/>
  <c r="H31" i="6"/>
  <c r="D40" i="6"/>
  <c r="I40" i="6" s="1"/>
  <c r="H41" i="6"/>
  <c r="F46" i="6"/>
  <c r="E51" i="6"/>
  <c r="E53" i="6"/>
  <c r="E55" i="6"/>
  <c r="E58" i="6"/>
  <c r="H60" i="6"/>
  <c r="H62" i="6"/>
  <c r="F78" i="6"/>
  <c r="E77" i="6"/>
  <c r="H77" i="6"/>
  <c r="E104" i="6"/>
  <c r="E108" i="6"/>
  <c r="H157" i="6"/>
  <c r="D157" i="6"/>
  <c r="I157" i="6" s="1"/>
  <c r="D158" i="6"/>
  <c r="I158" i="6" s="1"/>
  <c r="E195" i="6"/>
  <c r="H195" i="6"/>
  <c r="E198" i="6"/>
  <c r="E4" i="5"/>
  <c r="E12" i="5"/>
  <c r="L12" i="5" s="1"/>
  <c r="E16" i="5"/>
  <c r="E24" i="5"/>
  <c r="E29" i="5"/>
  <c r="E44" i="5"/>
  <c r="E48" i="5"/>
  <c r="E56" i="5"/>
  <c r="E61" i="5"/>
  <c r="E62" i="5"/>
  <c r="E64" i="5"/>
  <c r="E66" i="5"/>
  <c r="E73" i="5"/>
  <c r="E74" i="5"/>
  <c r="J74" i="5" s="1"/>
  <c r="E78" i="5"/>
  <c r="E80" i="5"/>
  <c r="E86" i="5"/>
  <c r="E89" i="5"/>
  <c r="E92" i="5"/>
  <c r="J92" i="5" s="1"/>
  <c r="E94" i="5"/>
  <c r="E97" i="5"/>
  <c r="E100" i="5"/>
  <c r="E102" i="5"/>
  <c r="E108" i="5"/>
  <c r="E110" i="5"/>
  <c r="E114" i="5"/>
  <c r="E116" i="5"/>
  <c r="E122" i="5"/>
  <c r="E125" i="5"/>
  <c r="E126" i="5"/>
  <c r="E128" i="5"/>
  <c r="J128" i="5" s="1"/>
  <c r="E130" i="5"/>
  <c r="E137" i="5"/>
  <c r="E138" i="5"/>
  <c r="E142" i="5"/>
  <c r="E150" i="5"/>
  <c r="E153" i="5"/>
  <c r="E156" i="5"/>
  <c r="E158" i="5"/>
  <c r="E161" i="5"/>
  <c r="E164" i="5"/>
  <c r="E166" i="5"/>
  <c r="E174" i="5"/>
  <c r="E176" i="5"/>
  <c r="E178" i="5"/>
  <c r="E180" i="5"/>
  <c r="E182" i="5"/>
  <c r="E185" i="5"/>
  <c r="E186" i="5"/>
  <c r="E189" i="5"/>
  <c r="E190" i="5"/>
  <c r="E192" i="5"/>
  <c r="E194" i="5"/>
  <c r="E196" i="5"/>
  <c r="E198" i="5"/>
  <c r="E201" i="5"/>
  <c r="E202" i="5"/>
  <c r="E206" i="5"/>
  <c r="J206" i="5" s="1"/>
  <c r="H7" i="6"/>
  <c r="E12" i="6"/>
  <c r="E14" i="6"/>
  <c r="J14" i="6" s="1"/>
  <c r="K14" i="6" s="1"/>
  <c r="E16" i="6"/>
  <c r="E18" i="6"/>
  <c r="E20" i="6"/>
  <c r="H22" i="6"/>
  <c r="D29" i="6"/>
  <c r="I29" i="6" s="1"/>
  <c r="F32" i="6"/>
  <c r="E31" i="6"/>
  <c r="F35" i="6"/>
  <c r="E35" i="6"/>
  <c r="F38" i="6"/>
  <c r="J38" i="6" s="1"/>
  <c r="E37" i="6"/>
  <c r="E39" i="6"/>
  <c r="E43" i="6"/>
  <c r="H45" i="6"/>
  <c r="E45" i="6"/>
  <c r="H47" i="6"/>
  <c r="E48" i="6"/>
  <c r="H50" i="6"/>
  <c r="D55" i="6"/>
  <c r="I55" i="6" s="1"/>
  <c r="E60" i="6"/>
  <c r="F62" i="6"/>
  <c r="E62" i="6"/>
  <c r="E64" i="6"/>
  <c r="E68" i="6"/>
  <c r="H70" i="6"/>
  <c r="D121" i="6"/>
  <c r="I121" i="6" s="1"/>
  <c r="H120" i="6"/>
  <c r="D120" i="6"/>
  <c r="I120" i="6" s="1"/>
  <c r="E133" i="6"/>
  <c r="E135" i="6"/>
  <c r="E137" i="6"/>
  <c r="E139" i="6"/>
  <c r="E141" i="6"/>
  <c r="E143" i="6"/>
  <c r="E145" i="6"/>
  <c r="E147" i="6"/>
  <c r="E161" i="6"/>
  <c r="H200" i="6"/>
  <c r="E201" i="6"/>
  <c r="D201" i="6"/>
  <c r="I201" i="6" s="1"/>
  <c r="F204" i="6"/>
  <c r="J204" i="6" s="1"/>
  <c r="E203" i="6"/>
  <c r="F207" i="6"/>
  <c r="E207" i="6"/>
  <c r="E178" i="6"/>
  <c r="F4" i="6"/>
  <c r="E3" i="6"/>
  <c r="E5" i="6"/>
  <c r="E7" i="6"/>
  <c r="F12" i="6"/>
  <c r="E11" i="6"/>
  <c r="J11" i="6" s="1"/>
  <c r="M11" i="6" s="1"/>
  <c r="H15" i="6"/>
  <c r="E22" i="6"/>
  <c r="J22" i="6" s="1"/>
  <c r="E24" i="6"/>
  <c r="J24" i="6" s="1"/>
  <c r="E26" i="6"/>
  <c r="E28" i="6"/>
  <c r="H30" i="6"/>
  <c r="E47" i="6"/>
  <c r="J47" i="6" s="1"/>
  <c r="F50" i="6"/>
  <c r="E50" i="6"/>
  <c r="E52" i="6"/>
  <c r="E54" i="6"/>
  <c r="E59" i="6"/>
  <c r="J59" i="6" s="1"/>
  <c r="H61" i="6"/>
  <c r="H65" i="6"/>
  <c r="H67" i="6"/>
  <c r="D67" i="6"/>
  <c r="I67" i="6" s="1"/>
  <c r="D68" i="6"/>
  <c r="I68" i="6" s="1"/>
  <c r="E80" i="6"/>
  <c r="F82" i="6"/>
  <c r="E82" i="6"/>
  <c r="J82" i="6" s="1"/>
  <c r="E86" i="6"/>
  <c r="J86" i="6" s="1"/>
  <c r="F86" i="6"/>
  <c r="F99" i="6"/>
  <c r="E124" i="6"/>
  <c r="D161" i="6"/>
  <c r="I161" i="6" s="1"/>
  <c r="E158" i="6"/>
  <c r="E121" i="6"/>
  <c r="E57" i="6"/>
  <c r="F74" i="6"/>
  <c r="E74" i="6"/>
  <c r="F90" i="6"/>
  <c r="J90" i="6" s="1"/>
  <c r="E123" i="6"/>
  <c r="H132" i="6"/>
  <c r="H134" i="6"/>
  <c r="F161" i="6"/>
  <c r="E173" i="6"/>
  <c r="E169" i="6"/>
  <c r="F79" i="6"/>
  <c r="J79" i="6" s="1"/>
  <c r="F91" i="6"/>
  <c r="E91" i="6"/>
  <c r="F111" i="6"/>
  <c r="J111" i="6" s="1"/>
  <c r="E110" i="6"/>
  <c r="J110" i="6" s="1"/>
  <c r="D117" i="6"/>
  <c r="I117" i="6" s="1"/>
  <c r="F130" i="6"/>
  <c r="D137" i="6"/>
  <c r="I137" i="6" s="1"/>
  <c r="F149" i="6"/>
  <c r="J149" i="6" s="1"/>
  <c r="F151" i="6"/>
  <c r="J151" i="6" s="1"/>
  <c r="F152" i="6"/>
  <c r="D172" i="6"/>
  <c r="I172" i="6" s="1"/>
  <c r="D184" i="6"/>
  <c r="I184" i="6" s="1"/>
  <c r="F195" i="6"/>
  <c r="E200" i="6"/>
  <c r="J200" i="6" s="1"/>
  <c r="E188" i="6"/>
  <c r="E184" i="6"/>
  <c r="J184" i="6" s="1"/>
  <c r="K184" i="6" s="1"/>
  <c r="E152" i="6"/>
  <c r="E148" i="6"/>
  <c r="E144" i="6"/>
  <c r="E140" i="6"/>
  <c r="E132" i="6"/>
  <c r="E117" i="6"/>
  <c r="E109" i="6"/>
  <c r="E66" i="6"/>
  <c r="F71" i="6"/>
  <c r="E71" i="6"/>
  <c r="J71" i="6" s="1"/>
  <c r="F75" i="6"/>
  <c r="E75" i="6"/>
  <c r="E78" i="6"/>
  <c r="E87" i="6"/>
  <c r="J87" i="6" s="1"/>
  <c r="H90" i="6"/>
  <c r="H92" i="6"/>
  <c r="E99" i="6"/>
  <c r="F102" i="6"/>
  <c r="E102" i="6"/>
  <c r="F107" i="6"/>
  <c r="E106" i="6"/>
  <c r="H111" i="6"/>
  <c r="H113" i="6"/>
  <c r="E118" i="6"/>
  <c r="F120" i="6"/>
  <c r="J120" i="6" s="1"/>
  <c r="E119" i="6"/>
  <c r="E122" i="6"/>
  <c r="H128" i="6"/>
  <c r="H130" i="6"/>
  <c r="F142" i="6"/>
  <c r="J142" i="6" s="1"/>
  <c r="H147" i="6"/>
  <c r="H149" i="6"/>
  <c r="D152" i="6"/>
  <c r="I152" i="6" s="1"/>
  <c r="F155" i="6"/>
  <c r="J155" i="6" s="1"/>
  <c r="F157" i="6"/>
  <c r="J157" i="6" s="1"/>
  <c r="H159" i="6"/>
  <c r="H162" i="6"/>
  <c r="F167" i="6"/>
  <c r="J167" i="6" s="1"/>
  <c r="F171" i="6"/>
  <c r="J171" i="6" s="1"/>
  <c r="H174" i="6"/>
  <c r="F183" i="6"/>
  <c r="F186" i="6"/>
  <c r="J186" i="6" s="1"/>
  <c r="F192" i="6"/>
  <c r="J192" i="6" s="1"/>
  <c r="D193" i="6"/>
  <c r="I193" i="6" s="1"/>
  <c r="F197" i="6"/>
  <c r="F199" i="6"/>
  <c r="F202" i="6"/>
  <c r="J202" i="6" s="1"/>
  <c r="D209" i="6"/>
  <c r="I209" i="6" s="1"/>
  <c r="E199" i="6"/>
  <c r="E191" i="6"/>
  <c r="J191" i="6" s="1"/>
  <c r="E183" i="6"/>
  <c r="J183" i="6" s="1"/>
  <c r="E163" i="6"/>
  <c r="J163" i="6" s="1"/>
  <c r="E159" i="6"/>
  <c r="J159" i="6" s="1"/>
  <c r="J8" i="4"/>
  <c r="M29" i="6"/>
  <c r="H35" i="6"/>
  <c r="D36" i="6"/>
  <c r="I36" i="6" s="1"/>
  <c r="F55" i="6"/>
  <c r="F54" i="6"/>
  <c r="F67" i="6"/>
  <c r="F66" i="6"/>
  <c r="H5" i="6"/>
  <c r="D5" i="6"/>
  <c r="I5" i="6" s="1"/>
  <c r="D51" i="6"/>
  <c r="I51" i="6" s="1"/>
  <c r="D63" i="6"/>
  <c r="I63" i="6" s="1"/>
  <c r="H74" i="6"/>
  <c r="D75" i="6"/>
  <c r="I75" i="6" s="1"/>
  <c r="H79" i="6"/>
  <c r="D80" i="6"/>
  <c r="I80" i="6" s="1"/>
  <c r="D79" i="6"/>
  <c r="I79" i="6" s="1"/>
  <c r="H17" i="6"/>
  <c r="D18" i="6"/>
  <c r="I18" i="6" s="1"/>
  <c r="H44" i="6"/>
  <c r="D44" i="6"/>
  <c r="I44" i="6" s="1"/>
  <c r="H25" i="6"/>
  <c r="D26" i="6"/>
  <c r="I26" i="6" s="1"/>
  <c r="F37" i="6"/>
  <c r="F36" i="6"/>
  <c r="F58" i="6"/>
  <c r="F160" i="6"/>
  <c r="F164" i="6"/>
  <c r="F169" i="6"/>
  <c r="F168" i="6"/>
  <c r="J168" i="6" s="1"/>
  <c r="H205" i="6"/>
  <c r="D205" i="6"/>
  <c r="I205" i="6" s="1"/>
  <c r="D8" i="6"/>
  <c r="I8" i="6" s="1"/>
  <c r="D13" i="6"/>
  <c r="I13" i="6" s="1"/>
  <c r="F18" i="6"/>
  <c r="F26" i="6"/>
  <c r="H33" i="6"/>
  <c r="F42" i="6"/>
  <c r="H59" i="6"/>
  <c r="D59" i="6"/>
  <c r="I59" i="6" s="1"/>
  <c r="D71" i="6"/>
  <c r="I71" i="6" s="1"/>
  <c r="H84" i="6"/>
  <c r="D84" i="6"/>
  <c r="I84" i="6" s="1"/>
  <c r="D96" i="6"/>
  <c r="I96" i="6" s="1"/>
  <c r="F106" i="6"/>
  <c r="D114" i="6"/>
  <c r="I114" i="6" s="1"/>
  <c r="F117" i="6"/>
  <c r="F133" i="6"/>
  <c r="F138" i="6"/>
  <c r="J138" i="6" s="1"/>
  <c r="F137" i="6"/>
  <c r="F144" i="6"/>
  <c r="F156" i="6"/>
  <c r="F162" i="6"/>
  <c r="H167" i="6"/>
  <c r="D167" i="6"/>
  <c r="I167" i="6" s="1"/>
  <c r="D168" i="6"/>
  <c r="I168" i="6" s="1"/>
  <c r="F175" i="6"/>
  <c r="J175" i="6" s="1"/>
  <c r="D188" i="6"/>
  <c r="I188" i="6" s="1"/>
  <c r="H187" i="6"/>
  <c r="F188" i="6"/>
  <c r="F208" i="6"/>
  <c r="J208" i="6" s="1"/>
  <c r="F5" i="6"/>
  <c r="F8" i="6"/>
  <c r="H9" i="6"/>
  <c r="H11" i="6"/>
  <c r="F13" i="6"/>
  <c r="H14" i="6"/>
  <c r="D17" i="6"/>
  <c r="I17" i="6" s="1"/>
  <c r="F17" i="6"/>
  <c r="J17" i="6" s="1"/>
  <c r="H19" i="6"/>
  <c r="H21" i="6"/>
  <c r="D25" i="6"/>
  <c r="I25" i="6" s="1"/>
  <c r="F25" i="6"/>
  <c r="H27" i="6"/>
  <c r="H29" i="6"/>
  <c r="H32" i="6"/>
  <c r="D35" i="6"/>
  <c r="I35" i="6" s="1"/>
  <c r="H38" i="6"/>
  <c r="H43" i="6"/>
  <c r="H51" i="6"/>
  <c r="H52" i="6"/>
  <c r="D52" i="6"/>
  <c r="I52" i="6" s="1"/>
  <c r="H63" i="6"/>
  <c r="D64" i="6"/>
  <c r="I64" i="6" s="1"/>
  <c r="F70" i="6"/>
  <c r="J70" i="6" s="1"/>
  <c r="H73" i="6"/>
  <c r="F83" i="6"/>
  <c r="J83" i="6" s="1"/>
  <c r="D92" i="6"/>
  <c r="I92" i="6" s="1"/>
  <c r="F95" i="6"/>
  <c r="J95" i="6" s="1"/>
  <c r="H103" i="6"/>
  <c r="D104" i="6"/>
  <c r="I104" i="6" s="1"/>
  <c r="H108" i="6"/>
  <c r="D110" i="6"/>
  <c r="I110" i="6" s="1"/>
  <c r="M110" i="6" s="1"/>
  <c r="D116" i="6"/>
  <c r="I116" i="6" s="1"/>
  <c r="F116" i="6"/>
  <c r="J116" i="6" s="1"/>
  <c r="H119" i="6"/>
  <c r="F122" i="6"/>
  <c r="F126" i="6"/>
  <c r="D126" i="6"/>
  <c r="I126" i="6" s="1"/>
  <c r="F129" i="6"/>
  <c r="J129" i="6" s="1"/>
  <c r="D134" i="6"/>
  <c r="I134" i="6" s="1"/>
  <c r="H136" i="6"/>
  <c r="H153" i="6"/>
  <c r="H154" i="6"/>
  <c r="D154" i="6"/>
  <c r="I154" i="6" s="1"/>
  <c r="D173" i="6"/>
  <c r="I173" i="6" s="1"/>
  <c r="D177" i="6"/>
  <c r="I177" i="6" s="1"/>
  <c r="D180" i="6"/>
  <c r="I180" i="6" s="1"/>
  <c r="F181" i="6"/>
  <c r="J181" i="6" s="1"/>
  <c r="F180" i="6"/>
  <c r="H184" i="6"/>
  <c r="D185" i="6"/>
  <c r="I185" i="6" s="1"/>
  <c r="H189" i="6"/>
  <c r="D189" i="6"/>
  <c r="I189" i="6" s="1"/>
  <c r="D200" i="6"/>
  <c r="I200" i="6" s="1"/>
  <c r="F205" i="6"/>
  <c r="J205" i="6" s="1"/>
  <c r="H206" i="6"/>
  <c r="H91" i="6"/>
  <c r="D91" i="6"/>
  <c r="I91" i="6" s="1"/>
  <c r="D103" i="6"/>
  <c r="I103" i="6" s="1"/>
  <c r="H3" i="6"/>
  <c r="D4" i="6"/>
  <c r="I4" i="6" s="1"/>
  <c r="D7" i="6"/>
  <c r="I7" i="6" s="1"/>
  <c r="H8" i="6"/>
  <c r="F10" i="6"/>
  <c r="D12" i="6"/>
  <c r="I12" i="6" s="1"/>
  <c r="H18" i="6"/>
  <c r="F20" i="6"/>
  <c r="D22" i="6"/>
  <c r="I22" i="6" s="1"/>
  <c r="M22" i="6" s="1"/>
  <c r="H26" i="6"/>
  <c r="F28" i="6"/>
  <c r="D30" i="6"/>
  <c r="I30" i="6" s="1"/>
  <c r="D38" i="6"/>
  <c r="I38" i="6" s="1"/>
  <c r="F43" i="6"/>
  <c r="D47" i="6"/>
  <c r="I47" i="6" s="1"/>
  <c r="M47" i="6" s="1"/>
  <c r="F51" i="6"/>
  <c r="D60" i="6"/>
  <c r="I60" i="6" s="1"/>
  <c r="F63" i="6"/>
  <c r="H71" i="6"/>
  <c r="D72" i="6"/>
  <c r="I72" i="6" s="1"/>
  <c r="H76" i="6"/>
  <c r="H82" i="6"/>
  <c r="D83" i="6"/>
  <c r="I83" i="6" s="1"/>
  <c r="D87" i="6"/>
  <c r="I87" i="6" s="1"/>
  <c r="H94" i="6"/>
  <c r="D95" i="6"/>
  <c r="I95" i="6" s="1"/>
  <c r="D99" i="6"/>
  <c r="I99" i="6" s="1"/>
  <c r="F103" i="6"/>
  <c r="H106" i="6"/>
  <c r="D113" i="6"/>
  <c r="I113" i="6" s="1"/>
  <c r="H112" i="6"/>
  <c r="H117" i="6"/>
  <c r="D123" i="6"/>
  <c r="I123" i="6" s="1"/>
  <c r="H122" i="6"/>
  <c r="F136" i="6"/>
  <c r="J136" i="6" s="1"/>
  <c r="H140" i="6"/>
  <c r="D142" i="6"/>
  <c r="I142" i="6" s="1"/>
  <c r="H152" i="6"/>
  <c r="F154" i="6"/>
  <c r="J154" i="6" s="1"/>
  <c r="F153" i="6"/>
  <c r="H169" i="6"/>
  <c r="H173" i="6"/>
  <c r="F178" i="6"/>
  <c r="D181" i="6"/>
  <c r="I181" i="6" s="1"/>
  <c r="D204" i="6"/>
  <c r="I204" i="6" s="1"/>
  <c r="H203" i="6"/>
  <c r="F194" i="6"/>
  <c r="J194" i="6" s="1"/>
  <c r="D196" i="6"/>
  <c r="I196" i="6" s="1"/>
  <c r="H46" i="6"/>
  <c r="H49" i="6"/>
  <c r="H54" i="6"/>
  <c r="H66" i="6"/>
  <c r="H68" i="6"/>
  <c r="H75" i="6"/>
  <c r="H78" i="6"/>
  <c r="H81" i="6"/>
  <c r="H86" i="6"/>
  <c r="H98" i="6"/>
  <c r="H100" i="6"/>
  <c r="H107" i="6"/>
  <c r="F112" i="6"/>
  <c r="J112" i="6" s="1"/>
  <c r="H114" i="6"/>
  <c r="D119" i="6"/>
  <c r="I119" i="6" s="1"/>
  <c r="H121" i="6"/>
  <c r="H126" i="6"/>
  <c r="H129" i="6"/>
  <c r="D136" i="6"/>
  <c r="I136" i="6" s="1"/>
  <c r="F140" i="6"/>
  <c r="H143" i="6"/>
  <c r="H145" i="6"/>
  <c r="H146" i="6"/>
  <c r="F148" i="6"/>
  <c r="H156" i="6"/>
  <c r="D160" i="6"/>
  <c r="I160" i="6" s="1"/>
  <c r="D164" i="6"/>
  <c r="I164" i="6" s="1"/>
  <c r="D175" i="6"/>
  <c r="I175" i="6" s="1"/>
  <c r="F187" i="6"/>
  <c r="J187" i="6" s="1"/>
  <c r="H188" i="6"/>
  <c r="D192" i="6"/>
  <c r="I192" i="6" s="1"/>
  <c r="F196" i="6"/>
  <c r="F203" i="6"/>
  <c r="H204" i="6"/>
  <c r="D208" i="6"/>
  <c r="I208" i="6" s="1"/>
  <c r="K29" i="6"/>
  <c r="F3" i="6"/>
  <c r="F7" i="6"/>
  <c r="H10" i="6"/>
  <c r="H13" i="6"/>
  <c r="H16" i="6"/>
  <c r="H20" i="6"/>
  <c r="H24" i="6"/>
  <c r="H28" i="6"/>
  <c r="F34" i="6"/>
  <c r="F49" i="6"/>
  <c r="J49" i="6" s="1"/>
  <c r="F48" i="6"/>
  <c r="D54" i="6"/>
  <c r="I54" i="6" s="1"/>
  <c r="D53" i="6"/>
  <c r="I53" i="6" s="1"/>
  <c r="F65" i="6"/>
  <c r="J65" i="6" s="1"/>
  <c r="F64" i="6"/>
  <c r="D70" i="6"/>
  <c r="I70" i="6" s="1"/>
  <c r="D69" i="6"/>
  <c r="I69" i="6" s="1"/>
  <c r="F81" i="6"/>
  <c r="J81" i="6" s="1"/>
  <c r="F80" i="6"/>
  <c r="D86" i="6"/>
  <c r="I86" i="6" s="1"/>
  <c r="D85" i="6"/>
  <c r="I85" i="6" s="1"/>
  <c r="F97" i="6"/>
  <c r="J97" i="6" s="1"/>
  <c r="F96" i="6"/>
  <c r="D102" i="6"/>
  <c r="I102" i="6" s="1"/>
  <c r="D101" i="6"/>
  <c r="I101" i="6" s="1"/>
  <c r="D125" i="6"/>
  <c r="I125" i="6" s="1"/>
  <c r="D124" i="6"/>
  <c r="I124" i="6" s="1"/>
  <c r="H124" i="6"/>
  <c r="F132" i="6"/>
  <c r="F131" i="6"/>
  <c r="J131" i="6" s="1"/>
  <c r="H170" i="6"/>
  <c r="D171" i="6"/>
  <c r="I171" i="6" s="1"/>
  <c r="D179" i="6"/>
  <c r="I179" i="6" s="1"/>
  <c r="H178" i="6"/>
  <c r="D195" i="6"/>
  <c r="I195" i="6" s="1"/>
  <c r="H194" i="6"/>
  <c r="D2" i="6"/>
  <c r="I2" i="6" s="1"/>
  <c r="V2" i="6" s="1"/>
  <c r="V4" i="6" s="1"/>
  <c r="D6" i="6"/>
  <c r="I6" i="6" s="1"/>
  <c r="D9" i="6"/>
  <c r="I9" i="6" s="1"/>
  <c r="D15" i="6"/>
  <c r="I15" i="6" s="1"/>
  <c r="D19" i="6"/>
  <c r="I19" i="6" s="1"/>
  <c r="D23" i="6"/>
  <c r="I23" i="6" s="1"/>
  <c r="D27" i="6"/>
  <c r="I27" i="6" s="1"/>
  <c r="D31" i="6"/>
  <c r="I31" i="6" s="1"/>
  <c r="F33" i="6"/>
  <c r="J33" i="6" s="1"/>
  <c r="D33" i="6"/>
  <c r="I33" i="6" s="1"/>
  <c r="H34" i="6"/>
  <c r="H36" i="6"/>
  <c r="F39" i="6"/>
  <c r="H40" i="6"/>
  <c r="F53" i="6"/>
  <c r="F52" i="6"/>
  <c r="H56" i="6"/>
  <c r="D58" i="6"/>
  <c r="D57" i="6"/>
  <c r="I57" i="6" s="1"/>
  <c r="F69" i="6"/>
  <c r="F68" i="6"/>
  <c r="H72" i="6"/>
  <c r="D74" i="6"/>
  <c r="D73" i="6"/>
  <c r="I73" i="6" s="1"/>
  <c r="F85" i="6"/>
  <c r="F84" i="6"/>
  <c r="J84" i="6" s="1"/>
  <c r="H88" i="6"/>
  <c r="D90" i="6"/>
  <c r="D89" i="6"/>
  <c r="I89" i="6" s="1"/>
  <c r="F101" i="6"/>
  <c r="F100" i="6"/>
  <c r="H104" i="6"/>
  <c r="D106" i="6"/>
  <c r="D105" i="6"/>
  <c r="I105" i="6" s="1"/>
  <c r="F9" i="6"/>
  <c r="D10" i="6"/>
  <c r="I10" i="6" s="1"/>
  <c r="H12" i="6"/>
  <c r="F15" i="6"/>
  <c r="D16" i="6"/>
  <c r="I16" i="6" s="1"/>
  <c r="F19" i="6"/>
  <c r="J19" i="6" s="1"/>
  <c r="D20" i="6"/>
  <c r="I20" i="6" s="1"/>
  <c r="F23" i="6"/>
  <c r="D24" i="6"/>
  <c r="I24" i="6" s="1"/>
  <c r="M24" i="6" s="1"/>
  <c r="F27" i="6"/>
  <c r="D28" i="6"/>
  <c r="I28" i="6" s="1"/>
  <c r="F31" i="6"/>
  <c r="D32" i="6"/>
  <c r="I32" i="6" s="1"/>
  <c r="D37" i="6"/>
  <c r="I37" i="6" s="1"/>
  <c r="H39" i="6"/>
  <c r="F41" i="6"/>
  <c r="J41" i="6" s="1"/>
  <c r="F40" i="6"/>
  <c r="D42" i="6"/>
  <c r="I42" i="6" s="1"/>
  <c r="D41" i="6"/>
  <c r="I41" i="6" s="1"/>
  <c r="D46" i="6"/>
  <c r="I46" i="6" s="1"/>
  <c r="D45" i="6"/>
  <c r="I45" i="6" s="1"/>
  <c r="H53" i="6"/>
  <c r="F57" i="6"/>
  <c r="F56" i="6"/>
  <c r="D62" i="6"/>
  <c r="I62" i="6" s="1"/>
  <c r="D61" i="6"/>
  <c r="I61" i="6" s="1"/>
  <c r="H69" i="6"/>
  <c r="M71" i="6"/>
  <c r="F73" i="6"/>
  <c r="J73" i="6" s="1"/>
  <c r="F72" i="6"/>
  <c r="J72" i="6" s="1"/>
  <c r="D78" i="6"/>
  <c r="I78" i="6" s="1"/>
  <c r="D77" i="6"/>
  <c r="I77" i="6" s="1"/>
  <c r="H85" i="6"/>
  <c r="F89" i="6"/>
  <c r="J89" i="6" s="1"/>
  <c r="F88" i="6"/>
  <c r="D94" i="6"/>
  <c r="I94" i="6" s="1"/>
  <c r="D93" i="6"/>
  <c r="I93" i="6" s="1"/>
  <c r="H101" i="6"/>
  <c r="F105" i="6"/>
  <c r="J105" i="6" s="1"/>
  <c r="F104" i="6"/>
  <c r="H2" i="6"/>
  <c r="H6" i="6"/>
  <c r="D34" i="6"/>
  <c r="I34" i="6" s="1"/>
  <c r="H37" i="6"/>
  <c r="F45" i="6"/>
  <c r="F44" i="6"/>
  <c r="H48" i="6"/>
  <c r="D50" i="6"/>
  <c r="D49" i="6"/>
  <c r="I49" i="6" s="1"/>
  <c r="F61" i="6"/>
  <c r="F60" i="6"/>
  <c r="H64" i="6"/>
  <c r="D66" i="6"/>
  <c r="D65" i="6"/>
  <c r="I65" i="6" s="1"/>
  <c r="F77" i="6"/>
  <c r="F76" i="6"/>
  <c r="H80" i="6"/>
  <c r="D82" i="6"/>
  <c r="D81" i="6"/>
  <c r="I81" i="6" s="1"/>
  <c r="F93" i="6"/>
  <c r="F92" i="6"/>
  <c r="J92" i="6" s="1"/>
  <c r="H96" i="6"/>
  <c r="D98" i="6"/>
  <c r="D97" i="6"/>
  <c r="I97" i="6" s="1"/>
  <c r="M97" i="6" s="1"/>
  <c r="F109" i="6"/>
  <c r="F108" i="6"/>
  <c r="D112" i="6"/>
  <c r="I112" i="6" s="1"/>
  <c r="F124" i="6"/>
  <c r="F123" i="6"/>
  <c r="D139" i="6"/>
  <c r="I139" i="6" s="1"/>
  <c r="H138" i="6"/>
  <c r="D138" i="6"/>
  <c r="I138" i="6" s="1"/>
  <c r="H148" i="6"/>
  <c r="D149" i="6"/>
  <c r="I149" i="6" s="1"/>
  <c r="F114" i="6"/>
  <c r="H116" i="6"/>
  <c r="F128" i="6"/>
  <c r="F127" i="6"/>
  <c r="J127" i="6" s="1"/>
  <c r="D111" i="6"/>
  <c r="I111" i="6" s="1"/>
  <c r="F121" i="6"/>
  <c r="D133" i="6"/>
  <c r="I133" i="6" s="1"/>
  <c r="D132" i="6"/>
  <c r="I132" i="6" s="1"/>
  <c r="F135" i="6"/>
  <c r="D141" i="6"/>
  <c r="I141" i="6" s="1"/>
  <c r="D187" i="6"/>
  <c r="I187" i="6" s="1"/>
  <c r="H186" i="6"/>
  <c r="D203" i="6"/>
  <c r="I203" i="6" s="1"/>
  <c r="H202" i="6"/>
  <c r="H109" i="6"/>
  <c r="F113" i="6"/>
  <c r="D115" i="6"/>
  <c r="I115" i="6" s="1"/>
  <c r="F119" i="6"/>
  <c r="D122" i="6"/>
  <c r="I122" i="6" s="1"/>
  <c r="H123" i="6"/>
  <c r="D129" i="6"/>
  <c r="I129" i="6" s="1"/>
  <c r="D128" i="6"/>
  <c r="I128" i="6" s="1"/>
  <c r="H131" i="6"/>
  <c r="H139" i="6"/>
  <c r="D156" i="6"/>
  <c r="I156" i="6" s="1"/>
  <c r="H155" i="6"/>
  <c r="D127" i="6"/>
  <c r="I127" i="6" s="1"/>
  <c r="D131" i="6"/>
  <c r="I131" i="6" s="1"/>
  <c r="F134" i="6"/>
  <c r="J134" i="6" s="1"/>
  <c r="H135" i="6"/>
  <c r="H137" i="6"/>
  <c r="F139" i="6"/>
  <c r="F143" i="6"/>
  <c r="D144" i="6"/>
  <c r="I144" i="6" s="1"/>
  <c r="H144" i="6"/>
  <c r="F146" i="6"/>
  <c r="J146" i="6" s="1"/>
  <c r="H151" i="6"/>
  <c r="F158" i="6"/>
  <c r="H158" i="6"/>
  <c r="H166" i="6"/>
  <c r="D166" i="6"/>
  <c r="I166" i="6" s="1"/>
  <c r="H165" i="6"/>
  <c r="D165" i="6"/>
  <c r="I165" i="6" s="1"/>
  <c r="M184" i="6"/>
  <c r="D135" i="6"/>
  <c r="I135" i="6" s="1"/>
  <c r="D140" i="6"/>
  <c r="I140" i="6" s="1"/>
  <c r="F147" i="6"/>
  <c r="D148" i="6"/>
  <c r="I148" i="6" s="1"/>
  <c r="F150" i="6"/>
  <c r="H150" i="6"/>
  <c r="F166" i="6"/>
  <c r="F173" i="6"/>
  <c r="F172" i="6"/>
  <c r="H163" i="6"/>
  <c r="D170" i="6"/>
  <c r="I170" i="6" s="1"/>
  <c r="D143" i="6"/>
  <c r="I143" i="6" s="1"/>
  <c r="D147" i="6"/>
  <c r="I147" i="6" s="1"/>
  <c r="D151" i="6"/>
  <c r="I151" i="6" s="1"/>
  <c r="D155" i="6"/>
  <c r="I155" i="6" s="1"/>
  <c r="D159" i="6"/>
  <c r="I159" i="6" s="1"/>
  <c r="M159" i="6" s="1"/>
  <c r="H161" i="6"/>
  <c r="F165" i="6"/>
  <c r="H168" i="6"/>
  <c r="D174" i="6"/>
  <c r="I174" i="6" s="1"/>
  <c r="H175" i="6"/>
  <c r="F177" i="6"/>
  <c r="F182" i="6"/>
  <c r="J182" i="6" s="1"/>
  <c r="D183" i="6"/>
  <c r="I183" i="6" s="1"/>
  <c r="H183" i="6"/>
  <c r="F185" i="6"/>
  <c r="J185" i="6" s="1"/>
  <c r="F190" i="6"/>
  <c r="J190" i="6" s="1"/>
  <c r="D191" i="6"/>
  <c r="I191" i="6" s="1"/>
  <c r="H191" i="6"/>
  <c r="F193" i="6"/>
  <c r="F198" i="6"/>
  <c r="D199" i="6"/>
  <c r="I199" i="6" s="1"/>
  <c r="H199" i="6"/>
  <c r="F201" i="6"/>
  <c r="F206" i="6"/>
  <c r="J206" i="6" s="1"/>
  <c r="D207" i="6"/>
  <c r="I207" i="6" s="1"/>
  <c r="H207" i="6"/>
  <c r="F209" i="6"/>
  <c r="D163" i="6"/>
  <c r="I163" i="6" s="1"/>
  <c r="M163" i="6" s="1"/>
  <c r="D169" i="6"/>
  <c r="I169" i="6" s="1"/>
  <c r="H172" i="6"/>
  <c r="H177" i="6"/>
  <c r="H185" i="6"/>
  <c r="H193" i="6"/>
  <c r="H201" i="6"/>
  <c r="H209" i="6"/>
  <c r="D178" i="6"/>
  <c r="I178" i="6" s="1"/>
  <c r="D182" i="6"/>
  <c r="I182" i="6" s="1"/>
  <c r="D186" i="6"/>
  <c r="I186" i="6" s="1"/>
  <c r="D190" i="6"/>
  <c r="I190" i="6" s="1"/>
  <c r="D194" i="6"/>
  <c r="I194" i="6" s="1"/>
  <c r="D198" i="6"/>
  <c r="I198" i="6" s="1"/>
  <c r="D202" i="6"/>
  <c r="I202" i="6" s="1"/>
  <c r="D206" i="6"/>
  <c r="I206" i="6" s="1"/>
  <c r="L5" i="3"/>
  <c r="L138" i="3"/>
  <c r="L142" i="3"/>
  <c r="L146" i="3"/>
  <c r="L150" i="3"/>
  <c r="L154" i="3"/>
  <c r="L158" i="3"/>
  <c r="L162" i="3"/>
  <c r="L166" i="3"/>
  <c r="L170" i="3"/>
  <c r="L174" i="3"/>
  <c r="L178" i="3"/>
  <c r="L182" i="3"/>
  <c r="L186" i="3"/>
  <c r="L190" i="3"/>
  <c r="L194" i="3"/>
  <c r="L198" i="3"/>
  <c r="L202" i="3"/>
  <c r="L206" i="3"/>
  <c r="E17" i="5"/>
  <c r="G4" i="5"/>
  <c r="G10" i="5"/>
  <c r="D10" i="5"/>
  <c r="G14" i="5"/>
  <c r="D14" i="5"/>
  <c r="G30" i="5"/>
  <c r="D34" i="5"/>
  <c r="G34" i="5"/>
  <c r="G38" i="5"/>
  <c r="D39" i="5"/>
  <c r="G40" i="5"/>
  <c r="G42" i="5"/>
  <c r="G50" i="5"/>
  <c r="G66" i="5"/>
  <c r="G164" i="5"/>
  <c r="L197" i="3"/>
  <c r="L181" i="3"/>
  <c r="L149" i="3"/>
  <c r="L133" i="3"/>
  <c r="L117" i="3"/>
  <c r="L101" i="3"/>
  <c r="L85" i="3"/>
  <c r="L69" i="3"/>
  <c r="L53" i="3"/>
  <c r="L37" i="3"/>
  <c r="L21" i="3"/>
  <c r="E2" i="5"/>
  <c r="E3" i="5"/>
  <c r="E8" i="5"/>
  <c r="E9" i="5"/>
  <c r="E20" i="5"/>
  <c r="E21" i="5"/>
  <c r="E32" i="5"/>
  <c r="E33" i="5"/>
  <c r="E40" i="5"/>
  <c r="E41" i="5"/>
  <c r="E52" i="5"/>
  <c r="E53" i="5"/>
  <c r="E68" i="5"/>
  <c r="E69" i="5"/>
  <c r="E70" i="5"/>
  <c r="E71" i="5"/>
  <c r="E76" i="5"/>
  <c r="E77" i="5"/>
  <c r="E82" i="5"/>
  <c r="E83" i="5"/>
  <c r="E84" i="5"/>
  <c r="E85" i="5"/>
  <c r="E90" i="5"/>
  <c r="E91" i="5"/>
  <c r="E98" i="5"/>
  <c r="E99" i="5"/>
  <c r="E105" i="5"/>
  <c r="E104" i="5"/>
  <c r="E106" i="5"/>
  <c r="E107" i="5"/>
  <c r="E112" i="5"/>
  <c r="E113" i="5"/>
  <c r="E118" i="5"/>
  <c r="E119" i="5"/>
  <c r="E121" i="5"/>
  <c r="E120" i="5"/>
  <c r="E132" i="5"/>
  <c r="E133" i="5"/>
  <c r="E134" i="5"/>
  <c r="E135" i="5"/>
  <c r="E140" i="5"/>
  <c r="E141" i="5"/>
  <c r="E146" i="5"/>
  <c r="E147" i="5"/>
  <c r="E148" i="5"/>
  <c r="E149" i="5"/>
  <c r="E154" i="5"/>
  <c r="E155" i="5"/>
  <c r="E162" i="5"/>
  <c r="E163" i="5"/>
  <c r="E169" i="5"/>
  <c r="E168" i="5"/>
  <c r="E170" i="5"/>
  <c r="E171" i="5"/>
  <c r="L165" i="3"/>
  <c r="L201" i="3"/>
  <c r="L185" i="3"/>
  <c r="L169" i="3"/>
  <c r="L153" i="3"/>
  <c r="L137" i="3"/>
  <c r="L121" i="3"/>
  <c r="L105" i="3"/>
  <c r="L89" i="3"/>
  <c r="L73" i="3"/>
  <c r="L57" i="3"/>
  <c r="L41" i="3"/>
  <c r="L25" i="3"/>
  <c r="L9" i="3"/>
  <c r="D3" i="5"/>
  <c r="L3" i="5" s="1"/>
  <c r="G154" i="5"/>
  <c r="E167" i="5"/>
  <c r="E152" i="5"/>
  <c r="E139" i="5"/>
  <c r="E124" i="5"/>
  <c r="E109" i="5"/>
  <c r="E96" i="5"/>
  <c r="E81" i="5"/>
  <c r="E67" i="5"/>
  <c r="E49" i="5"/>
  <c r="E28" i="5"/>
  <c r="E5" i="5"/>
  <c r="L77" i="3"/>
  <c r="L61" i="3"/>
  <c r="L45" i="3"/>
  <c r="L29" i="3"/>
  <c r="L13" i="3"/>
  <c r="J94" i="3"/>
  <c r="J90" i="3"/>
  <c r="J86" i="3"/>
  <c r="J82" i="3"/>
  <c r="J78" i="3"/>
  <c r="J74" i="3"/>
  <c r="J70" i="3"/>
  <c r="J66" i="3"/>
  <c r="J62" i="3"/>
  <c r="J58" i="3"/>
  <c r="J54" i="3"/>
  <c r="J50" i="3"/>
  <c r="J46" i="3"/>
  <c r="J42" i="3"/>
  <c r="J38" i="3"/>
  <c r="J34" i="3"/>
  <c r="J30" i="3"/>
  <c r="J26" i="3"/>
  <c r="J22" i="3"/>
  <c r="J18" i="3"/>
  <c r="J14" i="3"/>
  <c r="J10" i="3"/>
  <c r="J6" i="3"/>
  <c r="D12" i="5"/>
  <c r="D16" i="5"/>
  <c r="E165" i="5"/>
  <c r="E151" i="5"/>
  <c r="E136" i="5"/>
  <c r="E123" i="5"/>
  <c r="E93" i="5"/>
  <c r="E65" i="5"/>
  <c r="E45" i="5"/>
  <c r="E25" i="5"/>
  <c r="G82" i="5"/>
  <c r="G104" i="5"/>
  <c r="G106" i="5"/>
  <c r="G114" i="5"/>
  <c r="G116" i="5"/>
  <c r="G150" i="5"/>
  <c r="D82" i="5"/>
  <c r="E199" i="5"/>
  <c r="E184" i="5"/>
  <c r="E177" i="5"/>
  <c r="D116" i="5"/>
  <c r="E197" i="5"/>
  <c r="L197" i="5" s="1"/>
  <c r="E183" i="5"/>
  <c r="D7" i="5"/>
  <c r="D6" i="5"/>
  <c r="D19" i="5"/>
  <c r="G18" i="5"/>
  <c r="D25" i="5"/>
  <c r="G24" i="5"/>
  <c r="D56" i="5"/>
  <c r="L56" i="5" s="1"/>
  <c r="G56" i="5"/>
  <c r="D62" i="5"/>
  <c r="G62" i="5"/>
  <c r="G72" i="5"/>
  <c r="D72" i="5"/>
  <c r="D76" i="5"/>
  <c r="L76" i="5" s="1"/>
  <c r="D77" i="5"/>
  <c r="D81" i="5"/>
  <c r="G80" i="5"/>
  <c r="D80" i="5"/>
  <c r="D87" i="5"/>
  <c r="D86" i="5"/>
  <c r="G86" i="5"/>
  <c r="G92" i="5"/>
  <c r="D92" i="5"/>
  <c r="D93" i="5"/>
  <c r="D98" i="5"/>
  <c r="G98" i="5"/>
  <c r="G102" i="5"/>
  <c r="D103" i="5"/>
  <c r="L103" i="5" s="1"/>
  <c r="G120" i="5"/>
  <c r="D120" i="5"/>
  <c r="G124" i="5"/>
  <c r="D124" i="5"/>
  <c r="L124" i="5" s="1"/>
  <c r="G128" i="5"/>
  <c r="D129" i="5"/>
  <c r="D128" i="5"/>
  <c r="G132" i="5"/>
  <c r="D133" i="5"/>
  <c r="L133" i="5" s="1"/>
  <c r="D136" i="5"/>
  <c r="L136" i="5" s="1"/>
  <c r="D137" i="5"/>
  <c r="L137" i="5" s="1"/>
  <c r="G136" i="5"/>
  <c r="G142" i="5"/>
  <c r="D142" i="5"/>
  <c r="G146" i="5"/>
  <c r="D146" i="5"/>
  <c r="D147" i="5"/>
  <c r="G148" i="5"/>
  <c r="D149" i="5"/>
  <c r="L149" i="5" s="1"/>
  <c r="G152" i="5"/>
  <c r="D153" i="5"/>
  <c r="D154" i="5"/>
  <c r="D155" i="5"/>
  <c r="D156" i="5"/>
  <c r="L156" i="5" s="1"/>
  <c r="G156" i="5"/>
  <c r="D157" i="5"/>
  <c r="L157" i="5" s="1"/>
  <c r="D159" i="5"/>
  <c r="D158" i="5"/>
  <c r="G158" i="5"/>
  <c r="D161" i="5"/>
  <c r="L161" i="5" s="1"/>
  <c r="G160" i="5"/>
  <c r="D160" i="5"/>
  <c r="G162" i="5"/>
  <c r="D163" i="5"/>
  <c r="L163" i="5" s="1"/>
  <c r="D165" i="5"/>
  <c r="D164" i="5"/>
  <c r="G166" i="5"/>
  <c r="D166" i="5"/>
  <c r="D169" i="5"/>
  <c r="D168" i="5"/>
  <c r="G168" i="5"/>
  <c r="G170" i="5"/>
  <c r="D171" i="5"/>
  <c r="D174" i="5"/>
  <c r="D175" i="5"/>
  <c r="D179" i="5"/>
  <c r="D178" i="5"/>
  <c r="L178" i="5" s="1"/>
  <c r="D180" i="5"/>
  <c r="L180" i="5" s="1"/>
  <c r="D181" i="5"/>
  <c r="G180" i="5"/>
  <c r="D185" i="5"/>
  <c r="L185" i="5" s="1"/>
  <c r="D184" i="5"/>
  <c r="G184" i="5"/>
  <c r="G188" i="5"/>
  <c r="D188" i="5"/>
  <c r="L188" i="5" s="1"/>
  <c r="D189" i="5"/>
  <c r="D190" i="5"/>
  <c r="L190" i="5" s="1"/>
  <c r="G190" i="5"/>
  <c r="D191" i="5"/>
  <c r="D194" i="5"/>
  <c r="D195" i="5"/>
  <c r="G196" i="5"/>
  <c r="D197" i="5"/>
  <c r="D196" i="5"/>
  <c r="L196" i="5" s="1"/>
  <c r="D199" i="5"/>
  <c r="D198" i="5"/>
  <c r="G200" i="5"/>
  <c r="D201" i="5"/>
  <c r="L201" i="5" s="1"/>
  <c r="G206" i="5"/>
  <c r="D207" i="5"/>
  <c r="D4" i="5"/>
  <c r="L4" i="5" s="1"/>
  <c r="D11" i="5"/>
  <c r="G12" i="5"/>
  <c r="G16" i="5"/>
  <c r="D24" i="5"/>
  <c r="L24" i="5" s="1"/>
  <c r="D35" i="5"/>
  <c r="D50" i="5"/>
  <c r="D52" i="5"/>
  <c r="D64" i="5"/>
  <c r="D66" i="5"/>
  <c r="L66" i="5" s="1"/>
  <c r="D117" i="5"/>
  <c r="D132" i="5"/>
  <c r="L132" i="5" s="1"/>
  <c r="D143" i="5"/>
  <c r="D152" i="5"/>
  <c r="G172" i="5"/>
  <c r="J157" i="5"/>
  <c r="J185" i="5"/>
  <c r="D9" i="5"/>
  <c r="D8" i="5"/>
  <c r="D20" i="5"/>
  <c r="L20" i="5" s="1"/>
  <c r="G20" i="5"/>
  <c r="G22" i="5"/>
  <c r="D23" i="5"/>
  <c r="D22" i="5"/>
  <c r="D27" i="5"/>
  <c r="G26" i="5"/>
  <c r="D42" i="5"/>
  <c r="D43" i="5"/>
  <c r="D47" i="5"/>
  <c r="G46" i="5"/>
  <c r="D46" i="5"/>
  <c r="D48" i="5"/>
  <c r="D49" i="5"/>
  <c r="G48" i="5"/>
  <c r="G74" i="5"/>
  <c r="D75" i="5"/>
  <c r="D74" i="5"/>
  <c r="D79" i="5"/>
  <c r="D78" i="5"/>
  <c r="L78" i="5" s="1"/>
  <c r="G78" i="5"/>
  <c r="G84" i="5"/>
  <c r="D84" i="5"/>
  <c r="L84" i="5" s="1"/>
  <c r="D85" i="5"/>
  <c r="L85" i="5" s="1"/>
  <c r="D90" i="5"/>
  <c r="G90" i="5"/>
  <c r="G96" i="5"/>
  <c r="D96" i="5"/>
  <c r="D97" i="5"/>
  <c r="L97" i="5" s="1"/>
  <c r="D101" i="5"/>
  <c r="L101" i="5" s="1"/>
  <c r="D100" i="5"/>
  <c r="L100" i="5" s="1"/>
  <c r="G100" i="5"/>
  <c r="D106" i="5"/>
  <c r="L106" i="5" s="1"/>
  <c r="D107" i="5"/>
  <c r="L107" i="5" s="1"/>
  <c r="D112" i="5"/>
  <c r="G112" i="5"/>
  <c r="D140" i="5"/>
  <c r="L140" i="5" s="1"/>
  <c r="G140" i="5"/>
  <c r="G202" i="5"/>
  <c r="D202" i="5"/>
  <c r="D208" i="5"/>
  <c r="L208" i="5" s="1"/>
  <c r="D209" i="5"/>
  <c r="L209" i="5" s="1"/>
  <c r="D15" i="5"/>
  <c r="D31" i="5"/>
  <c r="D38" i="5"/>
  <c r="D40" i="5"/>
  <c r="G52" i="5"/>
  <c r="G64" i="5"/>
  <c r="D68" i="5"/>
  <c r="D73" i="5"/>
  <c r="D83" i="5"/>
  <c r="D102" i="5"/>
  <c r="L102" i="5" s="1"/>
  <c r="D104" i="5"/>
  <c r="D121" i="5"/>
  <c r="D141" i="5"/>
  <c r="L141" i="5" s="1"/>
  <c r="D162" i="5"/>
  <c r="L162" i="5" s="1"/>
  <c r="D170" i="5"/>
  <c r="D173" i="5"/>
  <c r="G194" i="5"/>
  <c r="D203" i="5"/>
  <c r="L203" i="5" s="1"/>
  <c r="D206" i="5"/>
  <c r="G32" i="5"/>
  <c r="D33" i="5"/>
  <c r="G44" i="5"/>
  <c r="D44" i="5"/>
  <c r="D55" i="5"/>
  <c r="G54" i="5"/>
  <c r="G58" i="5"/>
  <c r="D59" i="5"/>
  <c r="D58" i="5"/>
  <c r="D61" i="5"/>
  <c r="G60" i="5"/>
  <c r="G70" i="5"/>
  <c r="D71" i="5"/>
  <c r="G88" i="5"/>
  <c r="D89" i="5"/>
  <c r="D88" i="5"/>
  <c r="L88" i="5" s="1"/>
  <c r="D94" i="5"/>
  <c r="L94" i="5" s="1"/>
  <c r="G94" i="5"/>
  <c r="D108" i="5"/>
  <c r="G108" i="5"/>
  <c r="D110" i="5"/>
  <c r="L110" i="5" s="1"/>
  <c r="D111" i="5"/>
  <c r="D114" i="5"/>
  <c r="D115" i="5"/>
  <c r="D119" i="5"/>
  <c r="L119" i="5" s="1"/>
  <c r="G118" i="5"/>
  <c r="D118" i="5"/>
  <c r="D122" i="5"/>
  <c r="L122" i="5" s="1"/>
  <c r="G122" i="5"/>
  <c r="D126" i="5"/>
  <c r="L126" i="5" s="1"/>
  <c r="G126" i="5"/>
  <c r="D130" i="5"/>
  <c r="L130" i="5" s="1"/>
  <c r="G130" i="5"/>
  <c r="D131" i="5"/>
  <c r="D135" i="5"/>
  <c r="G134" i="5"/>
  <c r="D139" i="5"/>
  <c r="L139" i="5" s="1"/>
  <c r="G138" i="5"/>
  <c r="G144" i="5"/>
  <c r="D145" i="5"/>
  <c r="D144" i="5"/>
  <c r="D150" i="5"/>
  <c r="L150" i="5" s="1"/>
  <c r="D151" i="5"/>
  <c r="G176" i="5"/>
  <c r="D176" i="5"/>
  <c r="L176" i="5" s="1"/>
  <c r="D177" i="5"/>
  <c r="L177" i="5" s="1"/>
  <c r="G182" i="5"/>
  <c r="D182" i="5"/>
  <c r="G186" i="5"/>
  <c r="D187" i="5"/>
  <c r="D192" i="5"/>
  <c r="D193" i="5"/>
  <c r="G192" i="5"/>
  <c r="D205" i="5"/>
  <c r="D204" i="5"/>
  <c r="G204" i="5"/>
  <c r="G6" i="5"/>
  <c r="D18" i="5"/>
  <c r="D21" i="5"/>
  <c r="L21" i="5" s="1"/>
  <c r="G28" i="5"/>
  <c r="G36" i="5"/>
  <c r="D41" i="5"/>
  <c r="L41" i="5" s="1"/>
  <c r="D51" i="5"/>
  <c r="D63" i="5"/>
  <c r="D67" i="5"/>
  <c r="L67" i="5" s="1"/>
  <c r="G68" i="5"/>
  <c r="D99" i="5"/>
  <c r="L99" i="5" s="1"/>
  <c r="D105" i="5"/>
  <c r="G110" i="5"/>
  <c r="D113" i="5"/>
  <c r="D127" i="5"/>
  <c r="D134" i="5"/>
  <c r="D148" i="5"/>
  <c r="D167" i="5"/>
  <c r="G178" i="5"/>
  <c r="G198" i="5"/>
  <c r="D200" i="5"/>
  <c r="L200" i="5" s="1"/>
  <c r="J171" i="5"/>
  <c r="J20" i="5"/>
  <c r="E6" i="5"/>
  <c r="E7" i="5"/>
  <c r="E10" i="5"/>
  <c r="E11" i="5"/>
  <c r="E14" i="5"/>
  <c r="E15" i="5"/>
  <c r="E18" i="5"/>
  <c r="E19" i="5"/>
  <c r="E22" i="5"/>
  <c r="E23" i="5"/>
  <c r="E26" i="5"/>
  <c r="E27" i="5"/>
  <c r="E30" i="5"/>
  <c r="E31" i="5"/>
  <c r="E34" i="5"/>
  <c r="E35" i="5"/>
  <c r="E38" i="5"/>
  <c r="E39" i="5"/>
  <c r="E42" i="5"/>
  <c r="E43" i="5"/>
  <c r="E46" i="5"/>
  <c r="E47" i="5"/>
  <c r="E50" i="5"/>
  <c r="E51" i="5"/>
  <c r="E54" i="5"/>
  <c r="E55" i="5"/>
  <c r="E58" i="5"/>
  <c r="E59" i="5"/>
  <c r="E191" i="5"/>
  <c r="E175" i="5"/>
  <c r="E159" i="5"/>
  <c r="E143" i="5"/>
  <c r="E127" i="5"/>
  <c r="E111" i="5"/>
  <c r="E95" i="5"/>
  <c r="E79" i="5"/>
  <c r="E63" i="5"/>
  <c r="J13" i="5"/>
  <c r="L13" i="5"/>
  <c r="J188" i="5"/>
  <c r="L77" i="5"/>
  <c r="L80" i="5"/>
  <c r="L75" i="5"/>
  <c r="L171" i="5"/>
  <c r="L189" i="5"/>
  <c r="L198" i="5"/>
  <c r="L170" i="5"/>
  <c r="L206" i="5"/>
  <c r="L45" i="5"/>
  <c r="J7" i="5"/>
  <c r="L83" i="5"/>
  <c r="L115" i="5"/>
  <c r="J66" i="5"/>
  <c r="L192" i="5"/>
  <c r="J186" i="5"/>
  <c r="J166" i="5"/>
  <c r="L78" i="4"/>
  <c r="L82" i="4"/>
  <c r="L38" i="4"/>
  <c r="L110" i="4"/>
  <c r="L114" i="4"/>
  <c r="L46" i="4"/>
  <c r="J5" i="4"/>
  <c r="J208" i="4"/>
  <c r="J204" i="4"/>
  <c r="J200" i="4"/>
  <c r="J196" i="4"/>
  <c r="J192" i="4"/>
  <c r="J188" i="4"/>
  <c r="J184" i="4"/>
  <c r="J180" i="4"/>
  <c r="J172" i="4"/>
  <c r="J164" i="4"/>
  <c r="J156" i="4"/>
  <c r="J148" i="4"/>
  <c r="J24" i="4"/>
  <c r="J20" i="4"/>
  <c r="J16" i="4"/>
  <c r="J12" i="4"/>
  <c r="J143" i="4"/>
  <c r="J131" i="4"/>
  <c r="J127" i="4"/>
  <c r="J122" i="4"/>
  <c r="J118" i="4"/>
  <c r="J106" i="4"/>
  <c r="J102" i="4"/>
  <c r="J98" i="4"/>
  <c r="J94" i="4"/>
  <c r="J90" i="4"/>
  <c r="J86" i="4"/>
  <c r="J74" i="4"/>
  <c r="J70" i="4"/>
  <c r="J66" i="4"/>
  <c r="J62" i="4"/>
  <c r="J58" i="4"/>
  <c r="J54" i="4"/>
  <c r="J30" i="4"/>
  <c r="L53" i="4"/>
  <c r="L155" i="4"/>
  <c r="L159" i="4"/>
  <c r="L117" i="4"/>
  <c r="L199" i="4"/>
  <c r="T2" i="4"/>
  <c r="T4" i="4" s="1"/>
  <c r="L85" i="4"/>
  <c r="L163" i="4"/>
  <c r="L203" i="4"/>
  <c r="L146" i="4"/>
  <c r="L154" i="4"/>
  <c r="L57" i="4"/>
  <c r="L121" i="4"/>
  <c r="L49" i="4"/>
  <c r="L17" i="4"/>
  <c r="L21" i="4"/>
  <c r="L29" i="4"/>
  <c r="L69" i="4"/>
  <c r="L73" i="4"/>
  <c r="L101" i="4"/>
  <c r="L105" i="4"/>
  <c r="L183" i="4"/>
  <c r="L187" i="4"/>
  <c r="L89" i="4"/>
  <c r="L3" i="4"/>
  <c r="L6" i="4"/>
  <c r="L7" i="4"/>
  <c r="L11" i="4"/>
  <c r="L25" i="4"/>
  <c r="L33" i="4"/>
  <c r="L37" i="4"/>
  <c r="L61" i="4"/>
  <c r="L77" i="4"/>
  <c r="L93" i="4"/>
  <c r="L109" i="4"/>
  <c r="L130" i="4"/>
  <c r="L135" i="4"/>
  <c r="L162" i="4"/>
  <c r="L167" i="4"/>
  <c r="L171" i="4"/>
  <c r="L191" i="4"/>
  <c r="L207" i="4"/>
  <c r="L10" i="4"/>
  <c r="L41" i="4"/>
  <c r="L45" i="4"/>
  <c r="L65" i="4"/>
  <c r="L81" i="4"/>
  <c r="L97" i="4"/>
  <c r="L113" i="4"/>
  <c r="L147" i="4"/>
  <c r="L170" i="4"/>
  <c r="L175" i="4"/>
  <c r="L179" i="4"/>
  <c r="L195" i="4"/>
  <c r="L13" i="4"/>
  <c r="L4" i="4"/>
  <c r="L52" i="4"/>
  <c r="L68" i="4"/>
  <c r="L80" i="4"/>
  <c r="L84" i="4"/>
  <c r="L92" i="4"/>
  <c r="L104" i="4"/>
  <c r="L108" i="4"/>
  <c r="L132" i="4"/>
  <c r="L178" i="4"/>
  <c r="L190" i="4"/>
  <c r="L206" i="4"/>
  <c r="L5" i="4"/>
  <c r="L126" i="4"/>
  <c r="L128" i="4"/>
  <c r="L142" i="4"/>
  <c r="L144" i="4"/>
  <c r="L152" i="4"/>
  <c r="L160" i="4"/>
  <c r="L168" i="4"/>
  <c r="L176" i="4"/>
  <c r="L9" i="4"/>
  <c r="L28" i="4"/>
  <c r="L47" i="4"/>
  <c r="L56" i="4"/>
  <c r="L64" i="4"/>
  <c r="L96" i="4"/>
  <c r="L15" i="4"/>
  <c r="L18" i="4"/>
  <c r="L19" i="4"/>
  <c r="L22" i="4"/>
  <c r="L23" i="4"/>
  <c r="L26" i="4"/>
  <c r="L27" i="4"/>
  <c r="L32" i="4"/>
  <c r="L34" i="4"/>
  <c r="L35" i="4"/>
  <c r="L40" i="4"/>
  <c r="L42" i="4"/>
  <c r="L43" i="4"/>
  <c r="L48" i="4"/>
  <c r="L50" i="4"/>
  <c r="L51" i="4"/>
  <c r="L55" i="4"/>
  <c r="L59" i="4"/>
  <c r="L63" i="4"/>
  <c r="L67" i="4"/>
  <c r="L71" i="4"/>
  <c r="L75" i="4"/>
  <c r="L79" i="4"/>
  <c r="L83" i="4"/>
  <c r="L87" i="4"/>
  <c r="L91" i="4"/>
  <c r="L95" i="4"/>
  <c r="L99" i="4"/>
  <c r="L103" i="4"/>
  <c r="L107" i="4"/>
  <c r="L111" i="4"/>
  <c r="L115" i="4"/>
  <c r="L119" i="4"/>
  <c r="L123" i="4"/>
  <c r="L138" i="4"/>
  <c r="L140" i="4"/>
  <c r="L149" i="4"/>
  <c r="L157" i="4"/>
  <c r="L165" i="4"/>
  <c r="L173" i="4"/>
  <c r="L31" i="4"/>
  <c r="L36" i="4"/>
  <c r="L39" i="4"/>
  <c r="L44" i="4"/>
  <c r="L60" i="4"/>
  <c r="L72" i="4"/>
  <c r="L76" i="4"/>
  <c r="L88" i="4"/>
  <c r="L100" i="4"/>
  <c r="L112" i="4"/>
  <c r="L116" i="4"/>
  <c r="L120" i="4"/>
  <c r="L124" i="4"/>
  <c r="L182" i="4"/>
  <c r="L186" i="4"/>
  <c r="L194" i="4"/>
  <c r="L198" i="4"/>
  <c r="L202" i="4"/>
  <c r="L14" i="4"/>
  <c r="L134" i="4"/>
  <c r="L136" i="4"/>
  <c r="L125" i="4"/>
  <c r="L129" i="4"/>
  <c r="L133" i="4"/>
  <c r="L137" i="4"/>
  <c r="L141" i="4"/>
  <c r="L145" i="4"/>
  <c r="L150" i="4"/>
  <c r="L153" i="4"/>
  <c r="L158" i="4"/>
  <c r="L161" i="4"/>
  <c r="L166" i="4"/>
  <c r="L169" i="4"/>
  <c r="L174" i="4"/>
  <c r="L177" i="4"/>
  <c r="L181" i="4"/>
  <c r="L185" i="4"/>
  <c r="L189" i="4"/>
  <c r="L193" i="4"/>
  <c r="L197" i="4"/>
  <c r="L201" i="4"/>
  <c r="L205" i="4"/>
  <c r="L209" i="4"/>
  <c r="L8" i="3"/>
  <c r="G2" i="3"/>
  <c r="G3" i="3"/>
  <c r="G4" i="3"/>
  <c r="G5" i="3"/>
  <c r="G6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J151" i="5" l="1"/>
  <c r="L113" i="5"/>
  <c r="L158" i="5"/>
  <c r="L16" i="5"/>
  <c r="J146" i="5"/>
  <c r="J8" i="5"/>
  <c r="J189" i="5"/>
  <c r="L114" i="5"/>
  <c r="L144" i="5"/>
  <c r="L71" i="5"/>
  <c r="L64" i="5"/>
  <c r="L128" i="5"/>
  <c r="L92" i="5"/>
  <c r="L116" i="5"/>
  <c r="L184" i="5"/>
  <c r="L174" i="5"/>
  <c r="L160" i="5"/>
  <c r="J180" i="5"/>
  <c r="L89" i="5"/>
  <c r="J204" i="5"/>
  <c r="J69" i="5"/>
  <c r="J45" i="5"/>
  <c r="J114" i="5"/>
  <c r="J141" i="5"/>
  <c r="L182" i="5"/>
  <c r="L48" i="5"/>
  <c r="L142" i="5"/>
  <c r="J79" i="5"/>
  <c r="J30" i="5"/>
  <c r="J158" i="5"/>
  <c r="J95" i="5"/>
  <c r="L159" i="5"/>
  <c r="J51" i="5"/>
  <c r="J43" i="5"/>
  <c r="L43" i="5"/>
  <c r="J35" i="5"/>
  <c r="J19" i="5"/>
  <c r="J11" i="5"/>
  <c r="L74" i="5"/>
  <c r="L17" i="5"/>
  <c r="L125" i="5"/>
  <c r="J29" i="5"/>
  <c r="J36" i="5"/>
  <c r="J54" i="5"/>
  <c r="J14" i="5"/>
  <c r="L123" i="5"/>
  <c r="L204" i="5"/>
  <c r="J81" i="5"/>
  <c r="J111" i="5"/>
  <c r="J175" i="5"/>
  <c r="J50" i="5"/>
  <c r="J42" i="5"/>
  <c r="J34" i="5"/>
  <c r="L26" i="5"/>
  <c r="J10" i="5"/>
  <c r="J184" i="5"/>
  <c r="L134" i="5"/>
  <c r="L105" i="5"/>
  <c r="L193" i="5"/>
  <c r="L145" i="5"/>
  <c r="L44" i="5"/>
  <c r="L207" i="5"/>
  <c r="L179" i="5"/>
  <c r="L166" i="5"/>
  <c r="L129" i="5"/>
  <c r="L62" i="5"/>
  <c r="J65" i="5"/>
  <c r="L5" i="5"/>
  <c r="L109" i="5"/>
  <c r="J70" i="5"/>
  <c r="L32" i="5"/>
  <c r="L15" i="5"/>
  <c r="J71" i="5"/>
  <c r="L195" i="5"/>
  <c r="L72" i="5"/>
  <c r="L183" i="5"/>
  <c r="J93" i="5"/>
  <c r="L28" i="5"/>
  <c r="L91" i="5"/>
  <c r="J91" i="5"/>
  <c r="J53" i="5"/>
  <c r="L7" i="5"/>
  <c r="L151" i="5"/>
  <c r="L81" i="5"/>
  <c r="J170" i="5"/>
  <c r="J132" i="5"/>
  <c r="J118" i="5"/>
  <c r="J76" i="5"/>
  <c r="L138" i="5"/>
  <c r="J172" i="5"/>
  <c r="L37" i="5"/>
  <c r="J165" i="5"/>
  <c r="J155" i="5"/>
  <c r="J135" i="5"/>
  <c r="K59" i="6"/>
  <c r="J176" i="6"/>
  <c r="J197" i="5"/>
  <c r="J163" i="5"/>
  <c r="J102" i="5"/>
  <c r="J5" i="5"/>
  <c r="L199" i="5"/>
  <c r="K95" i="6"/>
  <c r="J192" i="5"/>
  <c r="L108" i="5"/>
  <c r="J94" i="5"/>
  <c r="J56" i="5"/>
  <c r="J198" i="5"/>
  <c r="J207" i="5"/>
  <c r="J182" i="5"/>
  <c r="J25" i="5"/>
  <c r="J164" i="5"/>
  <c r="J46" i="5"/>
  <c r="J129" i="5"/>
  <c r="L148" i="5"/>
  <c r="L68" i="5"/>
  <c r="L40" i="5"/>
  <c r="L49" i="5"/>
  <c r="L191" i="5"/>
  <c r="L165" i="5"/>
  <c r="L155" i="5"/>
  <c r="L6" i="5"/>
  <c r="L82" i="5"/>
  <c r="M86" i="6"/>
  <c r="M87" i="6"/>
  <c r="M59" i="6"/>
  <c r="J106" i="5"/>
  <c r="K136" i="6"/>
  <c r="M200" i="6"/>
  <c r="K116" i="6"/>
  <c r="J12" i="5"/>
  <c r="J154" i="5"/>
  <c r="J142" i="5"/>
  <c r="J18" i="5"/>
  <c r="J161" i="5"/>
  <c r="J62" i="5"/>
  <c r="L31" i="5"/>
  <c r="J96" i="5"/>
  <c r="J152" i="5"/>
  <c r="J168" i="5"/>
  <c r="L147" i="5"/>
  <c r="L120" i="5"/>
  <c r="J83" i="5"/>
  <c r="J9" i="5"/>
  <c r="J202" i="5"/>
  <c r="J194" i="5"/>
  <c r="J178" i="5"/>
  <c r="L164" i="5"/>
  <c r="J137" i="5"/>
  <c r="J110" i="5"/>
  <c r="J97" i="5"/>
  <c r="J86" i="5"/>
  <c r="J73" i="5"/>
  <c r="J4" i="5"/>
  <c r="L186" i="5"/>
  <c r="L187" i="5"/>
  <c r="J60" i="5"/>
  <c r="J57" i="5"/>
  <c r="K171" i="6"/>
  <c r="M83" i="6"/>
  <c r="J164" i="6"/>
  <c r="K164" i="6" s="1"/>
  <c r="J145" i="6"/>
  <c r="K111" i="6"/>
  <c r="J140" i="5"/>
  <c r="L152" i="5"/>
  <c r="J75" i="5"/>
  <c r="L35" i="5"/>
  <c r="J58" i="5"/>
  <c r="J125" i="5"/>
  <c r="L96" i="5"/>
  <c r="J61" i="6"/>
  <c r="J44" i="6"/>
  <c r="M44" i="6" s="1"/>
  <c r="M14" i="6"/>
  <c r="K187" i="6"/>
  <c r="J174" i="5"/>
  <c r="J136" i="5"/>
  <c r="J78" i="5"/>
  <c r="J138" i="5"/>
  <c r="J37" i="5"/>
  <c r="J160" i="5"/>
  <c r="J85" i="5"/>
  <c r="J196" i="5"/>
  <c r="J191" i="5"/>
  <c r="J55" i="5"/>
  <c r="J39" i="5"/>
  <c r="J31" i="5"/>
  <c r="J23" i="5"/>
  <c r="J124" i="5"/>
  <c r="J149" i="5"/>
  <c r="J87" i="5"/>
  <c r="L135" i="5"/>
  <c r="L118" i="5"/>
  <c r="L173" i="5"/>
  <c r="L73" i="5"/>
  <c r="L9" i="5"/>
  <c r="L117" i="5"/>
  <c r="L181" i="5"/>
  <c r="L153" i="5"/>
  <c r="L98" i="5"/>
  <c r="M191" i="6"/>
  <c r="M183" i="6"/>
  <c r="M174" i="6"/>
  <c r="J128" i="6"/>
  <c r="M128" i="6" s="1"/>
  <c r="J85" i="6"/>
  <c r="K85" i="6" s="1"/>
  <c r="M125" i="6"/>
  <c r="K11" i="6"/>
  <c r="J63" i="6"/>
  <c r="K63" i="6" s="1"/>
  <c r="M189" i="6"/>
  <c r="J180" i="6"/>
  <c r="M180" i="6" s="1"/>
  <c r="J160" i="6"/>
  <c r="M160" i="6" s="1"/>
  <c r="J67" i="6"/>
  <c r="M67" i="6" s="1"/>
  <c r="J197" i="6"/>
  <c r="J78" i="6"/>
  <c r="M78" i="6" s="1"/>
  <c r="J32" i="6"/>
  <c r="K32" i="6" s="1"/>
  <c r="J46" i="6"/>
  <c r="M46" i="6" s="1"/>
  <c r="J98" i="6"/>
  <c r="L202" i="5"/>
  <c r="L93" i="5"/>
  <c r="J176" i="5"/>
  <c r="J143" i="5"/>
  <c r="J38" i="5"/>
  <c r="J22" i="5"/>
  <c r="J6" i="5"/>
  <c r="J77" i="5"/>
  <c r="L205" i="5"/>
  <c r="L131" i="5"/>
  <c r="L61" i="5"/>
  <c r="L33" i="5"/>
  <c r="L104" i="5"/>
  <c r="L194" i="5"/>
  <c r="L168" i="5"/>
  <c r="L86" i="5"/>
  <c r="R12" i="3"/>
  <c r="M170" i="6"/>
  <c r="K47" i="6"/>
  <c r="J69" i="6"/>
  <c r="M69" i="6" s="1"/>
  <c r="M179" i="6"/>
  <c r="J34" i="6"/>
  <c r="M34" i="6" s="1"/>
  <c r="M208" i="6"/>
  <c r="K138" i="6"/>
  <c r="J118" i="6"/>
  <c r="M118" i="6" s="1"/>
  <c r="J107" i="6"/>
  <c r="M107" i="6" s="1"/>
  <c r="K79" i="6"/>
  <c r="J141" i="6"/>
  <c r="M141" i="6" s="1"/>
  <c r="J16" i="6"/>
  <c r="M16" i="6" s="1"/>
  <c r="J6" i="6"/>
  <c r="M6" i="6" s="1"/>
  <c r="K107" i="6"/>
  <c r="M192" i="6"/>
  <c r="K192" i="6"/>
  <c r="K157" i="6"/>
  <c r="M157" i="6"/>
  <c r="M167" i="6"/>
  <c r="K167" i="6"/>
  <c r="M197" i="6"/>
  <c r="K197" i="6"/>
  <c r="M120" i="6"/>
  <c r="K120" i="6"/>
  <c r="L47" i="5"/>
  <c r="L27" i="5"/>
  <c r="M155" i="6"/>
  <c r="M49" i="6"/>
  <c r="K16" i="6"/>
  <c r="M181" i="6"/>
  <c r="M142" i="6"/>
  <c r="M38" i="6"/>
  <c r="J119" i="6"/>
  <c r="M119" i="6" s="1"/>
  <c r="J117" i="6"/>
  <c r="M117" i="6" s="1"/>
  <c r="J148" i="6"/>
  <c r="J173" i="6"/>
  <c r="M173" i="6" s="1"/>
  <c r="J123" i="6"/>
  <c r="M123" i="6" s="1"/>
  <c r="J57" i="6"/>
  <c r="J54" i="6"/>
  <c r="J203" i="6"/>
  <c r="K203" i="6" s="1"/>
  <c r="J137" i="6"/>
  <c r="K137" i="6" s="1"/>
  <c r="J64" i="6"/>
  <c r="J45" i="6"/>
  <c r="J37" i="6"/>
  <c r="M37" i="6" s="1"/>
  <c r="J31" i="6"/>
  <c r="M31" i="6" s="1"/>
  <c r="J20" i="6"/>
  <c r="J12" i="6"/>
  <c r="M12" i="6" s="1"/>
  <c r="J55" i="6"/>
  <c r="M55" i="6" s="1"/>
  <c r="J13" i="6"/>
  <c r="M13" i="6" s="1"/>
  <c r="J153" i="6"/>
  <c r="K153" i="6" s="1"/>
  <c r="J193" i="6"/>
  <c r="K193" i="6" s="1"/>
  <c r="M151" i="6"/>
  <c r="M148" i="6"/>
  <c r="M187" i="6"/>
  <c r="M138" i="6"/>
  <c r="M81" i="6"/>
  <c r="K31" i="6"/>
  <c r="M171" i="6"/>
  <c r="M70" i="6"/>
  <c r="M54" i="6"/>
  <c r="M154" i="6"/>
  <c r="K17" i="6"/>
  <c r="K189" i="6"/>
  <c r="K200" i="6"/>
  <c r="K175" i="6"/>
  <c r="M84" i="6"/>
  <c r="M205" i="6"/>
  <c r="J199" i="6"/>
  <c r="K199" i="6" s="1"/>
  <c r="J106" i="6"/>
  <c r="J99" i="6"/>
  <c r="M99" i="6" s="1"/>
  <c r="J132" i="6"/>
  <c r="J152" i="6"/>
  <c r="M152" i="6" s="1"/>
  <c r="K118" i="6"/>
  <c r="J121" i="6"/>
  <c r="K121" i="6" s="1"/>
  <c r="J124" i="6"/>
  <c r="K124" i="6" s="1"/>
  <c r="J52" i="6"/>
  <c r="K52" i="6" s="1"/>
  <c r="J7" i="6"/>
  <c r="J207" i="6"/>
  <c r="K207" i="6" s="1"/>
  <c r="J143" i="6"/>
  <c r="J135" i="6"/>
  <c r="K135" i="6" s="1"/>
  <c r="J93" i="6"/>
  <c r="K93" i="6" s="1"/>
  <c r="J62" i="6"/>
  <c r="K62" i="6" s="1"/>
  <c r="J18" i="6"/>
  <c r="K18" i="6" s="1"/>
  <c r="J150" i="6"/>
  <c r="K150" i="6" s="1"/>
  <c r="J108" i="6"/>
  <c r="K108" i="6" s="1"/>
  <c r="J53" i="6"/>
  <c r="K53" i="6" s="1"/>
  <c r="J27" i="6"/>
  <c r="J130" i="6"/>
  <c r="M130" i="6" s="1"/>
  <c r="J115" i="6"/>
  <c r="M115" i="6" s="1"/>
  <c r="J40" i="6"/>
  <c r="K40" i="6" s="1"/>
  <c r="J209" i="6"/>
  <c r="K209" i="6" s="1"/>
  <c r="J9" i="6"/>
  <c r="K9" i="6" s="1"/>
  <c r="L25" i="5"/>
  <c r="L167" i="5"/>
  <c r="J169" i="5"/>
  <c r="J134" i="5"/>
  <c r="J112" i="5"/>
  <c r="J90" i="5"/>
  <c r="J82" i="5"/>
  <c r="J52" i="5"/>
  <c r="M202" i="6"/>
  <c r="M186" i="6"/>
  <c r="M111" i="6"/>
  <c r="M20" i="6"/>
  <c r="K64" i="6"/>
  <c r="M204" i="6"/>
  <c r="M64" i="6"/>
  <c r="M168" i="6"/>
  <c r="M79" i="6"/>
  <c r="J75" i="6"/>
  <c r="M75" i="6" s="1"/>
  <c r="J66" i="6"/>
  <c r="J140" i="6"/>
  <c r="K140" i="6" s="1"/>
  <c r="J74" i="6"/>
  <c r="J196" i="6"/>
  <c r="K196" i="6" s="1"/>
  <c r="J80" i="6"/>
  <c r="K80" i="6" s="1"/>
  <c r="J50" i="6"/>
  <c r="K50" i="6" s="1"/>
  <c r="J28" i="6"/>
  <c r="M28" i="6" s="1"/>
  <c r="J5" i="6"/>
  <c r="M5" i="6" s="1"/>
  <c r="J162" i="6"/>
  <c r="M162" i="6" s="1"/>
  <c r="J161" i="6"/>
  <c r="J133" i="6"/>
  <c r="K133" i="6" s="1"/>
  <c r="J48" i="6"/>
  <c r="K48" i="6" s="1"/>
  <c r="J43" i="6"/>
  <c r="M43" i="6" s="1"/>
  <c r="J35" i="6"/>
  <c r="K35" i="6" s="1"/>
  <c r="J195" i="6"/>
  <c r="K195" i="6" s="1"/>
  <c r="J104" i="6"/>
  <c r="J77" i="6"/>
  <c r="K77" i="6" s="1"/>
  <c r="J51" i="6"/>
  <c r="K51" i="6" s="1"/>
  <c r="J23" i="6"/>
  <c r="K23" i="6" s="1"/>
  <c r="J10" i="6"/>
  <c r="J4" i="6"/>
  <c r="J96" i="6"/>
  <c r="K96" i="6" s="1"/>
  <c r="J30" i="6"/>
  <c r="M30" i="6" s="1"/>
  <c r="J15" i="6"/>
  <c r="K15" i="6" s="1"/>
  <c r="J177" i="6"/>
  <c r="M177" i="6" s="1"/>
  <c r="J166" i="6"/>
  <c r="K166" i="6" s="1"/>
  <c r="J21" i="5"/>
  <c r="J3" i="5"/>
  <c r="M182" i="6"/>
  <c r="M207" i="6"/>
  <c r="M199" i="6"/>
  <c r="K146" i="6"/>
  <c r="M131" i="6"/>
  <c r="M149" i="6"/>
  <c r="K92" i="6"/>
  <c r="M65" i="6"/>
  <c r="K61" i="6"/>
  <c r="K104" i="6"/>
  <c r="K27" i="6"/>
  <c r="M10" i="6"/>
  <c r="K69" i="6"/>
  <c r="M136" i="6"/>
  <c r="K71" i="6"/>
  <c r="K55" i="6"/>
  <c r="J122" i="6"/>
  <c r="K122" i="6" s="1"/>
  <c r="J102" i="6"/>
  <c r="M102" i="6" s="1"/>
  <c r="J109" i="6"/>
  <c r="K109" i="6" s="1"/>
  <c r="J144" i="6"/>
  <c r="M144" i="6" s="1"/>
  <c r="J188" i="6"/>
  <c r="K188" i="6" s="1"/>
  <c r="J114" i="6"/>
  <c r="M114" i="6" s="1"/>
  <c r="J91" i="6"/>
  <c r="K91" i="6" s="1"/>
  <c r="J169" i="6"/>
  <c r="M169" i="6" s="1"/>
  <c r="J103" i="6"/>
  <c r="M103" i="6" s="1"/>
  <c r="J158" i="6"/>
  <c r="K158" i="6" s="1"/>
  <c r="J165" i="6"/>
  <c r="K165" i="6" s="1"/>
  <c r="J101" i="6"/>
  <c r="K101" i="6" s="1"/>
  <c r="J76" i="6"/>
  <c r="K76" i="6" s="1"/>
  <c r="J26" i="6"/>
  <c r="M26" i="6" s="1"/>
  <c r="J3" i="6"/>
  <c r="K3" i="6" s="1"/>
  <c r="J178" i="6"/>
  <c r="M178" i="6" s="1"/>
  <c r="J201" i="6"/>
  <c r="M201" i="6" s="1"/>
  <c r="J147" i="6"/>
  <c r="J139" i="6"/>
  <c r="M139" i="6" s="1"/>
  <c r="J68" i="6"/>
  <c r="M68" i="6" s="1"/>
  <c r="J60" i="6"/>
  <c r="K60" i="6" s="1"/>
  <c r="J39" i="6"/>
  <c r="K39" i="6" s="1"/>
  <c r="J198" i="6"/>
  <c r="M198" i="6" s="1"/>
  <c r="J172" i="6"/>
  <c r="K172" i="6" s="1"/>
  <c r="J100" i="6"/>
  <c r="M100" i="6" s="1"/>
  <c r="J58" i="6"/>
  <c r="J8" i="6"/>
  <c r="M8" i="6" s="1"/>
  <c r="J156" i="6"/>
  <c r="M156" i="6" s="1"/>
  <c r="J126" i="6"/>
  <c r="M126" i="6" s="1"/>
  <c r="J94" i="6"/>
  <c r="M94" i="6" s="1"/>
  <c r="J88" i="6"/>
  <c r="K88" i="6" s="1"/>
  <c r="J56" i="6"/>
  <c r="K56" i="6" s="1"/>
  <c r="J42" i="6"/>
  <c r="M42" i="6" s="1"/>
  <c r="J36" i="6"/>
  <c r="M36" i="6" s="1"/>
  <c r="J21" i="6"/>
  <c r="J25" i="6"/>
  <c r="K25" i="6" s="1"/>
  <c r="J113" i="6"/>
  <c r="K113" i="6" s="1"/>
  <c r="K181" i="6"/>
  <c r="K38" i="6"/>
  <c r="M194" i="6"/>
  <c r="K170" i="6"/>
  <c r="K163" i="6"/>
  <c r="K110" i="6"/>
  <c r="M105" i="6"/>
  <c r="K33" i="6"/>
  <c r="M19" i="6"/>
  <c r="M17" i="6"/>
  <c r="M147" i="6"/>
  <c r="M209" i="6"/>
  <c r="K143" i="6"/>
  <c r="K134" i="6"/>
  <c r="M129" i="6"/>
  <c r="M203" i="6"/>
  <c r="M132" i="6"/>
  <c r="M146" i="6"/>
  <c r="K123" i="6"/>
  <c r="M112" i="6"/>
  <c r="K45" i="6"/>
  <c r="M80" i="6"/>
  <c r="K72" i="6"/>
  <c r="M48" i="6"/>
  <c r="K162" i="6"/>
  <c r="K84" i="6"/>
  <c r="M73" i="6"/>
  <c r="K54" i="6"/>
  <c r="M18" i="6"/>
  <c r="M164" i="6"/>
  <c r="M196" i="6"/>
  <c r="M95" i="6"/>
  <c r="K180" i="6"/>
  <c r="M116" i="6"/>
  <c r="K5" i="6"/>
  <c r="K208" i="6"/>
  <c r="K204" i="6"/>
  <c r="K87" i="6"/>
  <c r="K191" i="6"/>
  <c r="M89" i="6"/>
  <c r="M122" i="6"/>
  <c r="K154" i="6"/>
  <c r="K205" i="6"/>
  <c r="K160" i="6"/>
  <c r="M206" i="6"/>
  <c r="M190" i="6"/>
  <c r="K185" i="6"/>
  <c r="K179" i="6"/>
  <c r="M153" i="6"/>
  <c r="K183" i="6"/>
  <c r="K127" i="6"/>
  <c r="K41" i="6"/>
  <c r="K75" i="6"/>
  <c r="M57" i="6"/>
  <c r="K125" i="6"/>
  <c r="M109" i="6"/>
  <c r="K7" i="6"/>
  <c r="M175" i="6"/>
  <c r="K22" i="6"/>
  <c r="K12" i="6"/>
  <c r="K83" i="6"/>
  <c r="K168" i="6"/>
  <c r="K142" i="6"/>
  <c r="M143" i="6"/>
  <c r="K174" i="6"/>
  <c r="K147" i="6"/>
  <c r="K202" i="6"/>
  <c r="K186" i="6"/>
  <c r="K149" i="6"/>
  <c r="K139" i="6"/>
  <c r="K128" i="6"/>
  <c r="K129" i="6"/>
  <c r="M41" i="6"/>
  <c r="K131" i="6"/>
  <c r="M124" i="6"/>
  <c r="M72" i="6"/>
  <c r="K65" i="6"/>
  <c r="K102" i="6"/>
  <c r="K20" i="6"/>
  <c r="K206" i="6"/>
  <c r="K198" i="6"/>
  <c r="K190" i="6"/>
  <c r="K182" i="6"/>
  <c r="K159" i="6"/>
  <c r="K155" i="6"/>
  <c r="M127" i="6"/>
  <c r="M134" i="6"/>
  <c r="I98" i="6"/>
  <c r="M98" i="6" s="1"/>
  <c r="K98" i="6"/>
  <c r="I66" i="6"/>
  <c r="M66" i="6" s="1"/>
  <c r="K66" i="6"/>
  <c r="K105" i="6"/>
  <c r="K89" i="6"/>
  <c r="K73" i="6"/>
  <c r="K57" i="6"/>
  <c r="K19" i="6"/>
  <c r="M158" i="6"/>
  <c r="I106" i="6"/>
  <c r="M106" i="6" s="1"/>
  <c r="K106" i="6"/>
  <c r="I90" i="6"/>
  <c r="M90" i="6" s="1"/>
  <c r="K90" i="6"/>
  <c r="I74" i="6"/>
  <c r="K74" i="6"/>
  <c r="I58" i="6"/>
  <c r="M58" i="6" s="1"/>
  <c r="K58" i="6"/>
  <c r="M15" i="6"/>
  <c r="K132" i="6"/>
  <c r="M108" i="6"/>
  <c r="K49" i="6"/>
  <c r="K94" i="6"/>
  <c r="K6" i="6"/>
  <c r="M185" i="6"/>
  <c r="M135" i="6"/>
  <c r="K194" i="6"/>
  <c r="M165" i="6"/>
  <c r="K151" i="6"/>
  <c r="U2" i="6"/>
  <c r="K115" i="6"/>
  <c r="M93" i="6"/>
  <c r="M77" i="6"/>
  <c r="M61" i="6"/>
  <c r="M45" i="6"/>
  <c r="M92" i="6"/>
  <c r="M27" i="6"/>
  <c r="M9" i="6"/>
  <c r="M104" i="6"/>
  <c r="K97" i="6"/>
  <c r="M53" i="6"/>
  <c r="M39" i="6"/>
  <c r="K70" i="6"/>
  <c r="K10" i="6"/>
  <c r="K86" i="6"/>
  <c r="K24" i="6"/>
  <c r="I82" i="6"/>
  <c r="M82" i="6" s="1"/>
  <c r="K82" i="6"/>
  <c r="I50" i="6"/>
  <c r="K148" i="6"/>
  <c r="M33" i="6"/>
  <c r="M23" i="6"/>
  <c r="K112" i="6"/>
  <c r="M88" i="6"/>
  <c r="K81" i="6"/>
  <c r="K34" i="6"/>
  <c r="M7" i="6"/>
  <c r="K78" i="6"/>
  <c r="M3" i="6"/>
  <c r="L70" i="5"/>
  <c r="J33" i="5"/>
  <c r="J127" i="5"/>
  <c r="J47" i="5"/>
  <c r="J133" i="5"/>
  <c r="T2" i="5"/>
  <c r="J181" i="5"/>
  <c r="L90" i="5"/>
  <c r="J119" i="5"/>
  <c r="J116" i="5"/>
  <c r="J32" i="5"/>
  <c r="L146" i="5"/>
  <c r="J195" i="5"/>
  <c r="J190" i="5"/>
  <c r="J41" i="5"/>
  <c r="J147" i="5"/>
  <c r="J205" i="5"/>
  <c r="L63" i="5"/>
  <c r="L59" i="5"/>
  <c r="J67" i="5"/>
  <c r="L121" i="5"/>
  <c r="L23" i="5"/>
  <c r="L8" i="5"/>
  <c r="J89" i="5"/>
  <c r="J16" i="5"/>
  <c r="N6" i="3"/>
  <c r="J150" i="5"/>
  <c r="J98" i="5"/>
  <c r="L169" i="5"/>
  <c r="J113" i="5"/>
  <c r="J177" i="5"/>
  <c r="J104" i="5"/>
  <c r="J126" i="5"/>
  <c r="J107" i="5"/>
  <c r="J199" i="5"/>
  <c r="J117" i="5"/>
  <c r="L112" i="5"/>
  <c r="J72" i="5"/>
  <c r="L52" i="5"/>
  <c r="L154" i="5"/>
  <c r="T4" i="5"/>
  <c r="V2" i="5"/>
  <c r="V4" i="5" s="1"/>
  <c r="J148" i="5"/>
  <c r="J105" i="5"/>
  <c r="J40" i="5"/>
  <c r="J115" i="5"/>
  <c r="J187" i="5"/>
  <c r="L143" i="5"/>
  <c r="J179" i="5"/>
  <c r="L175" i="5"/>
  <c r="L111" i="5"/>
  <c r="J63" i="5"/>
  <c r="J99" i="5"/>
  <c r="J103" i="5"/>
  <c r="J88" i="5"/>
  <c r="J108" i="5"/>
  <c r="L38" i="5"/>
  <c r="L22" i="5"/>
  <c r="J131" i="5"/>
  <c r="J201" i="5"/>
  <c r="J100" i="5"/>
  <c r="J68" i="5"/>
  <c r="J80" i="5"/>
  <c r="J200" i="5"/>
  <c r="L34" i="5"/>
  <c r="J139" i="5"/>
  <c r="L14" i="5"/>
  <c r="J44" i="5"/>
  <c r="J145" i="5"/>
  <c r="J193" i="5"/>
  <c r="L127" i="5"/>
  <c r="L18" i="5"/>
  <c r="L46" i="5"/>
  <c r="L42" i="5"/>
  <c r="J167" i="5"/>
  <c r="J121" i="5"/>
  <c r="J24" i="5"/>
  <c r="L50" i="5"/>
  <c r="J173" i="5"/>
  <c r="L54" i="5"/>
  <c r="J130" i="5"/>
  <c r="J162" i="5"/>
  <c r="J61" i="5"/>
  <c r="J49" i="5"/>
  <c r="L55" i="5"/>
  <c r="L39" i="5"/>
  <c r="J59" i="5"/>
  <c r="J27" i="5"/>
  <c r="J209" i="5"/>
  <c r="J122" i="5"/>
  <c r="J64" i="5"/>
  <c r="J120" i="5"/>
  <c r="J156" i="5"/>
  <c r="L58" i="5"/>
  <c r="J203" i="5"/>
  <c r="J84" i="5"/>
  <c r="J48" i="5"/>
  <c r="J101" i="5"/>
  <c r="J208" i="5"/>
  <c r="J153" i="5"/>
  <c r="L30" i="5"/>
  <c r="R12" i="4"/>
  <c r="R13" i="4" s="1"/>
  <c r="V2" i="4"/>
  <c r="V4" i="4" s="1"/>
  <c r="N6" i="4"/>
  <c r="T2" i="3"/>
  <c r="U2" i="3"/>
  <c r="L19" i="5" l="1"/>
  <c r="L36" i="5"/>
  <c r="L51" i="5"/>
  <c r="J109" i="5"/>
  <c r="J26" i="5"/>
  <c r="J123" i="5"/>
  <c r="J15" i="5"/>
  <c r="L79" i="5"/>
  <c r="L10" i="5"/>
  <c r="J28" i="5"/>
  <c r="J159" i="5"/>
  <c r="L95" i="5"/>
  <c r="L65" i="5"/>
  <c r="L11" i="5"/>
  <c r="L53" i="5"/>
  <c r="J183" i="5"/>
  <c r="L29" i="5"/>
  <c r="J17" i="5"/>
  <c r="K176" i="6"/>
  <c r="M176" i="6"/>
  <c r="M74" i="6"/>
  <c r="M133" i="6"/>
  <c r="K119" i="6"/>
  <c r="M32" i="6"/>
  <c r="K28" i="6"/>
  <c r="M60" i="6"/>
  <c r="M113" i="6"/>
  <c r="K30" i="6"/>
  <c r="M188" i="6"/>
  <c r="K42" i="6"/>
  <c r="M76" i="6"/>
  <c r="M52" i="6"/>
  <c r="M137" i="6"/>
  <c r="M150" i="6"/>
  <c r="M62" i="6"/>
  <c r="K141" i="6"/>
  <c r="K178" i="6"/>
  <c r="K46" i="6"/>
  <c r="M193" i="6"/>
  <c r="M63" i="6"/>
  <c r="K44" i="6"/>
  <c r="M96" i="6"/>
  <c r="M145" i="6"/>
  <c r="K145" i="6"/>
  <c r="M40" i="6"/>
  <c r="M50" i="6"/>
  <c r="M56" i="6"/>
  <c r="K169" i="6"/>
  <c r="M85" i="6"/>
  <c r="K99" i="6"/>
  <c r="M172" i="6"/>
  <c r="M25" i="6"/>
  <c r="M51" i="6"/>
  <c r="K37" i="6"/>
  <c r="K43" i="6"/>
  <c r="M140" i="6"/>
  <c r="K173" i="6"/>
  <c r="M101" i="6"/>
  <c r="M121" i="6"/>
  <c r="K144" i="6"/>
  <c r="M166" i="6"/>
  <c r="K67" i="6"/>
  <c r="K8" i="6"/>
  <c r="K4" i="6"/>
  <c r="M4" i="6"/>
  <c r="K156" i="6"/>
  <c r="K152" i="6"/>
  <c r="K36" i="6"/>
  <c r="K126" i="6"/>
  <c r="M91" i="6"/>
  <c r="K68" i="6"/>
  <c r="K114" i="6"/>
  <c r="K26" i="6"/>
  <c r="K100" i="6"/>
  <c r="K201" i="6"/>
  <c r="K117" i="6"/>
  <c r="M21" i="6"/>
  <c r="K21" i="6"/>
  <c r="K161" i="6"/>
  <c r="M161" i="6"/>
  <c r="M195" i="6"/>
  <c r="M35" i="6"/>
  <c r="K103" i="6"/>
  <c r="K177" i="6"/>
  <c r="K130" i="6"/>
  <c r="K13" i="6"/>
  <c r="U4" i="6"/>
  <c r="W2" i="6"/>
  <c r="W4" i="6" s="1"/>
  <c r="U4" i="3"/>
  <c r="T4" i="3"/>
  <c r="N6" i="5" l="1"/>
  <c r="R12" i="5"/>
  <c r="R13" i="5" s="1"/>
  <c r="S12" i="6"/>
  <c r="S13" i="6" s="1"/>
  <c r="O6" i="6"/>
  <c r="V2" i="3"/>
  <c r="V4" i="3" s="1"/>
  <c r="R13" i="3" l="1"/>
</calcChain>
</file>

<file path=xl/sharedStrings.xml><?xml version="1.0" encoding="utf-8"?>
<sst xmlns="http://schemas.openxmlformats.org/spreadsheetml/2006/main" count="89" uniqueCount="21">
  <si>
    <t>Column1</t>
  </si>
  <si>
    <t>Actual</t>
  </si>
  <si>
    <t>Predicted</t>
  </si>
  <si>
    <t>Dates</t>
  </si>
  <si>
    <t>Short</t>
  </si>
  <si>
    <t>Long</t>
  </si>
  <si>
    <t>Total</t>
  </si>
  <si>
    <t>Column2</t>
  </si>
  <si>
    <t>Position</t>
  </si>
  <si>
    <t>Profit Long</t>
  </si>
  <si>
    <t>Profit Short</t>
  </si>
  <si>
    <t>Short Profit</t>
  </si>
  <si>
    <t>Total Profit</t>
  </si>
  <si>
    <t>Column4</t>
  </si>
  <si>
    <t>PREDICTED_SELL/BUY</t>
  </si>
  <si>
    <t>ACTUAL_SELL/BUY</t>
  </si>
  <si>
    <t>SELL</t>
  </si>
  <si>
    <t>BUY</t>
  </si>
  <si>
    <t>Correct</t>
  </si>
  <si>
    <t>ALL PROF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</si>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</sst>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0" fillId="0" borderId="0" xfId="2" applyNumberFormat="1" applyFont="1"/>
    <xf numFmtId="44" fontId="0" fillId="0" borderId="0" xfId="1" applyFont="1"/>
    <xf numFmtId="0" fontId="0" fillId="0" borderId="0" xfId="1" applyNumberFormat="1" applyFont="1"/>
    <xf numFmtId="44" fontId="0" fillId="0" borderId="0" xfId="0" applyNumberFormat="1"/>
    <xf numFmtId="165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19" formatCode="d/m/yy"/>
    </dxf>
    <dxf>
      <numFmt numFmtId="14" formatCode="0.00%"/>
    </dxf>
    <dxf>
      <numFmt numFmtId="19" formatCode="d/m/yy"/>
    </dxf>
    <dxf>
      <numFmt numFmtId="166" formatCode="0.0%"/>
    </dxf>
    <dxf>
      <numFmt numFmtId="166" formatCode="0.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19" formatCode="d/m/yy"/>
    </dxf>
    <dxf>
      <numFmt numFmtId="19" formatCode="d/m/yy"/>
    </dxf>
    <dxf>
      <numFmt numFmtId="166" formatCode="0.0%"/>
    </dxf>
    <dxf>
      <numFmt numFmtId="166" formatCode="0.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d/m/yy"/>
    </dxf>
    <dxf>
      <numFmt numFmtId="14" formatCode="0.00%"/>
    </dxf>
    <dxf>
      <numFmt numFmtId="19" formatCode="d/m/yy"/>
    </dxf>
    <dxf>
      <numFmt numFmtId="166" formatCode="0.0%"/>
    </dxf>
    <dxf>
      <numFmt numFmtId="166" formatCode="0.0%"/>
    </dxf>
    <dxf>
      <numFmt numFmtId="19" formatCode="d/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14" formatCode="0.00%"/>
    </dxf>
    <dxf>
      <numFmt numFmtId="19" formatCode="d/m/yy"/>
    </dxf>
    <dxf>
      <numFmt numFmtId="166" formatCode="0.0%"/>
    </dxf>
    <dxf>
      <numFmt numFmtId="0" formatCode="General"/>
    </dxf>
    <dxf>
      <numFmt numFmtId="0" formatCode="General"/>
    </dxf>
    <dxf>
      <numFmt numFmtId="166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4" displayName="Table134" ref="A1:L209" totalsRowShown="0">
  <autoFilter ref="A1:L209" xr:uid="{00000000-0009-0000-0100-000003000000}"/>
  <tableColumns count="12">
    <tableColumn id="1" xr3:uid="{00000000-0010-0000-0000-000001000000}" name="Column1"/>
    <tableColumn id="2" xr3:uid="{00000000-0010-0000-0000-000002000000}" name="Actual" dataDxfId="68" dataCellStyle="Percent"/>
    <tableColumn id="3" xr3:uid="{00000000-0010-0000-0000-000003000000}" name="Predicted" dataDxfId="65" dataCellStyle="Percent"/>
    <tableColumn id="6" xr3:uid="{29B7F9E1-B543-EB45-B22A-F0AEC30E0A4E}" name="Column4" dataDxfId="59" dataCellStyle="Percent">
      <calculatedColumnFormula>Table134[[#This Row],[Actual]]/B1-1</calculatedColumnFormula>
    </tableColumn>
    <tableColumn id="5" xr3:uid="{1103C36F-C6FD-2447-BC2F-C6FACD34BA72}" name="Column2" dataDxfId="63" dataCellStyle="Percent">
      <calculatedColumnFormula>Table134[[#This Row],[Predicted]]/B1-1</calculatedColumnFormula>
    </tableColumn>
    <tableColumn id="4" xr3:uid="{00000000-0010-0000-0000-000004000000}" name="Dates" dataDxfId="64"/>
    <tableColumn id="9" xr3:uid="{00000000-0010-0000-0000-000009000000}" name="Long" dataDxfId="67" dataCellStyle="Percent">
      <calculatedColumnFormula>IF(Table134[[#This Row],[Actual]]&gt;0,IF(Table134[[#This Row],[Predicted]]&gt;0,1))</calculatedColumnFormula>
    </tableColumn>
    <tableColumn id="10" xr3:uid="{00000000-0010-0000-0000-00000A000000}" name="ACTUAL_SELL/BUY" dataDxfId="62" dataCellStyle="Percent">
      <calculatedColumnFormula>IF(Table134[[#This Row],[Column4]]&gt;=0,"BUY","SELL")</calculatedColumnFormula>
    </tableColumn>
    <tableColumn id="7" xr3:uid="{EED9458E-7A81-2D4D-8B51-82028CEA11F8}" name="PREDICTED_SELL/BUY" dataDxfId="61" dataCellStyle="Percent">
      <calculatedColumnFormula>IF(Table134[[#This Row],[Column2]]&gt;=0,"BUY","SELL")</calculatedColumnFormula>
    </tableColumn>
    <tableColumn id="14" xr3:uid="{00000000-0010-0000-0000-00000E000000}" name="ALL PROF" dataDxfId="47" dataCellStyle="Currency">
      <calculatedColumnFormula>IF(Table134[[#This Row],[PREDICTED_SELL/BUY]]="BUY",Table134[[#This Row],[Column4]]*$R$3,IF(Table134[[#This Row],[PREDICTED_SELL/BUY]]="SELL",-Table134[[#This Row],[Column4]]*$R$3))</calculatedColumnFormula>
    </tableColumn>
    <tableColumn id="15" xr3:uid="{00000000-0010-0000-0000-00000F000000}" name="Short Profit" dataDxfId="66"/>
    <tableColumn id="8" xr3:uid="{D462D1F7-AFF1-6F4B-8C46-304CABC136EA}" name="Correct" dataDxfId="60" dataCellStyle="Currency">
      <calculatedColumnFormula>IF(Table134[[#This Row],[ACTUAL_SELL/BUY]]=Table134[[#This Row],[PREDICTED_SELL/BUY]],1,0)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E61FB7-9380-AF4B-89DE-8C92ED2ED27E}" name="Table1343" displayName="Table1343" ref="A1:L209" totalsRowShown="0">
  <autoFilter ref="A1:L209" xr:uid="{00000000-0009-0000-0100-000003000000}"/>
  <tableColumns count="12">
    <tableColumn id="1" xr3:uid="{F170BE3B-E6E1-2941-836C-AA25070C4E52}" name="Column1"/>
    <tableColumn id="2" xr3:uid="{FD173D85-07C1-0146-8D49-AF69CA48217F}" name="Actual" dataDxfId="46" dataCellStyle="Percent">
      <calculatedColumnFormula>Table134[[#This Row],[Actual]]</calculatedColumnFormula>
    </tableColumn>
    <tableColumn id="3" xr3:uid="{DE04F20D-1B32-3D4A-9468-B69098DFB797}" name="Predicted" dataDxfId="45" dataCellStyle="Percent">
      <calculatedColumnFormula>Table134[[#This Row],[Predicted]]</calculatedColumnFormula>
    </tableColumn>
    <tableColumn id="6" xr3:uid="{10DFB26C-FF25-1E44-946D-5A6FD26D3684}" name="Column4" dataDxfId="44" dataCellStyle="Percent">
      <calculatedColumnFormula>Table1343[[#This Row],[Actual]]/B1-1</calculatedColumnFormula>
    </tableColumn>
    <tableColumn id="5" xr3:uid="{AB8C48C3-4240-A647-A10E-6F20CC25E791}" name="Column2" dataDxfId="38" dataCellStyle="Percent">
      <calculatedColumnFormula>Table1343[[#This Row],[Predicted]]/C1-1</calculatedColumnFormula>
    </tableColumn>
    <tableColumn id="4" xr3:uid="{1923813E-287F-FD44-86C5-8A384F6355E7}" name="Dates" dataDxfId="43"/>
    <tableColumn id="9" xr3:uid="{2659E606-1724-7546-93D7-243A3D8AE89D}" name="Long" dataDxfId="42" dataCellStyle="Percent">
      <calculatedColumnFormula>IF(Table1343[[#This Row],[Actual]]&gt;0,IF(Table1343[[#This Row],[Predicted]]&gt;0,1))</calculatedColumnFormula>
    </tableColumn>
    <tableColumn id="10" xr3:uid="{BF77B95D-8DDC-5B4B-AD83-E3EEE8502F2F}" name="ACTUAL_SELL/BUY" dataDxfId="4" dataCellStyle="Percent">
      <calculatedColumnFormula>IF(Table1343[[#This Row],[Column4]]&gt;=0,"BUY","SELL")</calculatedColumnFormula>
    </tableColumn>
    <tableColumn id="7" xr3:uid="{64DECB26-D04C-9A4A-AB38-83B80713C33C}" name="PREDICTED_SELL/BUY" dataDxfId="0" dataCellStyle="Percent">
      <calculatedColumnFormula>IF(Table1343[[#This Row],[Column2]]&gt;=0,"BUY","SELL")</calculatedColumnFormula>
    </tableColumn>
    <tableColumn id="14" xr3:uid="{04D8802D-59EC-E74F-8E0F-3AB873DB84B1}" name="ALL PROF" dataDxfId="41" dataCellStyle="Currency">
      <calculatedColumnFormula>IF(Table1343[[#This Row],[PREDICTED_SELL/BUY]]="BUY",Table1343[[#This Row],[Column4]]*$R$3,IF(Table1343[[#This Row],[PREDICTED_SELL/BUY]]="SELL",-Table1343[[#This Row],[Column4]]*$R$3))</calculatedColumnFormula>
    </tableColumn>
    <tableColumn id="15" xr3:uid="{C35B40AD-FF57-764C-BA1F-431EB7356618}" name="Short Profit" dataDxfId="40"/>
    <tableColumn id="8" xr3:uid="{04C70C6D-977B-8244-97A2-80CDF29290AB}" name="Correct" dataDxfId="39" dataCellStyle="Currency">
      <calculatedColumnFormula>IF(Table1343[[#This Row],[ACTUAL_SELL/BUY]]=Table1343[[#This Row],[PREDICTED_SELL/BUY]],1,0)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A69372-8F7C-7C46-83AA-958C5B6DDF34}" name="Table13435" displayName="Table13435" ref="A1:M209" totalsRowShown="0">
  <autoFilter ref="A1:M209" xr:uid="{00000000-0009-0000-0100-000003000000}"/>
  <tableColumns count="13">
    <tableColumn id="1" xr3:uid="{F2A6EA13-919B-754F-B68D-8FD0F336B33E}" name="Column1"/>
    <tableColumn id="2" xr3:uid="{EDDC66B3-DE68-4F45-B707-7A5DFDF051A4}" name="Actual" dataDxfId="37" dataCellStyle="Percent">
      <calculatedColumnFormula>Table134[[#This Row],[Actual]]</calculatedColumnFormula>
    </tableColumn>
    <tableColumn id="3" xr3:uid="{BCA6DBDB-7962-0D48-9635-4C66CD3C0221}" name="Predicted" dataDxfId="36" dataCellStyle="Percent">
      <calculatedColumnFormula>Table134[[#This Row],[Predicted]]</calculatedColumnFormula>
    </tableColumn>
    <tableColumn id="6" xr3:uid="{288AE3A3-4929-B144-AEBD-3323A50ED925}" name="Column4" dataDxfId="35" dataCellStyle="Percent">
      <calculatedColumnFormula>Table13435[[#This Row],[Actual]]/B1-1</calculatedColumnFormula>
    </tableColumn>
    <tableColumn id="11" xr3:uid="{5A5F3D9B-C42B-D04F-B0EF-02B770410A11}" name="Column5" dataDxfId="6" dataCellStyle="Percent">
      <calculatedColumnFormula>Table13435[[#This Row],[Predicted]]/B1-1</calculatedColumnFormula>
    </tableColumn>
    <tableColumn id="5" xr3:uid="{AA778A5E-3D16-6C4F-B279-AF231C6EF1C0}" name="Column2" dataDxfId="34" dataCellStyle="Percent">
      <calculatedColumnFormula>Table13435[[#This Row],[Predicted]]/C1-1</calculatedColumnFormula>
    </tableColumn>
    <tableColumn id="4" xr3:uid="{BB28E961-E544-E749-B8FE-FDD834E60CD2}" name="Dates" dataDxfId="33"/>
    <tableColumn id="9" xr3:uid="{8699ADF8-B261-AD4A-9C63-17E3829EC8E9}" name="Long" dataDxfId="32" dataCellStyle="Percent">
      <calculatedColumnFormula>IF(Table13435[[#This Row],[Actual]]&gt;0,IF(Table13435[[#This Row],[Predicted]]&gt;0,1))</calculatedColumnFormula>
    </tableColumn>
    <tableColumn id="10" xr3:uid="{E9C97E16-D653-5144-8644-FA1D20B8DD9F}" name="ACTUAL_SELL/BUY" dataDxfId="31" dataCellStyle="Percent">
      <calculatedColumnFormula>IF(Table13435[[#This Row],[Column4]]&gt;=0,"BUY","SELL")</calculatedColumnFormula>
    </tableColumn>
    <tableColumn id="7" xr3:uid="{03779540-1C9A-F84F-98C5-D2750CDA1148}" name="PREDICTED_SELL/BUY" dataDxfId="5" dataCellStyle="Percent">
      <calculatedColumnFormula>IF(SUM(Table13435[[#This Row],[Column5]:[Column2]])&gt;=0,"BUY","SELL")</calculatedColumnFormula>
    </tableColumn>
    <tableColumn id="14" xr3:uid="{5814C792-EE3C-DF4C-BCC3-7769F99F9A81}" name="ALL PROF" dataDxfId="30" dataCellStyle="Currency">
      <calculatedColumnFormula>IF(Table13435[[#This Row],[PREDICTED_SELL/BUY]]="BUY",Table13435[[#This Row],[Column4]]*$S$3,IF(Table13435[[#This Row],[PREDICTED_SELL/BUY]]="SELL",-Table13435[[#This Row],[Column4]]*$S$3))</calculatedColumnFormula>
    </tableColumn>
    <tableColumn id="15" xr3:uid="{A1A49F18-A8CF-E34E-81EE-11D25E64E9A9}" name="Short Profit" dataDxfId="29"/>
    <tableColumn id="8" xr3:uid="{F2BD2F06-228F-FE4A-B8F2-068E20134B61}" name="Correct" dataDxfId="28" dataCellStyle="Currency">
      <calculatedColumnFormula>IF(Table13435[[#This Row],[ACTUAL_SELL/BUY]]=Table13435[[#This Row],[PREDICTED_SELL/BUY]],1,0)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0E8FF9-C507-394B-816C-2D0EA2850972}" name="Table1342" displayName="Table1342" ref="A1:L209" totalsRowShown="0">
  <autoFilter ref="A1:L209" xr:uid="{00000000-0009-0000-0100-000003000000}"/>
  <tableColumns count="12">
    <tableColumn id="1" xr3:uid="{36900F3C-C187-C147-B5C7-53FAF8645B6C}" name="Column1"/>
    <tableColumn id="2" xr3:uid="{03F7736B-B3A5-D142-8E9B-11D24F520396}" name="Actual" dataDxfId="58" dataCellStyle="Percent"/>
    <tableColumn id="3" xr3:uid="{0151E1C9-D7B6-684A-80A5-4152050B0905}" name="Predicted" dataDxfId="57" dataCellStyle="Percent"/>
    <tableColumn id="6" xr3:uid="{4024818B-68DB-5A4B-A100-26220038B444}" name="Column4" dataDxfId="56" dataCellStyle="Percent">
      <calculatedColumnFormula>Table1342[[#This Row],[Actual]]/B1-1</calculatedColumnFormula>
    </tableColumn>
    <tableColumn id="5" xr3:uid="{E24B8595-380C-4846-9439-638ADD48D2ED}" name="Column2" dataDxfId="55" dataCellStyle="Percent">
      <calculatedColumnFormula>Table1342[[#This Row],[Predicted]]/B1-1</calculatedColumnFormula>
    </tableColumn>
    <tableColumn id="4" xr3:uid="{7C5E0AC6-E0DC-0E4C-930B-B0C1D0BAA709}" name="Dates" dataDxfId="54"/>
    <tableColumn id="9" xr3:uid="{F9A63BF1-DC5C-3048-8271-841B65B3AAF7}" name="Long" dataDxfId="50" dataCellStyle="Percent">
      <calculatedColumnFormula>--(RAND()&gt;=0.5)</calculatedColumnFormula>
    </tableColumn>
    <tableColumn id="10" xr3:uid="{40211B52-5C2A-5240-9F36-8989A7934674}" name="ACTUAL_SELL/BUY" dataDxfId="53" dataCellStyle="Percent">
      <calculatedColumnFormula>IF(Table1342[[#This Row],[Column4]]&gt;=0,"BUY","SELL")</calculatedColumnFormula>
    </tableColumn>
    <tableColumn id="7" xr3:uid="{C0DE5ABB-93E7-604B-B1D8-19275ECBD0B6}" name="PREDICTED_SELL/BUY" dataDxfId="49" dataCellStyle="Percent">
      <calculatedColumnFormula>IF(Table1342[[#This Row],[Long]]=1,"BUY","SELL")</calculatedColumnFormula>
    </tableColumn>
    <tableColumn id="14" xr3:uid="{428FE5F4-A656-F049-AA91-AFDEFA8DF2A3}" name="ALL PROF" dataDxfId="48" dataCellStyle="Currency">
      <calculatedColumnFormula>IF(Table1342[[#This Row],[PREDICTED_SELL/BUY]]="BUY",Table1342[[#This Row],[Column4]]*$R$3,IF(Table1342[[#This Row],[PREDICTED_SELL/BUY]]="SELL",-Table1342[[#This Row],[Column4]]*$R$3))</calculatedColumnFormula>
    </tableColumn>
    <tableColumn id="15" xr3:uid="{9443175C-A8D5-E142-B2E4-2727DBC3B9F0}" name="Short Profit" dataDxfId="52"/>
    <tableColumn id="8" xr3:uid="{3228A126-7957-2846-BECB-9FF574752C15}" name="Correct" dataDxfId="51" dataCellStyle="Currency">
      <calculatedColumnFormula>IF(Table1342[[#This Row],[ACTUAL_SELL/BUY]]=Table1342[[#This Row],[PREDICTED_SELL/BUY]],1,0)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9"/>
  <sheetViews>
    <sheetView zoomScale="114" workbookViewId="0">
      <selection activeCell="I9" sqref="I9"/>
    </sheetView>
  </sheetViews>
  <sheetFormatPr baseColWidth="10" defaultRowHeight="16"/>
  <cols>
    <col min="1" max="1" width="6" customWidth="1"/>
    <col min="3" max="5" width="11.1640625" customWidth="1"/>
    <col min="7" max="7" width="7.5" style="4" bestFit="1" customWidth="1"/>
    <col min="8" max="9" width="10.83203125" style="4"/>
    <col min="10" max="10" width="17.5" customWidth="1"/>
    <col min="11" max="11" width="12.83203125" customWidth="1"/>
    <col min="12" max="12" width="8.6640625" customWidth="1"/>
    <col min="13" max="13" width="7" customWidth="1"/>
    <col min="14" max="15" width="12.83203125" customWidth="1"/>
    <col min="16" max="16" width="4.83203125" customWidth="1"/>
    <col min="17" max="17" width="10.5" bestFit="1" customWidth="1"/>
    <col min="18" max="18" width="12.33203125" bestFit="1" customWidth="1"/>
    <col min="19" max="19" width="4.83203125" customWidth="1"/>
  </cols>
  <sheetData>
    <row r="1" spans="1:22">
      <c r="A1" t="s">
        <v>0</v>
      </c>
      <c r="B1" t="s">
        <v>1</v>
      </c>
      <c r="C1" t="s">
        <v>2</v>
      </c>
      <c r="D1" t="s">
        <v>13</v>
      </c>
      <c r="E1" t="s">
        <v>7</v>
      </c>
      <c r="F1" t="s">
        <v>3</v>
      </c>
      <c r="G1" s="4" t="s">
        <v>5</v>
      </c>
      <c r="H1" t="s">
        <v>15</v>
      </c>
      <c r="I1" t="s">
        <v>14</v>
      </c>
      <c r="J1" t="s">
        <v>19</v>
      </c>
      <c r="K1" t="s">
        <v>11</v>
      </c>
      <c r="L1" t="s">
        <v>18</v>
      </c>
      <c r="T1" t="s">
        <v>5</v>
      </c>
      <c r="U1" t="s">
        <v>4</v>
      </c>
      <c r="V1" t="s">
        <v>6</v>
      </c>
    </row>
    <row r="2" spans="1:22">
      <c r="A2">
        <v>0</v>
      </c>
      <c r="B2">
        <v>799.02</v>
      </c>
      <c r="C2">
        <v>777.15229999999997</v>
      </c>
      <c r="D2" s="2" t="e">
        <f>Table134[[#This Row],[Actual]]/B1-1</f>
        <v>#VALUE!</v>
      </c>
      <c r="E2" s="3" t="e">
        <f>Table134[[#This Row],[Predicted]]/B1-1</f>
        <v>#VALUE!</v>
      </c>
      <c r="F2" s="1">
        <v>42746</v>
      </c>
      <c r="G2" s="4">
        <f>IF(Table134[[#This Row],[Actual]]&gt;0,IF(Table134[[#This Row],[Predicted]]&gt;0,1))</f>
        <v>1</v>
      </c>
      <c r="H2" s="4" t="e">
        <f>IF(Table134[[#This Row],[Column4]]&gt;=0,"BUY","SELL")</f>
        <v>#VALUE!</v>
      </c>
      <c r="I2" s="4" t="e">
        <f>IF(Table134[[#This Row],[Column2]]&gt;=0,"BUY","SELL")</f>
        <v>#VALUE!</v>
      </c>
      <c r="J2" s="5"/>
      <c r="K2" s="6"/>
      <c r="L2" s="6"/>
      <c r="M2" s="6"/>
      <c r="N2" s="6"/>
      <c r="O2" s="6" t="s">
        <v>16</v>
      </c>
      <c r="T2">
        <f>SUM(G:G)</f>
        <v>208</v>
      </c>
      <c r="U2" t="e">
        <f>SUM(H:H)</f>
        <v>#VALUE!</v>
      </c>
      <c r="V2" t="e">
        <f>SUM(T2:U2)</f>
        <v>#VALUE!</v>
      </c>
    </row>
    <row r="3" spans="1:22">
      <c r="A3">
        <v>1</v>
      </c>
      <c r="B3">
        <v>813.63990000000001</v>
      </c>
      <c r="C3">
        <v>779.06079999999997</v>
      </c>
      <c r="D3" s="3">
        <f>Table134[[#This Row],[Actual]]/B2-1</f>
        <v>1.8297289179244558E-2</v>
      </c>
      <c r="E3" s="3">
        <f>Table134[[#This Row],[Predicted]]/B2-1</f>
        <v>-2.4979600010012315E-2</v>
      </c>
      <c r="F3" s="1">
        <v>42747</v>
      </c>
      <c r="G3" s="4">
        <f>IF(Table134[[#This Row],[Actual]]&gt;0,IF(Table134[[#This Row],[Predicted]]&gt;0,1))</f>
        <v>1</v>
      </c>
      <c r="H3" s="4" t="str">
        <f>IF(Table134[[#This Row],[Column4]]&gt;=0,"BUY","SELL")</f>
        <v>BUY</v>
      </c>
      <c r="I3" s="4" t="str">
        <f>IF(Table134[[#This Row],[Column2]]&gt;=0,"BUY","SELL")</f>
        <v>SELL</v>
      </c>
      <c r="J3" s="5">
        <f>IF(Table134[[#This Row],[PREDICTED_SELL/BUY]]="BUY",Table134[[#This Row],[Column4]]*$R$3,IF(Table134[[#This Row],[PREDICTED_SELL/BUY]]="SELL",-Table134[[#This Row],[Column4]]*$R$3))</f>
        <v>-32.935120522640204</v>
      </c>
      <c r="K3" s="6"/>
      <c r="L3" s="6">
        <f>IF(Table134[[#This Row],[ACTUAL_SELL/BUY]]=Table134[[#This Row],[PREDICTED_SELL/BUY]],1,0)</f>
        <v>0</v>
      </c>
      <c r="M3" s="6"/>
      <c r="N3" s="6"/>
      <c r="O3" s="6" t="s">
        <v>17</v>
      </c>
      <c r="Q3" t="s">
        <v>8</v>
      </c>
      <c r="R3" s="8">
        <v>1800</v>
      </c>
    </row>
    <row r="4" spans="1:22">
      <c r="A4">
        <v>2</v>
      </c>
      <c r="B4">
        <v>817.13990000000001</v>
      </c>
      <c r="C4">
        <v>784.36414000000002</v>
      </c>
      <c r="D4" s="3">
        <f>Table134[[#This Row],[Actual]]/B3-1</f>
        <v>4.3016572810650189E-3</v>
      </c>
      <c r="E4" s="3">
        <f>Table134[[#This Row],[Predicted]]/B3-1</f>
        <v>-3.5981224617917529E-2</v>
      </c>
      <c r="F4" s="1">
        <v>42748</v>
      </c>
      <c r="G4" s="4">
        <f>IF(Table134[[#This Row],[Actual]]&gt;0,IF(Table134[[#This Row],[Predicted]]&gt;0,1))</f>
        <v>1</v>
      </c>
      <c r="H4" s="4" t="str">
        <f>IF(Table134[[#This Row],[Column4]]&gt;=0,"BUY","SELL")</f>
        <v>BUY</v>
      </c>
      <c r="I4" s="4" t="str">
        <f>IF(Table134[[#This Row],[Column2]]&gt;=0,"BUY","SELL")</f>
        <v>SELL</v>
      </c>
      <c r="J4" s="5">
        <f>IF(Table134[[#This Row],[PREDICTED_SELL/BUY]]="BUY",Table134[[#This Row],[Column4]]*$R$3,IF(Table134[[#This Row],[PREDICTED_SELL/BUY]]="SELL",-Table134[[#This Row],[Column4]]*$R$3))</f>
        <v>-7.742983105917034</v>
      </c>
      <c r="K4" s="6"/>
      <c r="L4" s="6">
        <f>IF(Table134[[#This Row],[ACTUAL_SELL/BUY]]=Table134[[#This Row],[PREDICTED_SELL/BUY]],1,0)</f>
        <v>0</v>
      </c>
      <c r="M4" s="6"/>
      <c r="N4" s="6"/>
      <c r="O4" s="6"/>
      <c r="Q4" t="s">
        <v>9</v>
      </c>
      <c r="R4" s="5"/>
      <c r="T4">
        <f>T2/COUNT(A:A)</f>
        <v>1</v>
      </c>
      <c r="U4" t="e">
        <f>U2/COUNT(A:A)</f>
        <v>#VALUE!</v>
      </c>
      <c r="V4" t="e">
        <f>V2/COUNT(A:A)</f>
        <v>#VALUE!</v>
      </c>
    </row>
    <row r="5" spans="1:22">
      <c r="A5">
        <v>3</v>
      </c>
      <c r="B5">
        <v>817.13990000000001</v>
      </c>
      <c r="C5">
        <v>790.34</v>
      </c>
      <c r="D5" s="3">
        <f>Table134[[#This Row],[Actual]]/B4-1</f>
        <v>0</v>
      </c>
      <c r="E5" s="3">
        <f>Table134[[#This Row],[Predicted]]/B4-1</f>
        <v>-3.2797199108745012E-2</v>
      </c>
      <c r="F5" s="1">
        <v>42751</v>
      </c>
      <c r="G5" s="4">
        <f>IF(Table134[[#This Row],[Actual]]&gt;0,IF(Table134[[#This Row],[Predicted]]&gt;0,1))</f>
        <v>1</v>
      </c>
      <c r="H5" s="4" t="str">
        <f>IF(Table134[[#This Row],[Column4]]&gt;=0,"BUY","SELL")</f>
        <v>BUY</v>
      </c>
      <c r="I5" s="4" t="str">
        <f>IF(Table134[[#This Row],[Column2]]&gt;=0,"BUY","SELL")</f>
        <v>SELL</v>
      </c>
      <c r="J5" s="5">
        <f>IF(Table134[[#This Row],[PREDICTED_SELL/BUY]]="BUY",Table134[[#This Row],[Column4]]*$R$3,IF(Table134[[#This Row],[PREDICTED_SELL/BUY]]="SELL",-Table134[[#This Row],[Column4]]*$R$3))</f>
        <v>0</v>
      </c>
      <c r="K5" s="6"/>
      <c r="L5" s="6">
        <f>IF(Table134[[#This Row],[ACTUAL_SELL/BUY]]=Table134[[#This Row],[PREDICTED_SELL/BUY]],1,0)</f>
        <v>0</v>
      </c>
      <c r="M5" s="6"/>
      <c r="N5" s="6" t="s">
        <v>18</v>
      </c>
      <c r="O5" s="6"/>
      <c r="R5" s="2"/>
    </row>
    <row r="6" spans="1:22">
      <c r="A6">
        <v>4</v>
      </c>
      <c r="B6">
        <v>809.72</v>
      </c>
      <c r="C6">
        <v>797.1789</v>
      </c>
      <c r="D6" s="3">
        <f>Table134[[#This Row],[Actual]]/B5-1</f>
        <v>-9.0803300634322293E-3</v>
      </c>
      <c r="E6" s="3">
        <f>Table134[[#This Row],[Predicted]]/B5-1</f>
        <v>-2.4427885604411226E-2</v>
      </c>
      <c r="F6" s="1">
        <v>42752</v>
      </c>
      <c r="G6" s="4">
        <f>IF(Table134[[#This Row],[Actual]]&gt;0,IF(Table134[[#This Row],[Predicted]]&gt;0,1))</f>
        <v>1</v>
      </c>
      <c r="H6" s="4" t="str">
        <f>IF(Table134[[#This Row],[Column4]]&gt;=0,"BUY","SELL")</f>
        <v>SELL</v>
      </c>
      <c r="I6" s="4" t="str">
        <f>IF(Table134[[#This Row],[Column2]]&gt;=0,"BUY","SELL")</f>
        <v>SELL</v>
      </c>
      <c r="J6" s="5">
        <f>IF(Table134[[#This Row],[PREDICTED_SELL/BUY]]="BUY",Table134[[#This Row],[Column4]]*$R$3,IF(Table134[[#This Row],[PREDICTED_SELL/BUY]]="SELL",-Table134[[#This Row],[Column4]]*$R$3))</f>
        <v>16.344594114178012</v>
      </c>
      <c r="K6" s="6"/>
      <c r="L6" s="6">
        <f>IF(Table134[[#This Row],[ACTUAL_SELL/BUY]]=Table134[[#This Row],[PREDICTED_SELL/BUY]],1,0)</f>
        <v>1</v>
      </c>
      <c r="M6" s="6"/>
      <c r="N6" s="2">
        <f>SUM(L:L)/COUNT(L:L)</f>
        <v>0.43478260869565216</v>
      </c>
      <c r="O6" s="6"/>
    </row>
    <row r="7" spans="1:22">
      <c r="A7">
        <v>5</v>
      </c>
      <c r="B7">
        <v>807.48</v>
      </c>
      <c r="C7">
        <v>793.85770000000002</v>
      </c>
      <c r="D7" s="3">
        <f>Table134[[#This Row],[Actual]]/B6-1</f>
        <v>-2.7663883811688272E-3</v>
      </c>
      <c r="E7" s="3">
        <f>Table134[[#This Row],[Predicted]]/B6-1</f>
        <v>-1.9589858222595513E-2</v>
      </c>
      <c r="F7" s="1">
        <v>42753</v>
      </c>
      <c r="G7" s="4">
        <f>IF(Table134[[#This Row],[Actual]]&gt;0,IF(Table134[[#This Row],[Predicted]]&gt;0,1))</f>
        <v>1</v>
      </c>
      <c r="H7" s="4" t="str">
        <f>IF(Table134[[#This Row],[Column4]]&gt;=0,"BUY","SELL")</f>
        <v>SELL</v>
      </c>
      <c r="I7" s="4" t="str">
        <f>IF(Table134[[#This Row],[Column2]]&gt;=0,"BUY","SELL")</f>
        <v>SELL</v>
      </c>
      <c r="J7" s="5">
        <f>IF(Table134[[#This Row],[PREDICTED_SELL/BUY]]="BUY",Table134[[#This Row],[Column4]]*$R$3,IF(Table134[[#This Row],[PREDICTED_SELL/BUY]]="SELL",-Table134[[#This Row],[Column4]]*$R$3))</f>
        <v>4.979499086103889</v>
      </c>
      <c r="K7" s="6"/>
      <c r="L7" s="6">
        <f>IF(Table134[[#This Row],[ACTUAL_SELL/BUY]]=Table134[[#This Row],[PREDICTED_SELL/BUY]],1,0)</f>
        <v>1</v>
      </c>
      <c r="M7" s="6"/>
      <c r="N7" s="6"/>
      <c r="O7" s="6"/>
    </row>
    <row r="8" spans="1:22">
      <c r="A8">
        <v>6</v>
      </c>
      <c r="B8">
        <v>809.04003999999998</v>
      </c>
      <c r="C8">
        <v>791.20025999999996</v>
      </c>
      <c r="D8" s="3">
        <f>Table134[[#This Row],[Actual]]/B7-1</f>
        <v>1.9319859315400922E-3</v>
      </c>
      <c r="E8" s="3">
        <f>Table134[[#This Row],[Predicted]]/B7-1</f>
        <v>-2.0161168078466463E-2</v>
      </c>
      <c r="F8" s="1">
        <v>42754</v>
      </c>
      <c r="G8" s="4">
        <f>IF(Table134[[#This Row],[Actual]]&gt;0,IF(Table134[[#This Row],[Predicted]]&gt;0,1))</f>
        <v>1</v>
      </c>
      <c r="H8" s="4" t="str">
        <f>IF(Table134[[#This Row],[Column4]]&gt;=0,"BUY","SELL")</f>
        <v>BUY</v>
      </c>
      <c r="I8" s="4" t="str">
        <f>IF(Table134[[#This Row],[Column2]]&gt;=0,"BUY","SELL")</f>
        <v>SELL</v>
      </c>
      <c r="J8" s="5">
        <f>IF(Table134[[#This Row],[PREDICTED_SELL/BUY]]="BUY",Table134[[#This Row],[Column4]]*$R$3,IF(Table134[[#This Row],[PREDICTED_SELL/BUY]]="SELL",-Table134[[#This Row],[Column4]]*$R$3))</f>
        <v>-3.477574676772166</v>
      </c>
      <c r="K8" s="6"/>
      <c r="L8" s="6">
        <f>IF(Table134[[#This Row],[ACTUAL_SELL/BUY]]=Table134[[#This Row],[PREDICTED_SELL/BUY]],1,0)</f>
        <v>0</v>
      </c>
      <c r="M8" s="6"/>
      <c r="N8" s="6"/>
      <c r="O8" s="6"/>
      <c r="Q8" t="s">
        <v>10</v>
      </c>
      <c r="R8" s="8"/>
    </row>
    <row r="9" spans="1:22">
      <c r="A9">
        <v>7</v>
      </c>
      <c r="B9">
        <v>808.33010000000002</v>
      </c>
      <c r="C9">
        <v>788.85720000000003</v>
      </c>
      <c r="D9" s="3">
        <f>Table134[[#This Row],[Actual]]/B8-1</f>
        <v>-8.7750910325767872E-4</v>
      </c>
      <c r="E9" s="3">
        <f>Table134[[#This Row],[Predicted]]/B8-1</f>
        <v>-2.4946651589703661E-2</v>
      </c>
      <c r="F9" s="1">
        <v>42755</v>
      </c>
      <c r="G9" s="4">
        <f>IF(Table134[[#This Row],[Actual]]&gt;0,IF(Table134[[#This Row],[Predicted]]&gt;0,1))</f>
        <v>1</v>
      </c>
      <c r="H9" s="4" t="str">
        <f>IF(Table134[[#This Row],[Column4]]&gt;=0,"BUY","SELL")</f>
        <v>SELL</v>
      </c>
      <c r="I9" s="4" t="str">
        <f>IF(Table134[[#This Row],[Column2]]&gt;=0,"BUY","SELL")</f>
        <v>SELL</v>
      </c>
      <c r="J9" s="5">
        <f>IF(Table134[[#This Row],[PREDICTED_SELL/BUY]]="BUY",Table134[[#This Row],[Column4]]*$R$3,IF(Table134[[#This Row],[PREDICTED_SELL/BUY]]="SELL",-Table134[[#This Row],[Column4]]*$R$3))</f>
        <v>1.5795163858638217</v>
      </c>
      <c r="K9" s="6"/>
      <c r="L9" s="6">
        <f>IF(Table134[[#This Row],[ACTUAL_SELL/BUY]]=Table134[[#This Row],[PREDICTED_SELL/BUY]],1,0)</f>
        <v>1</v>
      </c>
      <c r="M9" s="6"/>
      <c r="N9" s="6"/>
      <c r="O9" s="6"/>
      <c r="R9" s="2"/>
    </row>
    <row r="10" spans="1:22">
      <c r="A10">
        <v>8</v>
      </c>
      <c r="B10">
        <v>817.87990000000002</v>
      </c>
      <c r="C10">
        <v>787.97204999999997</v>
      </c>
      <c r="D10" s="3">
        <f>Table134[[#This Row],[Actual]]/B9-1</f>
        <v>1.1814232823941673E-2</v>
      </c>
      <c r="E10" s="3">
        <f>Table134[[#This Row],[Predicted]]/B9-1</f>
        <v>-2.5185317236114391E-2</v>
      </c>
      <c r="F10" s="1">
        <v>42758</v>
      </c>
      <c r="G10" s="4">
        <f>IF(Table134[[#This Row],[Actual]]&gt;0,IF(Table134[[#This Row],[Predicted]]&gt;0,1))</f>
        <v>1</v>
      </c>
      <c r="H10" s="4" t="str">
        <f>IF(Table134[[#This Row],[Column4]]&gt;=0,"BUY","SELL")</f>
        <v>BUY</v>
      </c>
      <c r="I10" s="4" t="str">
        <f>IF(Table134[[#This Row],[Column2]]&gt;=0,"BUY","SELL")</f>
        <v>SELL</v>
      </c>
      <c r="J10" s="5">
        <f>IF(Table134[[#This Row],[PREDICTED_SELL/BUY]]="BUY",Table134[[#This Row],[Column4]]*$R$3,IF(Table134[[#This Row],[PREDICTED_SELL/BUY]]="SELL",-Table134[[#This Row],[Column4]]*$R$3))</f>
        <v>-21.265619083095011</v>
      </c>
      <c r="K10" s="6"/>
      <c r="L10" s="6">
        <f>IF(Table134[[#This Row],[ACTUAL_SELL/BUY]]=Table134[[#This Row],[PREDICTED_SELL/BUY]],1,0)</f>
        <v>0</v>
      </c>
      <c r="M10" s="6"/>
      <c r="N10" s="6"/>
      <c r="O10" s="6"/>
      <c r="V10" s="2"/>
    </row>
    <row r="11" spans="1:22">
      <c r="A11">
        <v>9</v>
      </c>
      <c r="B11">
        <v>822.43989999999997</v>
      </c>
      <c r="C11">
        <v>791.99120000000005</v>
      </c>
      <c r="D11" s="3">
        <f>Table134[[#This Row],[Actual]]/B10-1</f>
        <v>5.5753907144557857E-3</v>
      </c>
      <c r="E11" s="3">
        <f>Table134[[#This Row],[Predicted]]/B10-1</f>
        <v>-3.1653424909940941E-2</v>
      </c>
      <c r="F11" s="1">
        <v>42759</v>
      </c>
      <c r="G11" s="4">
        <f>IF(Table134[[#This Row],[Actual]]&gt;0,IF(Table134[[#This Row],[Predicted]]&gt;0,1))</f>
        <v>1</v>
      </c>
      <c r="H11" s="4" t="str">
        <f>IF(Table134[[#This Row],[Column4]]&gt;=0,"BUY","SELL")</f>
        <v>BUY</v>
      </c>
      <c r="I11" s="4" t="str">
        <f>IF(Table134[[#This Row],[Column2]]&gt;=0,"BUY","SELL")</f>
        <v>SELL</v>
      </c>
      <c r="J11" s="5">
        <f>IF(Table134[[#This Row],[PREDICTED_SELL/BUY]]="BUY",Table134[[#This Row],[Column4]]*$R$3,IF(Table134[[#This Row],[PREDICTED_SELL/BUY]]="SELL",-Table134[[#This Row],[Column4]]*$R$3))</f>
        <v>-10.035703286020414</v>
      </c>
      <c r="K11" s="6"/>
      <c r="L11" s="6">
        <f>IF(Table134[[#This Row],[ACTUAL_SELL/BUY]]=Table134[[#This Row],[PREDICTED_SELL/BUY]],1,0)</f>
        <v>0</v>
      </c>
      <c r="M11" s="6"/>
      <c r="N11" s="6"/>
      <c r="O11" s="6"/>
    </row>
    <row r="12" spans="1:22">
      <c r="A12">
        <v>10</v>
      </c>
      <c r="B12">
        <v>836.52</v>
      </c>
      <c r="C12">
        <v>796.34313999999995</v>
      </c>
      <c r="D12" s="3">
        <f>Table134[[#This Row],[Actual]]/B11-1</f>
        <v>1.7119913564504818E-2</v>
      </c>
      <c r="E12" s="3">
        <f>Table134[[#This Row],[Predicted]]/B11-1</f>
        <v>-3.1730902160753693E-2</v>
      </c>
      <c r="F12" s="1">
        <v>42760</v>
      </c>
      <c r="G12" s="4">
        <f>IF(Table134[[#This Row],[Actual]]&gt;0,IF(Table134[[#This Row],[Predicted]]&gt;0,1))</f>
        <v>1</v>
      </c>
      <c r="H12" s="4" t="str">
        <f>IF(Table134[[#This Row],[Column4]]&gt;=0,"BUY","SELL")</f>
        <v>BUY</v>
      </c>
      <c r="I12" s="4" t="str">
        <f>IF(Table134[[#This Row],[Column2]]&gt;=0,"BUY","SELL")</f>
        <v>SELL</v>
      </c>
      <c r="J12" s="5">
        <f>IF(Table134[[#This Row],[PREDICTED_SELL/BUY]]="BUY",Table134[[#This Row],[Column4]]*$R$3,IF(Table134[[#This Row],[PREDICTED_SELL/BUY]]="SELL",-Table134[[#This Row],[Column4]]*$R$3))</f>
        <v>-30.815844416108675</v>
      </c>
      <c r="K12" s="6"/>
      <c r="L12" s="6">
        <f>IF(Table134[[#This Row],[ACTUAL_SELL/BUY]]=Table134[[#This Row],[PREDICTED_SELL/BUY]],1,0)</f>
        <v>0</v>
      </c>
      <c r="M12" s="6"/>
      <c r="N12" s="6"/>
      <c r="O12" s="6"/>
      <c r="Q12" t="s">
        <v>12</v>
      </c>
      <c r="R12" s="7">
        <f>SUM(J:J)</f>
        <v>-610.51482753759865</v>
      </c>
    </row>
    <row r="13" spans="1:22">
      <c r="A13">
        <v>11</v>
      </c>
      <c r="B13">
        <v>839.1499</v>
      </c>
      <c r="C13">
        <v>804.51959999999997</v>
      </c>
      <c r="D13" s="3">
        <f>Table134[[#This Row],[Actual]]/B12-1</f>
        <v>3.1438578874385392E-3</v>
      </c>
      <c r="E13" s="3">
        <f>Table134[[#This Row],[Predicted]]/B12-1</f>
        <v>-3.825419595466939E-2</v>
      </c>
      <c r="F13" s="1">
        <v>42761</v>
      </c>
      <c r="G13" s="4">
        <f>IF(Table134[[#This Row],[Actual]]&gt;0,IF(Table134[[#This Row],[Predicted]]&gt;0,1))</f>
        <v>1</v>
      </c>
      <c r="H13" s="4" t="str">
        <f>IF(Table134[[#This Row],[Column4]]&gt;=0,"BUY","SELL")</f>
        <v>BUY</v>
      </c>
      <c r="I13" s="4" t="str">
        <f>IF(Table134[[#This Row],[Column2]]&gt;=0,"BUY","SELL")</f>
        <v>SELL</v>
      </c>
      <c r="J13" s="5">
        <f>IF(Table134[[#This Row],[PREDICTED_SELL/BUY]]="BUY",Table134[[#This Row],[Column4]]*$R$3,IF(Table134[[#This Row],[PREDICTED_SELL/BUY]]="SELL",-Table134[[#This Row],[Column4]]*$R$3))</f>
        <v>-5.6589441973893706</v>
      </c>
      <c r="K13" s="6"/>
      <c r="L13" s="6">
        <f>IF(Table134[[#This Row],[ACTUAL_SELL/BUY]]=Table134[[#This Row],[PREDICTED_SELL/BUY]],1,0)</f>
        <v>0</v>
      </c>
      <c r="M13" s="6"/>
      <c r="N13" s="6"/>
      <c r="O13" s="6"/>
      <c r="R13" s="2">
        <f>R12/R3</f>
        <v>-0.3391749041875548</v>
      </c>
    </row>
    <row r="14" spans="1:22">
      <c r="A14">
        <v>12</v>
      </c>
      <c r="B14">
        <v>835.77</v>
      </c>
      <c r="C14">
        <v>810.25869999999998</v>
      </c>
      <c r="D14" s="3">
        <f>Table134[[#This Row],[Actual]]/B13-1</f>
        <v>-4.0277666719616967E-3</v>
      </c>
      <c r="E14" s="3">
        <f>Table134[[#This Row],[Predicted]]/B13-1</f>
        <v>-3.4429128812385024E-2</v>
      </c>
      <c r="F14" s="1">
        <v>42762</v>
      </c>
      <c r="G14" s="4">
        <f>IF(Table134[[#This Row],[Actual]]&gt;0,IF(Table134[[#This Row],[Predicted]]&gt;0,1))</f>
        <v>1</v>
      </c>
      <c r="H14" s="4" t="str">
        <f>IF(Table134[[#This Row],[Column4]]&gt;=0,"BUY","SELL")</f>
        <v>SELL</v>
      </c>
      <c r="I14" s="4" t="str">
        <f>IF(Table134[[#This Row],[Column2]]&gt;=0,"BUY","SELL")</f>
        <v>SELL</v>
      </c>
      <c r="J14" s="5">
        <f>IF(Table134[[#This Row],[PREDICTED_SELL/BUY]]="BUY",Table134[[#This Row],[Column4]]*$R$3,IF(Table134[[#This Row],[PREDICTED_SELL/BUY]]="SELL",-Table134[[#This Row],[Column4]]*$R$3))</f>
        <v>7.249980009531054</v>
      </c>
      <c r="K14" s="6"/>
      <c r="L14" s="6">
        <f>IF(Table134[[#This Row],[ACTUAL_SELL/BUY]]=Table134[[#This Row],[PREDICTED_SELL/BUY]],1,0)</f>
        <v>1</v>
      </c>
      <c r="M14" s="6"/>
      <c r="N14" s="6"/>
      <c r="O14" s="6"/>
    </row>
    <row r="15" spans="1:22">
      <c r="A15">
        <v>13</v>
      </c>
      <c r="B15">
        <v>830.37990000000002</v>
      </c>
      <c r="C15">
        <v>812.66840000000002</v>
      </c>
      <c r="D15" s="3">
        <f>Table134[[#This Row],[Actual]]/B14-1</f>
        <v>-6.4492623568684904E-3</v>
      </c>
      <c r="E15" s="3">
        <f>Table134[[#This Row],[Predicted]]/B14-1</f>
        <v>-2.7641097431111428E-2</v>
      </c>
      <c r="F15" s="1">
        <v>42765</v>
      </c>
      <c r="G15" s="4">
        <f>IF(Table134[[#This Row],[Actual]]&gt;0,IF(Table134[[#This Row],[Predicted]]&gt;0,1))</f>
        <v>1</v>
      </c>
      <c r="H15" s="4" t="str">
        <f>IF(Table134[[#This Row],[Column4]]&gt;=0,"BUY","SELL")</f>
        <v>SELL</v>
      </c>
      <c r="I15" s="4" t="str">
        <f>IF(Table134[[#This Row],[Column2]]&gt;=0,"BUY","SELL")</f>
        <v>SELL</v>
      </c>
      <c r="J15" s="5">
        <f>IF(Table134[[#This Row],[PREDICTED_SELL/BUY]]="BUY",Table134[[#This Row],[Column4]]*$R$3,IF(Table134[[#This Row],[PREDICTED_SELL/BUY]]="SELL",-Table134[[#This Row],[Column4]]*$R$3))</f>
        <v>11.608672242363284</v>
      </c>
      <c r="K15" s="6"/>
      <c r="L15" s="6">
        <f>IF(Table134[[#This Row],[ACTUAL_SELL/BUY]]=Table134[[#This Row],[PREDICTED_SELL/BUY]],1,0)</f>
        <v>1</v>
      </c>
      <c r="M15" s="6"/>
      <c r="N15" s="6"/>
      <c r="O15" s="6"/>
    </row>
    <row r="16" spans="1:22">
      <c r="A16">
        <v>14</v>
      </c>
      <c r="B16">
        <v>823.48</v>
      </c>
      <c r="C16">
        <v>809.77184999999997</v>
      </c>
      <c r="D16" s="3">
        <f>Table134[[#This Row],[Actual]]/B15-1</f>
        <v>-8.3093292600170399E-3</v>
      </c>
      <c r="E16" s="3">
        <f>Table134[[#This Row],[Predicted]]/B15-1</f>
        <v>-2.4817616611384818E-2</v>
      </c>
      <c r="F16" s="1">
        <v>42766</v>
      </c>
      <c r="G16" s="4">
        <f>IF(Table134[[#This Row],[Actual]]&gt;0,IF(Table134[[#This Row],[Predicted]]&gt;0,1))</f>
        <v>1</v>
      </c>
      <c r="H16" s="4" t="str">
        <f>IF(Table134[[#This Row],[Column4]]&gt;=0,"BUY","SELL")</f>
        <v>SELL</v>
      </c>
      <c r="I16" s="4" t="str">
        <f>IF(Table134[[#This Row],[Column2]]&gt;=0,"BUY","SELL")</f>
        <v>SELL</v>
      </c>
      <c r="J16" s="5">
        <f>IF(Table134[[#This Row],[PREDICTED_SELL/BUY]]="BUY",Table134[[#This Row],[Column4]]*$R$3,IF(Table134[[#This Row],[PREDICTED_SELL/BUY]]="SELL",-Table134[[#This Row],[Column4]]*$R$3))</f>
        <v>14.956792668030673</v>
      </c>
      <c r="K16" s="6"/>
      <c r="L16" s="6">
        <f>IF(Table134[[#This Row],[ACTUAL_SELL/BUY]]=Table134[[#This Row],[PREDICTED_SELL/BUY]],1,0)</f>
        <v>1</v>
      </c>
      <c r="M16" s="6"/>
      <c r="N16" s="6"/>
      <c r="O16" s="6"/>
    </row>
    <row r="17" spans="1:15">
      <c r="A17">
        <v>15</v>
      </c>
      <c r="B17">
        <v>832.3501</v>
      </c>
      <c r="C17">
        <v>805.03107</v>
      </c>
      <c r="D17" s="3">
        <f>Table134[[#This Row],[Actual]]/B16-1</f>
        <v>1.0771482003205879E-2</v>
      </c>
      <c r="E17" s="3">
        <f>Table134[[#This Row],[Predicted]]/B16-1</f>
        <v>-2.2403616359838785E-2</v>
      </c>
      <c r="F17" s="1">
        <v>42767</v>
      </c>
      <c r="G17" s="4">
        <f>IF(Table134[[#This Row],[Actual]]&gt;0,IF(Table134[[#This Row],[Predicted]]&gt;0,1))</f>
        <v>1</v>
      </c>
      <c r="H17" s="4" t="str">
        <f>IF(Table134[[#This Row],[Column4]]&gt;=0,"BUY","SELL")</f>
        <v>BUY</v>
      </c>
      <c r="I17" s="4" t="str">
        <f>IF(Table134[[#This Row],[Column2]]&gt;=0,"BUY","SELL")</f>
        <v>SELL</v>
      </c>
      <c r="J17" s="5">
        <f>IF(Table134[[#This Row],[PREDICTED_SELL/BUY]]="BUY",Table134[[#This Row],[Column4]]*$R$3,IF(Table134[[#This Row],[PREDICTED_SELL/BUY]]="SELL",-Table134[[#This Row],[Column4]]*$R$3))</f>
        <v>-19.388667605770582</v>
      </c>
      <c r="K17" s="6"/>
      <c r="L17" s="6">
        <f>IF(Table134[[#This Row],[ACTUAL_SELL/BUY]]=Table134[[#This Row],[PREDICTED_SELL/BUY]],1,0)</f>
        <v>0</v>
      </c>
      <c r="M17" s="6"/>
      <c r="N17" s="6"/>
      <c r="O17" s="6"/>
    </row>
    <row r="18" spans="1:15">
      <c r="A18">
        <v>16</v>
      </c>
      <c r="B18">
        <v>839.95</v>
      </c>
      <c r="C18">
        <v>805.26980000000003</v>
      </c>
      <c r="D18" s="3">
        <f>Table134[[#This Row],[Actual]]/B17-1</f>
        <v>9.1306530749502013E-3</v>
      </c>
      <c r="E18" s="3">
        <f>Table134[[#This Row],[Predicted]]/B17-1</f>
        <v>-3.2534747097405226E-2</v>
      </c>
      <c r="F18" s="1">
        <v>42768</v>
      </c>
      <c r="G18" s="4">
        <f>IF(Table134[[#This Row],[Actual]]&gt;0,IF(Table134[[#This Row],[Predicted]]&gt;0,1))</f>
        <v>1</v>
      </c>
      <c r="H18" s="4" t="str">
        <f>IF(Table134[[#This Row],[Column4]]&gt;=0,"BUY","SELL")</f>
        <v>BUY</v>
      </c>
      <c r="I18" s="4" t="str">
        <f>IF(Table134[[#This Row],[Column2]]&gt;=0,"BUY","SELL")</f>
        <v>SELL</v>
      </c>
      <c r="J18" s="5">
        <f>IF(Table134[[#This Row],[PREDICTED_SELL/BUY]]="BUY",Table134[[#This Row],[Column4]]*$R$3,IF(Table134[[#This Row],[PREDICTED_SELL/BUY]]="SELL",-Table134[[#This Row],[Column4]]*$R$3))</f>
        <v>-16.435175534910364</v>
      </c>
      <c r="K18" s="6"/>
      <c r="L18" s="6">
        <f>IF(Table134[[#This Row],[ACTUAL_SELL/BUY]]=Table134[[#This Row],[PREDICTED_SELL/BUY]],1,0)</f>
        <v>0</v>
      </c>
      <c r="M18" s="6"/>
      <c r="N18" s="6"/>
      <c r="O18" s="6"/>
    </row>
    <row r="19" spans="1:15">
      <c r="A19">
        <v>17</v>
      </c>
      <c r="B19">
        <v>810.2</v>
      </c>
      <c r="C19">
        <v>806.47370000000001</v>
      </c>
      <c r="D19" s="3">
        <f>Table134[[#This Row],[Actual]]/B18-1</f>
        <v>-3.5418774927079011E-2</v>
      </c>
      <c r="E19" s="3">
        <f>Table134[[#This Row],[Predicted]]/B18-1</f>
        <v>-3.9855110423239526E-2</v>
      </c>
      <c r="F19" s="1">
        <v>42769</v>
      </c>
      <c r="G19" s="4">
        <f>IF(Table134[[#This Row],[Actual]]&gt;0,IF(Table134[[#This Row],[Predicted]]&gt;0,1))</f>
        <v>1</v>
      </c>
      <c r="H19" s="4" t="str">
        <f>IF(Table134[[#This Row],[Column4]]&gt;=0,"BUY","SELL")</f>
        <v>SELL</v>
      </c>
      <c r="I19" s="4" t="str">
        <f>IF(Table134[[#This Row],[Column2]]&gt;=0,"BUY","SELL")</f>
        <v>SELL</v>
      </c>
      <c r="J19" s="5">
        <f>IF(Table134[[#This Row],[PREDICTED_SELL/BUY]]="BUY",Table134[[#This Row],[Column4]]*$R$3,IF(Table134[[#This Row],[PREDICTED_SELL/BUY]]="SELL",-Table134[[#This Row],[Column4]]*$R$3))</f>
        <v>63.753794868742219</v>
      </c>
      <c r="K19" s="6"/>
      <c r="L19" s="6">
        <f>IF(Table134[[#This Row],[ACTUAL_SELL/BUY]]=Table134[[#This Row],[PREDICTED_SELL/BUY]],1,0)</f>
        <v>1</v>
      </c>
      <c r="M19" s="6"/>
      <c r="N19" s="6"/>
      <c r="O19" s="6"/>
    </row>
    <row r="20" spans="1:15">
      <c r="A20">
        <v>18</v>
      </c>
      <c r="B20">
        <v>807.63990000000001</v>
      </c>
      <c r="C20">
        <v>793.12819999999999</v>
      </c>
      <c r="D20" s="3">
        <f>Table134[[#This Row],[Actual]]/B19-1</f>
        <v>-3.1598370772648599E-3</v>
      </c>
      <c r="E20" s="3">
        <f>Table134[[#This Row],[Predicted]]/B19-1</f>
        <v>-2.1071093557146425E-2</v>
      </c>
      <c r="F20" s="1">
        <v>42772</v>
      </c>
      <c r="G20" s="4">
        <f>IF(Table134[[#This Row],[Actual]]&gt;0,IF(Table134[[#This Row],[Predicted]]&gt;0,1))</f>
        <v>1</v>
      </c>
      <c r="H20" s="4" t="str">
        <f>IF(Table134[[#This Row],[Column4]]&gt;=0,"BUY","SELL")</f>
        <v>SELL</v>
      </c>
      <c r="I20" s="4" t="str">
        <f>IF(Table134[[#This Row],[Column2]]&gt;=0,"BUY","SELL")</f>
        <v>SELL</v>
      </c>
      <c r="J20" s="5">
        <f>IF(Table134[[#This Row],[PREDICTED_SELL/BUY]]="BUY",Table134[[#This Row],[Column4]]*$R$3,IF(Table134[[#This Row],[PREDICTED_SELL/BUY]]="SELL",-Table134[[#This Row],[Column4]]*$R$3))</f>
        <v>5.6877067390767477</v>
      </c>
      <c r="K20" s="6"/>
      <c r="L20" s="6">
        <f>IF(Table134[[#This Row],[ACTUAL_SELL/BUY]]=Table134[[#This Row],[PREDICTED_SELL/BUY]],1,0)</f>
        <v>1</v>
      </c>
      <c r="M20" s="6"/>
      <c r="N20" s="6"/>
      <c r="O20" s="6"/>
    </row>
    <row r="21" spans="1:15">
      <c r="A21">
        <v>19</v>
      </c>
      <c r="B21">
        <v>812.5</v>
      </c>
      <c r="C21">
        <v>788.32809999999995</v>
      </c>
      <c r="D21" s="3">
        <f>Table134[[#This Row],[Actual]]/B20-1</f>
        <v>6.0176571266477019E-3</v>
      </c>
      <c r="E21" s="3">
        <f>Table134[[#This Row],[Predicted]]/B20-1</f>
        <v>-2.3911399127259592E-2</v>
      </c>
      <c r="F21" s="1">
        <v>42773</v>
      </c>
      <c r="G21" s="4">
        <f>IF(Table134[[#This Row],[Actual]]&gt;0,IF(Table134[[#This Row],[Predicted]]&gt;0,1))</f>
        <v>1</v>
      </c>
      <c r="H21" s="4" t="str">
        <f>IF(Table134[[#This Row],[Column4]]&gt;=0,"BUY","SELL")</f>
        <v>BUY</v>
      </c>
      <c r="I21" s="4" t="str">
        <f>IF(Table134[[#This Row],[Column2]]&gt;=0,"BUY","SELL")</f>
        <v>SELL</v>
      </c>
      <c r="J21" s="5">
        <f>IF(Table134[[#This Row],[PREDICTED_SELL/BUY]]="BUY",Table134[[#This Row],[Column4]]*$R$3,IF(Table134[[#This Row],[PREDICTED_SELL/BUY]]="SELL",-Table134[[#This Row],[Column4]]*$R$3))</f>
        <v>-10.831782827965863</v>
      </c>
      <c r="K21" s="6"/>
      <c r="L21" s="6">
        <f>IF(Table134[[#This Row],[ACTUAL_SELL/BUY]]=Table134[[#This Row],[PREDICTED_SELL/BUY]],1,0)</f>
        <v>0</v>
      </c>
      <c r="M21" s="6"/>
      <c r="N21" s="6"/>
      <c r="O21" s="6"/>
    </row>
    <row r="22" spans="1:15">
      <c r="A22">
        <v>20</v>
      </c>
      <c r="B22">
        <v>819.71</v>
      </c>
      <c r="C22">
        <v>786.76859999999999</v>
      </c>
      <c r="D22" s="3">
        <f>Table134[[#This Row],[Actual]]/B21-1</f>
        <v>8.8738461538462321E-3</v>
      </c>
      <c r="E22" s="3">
        <f>Table134[[#This Row],[Predicted]]/B21-1</f>
        <v>-3.1669415384615429E-2</v>
      </c>
      <c r="F22" s="1">
        <v>42774</v>
      </c>
      <c r="G22" s="4">
        <f>IF(Table134[[#This Row],[Actual]]&gt;0,IF(Table134[[#This Row],[Predicted]]&gt;0,1))</f>
        <v>1</v>
      </c>
      <c r="H22" s="4" t="str">
        <f>IF(Table134[[#This Row],[Column4]]&gt;=0,"BUY","SELL")</f>
        <v>BUY</v>
      </c>
      <c r="I22" s="4" t="str">
        <f>IF(Table134[[#This Row],[Column2]]&gt;=0,"BUY","SELL")</f>
        <v>SELL</v>
      </c>
      <c r="J22" s="5">
        <f>IF(Table134[[#This Row],[PREDICTED_SELL/BUY]]="BUY",Table134[[#This Row],[Column4]]*$R$3,IF(Table134[[#This Row],[PREDICTED_SELL/BUY]]="SELL",-Table134[[#This Row],[Column4]]*$R$3))</f>
        <v>-15.972923076923218</v>
      </c>
      <c r="K22" s="6"/>
      <c r="L22" s="6">
        <f>IF(Table134[[#This Row],[ACTUAL_SELL/BUY]]=Table134[[#This Row],[PREDICTED_SELL/BUY]],1,0)</f>
        <v>0</v>
      </c>
      <c r="M22" s="6"/>
      <c r="N22" s="6"/>
      <c r="O22" s="6"/>
    </row>
    <row r="23" spans="1:15">
      <c r="A23">
        <v>21</v>
      </c>
      <c r="B23">
        <v>821.36009999999999</v>
      </c>
      <c r="C23">
        <v>793.25085000000001</v>
      </c>
      <c r="D23" s="3">
        <f>Table134[[#This Row],[Actual]]/B22-1</f>
        <v>2.0130289980602178E-3</v>
      </c>
      <c r="E23" s="3">
        <f>Table134[[#This Row],[Predicted]]/B22-1</f>
        <v>-3.2278671725366359E-2</v>
      </c>
      <c r="F23" s="1">
        <v>42775</v>
      </c>
      <c r="G23" s="4">
        <f>IF(Table134[[#This Row],[Actual]]&gt;0,IF(Table134[[#This Row],[Predicted]]&gt;0,1))</f>
        <v>1</v>
      </c>
      <c r="H23" s="4" t="str">
        <f>IF(Table134[[#This Row],[Column4]]&gt;=0,"BUY","SELL")</f>
        <v>BUY</v>
      </c>
      <c r="I23" s="4" t="str">
        <f>IF(Table134[[#This Row],[Column2]]&gt;=0,"BUY","SELL")</f>
        <v>SELL</v>
      </c>
      <c r="J23" s="5">
        <f>IF(Table134[[#This Row],[PREDICTED_SELL/BUY]]="BUY",Table134[[#This Row],[Column4]]*$R$3,IF(Table134[[#This Row],[PREDICTED_SELL/BUY]]="SELL",-Table134[[#This Row],[Column4]]*$R$3))</f>
        <v>-3.6234521965083921</v>
      </c>
      <c r="K23" s="6"/>
      <c r="L23" s="6">
        <f>IF(Table134[[#This Row],[ACTUAL_SELL/BUY]]=Table134[[#This Row],[PREDICTED_SELL/BUY]],1,0)</f>
        <v>0</v>
      </c>
      <c r="M23" s="6"/>
      <c r="N23" s="6"/>
      <c r="O23" s="6"/>
    </row>
    <row r="24" spans="1:15">
      <c r="A24">
        <v>22</v>
      </c>
      <c r="B24">
        <v>827.46</v>
      </c>
      <c r="C24">
        <v>797.55319999999995</v>
      </c>
      <c r="D24" s="3">
        <f>Table134[[#This Row],[Actual]]/B23-1</f>
        <v>7.42658427162457E-3</v>
      </c>
      <c r="E24" s="3">
        <f>Table134[[#This Row],[Predicted]]/B23-1</f>
        <v>-2.8984729109680418E-2</v>
      </c>
      <c r="F24" s="1">
        <v>42776</v>
      </c>
      <c r="G24" s="4">
        <f>IF(Table134[[#This Row],[Actual]]&gt;0,IF(Table134[[#This Row],[Predicted]]&gt;0,1))</f>
        <v>1</v>
      </c>
      <c r="H24" s="4" t="str">
        <f>IF(Table134[[#This Row],[Column4]]&gt;=0,"BUY","SELL")</f>
        <v>BUY</v>
      </c>
      <c r="I24" s="4" t="str">
        <f>IF(Table134[[#This Row],[Column2]]&gt;=0,"BUY","SELL")</f>
        <v>SELL</v>
      </c>
      <c r="J24" s="5">
        <f>IF(Table134[[#This Row],[PREDICTED_SELL/BUY]]="BUY",Table134[[#This Row],[Column4]]*$R$3,IF(Table134[[#This Row],[PREDICTED_SELL/BUY]]="SELL",-Table134[[#This Row],[Column4]]*$R$3))</f>
        <v>-13.367851688924226</v>
      </c>
      <c r="K24" s="6"/>
      <c r="L24" s="6">
        <f>IF(Table134[[#This Row],[ACTUAL_SELL/BUY]]=Table134[[#This Row],[PREDICTED_SELL/BUY]],1,0)</f>
        <v>0</v>
      </c>
      <c r="M24" s="6"/>
      <c r="N24" s="6"/>
      <c r="O24" s="6"/>
    </row>
    <row r="25" spans="1:15">
      <c r="A25">
        <v>23</v>
      </c>
      <c r="B25">
        <v>836.53</v>
      </c>
      <c r="C25">
        <v>802.34625000000005</v>
      </c>
      <c r="D25" s="3">
        <f>Table134[[#This Row],[Actual]]/B24-1</f>
        <v>1.096125492470934E-2</v>
      </c>
      <c r="E25" s="3">
        <f>Table134[[#This Row],[Predicted]]/B24-1</f>
        <v>-3.0350409687477264E-2</v>
      </c>
      <c r="F25" s="1">
        <v>42779</v>
      </c>
      <c r="G25" s="4">
        <f>IF(Table134[[#This Row],[Actual]]&gt;0,IF(Table134[[#This Row],[Predicted]]&gt;0,1))</f>
        <v>1</v>
      </c>
      <c r="H25" s="4" t="str">
        <f>IF(Table134[[#This Row],[Column4]]&gt;=0,"BUY","SELL")</f>
        <v>BUY</v>
      </c>
      <c r="I25" s="4" t="str">
        <f>IF(Table134[[#This Row],[Column2]]&gt;=0,"BUY","SELL")</f>
        <v>SELL</v>
      </c>
      <c r="J25" s="5">
        <f>IF(Table134[[#This Row],[PREDICTED_SELL/BUY]]="BUY",Table134[[#This Row],[Column4]]*$R$3,IF(Table134[[#This Row],[PREDICTED_SELL/BUY]]="SELL",-Table134[[#This Row],[Column4]]*$R$3))</f>
        <v>-19.730258864476813</v>
      </c>
      <c r="K25" s="6"/>
      <c r="L25" s="6">
        <f>IF(Table134[[#This Row],[ACTUAL_SELL/BUY]]=Table134[[#This Row],[PREDICTED_SELL/BUY]],1,0)</f>
        <v>0</v>
      </c>
      <c r="M25" s="6"/>
      <c r="N25" s="6"/>
      <c r="O25" s="6"/>
    </row>
    <row r="26" spans="1:15">
      <c r="A26">
        <v>24</v>
      </c>
      <c r="B26">
        <v>836.38990000000001</v>
      </c>
      <c r="C26">
        <v>806.83344</v>
      </c>
      <c r="D26" s="3">
        <f>Table134[[#This Row],[Actual]]/B25-1</f>
        <v>-1.674775560948083E-4</v>
      </c>
      <c r="E26" s="3">
        <f>Table134[[#This Row],[Predicted]]/B25-1</f>
        <v>-3.5499695169330381E-2</v>
      </c>
      <c r="F26" s="1">
        <v>42780</v>
      </c>
      <c r="G26" s="4">
        <f>IF(Table134[[#This Row],[Actual]]&gt;0,IF(Table134[[#This Row],[Predicted]]&gt;0,1))</f>
        <v>1</v>
      </c>
      <c r="H26" s="4" t="str">
        <f>IF(Table134[[#This Row],[Column4]]&gt;=0,"BUY","SELL")</f>
        <v>SELL</v>
      </c>
      <c r="I26" s="4" t="str">
        <f>IF(Table134[[#This Row],[Column2]]&gt;=0,"BUY","SELL")</f>
        <v>SELL</v>
      </c>
      <c r="J26" s="5">
        <f>IF(Table134[[#This Row],[PREDICTED_SELL/BUY]]="BUY",Table134[[#This Row],[Column4]]*$R$3,IF(Table134[[#This Row],[PREDICTED_SELL/BUY]]="SELL",-Table134[[#This Row],[Column4]]*$R$3))</f>
        <v>0.30145960097065494</v>
      </c>
      <c r="K26" s="6"/>
      <c r="L26" s="6">
        <f>IF(Table134[[#This Row],[ACTUAL_SELL/BUY]]=Table134[[#This Row],[PREDICTED_SELL/BUY]],1,0)</f>
        <v>1</v>
      </c>
      <c r="M26" s="6"/>
      <c r="N26" s="6"/>
      <c r="O26" s="6"/>
    </row>
    <row r="27" spans="1:15">
      <c r="A27">
        <v>25</v>
      </c>
      <c r="B27">
        <v>842.7</v>
      </c>
      <c r="C27">
        <v>810.80870000000004</v>
      </c>
      <c r="D27" s="3">
        <f>Table134[[#This Row],[Actual]]/B26-1</f>
        <v>7.5444478705446461E-3</v>
      </c>
      <c r="E27" s="3">
        <f>Table134[[#This Row],[Predicted]]/B26-1</f>
        <v>-3.0585256947746498E-2</v>
      </c>
      <c r="F27" s="1">
        <v>42781</v>
      </c>
      <c r="G27" s="4">
        <f>IF(Table134[[#This Row],[Actual]]&gt;0,IF(Table134[[#This Row],[Predicted]]&gt;0,1))</f>
        <v>1</v>
      </c>
      <c r="H27" s="4" t="str">
        <f>IF(Table134[[#This Row],[Column4]]&gt;=0,"BUY","SELL")</f>
        <v>BUY</v>
      </c>
      <c r="I27" s="4" t="str">
        <f>IF(Table134[[#This Row],[Column2]]&gt;=0,"BUY","SELL")</f>
        <v>SELL</v>
      </c>
      <c r="J27" s="5">
        <f>IF(Table134[[#This Row],[PREDICTED_SELL/BUY]]="BUY",Table134[[#This Row],[Column4]]*$R$3,IF(Table134[[#This Row],[PREDICTED_SELL/BUY]]="SELL",-Table134[[#This Row],[Column4]]*$R$3))</f>
        <v>-13.580006166980363</v>
      </c>
      <c r="K27" s="6"/>
      <c r="L27" s="6">
        <f>IF(Table134[[#This Row],[ACTUAL_SELL/BUY]]=Table134[[#This Row],[PREDICTED_SELL/BUY]],1,0)</f>
        <v>0</v>
      </c>
      <c r="M27" s="6"/>
      <c r="N27" s="6"/>
      <c r="O27" s="6"/>
    </row>
    <row r="28" spans="1:15">
      <c r="A28">
        <v>26</v>
      </c>
      <c r="B28">
        <v>844.13990000000001</v>
      </c>
      <c r="C28">
        <v>815.12743999999998</v>
      </c>
      <c r="D28" s="3">
        <f>Table134[[#This Row],[Actual]]/B27-1</f>
        <v>1.7086744986352098E-3</v>
      </c>
      <c r="E28" s="3">
        <f>Table134[[#This Row],[Predicted]]/B27-1</f>
        <v>-3.2719306989438812E-2</v>
      </c>
      <c r="F28" s="1">
        <v>42782</v>
      </c>
      <c r="G28" s="4">
        <f>IF(Table134[[#This Row],[Actual]]&gt;0,IF(Table134[[#This Row],[Predicted]]&gt;0,1))</f>
        <v>1</v>
      </c>
      <c r="H28" s="4" t="str">
        <f>IF(Table134[[#This Row],[Column4]]&gt;=0,"BUY","SELL")</f>
        <v>BUY</v>
      </c>
      <c r="I28" s="4" t="str">
        <f>IF(Table134[[#This Row],[Column2]]&gt;=0,"BUY","SELL")</f>
        <v>SELL</v>
      </c>
      <c r="J28" s="5">
        <f>IF(Table134[[#This Row],[PREDICTED_SELL/BUY]]="BUY",Table134[[#This Row],[Column4]]*$R$3,IF(Table134[[#This Row],[PREDICTED_SELL/BUY]]="SELL",-Table134[[#This Row],[Column4]]*$R$3))</f>
        <v>-3.0756140975433777</v>
      </c>
      <c r="K28" s="6"/>
      <c r="L28" s="6">
        <f>IF(Table134[[#This Row],[ACTUAL_SELL/BUY]]=Table134[[#This Row],[PREDICTED_SELL/BUY]],1,0)</f>
        <v>0</v>
      </c>
      <c r="M28" s="6"/>
      <c r="N28" s="6"/>
      <c r="O28" s="6"/>
    </row>
    <row r="29" spans="1:15">
      <c r="A29">
        <v>27</v>
      </c>
      <c r="B29">
        <v>845.07010000000002</v>
      </c>
      <c r="C29">
        <v>819.29363999999998</v>
      </c>
      <c r="D29" s="3">
        <f>Table134[[#This Row],[Actual]]/B28-1</f>
        <v>1.1019500440625496E-3</v>
      </c>
      <c r="E29" s="3">
        <f>Table134[[#This Row],[Predicted]]/B28-1</f>
        <v>-2.9433817783047656E-2</v>
      </c>
      <c r="F29" s="1">
        <v>42783</v>
      </c>
      <c r="G29" s="4">
        <f>IF(Table134[[#This Row],[Actual]]&gt;0,IF(Table134[[#This Row],[Predicted]]&gt;0,1))</f>
        <v>1</v>
      </c>
      <c r="H29" s="4" t="str">
        <f>IF(Table134[[#This Row],[Column4]]&gt;=0,"BUY","SELL")</f>
        <v>BUY</v>
      </c>
      <c r="I29" s="4" t="str">
        <f>IF(Table134[[#This Row],[Column2]]&gt;=0,"BUY","SELL")</f>
        <v>SELL</v>
      </c>
      <c r="J29" s="5">
        <f>IF(Table134[[#This Row],[PREDICTED_SELL/BUY]]="BUY",Table134[[#This Row],[Column4]]*$R$3,IF(Table134[[#This Row],[PREDICTED_SELL/BUY]]="SELL",-Table134[[#This Row],[Column4]]*$R$3))</f>
        <v>-1.9835100793125893</v>
      </c>
      <c r="K29" s="6"/>
      <c r="L29" s="6">
        <f>IF(Table134[[#This Row],[ACTUAL_SELL/BUY]]=Table134[[#This Row],[PREDICTED_SELL/BUY]],1,0)</f>
        <v>0</v>
      </c>
      <c r="M29" s="6"/>
      <c r="N29" s="6"/>
      <c r="O29" s="6"/>
    </row>
    <row r="30" spans="1:15">
      <c r="A30">
        <v>28</v>
      </c>
      <c r="B30">
        <v>845.07010000000002</v>
      </c>
      <c r="C30">
        <v>821.46074999999996</v>
      </c>
      <c r="D30" s="3">
        <f>Table134[[#This Row],[Actual]]/B29-1</f>
        <v>0</v>
      </c>
      <c r="E30" s="3">
        <f>Table134[[#This Row],[Predicted]]/B29-1</f>
        <v>-2.7937741496238067E-2</v>
      </c>
      <c r="F30" s="1">
        <v>42786</v>
      </c>
      <c r="G30" s="4">
        <f>IF(Table134[[#This Row],[Actual]]&gt;0,IF(Table134[[#This Row],[Predicted]]&gt;0,1))</f>
        <v>1</v>
      </c>
      <c r="H30" s="4" t="str">
        <f>IF(Table134[[#This Row],[Column4]]&gt;=0,"BUY","SELL")</f>
        <v>BUY</v>
      </c>
      <c r="I30" s="4" t="str">
        <f>IF(Table134[[#This Row],[Column2]]&gt;=0,"BUY","SELL")</f>
        <v>SELL</v>
      </c>
      <c r="J30" s="5">
        <f>IF(Table134[[#This Row],[PREDICTED_SELL/BUY]]="BUY",Table134[[#This Row],[Column4]]*$R$3,IF(Table134[[#This Row],[PREDICTED_SELL/BUY]]="SELL",-Table134[[#This Row],[Column4]]*$R$3))</f>
        <v>0</v>
      </c>
      <c r="K30" s="6"/>
      <c r="L30" s="6">
        <f>IF(Table134[[#This Row],[ACTUAL_SELL/BUY]]=Table134[[#This Row],[PREDICTED_SELL/BUY]],1,0)</f>
        <v>0</v>
      </c>
      <c r="M30" s="6"/>
      <c r="N30" s="6"/>
      <c r="O30" s="6"/>
    </row>
    <row r="31" spans="1:15">
      <c r="A31">
        <v>29</v>
      </c>
      <c r="B31">
        <v>856.43989999999997</v>
      </c>
      <c r="C31">
        <v>824.47109999999998</v>
      </c>
      <c r="D31" s="3">
        <f>Table134[[#This Row],[Actual]]/B30-1</f>
        <v>1.345426846837916E-2</v>
      </c>
      <c r="E31" s="3">
        <f>Table134[[#This Row],[Predicted]]/B30-1</f>
        <v>-2.4375492636646401E-2</v>
      </c>
      <c r="F31" s="1">
        <v>42787</v>
      </c>
      <c r="G31" s="4">
        <f>IF(Table134[[#This Row],[Actual]]&gt;0,IF(Table134[[#This Row],[Predicted]]&gt;0,1))</f>
        <v>1</v>
      </c>
      <c r="H31" s="4" t="str">
        <f>IF(Table134[[#This Row],[Column4]]&gt;=0,"BUY","SELL")</f>
        <v>BUY</v>
      </c>
      <c r="I31" s="4" t="str">
        <f>IF(Table134[[#This Row],[Column2]]&gt;=0,"BUY","SELL")</f>
        <v>SELL</v>
      </c>
      <c r="J31" s="5">
        <f>IF(Table134[[#This Row],[PREDICTED_SELL/BUY]]="BUY",Table134[[#This Row],[Column4]]*$R$3,IF(Table134[[#This Row],[PREDICTED_SELL/BUY]]="SELL",-Table134[[#This Row],[Column4]]*$R$3))</f>
        <v>-24.21768324308249</v>
      </c>
      <c r="K31" s="6"/>
      <c r="L31" s="6">
        <f>IF(Table134[[#This Row],[ACTUAL_SELL/BUY]]=Table134[[#This Row],[PREDICTED_SELL/BUY]],1,0)</f>
        <v>0</v>
      </c>
      <c r="M31" s="6"/>
      <c r="N31" s="6"/>
      <c r="O31" s="6"/>
    </row>
    <row r="32" spans="1:15">
      <c r="A32">
        <v>30</v>
      </c>
      <c r="B32">
        <v>855.61005</v>
      </c>
      <c r="C32">
        <v>827.93849999999998</v>
      </c>
      <c r="D32" s="3">
        <f>Table134[[#This Row],[Actual]]/B31-1</f>
        <v>-9.6895298782784245E-4</v>
      </c>
      <c r="E32" s="3">
        <f>Table134[[#This Row],[Predicted]]/B31-1</f>
        <v>-3.3278925935141479E-2</v>
      </c>
      <c r="F32" s="1">
        <v>42788</v>
      </c>
      <c r="G32" s="4">
        <f>IF(Table134[[#This Row],[Actual]]&gt;0,IF(Table134[[#This Row],[Predicted]]&gt;0,1))</f>
        <v>1</v>
      </c>
      <c r="H32" s="4" t="str">
        <f>IF(Table134[[#This Row],[Column4]]&gt;=0,"BUY","SELL")</f>
        <v>SELL</v>
      </c>
      <c r="I32" s="4" t="str">
        <f>IF(Table134[[#This Row],[Column2]]&gt;=0,"BUY","SELL")</f>
        <v>SELL</v>
      </c>
      <c r="J32" s="5">
        <f>IF(Table134[[#This Row],[PREDICTED_SELL/BUY]]="BUY",Table134[[#This Row],[Column4]]*$R$3,IF(Table134[[#This Row],[PREDICTED_SELL/BUY]]="SELL",-Table134[[#This Row],[Column4]]*$R$3))</f>
        <v>1.7441153780901164</v>
      </c>
      <c r="K32" s="6"/>
      <c r="L32" s="6">
        <f>IF(Table134[[#This Row],[ACTUAL_SELL/BUY]]=Table134[[#This Row],[PREDICTED_SELL/BUY]],1,0)</f>
        <v>1</v>
      </c>
      <c r="M32" s="6"/>
      <c r="N32" s="6"/>
      <c r="O32" s="6"/>
    </row>
    <row r="33" spans="1:15">
      <c r="A33">
        <v>31</v>
      </c>
      <c r="B33">
        <v>852.18989999999997</v>
      </c>
      <c r="C33">
        <v>830.70525999999995</v>
      </c>
      <c r="D33" s="3">
        <f>Table134[[#This Row],[Actual]]/B32-1</f>
        <v>-3.9973233133482333E-3</v>
      </c>
      <c r="E33" s="3">
        <f>Table134[[#This Row],[Predicted]]/B32-1</f>
        <v>-2.910764079968442E-2</v>
      </c>
      <c r="F33" s="1">
        <v>42789</v>
      </c>
      <c r="G33" s="4">
        <f>IF(Table134[[#This Row],[Actual]]&gt;0,IF(Table134[[#This Row],[Predicted]]&gt;0,1))</f>
        <v>1</v>
      </c>
      <c r="H33" s="4" t="str">
        <f>IF(Table134[[#This Row],[Column4]]&gt;=0,"BUY","SELL")</f>
        <v>SELL</v>
      </c>
      <c r="I33" s="4" t="str">
        <f>IF(Table134[[#This Row],[Column2]]&gt;=0,"BUY","SELL")</f>
        <v>SELL</v>
      </c>
      <c r="J33" s="5">
        <f>IF(Table134[[#This Row],[PREDICTED_SELL/BUY]]="BUY",Table134[[#This Row],[Column4]]*$R$3,IF(Table134[[#This Row],[PREDICTED_SELL/BUY]]="SELL",-Table134[[#This Row],[Column4]]*$R$3))</f>
        <v>7.19518196402682</v>
      </c>
      <c r="K33" s="6"/>
      <c r="L33" s="6">
        <f>IF(Table134[[#This Row],[ACTUAL_SELL/BUY]]=Table134[[#This Row],[PREDICTED_SELL/BUY]],1,0)</f>
        <v>1</v>
      </c>
      <c r="M33" s="6"/>
      <c r="N33" s="6"/>
      <c r="O33" s="6"/>
    </row>
    <row r="34" spans="1:15">
      <c r="A34">
        <v>32</v>
      </c>
      <c r="B34">
        <v>845.24</v>
      </c>
      <c r="C34">
        <v>830.00509999999997</v>
      </c>
      <c r="D34" s="3">
        <f>Table134[[#This Row],[Actual]]/B33-1</f>
        <v>-8.1553419020806706E-3</v>
      </c>
      <c r="E34" s="3">
        <f>Table134[[#This Row],[Predicted]]/B33-1</f>
        <v>-2.6032695294792907E-2</v>
      </c>
      <c r="F34" s="1">
        <v>42790</v>
      </c>
      <c r="G34" s="4">
        <f>IF(Table134[[#This Row],[Actual]]&gt;0,IF(Table134[[#This Row],[Predicted]]&gt;0,1))</f>
        <v>1</v>
      </c>
      <c r="H34" s="4" t="str">
        <f>IF(Table134[[#This Row],[Column4]]&gt;=0,"BUY","SELL")</f>
        <v>SELL</v>
      </c>
      <c r="I34" s="4" t="str">
        <f>IF(Table134[[#This Row],[Column2]]&gt;=0,"BUY","SELL")</f>
        <v>SELL</v>
      </c>
      <c r="J34" s="5">
        <f>IF(Table134[[#This Row],[PREDICTED_SELL/BUY]]="BUY",Table134[[#This Row],[Column4]]*$R$3,IF(Table134[[#This Row],[PREDICTED_SELL/BUY]]="SELL",-Table134[[#This Row],[Column4]]*$R$3))</f>
        <v>14.679615423745208</v>
      </c>
      <c r="K34" s="6"/>
      <c r="L34" s="6">
        <f>IF(Table134[[#This Row],[ACTUAL_SELL/BUY]]=Table134[[#This Row],[PREDICTED_SELL/BUY]],1,0)</f>
        <v>1</v>
      </c>
      <c r="M34" s="6"/>
      <c r="N34" s="6"/>
      <c r="O34" s="6"/>
    </row>
    <row r="35" spans="1:15">
      <c r="A35">
        <v>33</v>
      </c>
      <c r="B35">
        <v>848.63990000000001</v>
      </c>
      <c r="C35">
        <v>825.55909999999994</v>
      </c>
      <c r="D35" s="3">
        <f>Table134[[#This Row],[Actual]]/B34-1</f>
        <v>4.0224078368273908E-3</v>
      </c>
      <c r="E35" s="3">
        <f>Table134[[#This Row],[Predicted]]/B34-1</f>
        <v>-2.3284392598551973E-2</v>
      </c>
      <c r="F35" s="1">
        <v>42793</v>
      </c>
      <c r="G35" s="4">
        <f>IF(Table134[[#This Row],[Actual]]&gt;0,IF(Table134[[#This Row],[Predicted]]&gt;0,1))</f>
        <v>1</v>
      </c>
      <c r="H35" s="4" t="str">
        <f>IF(Table134[[#This Row],[Column4]]&gt;=0,"BUY","SELL")</f>
        <v>BUY</v>
      </c>
      <c r="I35" s="4" t="str">
        <f>IF(Table134[[#This Row],[Column2]]&gt;=0,"BUY","SELL")</f>
        <v>SELL</v>
      </c>
      <c r="J35" s="5">
        <f>IF(Table134[[#This Row],[PREDICTED_SELL/BUY]]="BUY",Table134[[#This Row],[Column4]]*$R$3,IF(Table134[[#This Row],[PREDICTED_SELL/BUY]]="SELL",-Table134[[#This Row],[Column4]]*$R$3))</f>
        <v>-7.2403341062893034</v>
      </c>
      <c r="K35" s="6"/>
      <c r="L35" s="6">
        <f>IF(Table134[[#This Row],[ACTUAL_SELL/BUY]]=Table134[[#This Row],[PREDICTED_SELL/BUY]],1,0)</f>
        <v>0</v>
      </c>
      <c r="M35" s="6"/>
      <c r="N35" s="6"/>
      <c r="O35" s="6"/>
    </row>
    <row r="36" spans="1:15">
      <c r="A36">
        <v>34</v>
      </c>
      <c r="B36">
        <v>845.04</v>
      </c>
      <c r="C36">
        <v>824.85582999999997</v>
      </c>
      <c r="D36" s="3">
        <f>Table134[[#This Row],[Actual]]/B35-1</f>
        <v>-4.2419641122224405E-3</v>
      </c>
      <c r="E36" s="3">
        <f>Table134[[#This Row],[Predicted]]/B35-1</f>
        <v>-2.802610388693727E-2</v>
      </c>
      <c r="F36" s="1">
        <v>42794</v>
      </c>
      <c r="G36" s="4">
        <f>IF(Table134[[#This Row],[Actual]]&gt;0,IF(Table134[[#This Row],[Predicted]]&gt;0,1))</f>
        <v>1</v>
      </c>
      <c r="H36" s="4" t="str">
        <f>IF(Table134[[#This Row],[Column4]]&gt;=0,"BUY","SELL")</f>
        <v>SELL</v>
      </c>
      <c r="I36" s="4" t="str">
        <f>IF(Table134[[#This Row],[Column2]]&gt;=0,"BUY","SELL")</f>
        <v>SELL</v>
      </c>
      <c r="J36" s="5">
        <f>IF(Table134[[#This Row],[PREDICTED_SELL/BUY]]="BUY",Table134[[#This Row],[Column4]]*$R$3,IF(Table134[[#This Row],[PREDICTED_SELL/BUY]]="SELL",-Table134[[#This Row],[Column4]]*$R$3))</f>
        <v>7.6355354020003929</v>
      </c>
      <c r="K36" s="6"/>
      <c r="L36" s="6">
        <f>IF(Table134[[#This Row],[ACTUAL_SELL/BUY]]=Table134[[#This Row],[PREDICTED_SELL/BUY]],1,0)</f>
        <v>1</v>
      </c>
      <c r="M36" s="6"/>
      <c r="N36" s="6"/>
      <c r="O36" s="6"/>
    </row>
    <row r="37" spans="1:15">
      <c r="A37">
        <v>35</v>
      </c>
      <c r="B37">
        <v>853.08010000000002</v>
      </c>
      <c r="C37">
        <v>823.27855999999997</v>
      </c>
      <c r="D37" s="3">
        <f>Table134[[#This Row],[Actual]]/B36-1</f>
        <v>9.514460853924156E-3</v>
      </c>
      <c r="E37" s="3">
        <f>Table134[[#This Row],[Predicted]]/B36-1</f>
        <v>-2.5751964404051919E-2</v>
      </c>
      <c r="F37" s="1">
        <v>42795</v>
      </c>
      <c r="G37" s="4">
        <f>IF(Table134[[#This Row],[Actual]]&gt;0,IF(Table134[[#This Row],[Predicted]]&gt;0,1))</f>
        <v>1</v>
      </c>
      <c r="H37" s="4" t="str">
        <f>IF(Table134[[#This Row],[Column4]]&gt;=0,"BUY","SELL")</f>
        <v>BUY</v>
      </c>
      <c r="I37" s="4" t="str">
        <f>IF(Table134[[#This Row],[Column2]]&gt;=0,"BUY","SELL")</f>
        <v>SELL</v>
      </c>
      <c r="J37" s="5">
        <f>IF(Table134[[#This Row],[PREDICTED_SELL/BUY]]="BUY",Table134[[#This Row],[Column4]]*$R$3,IF(Table134[[#This Row],[PREDICTED_SELL/BUY]]="SELL",-Table134[[#This Row],[Column4]]*$R$3))</f>
        <v>-17.126029537063481</v>
      </c>
      <c r="K37" s="6"/>
      <c r="L37" s="6">
        <f>IF(Table134[[#This Row],[ACTUAL_SELL/BUY]]=Table134[[#This Row],[PREDICTED_SELL/BUY]],1,0)</f>
        <v>0</v>
      </c>
      <c r="M37" s="6"/>
      <c r="N37" s="6"/>
      <c r="O37" s="6"/>
    </row>
    <row r="38" spans="1:15">
      <c r="A38">
        <v>36</v>
      </c>
      <c r="B38">
        <v>848.90989999999999</v>
      </c>
      <c r="C38">
        <v>826.59289999999999</v>
      </c>
      <c r="D38" s="3">
        <f>Table134[[#This Row],[Actual]]/B37-1</f>
        <v>-4.8884037970174932E-3</v>
      </c>
      <c r="E38" s="3">
        <f>Table134[[#This Row],[Predicted]]/B37-1</f>
        <v>-3.1048901504090898E-2</v>
      </c>
      <c r="F38" s="1">
        <v>42796</v>
      </c>
      <c r="G38" s="4">
        <f>IF(Table134[[#This Row],[Actual]]&gt;0,IF(Table134[[#This Row],[Predicted]]&gt;0,1))</f>
        <v>1</v>
      </c>
      <c r="H38" s="4" t="str">
        <f>IF(Table134[[#This Row],[Column4]]&gt;=0,"BUY","SELL")</f>
        <v>SELL</v>
      </c>
      <c r="I38" s="4" t="str">
        <f>IF(Table134[[#This Row],[Column2]]&gt;=0,"BUY","SELL")</f>
        <v>SELL</v>
      </c>
      <c r="J38" s="5">
        <f>IF(Table134[[#This Row],[PREDICTED_SELL/BUY]]="BUY",Table134[[#This Row],[Column4]]*$R$3,IF(Table134[[#This Row],[PREDICTED_SELL/BUY]]="SELL",-Table134[[#This Row],[Column4]]*$R$3))</f>
        <v>8.7991268346314868</v>
      </c>
      <c r="K38" s="6"/>
      <c r="L38" s="6">
        <f>IF(Table134[[#This Row],[ACTUAL_SELL/BUY]]=Table134[[#This Row],[PREDICTED_SELL/BUY]],1,0)</f>
        <v>1</v>
      </c>
      <c r="M38" s="6"/>
      <c r="N38" s="6"/>
      <c r="O38" s="6"/>
    </row>
    <row r="39" spans="1:15">
      <c r="A39">
        <v>37</v>
      </c>
      <c r="B39">
        <v>849.87990000000002</v>
      </c>
      <c r="C39">
        <v>826.9674</v>
      </c>
      <c r="D39" s="3">
        <f>Table134[[#This Row],[Actual]]/B38-1</f>
        <v>1.1426418751860901E-3</v>
      </c>
      <c r="E39" s="3">
        <f>Table134[[#This Row],[Predicted]]/B38-1</f>
        <v>-2.5847854996154496E-2</v>
      </c>
      <c r="F39" s="1">
        <v>42797</v>
      </c>
      <c r="G39" s="4">
        <f>IF(Table134[[#This Row],[Actual]]&gt;0,IF(Table134[[#This Row],[Predicted]]&gt;0,1))</f>
        <v>1</v>
      </c>
      <c r="H39" s="4" t="str">
        <f>IF(Table134[[#This Row],[Column4]]&gt;=0,"BUY","SELL")</f>
        <v>BUY</v>
      </c>
      <c r="I39" s="4" t="str">
        <f>IF(Table134[[#This Row],[Column2]]&gt;=0,"BUY","SELL")</f>
        <v>SELL</v>
      </c>
      <c r="J39" s="5">
        <f>IF(Table134[[#This Row],[PREDICTED_SELL/BUY]]="BUY",Table134[[#This Row],[Column4]]*$R$3,IF(Table134[[#This Row],[PREDICTED_SELL/BUY]]="SELL",-Table134[[#This Row],[Column4]]*$R$3))</f>
        <v>-2.0567553753349621</v>
      </c>
      <c r="K39" s="6"/>
      <c r="L39" s="6">
        <f>IF(Table134[[#This Row],[ACTUAL_SELL/BUY]]=Table134[[#This Row],[PREDICTED_SELL/BUY]],1,0)</f>
        <v>0</v>
      </c>
      <c r="M39" s="6"/>
      <c r="N39" s="6"/>
      <c r="O39" s="6"/>
    </row>
    <row r="40" spans="1:15">
      <c r="A40">
        <v>38</v>
      </c>
      <c r="B40">
        <v>846.61009999999999</v>
      </c>
      <c r="C40">
        <v>828.21532999999999</v>
      </c>
      <c r="D40" s="3">
        <f>Table134[[#This Row],[Actual]]/B39-1</f>
        <v>-3.8473671397570852E-3</v>
      </c>
      <c r="E40" s="3">
        <f>Table134[[#This Row],[Predicted]]/B39-1</f>
        <v>-2.5491331186912491E-2</v>
      </c>
      <c r="F40" s="1">
        <v>42800</v>
      </c>
      <c r="G40" s="4">
        <f>IF(Table134[[#This Row],[Actual]]&gt;0,IF(Table134[[#This Row],[Predicted]]&gt;0,1))</f>
        <v>1</v>
      </c>
      <c r="H40" s="4" t="str">
        <f>IF(Table134[[#This Row],[Column4]]&gt;=0,"BUY","SELL")</f>
        <v>SELL</v>
      </c>
      <c r="I40" s="4" t="str">
        <f>IF(Table134[[#This Row],[Column2]]&gt;=0,"BUY","SELL")</f>
        <v>SELL</v>
      </c>
      <c r="J40" s="5">
        <f>IF(Table134[[#This Row],[PREDICTED_SELL/BUY]]="BUY",Table134[[#This Row],[Column4]]*$R$3,IF(Table134[[#This Row],[PREDICTED_SELL/BUY]]="SELL",-Table134[[#This Row],[Column4]]*$R$3))</f>
        <v>6.9252608515627534</v>
      </c>
      <c r="K40" s="6"/>
      <c r="L40" s="6">
        <f>IF(Table134[[#This Row],[ACTUAL_SELL/BUY]]=Table134[[#This Row],[PREDICTED_SELL/BUY]],1,0)</f>
        <v>1</v>
      </c>
      <c r="M40" s="6"/>
      <c r="N40" s="6"/>
      <c r="O40" s="6"/>
    </row>
    <row r="41" spans="1:15">
      <c r="A41">
        <v>39</v>
      </c>
      <c r="B41">
        <v>846.02</v>
      </c>
      <c r="C41">
        <v>825.98419999999999</v>
      </c>
      <c r="D41" s="3">
        <f>Table134[[#This Row],[Actual]]/B40-1</f>
        <v>-6.9701507222752479E-4</v>
      </c>
      <c r="E41" s="3">
        <f>Table134[[#This Row],[Predicted]]/B40-1</f>
        <v>-2.4362926924684669E-2</v>
      </c>
      <c r="F41" s="1">
        <v>42801</v>
      </c>
      <c r="G41" s="4">
        <f>IF(Table134[[#This Row],[Actual]]&gt;0,IF(Table134[[#This Row],[Predicted]]&gt;0,1))</f>
        <v>1</v>
      </c>
      <c r="H41" s="4" t="str">
        <f>IF(Table134[[#This Row],[Column4]]&gt;=0,"BUY","SELL")</f>
        <v>SELL</v>
      </c>
      <c r="I41" s="4" t="str">
        <f>IF(Table134[[#This Row],[Column2]]&gt;=0,"BUY","SELL")</f>
        <v>SELL</v>
      </c>
      <c r="J41" s="5">
        <f>IF(Table134[[#This Row],[PREDICTED_SELL/BUY]]="BUY",Table134[[#This Row],[Column4]]*$R$3,IF(Table134[[#This Row],[PREDICTED_SELL/BUY]]="SELL",-Table134[[#This Row],[Column4]]*$R$3))</f>
        <v>1.2546271300095446</v>
      </c>
      <c r="K41" s="6"/>
      <c r="L41" s="6">
        <f>IF(Table134[[#This Row],[ACTUAL_SELL/BUY]]=Table134[[#This Row],[PREDICTED_SELL/BUY]],1,0)</f>
        <v>1</v>
      </c>
      <c r="M41" s="6"/>
      <c r="N41" s="6"/>
      <c r="O41" s="6"/>
    </row>
    <row r="42" spans="1:15">
      <c r="A42">
        <v>40</v>
      </c>
      <c r="B42">
        <v>850.5</v>
      </c>
      <c r="C42">
        <v>825.03959999999995</v>
      </c>
      <c r="D42" s="3">
        <f>Table134[[#This Row],[Actual]]/B41-1</f>
        <v>5.2953830878703645E-3</v>
      </c>
      <c r="E42" s="3">
        <f>Table134[[#This Row],[Predicted]]/B41-1</f>
        <v>-2.4798940923382418E-2</v>
      </c>
      <c r="F42" s="1">
        <v>42802</v>
      </c>
      <c r="G42" s="4">
        <f>IF(Table134[[#This Row],[Actual]]&gt;0,IF(Table134[[#This Row],[Predicted]]&gt;0,1))</f>
        <v>1</v>
      </c>
      <c r="H42" s="4" t="str">
        <f>IF(Table134[[#This Row],[Column4]]&gt;=0,"BUY","SELL")</f>
        <v>BUY</v>
      </c>
      <c r="I42" s="4" t="str">
        <f>IF(Table134[[#This Row],[Column2]]&gt;=0,"BUY","SELL")</f>
        <v>SELL</v>
      </c>
      <c r="J42" s="5">
        <f>IF(Table134[[#This Row],[PREDICTED_SELL/BUY]]="BUY",Table134[[#This Row],[Column4]]*$R$3,IF(Table134[[#This Row],[PREDICTED_SELL/BUY]]="SELL",-Table134[[#This Row],[Column4]]*$R$3))</f>
        <v>-9.5316895581666561</v>
      </c>
      <c r="K42" s="6"/>
      <c r="L42" s="6">
        <f>IF(Table134[[#This Row],[ACTUAL_SELL/BUY]]=Table134[[#This Row],[PREDICTED_SELL/BUY]],1,0)</f>
        <v>0</v>
      </c>
      <c r="M42" s="6"/>
      <c r="N42" s="6"/>
      <c r="O42" s="6"/>
    </row>
    <row r="43" spans="1:15">
      <c r="A43">
        <v>41</v>
      </c>
      <c r="B43">
        <v>853</v>
      </c>
      <c r="C43">
        <v>826.0616</v>
      </c>
      <c r="D43" s="3">
        <f>Table134[[#This Row],[Actual]]/B42-1</f>
        <v>2.9394473838917357E-3</v>
      </c>
      <c r="E43" s="3">
        <f>Table134[[#This Row],[Predicted]]/B42-1</f>
        <v>-2.8734156378600773E-2</v>
      </c>
      <c r="F43" s="1">
        <v>42803</v>
      </c>
      <c r="G43" s="4">
        <f>IF(Table134[[#This Row],[Actual]]&gt;0,IF(Table134[[#This Row],[Predicted]]&gt;0,1))</f>
        <v>1</v>
      </c>
      <c r="H43" s="4" t="str">
        <f>IF(Table134[[#This Row],[Column4]]&gt;=0,"BUY","SELL")</f>
        <v>BUY</v>
      </c>
      <c r="I43" s="4" t="str">
        <f>IF(Table134[[#This Row],[Column2]]&gt;=0,"BUY","SELL")</f>
        <v>SELL</v>
      </c>
      <c r="J43" s="5">
        <f>IF(Table134[[#This Row],[PREDICTED_SELL/BUY]]="BUY",Table134[[#This Row],[Column4]]*$R$3,IF(Table134[[#This Row],[PREDICTED_SELL/BUY]]="SELL",-Table134[[#This Row],[Column4]]*$R$3))</f>
        <v>-5.2910052910051242</v>
      </c>
      <c r="K43" s="6"/>
      <c r="L43" s="6">
        <f>IF(Table134[[#This Row],[ACTUAL_SELL/BUY]]=Table134[[#This Row],[PREDICTED_SELL/BUY]],1,0)</f>
        <v>0</v>
      </c>
      <c r="M43" s="6"/>
      <c r="N43" s="6"/>
      <c r="O43" s="6"/>
    </row>
    <row r="44" spans="1:15">
      <c r="A44">
        <v>42</v>
      </c>
      <c r="B44">
        <v>852.46</v>
      </c>
      <c r="C44">
        <v>828.53890000000001</v>
      </c>
      <c r="D44" s="3">
        <f>Table134[[#This Row],[Actual]]/B43-1</f>
        <v>-6.3305978897998383E-4</v>
      </c>
      <c r="E44" s="3">
        <f>Table134[[#This Row],[Predicted]]/B43-1</f>
        <v>-2.8676553341148825E-2</v>
      </c>
      <c r="F44" s="1">
        <v>42804</v>
      </c>
      <c r="G44" s="4">
        <f>IF(Table134[[#This Row],[Actual]]&gt;0,IF(Table134[[#This Row],[Predicted]]&gt;0,1))</f>
        <v>1</v>
      </c>
      <c r="H44" s="4" t="str">
        <f>IF(Table134[[#This Row],[Column4]]&gt;=0,"BUY","SELL")</f>
        <v>SELL</v>
      </c>
      <c r="I44" s="4" t="str">
        <f>IF(Table134[[#This Row],[Column2]]&gt;=0,"BUY","SELL")</f>
        <v>SELL</v>
      </c>
      <c r="J44" s="5">
        <f>IF(Table134[[#This Row],[PREDICTED_SELL/BUY]]="BUY",Table134[[#This Row],[Column4]]*$R$3,IF(Table134[[#This Row],[PREDICTED_SELL/BUY]]="SELL",-Table134[[#This Row],[Column4]]*$R$3))</f>
        <v>1.1395076201639709</v>
      </c>
      <c r="K44" s="6"/>
      <c r="L44" s="6">
        <f>IF(Table134[[#This Row],[ACTUAL_SELL/BUY]]=Table134[[#This Row],[PREDICTED_SELL/BUY]],1,0)</f>
        <v>1</v>
      </c>
      <c r="M44" s="6"/>
      <c r="N44" s="6"/>
      <c r="O44" s="6"/>
    </row>
    <row r="45" spans="1:15">
      <c r="A45">
        <v>43</v>
      </c>
      <c r="B45">
        <v>854.59010000000001</v>
      </c>
      <c r="C45">
        <v>829.64850000000001</v>
      </c>
      <c r="D45" s="3">
        <f>Table134[[#This Row],[Actual]]/B44-1</f>
        <v>2.4987682706518743E-3</v>
      </c>
      <c r="E45" s="3">
        <f>Table134[[#This Row],[Predicted]]/B44-1</f>
        <v>-2.6759613354292333E-2</v>
      </c>
      <c r="F45" s="1">
        <v>42807</v>
      </c>
      <c r="G45" s="4">
        <f>IF(Table134[[#This Row],[Actual]]&gt;0,IF(Table134[[#This Row],[Predicted]]&gt;0,1))</f>
        <v>1</v>
      </c>
      <c r="H45" s="4" t="str">
        <f>IF(Table134[[#This Row],[Column4]]&gt;=0,"BUY","SELL")</f>
        <v>BUY</v>
      </c>
      <c r="I45" s="4" t="str">
        <f>IF(Table134[[#This Row],[Column2]]&gt;=0,"BUY","SELL")</f>
        <v>SELL</v>
      </c>
      <c r="J45" s="5">
        <f>IF(Table134[[#This Row],[PREDICTED_SELL/BUY]]="BUY",Table134[[#This Row],[Column4]]*$R$3,IF(Table134[[#This Row],[PREDICTED_SELL/BUY]]="SELL",-Table134[[#This Row],[Column4]]*$R$3))</f>
        <v>-4.4977828871733738</v>
      </c>
      <c r="K45" s="6"/>
      <c r="L45" s="6">
        <f>IF(Table134[[#This Row],[ACTUAL_SELL/BUY]]=Table134[[#This Row],[PREDICTED_SELL/BUY]],1,0)</f>
        <v>0</v>
      </c>
      <c r="M45" s="6"/>
      <c r="N45" s="6"/>
      <c r="O45" s="6"/>
    </row>
    <row r="46" spans="1:15">
      <c r="A46">
        <v>44</v>
      </c>
      <c r="B46">
        <v>852.53</v>
      </c>
      <c r="C46">
        <v>831.17219999999998</v>
      </c>
      <c r="D46" s="3">
        <f>Table134[[#This Row],[Actual]]/B45-1</f>
        <v>-2.4106293765865372E-3</v>
      </c>
      <c r="E46" s="3">
        <f>Table134[[#This Row],[Predicted]]/B45-1</f>
        <v>-2.7402493897366709E-2</v>
      </c>
      <c r="F46" s="1">
        <v>42808</v>
      </c>
      <c r="G46" s="4">
        <f>IF(Table134[[#This Row],[Actual]]&gt;0,IF(Table134[[#This Row],[Predicted]]&gt;0,1))</f>
        <v>1</v>
      </c>
      <c r="H46" s="4" t="str">
        <f>IF(Table134[[#This Row],[Column4]]&gt;=0,"BUY","SELL")</f>
        <v>SELL</v>
      </c>
      <c r="I46" s="4" t="str">
        <f>IF(Table134[[#This Row],[Column2]]&gt;=0,"BUY","SELL")</f>
        <v>SELL</v>
      </c>
      <c r="J46" s="5">
        <f>IF(Table134[[#This Row],[PREDICTED_SELL/BUY]]="BUY",Table134[[#This Row],[Column4]]*$R$3,IF(Table134[[#This Row],[PREDICTED_SELL/BUY]]="SELL",-Table134[[#This Row],[Column4]]*$R$3))</f>
        <v>4.339132877855767</v>
      </c>
      <c r="K46" s="6"/>
      <c r="L46" s="6">
        <f>IF(Table134[[#This Row],[ACTUAL_SELL/BUY]]=Table134[[#This Row],[PREDICTED_SELL/BUY]],1,0)</f>
        <v>1</v>
      </c>
      <c r="M46" s="6"/>
      <c r="N46" s="6"/>
      <c r="O46" s="6"/>
    </row>
    <row r="47" spans="1:15">
      <c r="A47">
        <v>45</v>
      </c>
      <c r="B47">
        <v>852.97</v>
      </c>
      <c r="C47">
        <v>830.80535999999995</v>
      </c>
      <c r="D47" s="3">
        <f>Table134[[#This Row],[Actual]]/B46-1</f>
        <v>5.1611086999869826E-4</v>
      </c>
      <c r="E47" s="3">
        <f>Table134[[#This Row],[Predicted]]/B46-1</f>
        <v>-2.5482551933656339E-2</v>
      </c>
      <c r="F47" s="1">
        <v>42809</v>
      </c>
      <c r="G47" s="4">
        <f>IF(Table134[[#This Row],[Actual]]&gt;0,IF(Table134[[#This Row],[Predicted]]&gt;0,1))</f>
        <v>1</v>
      </c>
      <c r="H47" s="4" t="str">
        <f>IF(Table134[[#This Row],[Column4]]&gt;=0,"BUY","SELL")</f>
        <v>BUY</v>
      </c>
      <c r="I47" s="4" t="str">
        <f>IF(Table134[[#This Row],[Column2]]&gt;=0,"BUY","SELL")</f>
        <v>SELL</v>
      </c>
      <c r="J47" s="5">
        <f>IF(Table134[[#This Row],[PREDICTED_SELL/BUY]]="BUY",Table134[[#This Row],[Column4]]*$R$3,IF(Table134[[#This Row],[PREDICTED_SELL/BUY]]="SELL",-Table134[[#This Row],[Column4]]*$R$3))</f>
        <v>-0.92899956599765687</v>
      </c>
      <c r="K47" s="6"/>
      <c r="L47" s="6">
        <f>IF(Table134[[#This Row],[ACTUAL_SELL/BUY]]=Table134[[#This Row],[PREDICTED_SELL/BUY]],1,0)</f>
        <v>0</v>
      </c>
      <c r="M47" s="6"/>
      <c r="N47" s="6"/>
      <c r="O47" s="6"/>
    </row>
    <row r="48" spans="1:15">
      <c r="A48">
        <v>46</v>
      </c>
      <c r="B48">
        <v>853.41989999999998</v>
      </c>
      <c r="C48">
        <v>830.52106000000003</v>
      </c>
      <c r="D48" s="3">
        <f>Table134[[#This Row],[Actual]]/B47-1</f>
        <v>5.2745114130625659E-4</v>
      </c>
      <c r="E48" s="3">
        <f>Table134[[#This Row],[Predicted]]/B47-1</f>
        <v>-2.6318557510815133E-2</v>
      </c>
      <c r="F48" s="1">
        <v>42810</v>
      </c>
      <c r="G48" s="4">
        <f>IF(Table134[[#This Row],[Actual]]&gt;0,IF(Table134[[#This Row],[Predicted]]&gt;0,1))</f>
        <v>1</v>
      </c>
      <c r="H48" s="4" t="str">
        <f>IF(Table134[[#This Row],[Column4]]&gt;=0,"BUY","SELL")</f>
        <v>BUY</v>
      </c>
      <c r="I48" s="4" t="str">
        <f>IF(Table134[[#This Row],[Column2]]&gt;=0,"BUY","SELL")</f>
        <v>SELL</v>
      </c>
      <c r="J48" s="5">
        <f>IF(Table134[[#This Row],[PREDICTED_SELL/BUY]]="BUY",Table134[[#This Row],[Column4]]*$R$3,IF(Table134[[#This Row],[PREDICTED_SELL/BUY]]="SELL",-Table134[[#This Row],[Column4]]*$R$3))</f>
        <v>-0.94941205435126186</v>
      </c>
      <c r="K48" s="6"/>
      <c r="L48" s="6">
        <f>IF(Table134[[#This Row],[ACTUAL_SELL/BUY]]=Table134[[#This Row],[PREDICTED_SELL/BUY]],1,0)</f>
        <v>0</v>
      </c>
      <c r="M48" s="6"/>
      <c r="N48" s="6"/>
      <c r="O48" s="6"/>
    </row>
    <row r="49" spans="1:15">
      <c r="A49">
        <v>47</v>
      </c>
      <c r="B49">
        <v>852.31010000000003</v>
      </c>
      <c r="C49">
        <v>832.67439999999999</v>
      </c>
      <c r="D49" s="3">
        <f>Table134[[#This Row],[Actual]]/B48-1</f>
        <v>-1.3004149539985743E-3</v>
      </c>
      <c r="E49" s="3">
        <f>Table134[[#This Row],[Predicted]]/B48-1</f>
        <v>-2.4308666812198787E-2</v>
      </c>
      <c r="F49" s="1">
        <v>42811</v>
      </c>
      <c r="G49" s="4">
        <f>IF(Table134[[#This Row],[Actual]]&gt;0,IF(Table134[[#This Row],[Predicted]]&gt;0,1))</f>
        <v>1</v>
      </c>
      <c r="H49" s="4" t="str">
        <f>IF(Table134[[#This Row],[Column4]]&gt;=0,"BUY","SELL")</f>
        <v>SELL</v>
      </c>
      <c r="I49" s="4" t="str">
        <f>IF(Table134[[#This Row],[Column2]]&gt;=0,"BUY","SELL")</f>
        <v>SELL</v>
      </c>
      <c r="J49" s="5">
        <f>IF(Table134[[#This Row],[PREDICTED_SELL/BUY]]="BUY",Table134[[#This Row],[Column4]]*$R$3,IF(Table134[[#This Row],[PREDICTED_SELL/BUY]]="SELL",-Table134[[#This Row],[Column4]]*$R$3))</f>
        <v>2.3407469171974338</v>
      </c>
      <c r="K49" s="6"/>
      <c r="L49" s="6">
        <f>IF(Table134[[#This Row],[ACTUAL_SELL/BUY]]=Table134[[#This Row],[PREDICTED_SELL/BUY]],1,0)</f>
        <v>1</v>
      </c>
      <c r="M49" s="6"/>
      <c r="N49" s="6"/>
      <c r="O49" s="6"/>
    </row>
    <row r="50" spans="1:15">
      <c r="A50">
        <v>48</v>
      </c>
      <c r="B50">
        <v>856.97</v>
      </c>
      <c r="C50">
        <v>832.69320000000005</v>
      </c>
      <c r="D50" s="3">
        <f>Table134[[#This Row],[Actual]]/B49-1</f>
        <v>5.4673762519064084E-3</v>
      </c>
      <c r="E50" s="3">
        <f>Table134[[#This Row],[Predicted]]/B49-1</f>
        <v>-2.301615339299623E-2</v>
      </c>
      <c r="F50" s="1">
        <v>42814</v>
      </c>
      <c r="G50" s="4">
        <f>IF(Table134[[#This Row],[Actual]]&gt;0,IF(Table134[[#This Row],[Predicted]]&gt;0,1))</f>
        <v>1</v>
      </c>
      <c r="H50" s="4" t="str">
        <f>IF(Table134[[#This Row],[Column4]]&gt;=0,"BUY","SELL")</f>
        <v>BUY</v>
      </c>
      <c r="I50" s="4" t="str">
        <f>IF(Table134[[#This Row],[Column2]]&gt;=0,"BUY","SELL")</f>
        <v>SELL</v>
      </c>
      <c r="J50" s="5">
        <f>IF(Table134[[#This Row],[PREDICTED_SELL/BUY]]="BUY",Table134[[#This Row],[Column4]]*$R$3,IF(Table134[[#This Row],[PREDICTED_SELL/BUY]]="SELL",-Table134[[#This Row],[Column4]]*$R$3))</f>
        <v>-9.8412772534315351</v>
      </c>
      <c r="K50" s="6"/>
      <c r="L50" s="6">
        <f>IF(Table134[[#This Row],[ACTUAL_SELL/BUY]]=Table134[[#This Row],[PREDICTED_SELL/BUY]],1,0)</f>
        <v>0</v>
      </c>
      <c r="M50" s="6"/>
      <c r="N50" s="6"/>
      <c r="O50" s="6"/>
    </row>
    <row r="51" spans="1:15">
      <c r="A51">
        <v>49</v>
      </c>
      <c r="B51">
        <v>843.2</v>
      </c>
      <c r="C51">
        <v>835.51085999999998</v>
      </c>
      <c r="D51" s="3">
        <f>Table134[[#This Row],[Actual]]/B50-1</f>
        <v>-1.6068240428486424E-2</v>
      </c>
      <c r="E51" s="3">
        <f>Table134[[#This Row],[Predicted]]/B50-1</f>
        <v>-2.5040713210497501E-2</v>
      </c>
      <c r="F51" s="1">
        <v>42815</v>
      </c>
      <c r="G51" s="4">
        <f>IF(Table134[[#This Row],[Actual]]&gt;0,IF(Table134[[#This Row],[Predicted]]&gt;0,1))</f>
        <v>1</v>
      </c>
      <c r="H51" s="4" t="str">
        <f>IF(Table134[[#This Row],[Column4]]&gt;=0,"BUY","SELL")</f>
        <v>SELL</v>
      </c>
      <c r="I51" s="4" t="str">
        <f>IF(Table134[[#This Row],[Column2]]&gt;=0,"BUY","SELL")</f>
        <v>SELL</v>
      </c>
      <c r="J51" s="5">
        <f>IF(Table134[[#This Row],[PREDICTED_SELL/BUY]]="BUY",Table134[[#This Row],[Column4]]*$R$3,IF(Table134[[#This Row],[PREDICTED_SELL/BUY]]="SELL",-Table134[[#This Row],[Column4]]*$R$3))</f>
        <v>28.922832771275566</v>
      </c>
      <c r="K51" s="6"/>
      <c r="L51" s="6">
        <f>IF(Table134[[#This Row],[ACTUAL_SELL/BUY]]=Table134[[#This Row],[PREDICTED_SELL/BUY]],1,0)</f>
        <v>1</v>
      </c>
      <c r="M51" s="6"/>
      <c r="N51" s="6"/>
      <c r="O51" s="6"/>
    </row>
    <row r="52" spans="1:15">
      <c r="A52">
        <v>50</v>
      </c>
      <c r="B52">
        <v>848.06010000000003</v>
      </c>
      <c r="C52">
        <v>829.25054999999998</v>
      </c>
      <c r="D52" s="3">
        <f>Table134[[#This Row],[Actual]]/B51-1</f>
        <v>5.763875711574995E-3</v>
      </c>
      <c r="E52" s="3">
        <f>Table134[[#This Row],[Predicted]]/B51-1</f>
        <v>-1.654346537001905E-2</v>
      </c>
      <c r="F52" s="1">
        <v>42816</v>
      </c>
      <c r="G52" s="4">
        <f>IF(Table134[[#This Row],[Actual]]&gt;0,IF(Table134[[#This Row],[Predicted]]&gt;0,1))</f>
        <v>1</v>
      </c>
      <c r="H52" s="4" t="str">
        <f>IF(Table134[[#This Row],[Column4]]&gt;=0,"BUY","SELL")</f>
        <v>BUY</v>
      </c>
      <c r="I52" s="4" t="str">
        <f>IF(Table134[[#This Row],[Column2]]&gt;=0,"BUY","SELL")</f>
        <v>SELL</v>
      </c>
      <c r="J52" s="5">
        <f>IF(Table134[[#This Row],[PREDICTED_SELL/BUY]]="BUY",Table134[[#This Row],[Column4]]*$R$3,IF(Table134[[#This Row],[PREDICTED_SELL/BUY]]="SELL",-Table134[[#This Row],[Column4]]*$R$3))</f>
        <v>-10.374976280834991</v>
      </c>
      <c r="K52" s="6"/>
      <c r="L52" s="6">
        <f>IF(Table134[[#This Row],[ACTUAL_SELL/BUY]]=Table134[[#This Row],[PREDICTED_SELL/BUY]],1,0)</f>
        <v>0</v>
      </c>
      <c r="M52" s="6"/>
      <c r="N52" s="6"/>
      <c r="O52" s="6"/>
    </row>
    <row r="53" spans="1:15">
      <c r="A53">
        <v>51</v>
      </c>
      <c r="B53">
        <v>847.37990000000002</v>
      </c>
      <c r="C53">
        <v>828.97619999999995</v>
      </c>
      <c r="D53" s="3">
        <f>Table134[[#This Row],[Actual]]/B52-1</f>
        <v>-8.0206579698771652E-4</v>
      </c>
      <c r="E53" s="3">
        <f>Table134[[#This Row],[Predicted]]/B52-1</f>
        <v>-2.2503004209253663E-2</v>
      </c>
      <c r="F53" s="1">
        <v>42817</v>
      </c>
      <c r="G53" s="4">
        <f>IF(Table134[[#This Row],[Actual]]&gt;0,IF(Table134[[#This Row],[Predicted]]&gt;0,1))</f>
        <v>1</v>
      </c>
      <c r="H53" s="4" t="str">
        <f>IF(Table134[[#This Row],[Column4]]&gt;=0,"BUY","SELL")</f>
        <v>SELL</v>
      </c>
      <c r="I53" s="4" t="str">
        <f>IF(Table134[[#This Row],[Column2]]&gt;=0,"BUY","SELL")</f>
        <v>SELL</v>
      </c>
      <c r="J53" s="5">
        <f>IF(Table134[[#This Row],[PREDICTED_SELL/BUY]]="BUY",Table134[[#This Row],[Column4]]*$R$3,IF(Table134[[#This Row],[PREDICTED_SELL/BUY]]="SELL",-Table134[[#This Row],[Column4]]*$R$3))</f>
        <v>1.4437184345778897</v>
      </c>
      <c r="K53" s="6"/>
      <c r="L53" s="6">
        <f>IF(Table134[[#This Row],[ACTUAL_SELL/BUY]]=Table134[[#This Row],[PREDICTED_SELL/BUY]],1,0)</f>
        <v>1</v>
      </c>
      <c r="M53" s="6"/>
      <c r="N53" s="6"/>
      <c r="O53" s="6"/>
    </row>
    <row r="54" spans="1:15">
      <c r="A54">
        <v>52</v>
      </c>
      <c r="B54">
        <v>845.61009999999999</v>
      </c>
      <c r="C54">
        <v>828.30830000000003</v>
      </c>
      <c r="D54" s="3">
        <f>Table134[[#This Row],[Actual]]/B53-1</f>
        <v>-2.0885555581386939E-3</v>
      </c>
      <c r="E54" s="3">
        <f>Table134[[#This Row],[Predicted]]/B53-1</f>
        <v>-2.2506552255959766E-2</v>
      </c>
      <c r="F54" s="1">
        <v>42818</v>
      </c>
      <c r="G54" s="4">
        <f>IF(Table134[[#This Row],[Actual]]&gt;0,IF(Table134[[#This Row],[Predicted]]&gt;0,1))</f>
        <v>1</v>
      </c>
      <c r="H54" s="4" t="str">
        <f>IF(Table134[[#This Row],[Column4]]&gt;=0,"BUY","SELL")</f>
        <v>SELL</v>
      </c>
      <c r="I54" s="4" t="str">
        <f>IF(Table134[[#This Row],[Column2]]&gt;=0,"BUY","SELL")</f>
        <v>SELL</v>
      </c>
      <c r="J54" s="5">
        <f>IF(Table134[[#This Row],[PREDICTED_SELL/BUY]]="BUY",Table134[[#This Row],[Column4]]*$R$3,IF(Table134[[#This Row],[PREDICTED_SELL/BUY]]="SELL",-Table134[[#This Row],[Column4]]*$R$3))</f>
        <v>3.759400004649649</v>
      </c>
      <c r="K54" s="6"/>
      <c r="L54" s="6">
        <f>IF(Table134[[#This Row],[ACTUAL_SELL/BUY]]=Table134[[#This Row],[PREDICTED_SELL/BUY]],1,0)</f>
        <v>1</v>
      </c>
      <c r="M54" s="6"/>
      <c r="N54" s="6"/>
      <c r="O54" s="6"/>
    </row>
    <row r="55" spans="1:15">
      <c r="A55">
        <v>53</v>
      </c>
      <c r="B55">
        <v>846.82010000000002</v>
      </c>
      <c r="C55">
        <v>828.99285999999995</v>
      </c>
      <c r="D55" s="3">
        <f>Table134[[#This Row],[Actual]]/B54-1</f>
        <v>1.4309195218931148E-3</v>
      </c>
      <c r="E55" s="3">
        <f>Table134[[#This Row],[Predicted]]/B54-1</f>
        <v>-1.9651184393374765E-2</v>
      </c>
      <c r="F55" s="1">
        <v>42821</v>
      </c>
      <c r="G55" s="4">
        <f>IF(Table134[[#This Row],[Actual]]&gt;0,IF(Table134[[#This Row],[Predicted]]&gt;0,1))</f>
        <v>1</v>
      </c>
      <c r="H55" s="4" t="str">
        <f>IF(Table134[[#This Row],[Column4]]&gt;=0,"BUY","SELL")</f>
        <v>BUY</v>
      </c>
      <c r="I55" s="4" t="str">
        <f>IF(Table134[[#This Row],[Column2]]&gt;=0,"BUY","SELL")</f>
        <v>SELL</v>
      </c>
      <c r="J55" s="5">
        <f>IF(Table134[[#This Row],[PREDICTED_SELL/BUY]]="BUY",Table134[[#This Row],[Column4]]*$R$3,IF(Table134[[#This Row],[PREDICTED_SELL/BUY]]="SELL",-Table134[[#This Row],[Column4]]*$R$3))</f>
        <v>-2.5756551394076066</v>
      </c>
      <c r="K55" s="6"/>
      <c r="L55" s="6">
        <f>IF(Table134[[#This Row],[ACTUAL_SELL/BUY]]=Table134[[#This Row],[PREDICTED_SELL/BUY]],1,0)</f>
        <v>0</v>
      </c>
      <c r="M55" s="6"/>
      <c r="N55" s="6"/>
      <c r="O55" s="6"/>
    </row>
    <row r="56" spans="1:15">
      <c r="A56">
        <v>54</v>
      </c>
      <c r="B56">
        <v>856</v>
      </c>
      <c r="C56">
        <v>828.48059999999998</v>
      </c>
      <c r="D56" s="3">
        <f>Table134[[#This Row],[Actual]]/B55-1</f>
        <v>1.0840437065676722E-2</v>
      </c>
      <c r="E56" s="3">
        <f>Table134[[#This Row],[Predicted]]/B55-1</f>
        <v>-2.1656902097623831E-2</v>
      </c>
      <c r="F56" s="1">
        <v>42822</v>
      </c>
      <c r="G56" s="4">
        <f>IF(Table134[[#This Row],[Actual]]&gt;0,IF(Table134[[#This Row],[Predicted]]&gt;0,1))</f>
        <v>1</v>
      </c>
      <c r="H56" s="4" t="str">
        <f>IF(Table134[[#This Row],[Column4]]&gt;=0,"BUY","SELL")</f>
        <v>BUY</v>
      </c>
      <c r="I56" s="4" t="str">
        <f>IF(Table134[[#This Row],[Column2]]&gt;=0,"BUY","SELL")</f>
        <v>SELL</v>
      </c>
      <c r="J56" s="5">
        <f>IF(Table134[[#This Row],[PREDICTED_SELL/BUY]]="BUY",Table134[[#This Row],[Column4]]*$R$3,IF(Table134[[#This Row],[PREDICTED_SELL/BUY]]="SELL",-Table134[[#This Row],[Column4]]*$R$3))</f>
        <v>-19.512786718218102</v>
      </c>
      <c r="K56" s="6"/>
      <c r="L56" s="6">
        <f>IF(Table134[[#This Row],[ACTUAL_SELL/BUY]]=Table134[[#This Row],[PREDICTED_SELL/BUY]],1,0)</f>
        <v>0</v>
      </c>
      <c r="M56" s="6"/>
      <c r="N56" s="6"/>
      <c r="O56" s="6"/>
    </row>
    <row r="57" spans="1:15">
      <c r="A57">
        <v>55</v>
      </c>
      <c r="B57">
        <v>874.32010000000002</v>
      </c>
      <c r="C57">
        <v>831.6816</v>
      </c>
      <c r="D57" s="3">
        <f>Table134[[#This Row],[Actual]]/B56-1</f>
        <v>2.140198598130838E-2</v>
      </c>
      <c r="E57" s="3">
        <f>Table134[[#This Row],[Predicted]]/B56-1</f>
        <v>-2.8409345794392471E-2</v>
      </c>
      <c r="F57" s="1">
        <v>42823</v>
      </c>
      <c r="G57" s="4">
        <f>IF(Table134[[#This Row],[Actual]]&gt;0,IF(Table134[[#This Row],[Predicted]]&gt;0,1))</f>
        <v>1</v>
      </c>
      <c r="H57" s="4" t="str">
        <f>IF(Table134[[#This Row],[Column4]]&gt;=0,"BUY","SELL")</f>
        <v>BUY</v>
      </c>
      <c r="I57" s="4" t="str">
        <f>IF(Table134[[#This Row],[Column2]]&gt;=0,"BUY","SELL")</f>
        <v>SELL</v>
      </c>
      <c r="J57" s="5">
        <f>IF(Table134[[#This Row],[PREDICTED_SELL/BUY]]="BUY",Table134[[#This Row],[Column4]]*$R$3,IF(Table134[[#This Row],[PREDICTED_SELL/BUY]]="SELL",-Table134[[#This Row],[Column4]]*$R$3))</f>
        <v>-38.523574766355082</v>
      </c>
      <c r="K57" s="6"/>
      <c r="L57" s="6">
        <f>IF(Table134[[#This Row],[ACTUAL_SELL/BUY]]=Table134[[#This Row],[PREDICTED_SELL/BUY]],1,0)</f>
        <v>0</v>
      </c>
      <c r="M57" s="6"/>
      <c r="N57" s="6"/>
      <c r="O57" s="6"/>
    </row>
    <row r="58" spans="1:15">
      <c r="A58">
        <v>56</v>
      </c>
      <c r="B58">
        <v>876.34010000000001</v>
      </c>
      <c r="C58">
        <v>840.54156</v>
      </c>
      <c r="D58" s="3">
        <f>Table134[[#This Row],[Actual]]/B57-1</f>
        <v>2.3103666494685982E-3</v>
      </c>
      <c r="E58" s="3">
        <f>Table134[[#This Row],[Predicted]]/B57-1</f>
        <v>-3.8634065486999547E-2</v>
      </c>
      <c r="F58" s="1">
        <v>42824</v>
      </c>
      <c r="G58" s="4">
        <f>IF(Table134[[#This Row],[Actual]]&gt;0,IF(Table134[[#This Row],[Predicted]]&gt;0,1))</f>
        <v>1</v>
      </c>
      <c r="H58" s="4" t="str">
        <f>IF(Table134[[#This Row],[Column4]]&gt;=0,"BUY","SELL")</f>
        <v>BUY</v>
      </c>
      <c r="I58" s="4" t="str">
        <f>IF(Table134[[#This Row],[Column2]]&gt;=0,"BUY","SELL")</f>
        <v>SELL</v>
      </c>
      <c r="J58" s="5">
        <f>IF(Table134[[#This Row],[PREDICTED_SELL/BUY]]="BUY",Table134[[#This Row],[Column4]]*$R$3,IF(Table134[[#This Row],[PREDICTED_SELL/BUY]]="SELL",-Table134[[#This Row],[Column4]]*$R$3))</f>
        <v>-4.1586599690434767</v>
      </c>
      <c r="K58" s="6"/>
      <c r="L58" s="6">
        <f>IF(Table134[[#This Row],[ACTUAL_SELL/BUY]]=Table134[[#This Row],[PREDICTED_SELL/BUY]],1,0)</f>
        <v>0</v>
      </c>
      <c r="M58" s="6"/>
      <c r="N58" s="6"/>
      <c r="O58" s="6"/>
    </row>
    <row r="59" spans="1:15">
      <c r="A59">
        <v>57</v>
      </c>
      <c r="B59">
        <v>886.54</v>
      </c>
      <c r="C59">
        <v>848.95336999999995</v>
      </c>
      <c r="D59" s="3">
        <f>Table134[[#This Row],[Actual]]/B58-1</f>
        <v>1.1639202633771939E-2</v>
      </c>
      <c r="E59" s="3">
        <f>Table134[[#This Row],[Predicted]]/B58-1</f>
        <v>-3.1251257360013551E-2</v>
      </c>
      <c r="F59" s="1">
        <v>42825</v>
      </c>
      <c r="G59" s="4">
        <f>IF(Table134[[#This Row],[Actual]]&gt;0,IF(Table134[[#This Row],[Predicted]]&gt;0,1))</f>
        <v>1</v>
      </c>
      <c r="H59" s="4" t="str">
        <f>IF(Table134[[#This Row],[Column4]]&gt;=0,"BUY","SELL")</f>
        <v>BUY</v>
      </c>
      <c r="I59" s="4" t="str">
        <f>IF(Table134[[#This Row],[Column2]]&gt;=0,"BUY","SELL")</f>
        <v>SELL</v>
      </c>
      <c r="J59" s="5">
        <f>IF(Table134[[#This Row],[PREDICTED_SELL/BUY]]="BUY",Table134[[#This Row],[Column4]]*$R$3,IF(Table134[[#This Row],[PREDICTED_SELL/BUY]]="SELL",-Table134[[#This Row],[Column4]]*$R$3))</f>
        <v>-20.950564740789488</v>
      </c>
      <c r="K59" s="6"/>
      <c r="L59" s="6">
        <f>IF(Table134[[#This Row],[ACTUAL_SELL/BUY]]=Table134[[#This Row],[PREDICTED_SELL/BUY]],1,0)</f>
        <v>0</v>
      </c>
      <c r="M59" s="6"/>
      <c r="N59" s="6"/>
      <c r="O59" s="6"/>
    </row>
    <row r="60" spans="1:15">
      <c r="A60">
        <v>58</v>
      </c>
      <c r="B60">
        <v>891.51</v>
      </c>
      <c r="C60">
        <v>856.7405</v>
      </c>
      <c r="D60" s="3">
        <f>Table134[[#This Row],[Actual]]/B59-1</f>
        <v>5.6060640241839543E-3</v>
      </c>
      <c r="E60" s="3">
        <f>Table134[[#This Row],[Predicted]]/B59-1</f>
        <v>-3.3613260540979462E-2</v>
      </c>
      <c r="F60" s="1">
        <v>42828</v>
      </c>
      <c r="G60" s="4">
        <f>IF(Table134[[#This Row],[Actual]]&gt;0,IF(Table134[[#This Row],[Predicted]]&gt;0,1))</f>
        <v>1</v>
      </c>
      <c r="H60" s="4" t="str">
        <f>IF(Table134[[#This Row],[Column4]]&gt;=0,"BUY","SELL")</f>
        <v>BUY</v>
      </c>
      <c r="I60" s="4" t="str">
        <f>IF(Table134[[#This Row],[Column2]]&gt;=0,"BUY","SELL")</f>
        <v>SELL</v>
      </c>
      <c r="J60" s="5">
        <f>IF(Table134[[#This Row],[PREDICTED_SELL/BUY]]="BUY",Table134[[#This Row],[Column4]]*$R$3,IF(Table134[[#This Row],[PREDICTED_SELL/BUY]]="SELL",-Table134[[#This Row],[Column4]]*$R$3))</f>
        <v>-10.090915243531118</v>
      </c>
      <c r="K60" s="6"/>
      <c r="L60" s="6">
        <f>IF(Table134[[#This Row],[ACTUAL_SELL/BUY]]=Table134[[#This Row],[PREDICTED_SELL/BUY]],1,0)</f>
        <v>0</v>
      </c>
      <c r="M60" s="6"/>
      <c r="N60" s="6"/>
      <c r="O60" s="6"/>
    </row>
    <row r="61" spans="1:15">
      <c r="A61">
        <v>59</v>
      </c>
      <c r="B61">
        <v>906.83010000000002</v>
      </c>
      <c r="C61">
        <v>862.41907000000003</v>
      </c>
      <c r="D61" s="3">
        <f>Table134[[#This Row],[Actual]]/B60-1</f>
        <v>1.7184439882895308E-2</v>
      </c>
      <c r="E61" s="3">
        <f>Table134[[#This Row],[Predicted]]/B60-1</f>
        <v>-3.2631075366512996E-2</v>
      </c>
      <c r="F61" s="1">
        <v>42829</v>
      </c>
      <c r="G61" s="4">
        <f>IF(Table134[[#This Row],[Actual]]&gt;0,IF(Table134[[#This Row],[Predicted]]&gt;0,1))</f>
        <v>1</v>
      </c>
      <c r="H61" s="4" t="str">
        <f>IF(Table134[[#This Row],[Column4]]&gt;=0,"BUY","SELL")</f>
        <v>BUY</v>
      </c>
      <c r="I61" s="4" t="str">
        <f>IF(Table134[[#This Row],[Column2]]&gt;=0,"BUY","SELL")</f>
        <v>SELL</v>
      </c>
      <c r="J61" s="5">
        <f>IF(Table134[[#This Row],[PREDICTED_SELL/BUY]]="BUY",Table134[[#This Row],[Column4]]*$R$3,IF(Table134[[#This Row],[PREDICTED_SELL/BUY]]="SELL",-Table134[[#This Row],[Column4]]*$R$3))</f>
        <v>-30.931991789211555</v>
      </c>
      <c r="K61" s="6"/>
      <c r="L61" s="6">
        <f>IF(Table134[[#This Row],[ACTUAL_SELL/BUY]]=Table134[[#This Row],[PREDICTED_SELL/BUY]],1,0)</f>
        <v>0</v>
      </c>
      <c r="M61" s="6"/>
      <c r="N61" s="6"/>
      <c r="O61" s="6"/>
    </row>
    <row r="62" spans="1:15">
      <c r="A62">
        <v>60</v>
      </c>
      <c r="B62">
        <v>909.28</v>
      </c>
      <c r="C62">
        <v>870.69460000000004</v>
      </c>
      <c r="D62" s="3">
        <f>Table134[[#This Row],[Actual]]/B61-1</f>
        <v>2.7016086034197251E-3</v>
      </c>
      <c r="E62" s="3">
        <f>Table134[[#This Row],[Predicted]]/B61-1</f>
        <v>-3.9848147960681923E-2</v>
      </c>
      <c r="F62" s="1">
        <v>42830</v>
      </c>
      <c r="G62" s="4">
        <f>IF(Table134[[#This Row],[Actual]]&gt;0,IF(Table134[[#This Row],[Predicted]]&gt;0,1))</f>
        <v>1</v>
      </c>
      <c r="H62" s="4" t="str">
        <f>IF(Table134[[#This Row],[Column4]]&gt;=0,"BUY","SELL")</f>
        <v>BUY</v>
      </c>
      <c r="I62" s="4" t="str">
        <f>IF(Table134[[#This Row],[Column2]]&gt;=0,"BUY","SELL")</f>
        <v>SELL</v>
      </c>
      <c r="J62" s="5">
        <f>IF(Table134[[#This Row],[PREDICTED_SELL/BUY]]="BUY",Table134[[#This Row],[Column4]]*$R$3,IF(Table134[[#This Row],[PREDICTED_SELL/BUY]]="SELL",-Table134[[#This Row],[Column4]]*$R$3))</f>
        <v>-4.8628954861555052</v>
      </c>
      <c r="K62" s="6"/>
      <c r="L62" s="6">
        <f>IF(Table134[[#This Row],[ACTUAL_SELL/BUY]]=Table134[[#This Row],[PREDICTED_SELL/BUY]],1,0)</f>
        <v>0</v>
      </c>
      <c r="M62" s="6"/>
      <c r="N62" s="6"/>
      <c r="O62" s="6"/>
    </row>
    <row r="63" spans="1:15">
      <c r="A63">
        <v>61</v>
      </c>
      <c r="B63">
        <v>898.28009999999995</v>
      </c>
      <c r="C63">
        <v>874.01215000000002</v>
      </c>
      <c r="D63" s="3">
        <f>Table134[[#This Row],[Actual]]/B62-1</f>
        <v>-1.2097373746260853E-2</v>
      </c>
      <c r="E63" s="3">
        <f>Table134[[#This Row],[Predicted]]/B62-1</f>
        <v>-3.8786567393982008E-2</v>
      </c>
      <c r="F63" s="1">
        <v>42831</v>
      </c>
      <c r="G63" s="4">
        <f>IF(Table134[[#This Row],[Actual]]&gt;0,IF(Table134[[#This Row],[Predicted]]&gt;0,1))</f>
        <v>1</v>
      </c>
      <c r="H63" s="4" t="str">
        <f>IF(Table134[[#This Row],[Column4]]&gt;=0,"BUY","SELL")</f>
        <v>SELL</v>
      </c>
      <c r="I63" s="4" t="str">
        <f>IF(Table134[[#This Row],[Column2]]&gt;=0,"BUY","SELL")</f>
        <v>SELL</v>
      </c>
      <c r="J63" s="5">
        <f>IF(Table134[[#This Row],[PREDICTED_SELL/BUY]]="BUY",Table134[[#This Row],[Column4]]*$R$3,IF(Table134[[#This Row],[PREDICTED_SELL/BUY]]="SELL",-Table134[[#This Row],[Column4]]*$R$3))</f>
        <v>21.775272743269536</v>
      </c>
      <c r="K63" s="6"/>
      <c r="L63" s="6">
        <f>IF(Table134[[#This Row],[ACTUAL_SELL/BUY]]=Table134[[#This Row],[PREDICTED_SELL/BUY]],1,0)</f>
        <v>1</v>
      </c>
      <c r="M63" s="6"/>
      <c r="N63" s="6"/>
      <c r="O63" s="6"/>
    </row>
    <row r="64" spans="1:15">
      <c r="A64">
        <v>62</v>
      </c>
      <c r="B64">
        <v>894.87990000000002</v>
      </c>
      <c r="C64">
        <v>872.28920000000005</v>
      </c>
      <c r="D64" s="3">
        <f>Table134[[#This Row],[Actual]]/B63-1</f>
        <v>-3.7852335813739479E-3</v>
      </c>
      <c r="E64" s="3">
        <f>Table134[[#This Row],[Predicted]]/B63-1</f>
        <v>-2.893407078705168E-2</v>
      </c>
      <c r="F64" s="1">
        <v>42832</v>
      </c>
      <c r="G64" s="4">
        <f>IF(Table134[[#This Row],[Actual]]&gt;0,IF(Table134[[#This Row],[Predicted]]&gt;0,1))</f>
        <v>1</v>
      </c>
      <c r="H64" s="4" t="str">
        <f>IF(Table134[[#This Row],[Column4]]&gt;=0,"BUY","SELL")</f>
        <v>SELL</v>
      </c>
      <c r="I64" s="4" t="str">
        <f>IF(Table134[[#This Row],[Column2]]&gt;=0,"BUY","SELL")</f>
        <v>SELL</v>
      </c>
      <c r="J64" s="5">
        <f>IF(Table134[[#This Row],[PREDICTED_SELL/BUY]]="BUY",Table134[[#This Row],[Column4]]*$R$3,IF(Table134[[#This Row],[PREDICTED_SELL/BUY]]="SELL",-Table134[[#This Row],[Column4]]*$R$3))</f>
        <v>6.8134204464731063</v>
      </c>
      <c r="K64" s="6"/>
      <c r="L64" s="6">
        <f>IF(Table134[[#This Row],[ACTUAL_SELL/BUY]]=Table134[[#This Row],[PREDICTED_SELL/BUY]],1,0)</f>
        <v>1</v>
      </c>
      <c r="M64" s="6"/>
      <c r="N64" s="6"/>
      <c r="O64" s="6"/>
    </row>
    <row r="65" spans="1:15">
      <c r="A65">
        <v>63</v>
      </c>
      <c r="B65">
        <v>907.04</v>
      </c>
      <c r="C65">
        <v>870.45569999999998</v>
      </c>
      <c r="D65" s="3">
        <f>Table134[[#This Row],[Actual]]/B64-1</f>
        <v>1.3588527354341018E-2</v>
      </c>
      <c r="E65" s="3">
        <f>Table134[[#This Row],[Predicted]]/B64-1</f>
        <v>-2.7293271421114818E-2</v>
      </c>
      <c r="F65" s="1">
        <v>42835</v>
      </c>
      <c r="G65" s="4">
        <f>IF(Table134[[#This Row],[Actual]]&gt;0,IF(Table134[[#This Row],[Predicted]]&gt;0,1))</f>
        <v>1</v>
      </c>
      <c r="H65" s="4" t="str">
        <f>IF(Table134[[#This Row],[Column4]]&gt;=0,"BUY","SELL")</f>
        <v>BUY</v>
      </c>
      <c r="I65" s="4" t="str">
        <f>IF(Table134[[#This Row],[Column2]]&gt;=0,"BUY","SELL")</f>
        <v>SELL</v>
      </c>
      <c r="J65" s="5">
        <f>IF(Table134[[#This Row],[PREDICTED_SELL/BUY]]="BUY",Table134[[#This Row],[Column4]]*$R$3,IF(Table134[[#This Row],[PREDICTED_SELL/BUY]]="SELL",-Table134[[#This Row],[Column4]]*$R$3))</f>
        <v>-24.459349237813832</v>
      </c>
      <c r="K65" s="6"/>
      <c r="L65" s="6">
        <f>IF(Table134[[#This Row],[ACTUAL_SELL/BUY]]=Table134[[#This Row],[PREDICTED_SELL/BUY]],1,0)</f>
        <v>0</v>
      </c>
      <c r="M65" s="6"/>
      <c r="N65" s="6"/>
      <c r="O65" s="6"/>
    </row>
    <row r="66" spans="1:15">
      <c r="A66">
        <v>64</v>
      </c>
      <c r="B66">
        <v>902.36009999999999</v>
      </c>
      <c r="C66">
        <v>874.64329999999995</v>
      </c>
      <c r="D66" s="3">
        <f>Table134[[#This Row],[Actual]]/B65-1</f>
        <v>-5.1595298994531191E-3</v>
      </c>
      <c r="E66" s="3">
        <f>Table134[[#This Row],[Predicted]]/B65-1</f>
        <v>-3.5716947433409807E-2</v>
      </c>
      <c r="F66" s="1">
        <v>42836</v>
      </c>
      <c r="G66" s="4">
        <f>IF(Table134[[#This Row],[Actual]]&gt;0,IF(Table134[[#This Row],[Predicted]]&gt;0,1))</f>
        <v>1</v>
      </c>
      <c r="H66" s="4" t="str">
        <f>IF(Table134[[#This Row],[Column4]]&gt;=0,"BUY","SELL")</f>
        <v>SELL</v>
      </c>
      <c r="I66" s="4" t="str">
        <f>IF(Table134[[#This Row],[Column2]]&gt;=0,"BUY","SELL")</f>
        <v>SELL</v>
      </c>
      <c r="J66" s="5">
        <f>IF(Table134[[#This Row],[PREDICTED_SELL/BUY]]="BUY",Table134[[#This Row],[Column4]]*$R$3,IF(Table134[[#This Row],[PREDICTED_SELL/BUY]]="SELL",-Table134[[#This Row],[Column4]]*$R$3))</f>
        <v>9.2871538190156144</v>
      </c>
      <c r="K66" s="6"/>
      <c r="L66" s="6">
        <f>IF(Table134[[#This Row],[ACTUAL_SELL/BUY]]=Table134[[#This Row],[PREDICTED_SELL/BUY]],1,0)</f>
        <v>1</v>
      </c>
      <c r="M66" s="6"/>
      <c r="N66" s="6"/>
      <c r="O66" s="6"/>
    </row>
    <row r="67" spans="1:15">
      <c r="A67">
        <v>65</v>
      </c>
      <c r="B67">
        <v>896.23</v>
      </c>
      <c r="C67">
        <v>876.65359999999998</v>
      </c>
      <c r="D67" s="3">
        <f>Table134[[#This Row],[Actual]]/B66-1</f>
        <v>-6.7934076429132517E-3</v>
      </c>
      <c r="E67" s="3">
        <f>Table134[[#This Row],[Predicted]]/B66-1</f>
        <v>-2.8488072555513E-2</v>
      </c>
      <c r="F67" s="1">
        <v>42837</v>
      </c>
      <c r="G67" s="4">
        <f>IF(Table134[[#This Row],[Actual]]&gt;0,IF(Table134[[#This Row],[Predicted]]&gt;0,1))</f>
        <v>1</v>
      </c>
      <c r="H67" s="4" t="str">
        <f>IF(Table134[[#This Row],[Column4]]&gt;=0,"BUY","SELL")</f>
        <v>SELL</v>
      </c>
      <c r="I67" s="4" t="str">
        <f>IF(Table134[[#This Row],[Column2]]&gt;=0,"BUY","SELL")</f>
        <v>SELL</v>
      </c>
      <c r="J67" s="5">
        <f>IF(Table134[[#This Row],[PREDICTED_SELL/BUY]]="BUY",Table134[[#This Row],[Column4]]*$R$3,IF(Table134[[#This Row],[PREDICTED_SELL/BUY]]="SELL",-Table134[[#This Row],[Column4]]*$R$3))</f>
        <v>12.228133757243853</v>
      </c>
      <c r="K67" s="6"/>
      <c r="L67" s="6">
        <f>IF(Table134[[#This Row],[ACTUAL_SELL/BUY]]=Table134[[#This Row],[PREDICTED_SELL/BUY]],1,0)</f>
        <v>1</v>
      </c>
      <c r="M67" s="6"/>
      <c r="N67" s="6"/>
      <c r="O67" s="6"/>
    </row>
    <row r="68" spans="1:15">
      <c r="A68">
        <v>66</v>
      </c>
      <c r="B68">
        <v>884.66989999999998</v>
      </c>
      <c r="C68">
        <v>875.87810000000002</v>
      </c>
      <c r="D68" s="3">
        <f>Table134[[#This Row],[Actual]]/B67-1</f>
        <v>-1.2898586300391646E-2</v>
      </c>
      <c r="E68" s="3">
        <f>Table134[[#This Row],[Predicted]]/B67-1</f>
        <v>-2.2708344956093862E-2</v>
      </c>
      <c r="F68" s="1">
        <v>42838</v>
      </c>
      <c r="G68" s="4">
        <f>IF(Table134[[#This Row],[Actual]]&gt;0,IF(Table134[[#This Row],[Predicted]]&gt;0,1))</f>
        <v>1</v>
      </c>
      <c r="H68" s="4" t="str">
        <f>IF(Table134[[#This Row],[Column4]]&gt;=0,"BUY","SELL")</f>
        <v>SELL</v>
      </c>
      <c r="I68" s="4" t="str">
        <f>IF(Table134[[#This Row],[Column2]]&gt;=0,"BUY","SELL")</f>
        <v>SELL</v>
      </c>
      <c r="J68" s="5">
        <f>IF(Table134[[#This Row],[PREDICTED_SELL/BUY]]="BUY",Table134[[#This Row],[Column4]]*$R$3,IF(Table134[[#This Row],[PREDICTED_SELL/BUY]]="SELL",-Table134[[#This Row],[Column4]]*$R$3))</f>
        <v>23.217455340704962</v>
      </c>
      <c r="K68" s="6"/>
      <c r="L68" s="6">
        <f>IF(Table134[[#This Row],[ACTUAL_SELL/BUY]]=Table134[[#This Row],[PREDICTED_SELL/BUY]],1,0)</f>
        <v>1</v>
      </c>
      <c r="M68" s="6"/>
      <c r="N68" s="6"/>
      <c r="O68" s="6"/>
    </row>
    <row r="69" spans="1:15">
      <c r="A69">
        <v>67</v>
      </c>
      <c r="B69">
        <v>884.66989999999998</v>
      </c>
      <c r="C69">
        <v>868.15819999999997</v>
      </c>
      <c r="D69" s="3">
        <f>Table134[[#This Row],[Actual]]/B68-1</f>
        <v>0</v>
      </c>
      <c r="E69" s="3">
        <f>Table134[[#This Row],[Predicted]]/B68-1</f>
        <v>-1.866424979531911E-2</v>
      </c>
      <c r="F69" s="1">
        <v>42839</v>
      </c>
      <c r="G69" s="4">
        <f>IF(Table134[[#This Row],[Actual]]&gt;0,IF(Table134[[#This Row],[Predicted]]&gt;0,1))</f>
        <v>1</v>
      </c>
      <c r="H69" s="4" t="str">
        <f>IF(Table134[[#This Row],[Column4]]&gt;=0,"BUY","SELL")</f>
        <v>BUY</v>
      </c>
      <c r="I69" s="4" t="str">
        <f>IF(Table134[[#This Row],[Column2]]&gt;=0,"BUY","SELL")</f>
        <v>SELL</v>
      </c>
      <c r="J69" s="5">
        <f>IF(Table134[[#This Row],[PREDICTED_SELL/BUY]]="BUY",Table134[[#This Row],[Column4]]*$R$3,IF(Table134[[#This Row],[PREDICTED_SELL/BUY]]="SELL",-Table134[[#This Row],[Column4]]*$R$3))</f>
        <v>0</v>
      </c>
      <c r="K69" s="6"/>
      <c r="L69" s="6">
        <f>IF(Table134[[#This Row],[ACTUAL_SELL/BUY]]=Table134[[#This Row],[PREDICTED_SELL/BUY]],1,0)</f>
        <v>0</v>
      </c>
      <c r="M69" s="6"/>
      <c r="N69" s="6"/>
      <c r="O69" s="6"/>
    </row>
    <row r="70" spans="1:15">
      <c r="A70">
        <v>68</v>
      </c>
      <c r="B70">
        <v>901.99</v>
      </c>
      <c r="C70">
        <v>866.22173999999995</v>
      </c>
      <c r="D70" s="3">
        <f>Table134[[#This Row],[Actual]]/B69-1</f>
        <v>1.9578036960452794E-2</v>
      </c>
      <c r="E70" s="3">
        <f>Table134[[#This Row],[Predicted]]/B69-1</f>
        <v>-2.0853156640685988E-2</v>
      </c>
      <c r="F70" s="1">
        <v>42842</v>
      </c>
      <c r="G70" s="4">
        <f>IF(Table134[[#This Row],[Actual]]&gt;0,IF(Table134[[#This Row],[Predicted]]&gt;0,1))</f>
        <v>1</v>
      </c>
      <c r="H70" s="4" t="str">
        <f>IF(Table134[[#This Row],[Column4]]&gt;=0,"BUY","SELL")</f>
        <v>BUY</v>
      </c>
      <c r="I70" s="4" t="str">
        <f>IF(Table134[[#This Row],[Column2]]&gt;=0,"BUY","SELL")</f>
        <v>SELL</v>
      </c>
      <c r="J70" s="5">
        <f>IF(Table134[[#This Row],[PREDICTED_SELL/BUY]]="BUY",Table134[[#This Row],[Column4]]*$R$3,IF(Table134[[#This Row],[PREDICTED_SELL/BUY]]="SELL",-Table134[[#This Row],[Column4]]*$R$3))</f>
        <v>-35.240466528815027</v>
      </c>
      <c r="K70" s="6"/>
      <c r="L70" s="6">
        <f>IF(Table134[[#This Row],[ACTUAL_SELL/BUY]]=Table134[[#This Row],[PREDICTED_SELL/BUY]],1,0)</f>
        <v>0</v>
      </c>
      <c r="M70" s="6"/>
      <c r="N70" s="6"/>
      <c r="O70" s="6"/>
    </row>
    <row r="71" spans="1:15">
      <c r="A71">
        <v>69</v>
      </c>
      <c r="B71">
        <v>903.78</v>
      </c>
      <c r="C71">
        <v>870.17174999999997</v>
      </c>
      <c r="D71" s="3">
        <f>Table134[[#This Row],[Actual]]/B70-1</f>
        <v>1.9845009368173461E-3</v>
      </c>
      <c r="E71" s="3">
        <f>Table134[[#This Row],[Predicted]]/B70-1</f>
        <v>-3.5275612811672019E-2</v>
      </c>
      <c r="F71" s="1">
        <v>42843</v>
      </c>
      <c r="G71" s="4">
        <f>IF(Table134[[#This Row],[Actual]]&gt;0,IF(Table134[[#This Row],[Predicted]]&gt;0,1))</f>
        <v>1</v>
      </c>
      <c r="H71" s="4" t="str">
        <f>IF(Table134[[#This Row],[Column4]]&gt;=0,"BUY","SELL")</f>
        <v>BUY</v>
      </c>
      <c r="I71" s="4" t="str">
        <f>IF(Table134[[#This Row],[Column2]]&gt;=0,"BUY","SELL")</f>
        <v>SELL</v>
      </c>
      <c r="J71" s="5">
        <f>IF(Table134[[#This Row],[PREDICTED_SELL/BUY]]="BUY",Table134[[#This Row],[Column4]]*$R$3,IF(Table134[[#This Row],[PREDICTED_SELL/BUY]]="SELL",-Table134[[#This Row],[Column4]]*$R$3))</f>
        <v>-3.5721016862712229</v>
      </c>
      <c r="K71" s="6"/>
      <c r="L71" s="6">
        <f>IF(Table134[[#This Row],[ACTUAL_SELL/BUY]]=Table134[[#This Row],[PREDICTED_SELL/BUY]],1,0)</f>
        <v>0</v>
      </c>
      <c r="M71" s="6"/>
      <c r="N71" s="6"/>
      <c r="O71" s="6"/>
    </row>
    <row r="72" spans="1:15">
      <c r="A72">
        <v>70</v>
      </c>
      <c r="B72">
        <v>899.2</v>
      </c>
      <c r="C72">
        <v>875.14635999999996</v>
      </c>
      <c r="D72" s="3">
        <f>Table134[[#This Row],[Actual]]/B71-1</f>
        <v>-5.0676049481067631E-3</v>
      </c>
      <c r="E72" s="3">
        <f>Table134[[#This Row],[Predicted]]/B71-1</f>
        <v>-3.1682090774303506E-2</v>
      </c>
      <c r="F72" s="1">
        <v>42844</v>
      </c>
      <c r="G72" s="4">
        <f>IF(Table134[[#This Row],[Actual]]&gt;0,IF(Table134[[#This Row],[Predicted]]&gt;0,1))</f>
        <v>1</v>
      </c>
      <c r="H72" s="4" t="str">
        <f>IF(Table134[[#This Row],[Column4]]&gt;=0,"BUY","SELL")</f>
        <v>SELL</v>
      </c>
      <c r="I72" s="4" t="str">
        <f>IF(Table134[[#This Row],[Column2]]&gt;=0,"BUY","SELL")</f>
        <v>SELL</v>
      </c>
      <c r="J72" s="5">
        <f>IF(Table134[[#This Row],[PREDICTED_SELL/BUY]]="BUY",Table134[[#This Row],[Column4]]*$R$3,IF(Table134[[#This Row],[PREDICTED_SELL/BUY]]="SELL",-Table134[[#This Row],[Column4]]*$R$3))</f>
        <v>9.1216889065921727</v>
      </c>
      <c r="K72" s="6"/>
      <c r="L72" s="6">
        <f>IF(Table134[[#This Row],[ACTUAL_SELL/BUY]]=Table134[[#This Row],[PREDICTED_SELL/BUY]],1,0)</f>
        <v>1</v>
      </c>
      <c r="M72" s="6"/>
      <c r="N72" s="6"/>
      <c r="O72" s="6"/>
    </row>
    <row r="73" spans="1:15">
      <c r="A73">
        <v>71</v>
      </c>
      <c r="B73">
        <v>902.06010000000003</v>
      </c>
      <c r="C73">
        <v>876.27030000000002</v>
      </c>
      <c r="D73" s="3">
        <f>Table134[[#This Row],[Actual]]/B72-1</f>
        <v>3.1807161921708627E-3</v>
      </c>
      <c r="E73" s="3">
        <f>Table134[[#This Row],[Predicted]]/B72-1</f>
        <v>-2.5500111209964427E-2</v>
      </c>
      <c r="F73" s="1">
        <v>42845</v>
      </c>
      <c r="G73" s="4">
        <f>IF(Table134[[#This Row],[Actual]]&gt;0,IF(Table134[[#This Row],[Predicted]]&gt;0,1))</f>
        <v>1</v>
      </c>
      <c r="H73" s="4" t="str">
        <f>IF(Table134[[#This Row],[Column4]]&gt;=0,"BUY","SELL")</f>
        <v>BUY</v>
      </c>
      <c r="I73" s="4" t="str">
        <f>IF(Table134[[#This Row],[Column2]]&gt;=0,"BUY","SELL")</f>
        <v>SELL</v>
      </c>
      <c r="J73" s="5">
        <f>IF(Table134[[#This Row],[PREDICTED_SELL/BUY]]="BUY",Table134[[#This Row],[Column4]]*$R$3,IF(Table134[[#This Row],[PREDICTED_SELL/BUY]]="SELL",-Table134[[#This Row],[Column4]]*$R$3))</f>
        <v>-5.7252891459075528</v>
      </c>
      <c r="K73" s="6"/>
      <c r="L73" s="6">
        <f>IF(Table134[[#This Row],[ACTUAL_SELL/BUY]]=Table134[[#This Row],[PREDICTED_SELL/BUY]],1,0)</f>
        <v>0</v>
      </c>
      <c r="M73" s="6"/>
      <c r="N73" s="6"/>
      <c r="O73" s="6"/>
    </row>
    <row r="74" spans="1:15">
      <c r="A74">
        <v>72</v>
      </c>
      <c r="B74">
        <v>898.53</v>
      </c>
      <c r="C74">
        <v>875.47360000000003</v>
      </c>
      <c r="D74" s="3">
        <f>Table134[[#This Row],[Actual]]/B73-1</f>
        <v>-3.9133756165471434E-3</v>
      </c>
      <c r="E74" s="3">
        <f>Table134[[#This Row],[Predicted]]/B73-1</f>
        <v>-2.9473091648771543E-2</v>
      </c>
      <c r="F74" s="1">
        <v>42846</v>
      </c>
      <c r="G74" s="4">
        <f>IF(Table134[[#This Row],[Actual]]&gt;0,IF(Table134[[#This Row],[Predicted]]&gt;0,1))</f>
        <v>1</v>
      </c>
      <c r="H74" s="4" t="str">
        <f>IF(Table134[[#This Row],[Column4]]&gt;=0,"BUY","SELL")</f>
        <v>SELL</v>
      </c>
      <c r="I74" s="4" t="str">
        <f>IF(Table134[[#This Row],[Column2]]&gt;=0,"BUY","SELL")</f>
        <v>SELL</v>
      </c>
      <c r="J74" s="5">
        <f>IF(Table134[[#This Row],[PREDICTED_SELL/BUY]]="BUY",Table134[[#This Row],[Column4]]*$R$3,IF(Table134[[#This Row],[PREDICTED_SELL/BUY]]="SELL",-Table134[[#This Row],[Column4]]*$R$3))</f>
        <v>7.0440761097848581</v>
      </c>
      <c r="K74" s="6"/>
      <c r="L74" s="6">
        <f>IF(Table134[[#This Row],[ACTUAL_SELL/BUY]]=Table134[[#This Row],[PREDICTED_SELL/BUY]],1,0)</f>
        <v>1</v>
      </c>
      <c r="M74" s="6"/>
      <c r="N74" s="6"/>
      <c r="O74" s="6"/>
    </row>
    <row r="75" spans="1:15">
      <c r="A75">
        <v>73</v>
      </c>
      <c r="B75">
        <v>907.40989999999999</v>
      </c>
      <c r="C75">
        <v>875.34190000000001</v>
      </c>
      <c r="D75" s="3">
        <f>Table134[[#This Row],[Actual]]/B74-1</f>
        <v>9.8826972944698888E-3</v>
      </c>
      <c r="E75" s="3">
        <f>Table134[[#This Row],[Predicted]]/B74-1</f>
        <v>-2.5806706509521105E-2</v>
      </c>
      <c r="F75" s="1">
        <v>42849</v>
      </c>
      <c r="G75" s="4">
        <f>IF(Table134[[#This Row],[Actual]]&gt;0,IF(Table134[[#This Row],[Predicted]]&gt;0,1))</f>
        <v>1</v>
      </c>
      <c r="H75" s="4" t="str">
        <f>IF(Table134[[#This Row],[Column4]]&gt;=0,"BUY","SELL")</f>
        <v>BUY</v>
      </c>
      <c r="I75" s="4" t="str">
        <f>IF(Table134[[#This Row],[Column2]]&gt;=0,"BUY","SELL")</f>
        <v>SELL</v>
      </c>
      <c r="J75" s="5">
        <f>IF(Table134[[#This Row],[PREDICTED_SELL/BUY]]="BUY",Table134[[#This Row],[Column4]]*$R$3,IF(Table134[[#This Row],[PREDICTED_SELL/BUY]]="SELL",-Table134[[#This Row],[Column4]]*$R$3))</f>
        <v>-17.7888551300458</v>
      </c>
      <c r="K75" s="6"/>
      <c r="L75" s="6">
        <f>IF(Table134[[#This Row],[ACTUAL_SELL/BUY]]=Table134[[#This Row],[PREDICTED_SELL/BUY]],1,0)</f>
        <v>0</v>
      </c>
      <c r="M75" s="6"/>
      <c r="N75" s="6"/>
      <c r="O75" s="6"/>
    </row>
    <row r="76" spans="1:15">
      <c r="A76">
        <v>74</v>
      </c>
      <c r="B76">
        <v>907.62009999999998</v>
      </c>
      <c r="C76">
        <v>879.88559999999995</v>
      </c>
      <c r="D76" s="3">
        <f>Table134[[#This Row],[Actual]]/B75-1</f>
        <v>2.3164834326805384E-4</v>
      </c>
      <c r="E76" s="3">
        <f>Table134[[#This Row],[Predicted]]/B75-1</f>
        <v>-3.0332818718420418E-2</v>
      </c>
      <c r="F76" s="1">
        <v>42850</v>
      </c>
      <c r="G76" s="4">
        <f>IF(Table134[[#This Row],[Actual]]&gt;0,IF(Table134[[#This Row],[Predicted]]&gt;0,1))</f>
        <v>1</v>
      </c>
      <c r="H76" s="4" t="str">
        <f>IF(Table134[[#This Row],[Column4]]&gt;=0,"BUY","SELL")</f>
        <v>BUY</v>
      </c>
      <c r="I76" s="4" t="str">
        <f>IF(Table134[[#This Row],[Column2]]&gt;=0,"BUY","SELL")</f>
        <v>SELL</v>
      </c>
      <c r="J76" s="5">
        <f>IF(Table134[[#This Row],[PREDICTED_SELL/BUY]]="BUY",Table134[[#This Row],[Column4]]*$R$3,IF(Table134[[#This Row],[PREDICTED_SELL/BUY]]="SELL",-Table134[[#This Row],[Column4]]*$R$3))</f>
        <v>-0.4169670178824969</v>
      </c>
      <c r="K76" s="6"/>
      <c r="L76" s="6">
        <f>IF(Table134[[#This Row],[ACTUAL_SELL/BUY]]=Table134[[#This Row],[PREDICTED_SELL/BUY]],1,0)</f>
        <v>0</v>
      </c>
      <c r="M76" s="6"/>
      <c r="N76" s="6"/>
      <c r="O76" s="6"/>
    </row>
    <row r="77" spans="1:15">
      <c r="A77">
        <v>75</v>
      </c>
      <c r="B77">
        <v>909.29</v>
      </c>
      <c r="C77">
        <v>881.26604999999995</v>
      </c>
      <c r="D77" s="3">
        <f>Table134[[#This Row],[Actual]]/B76-1</f>
        <v>1.8398667019383641E-3</v>
      </c>
      <c r="E77" s="3">
        <f>Table134[[#This Row],[Predicted]]/B76-1</f>
        <v>-2.9036432754188657E-2</v>
      </c>
      <c r="F77" s="1">
        <v>42851</v>
      </c>
      <c r="G77" s="4">
        <f>IF(Table134[[#This Row],[Actual]]&gt;0,IF(Table134[[#This Row],[Predicted]]&gt;0,1))</f>
        <v>1</v>
      </c>
      <c r="H77" s="4" t="str">
        <f>IF(Table134[[#This Row],[Column4]]&gt;=0,"BUY","SELL")</f>
        <v>BUY</v>
      </c>
      <c r="I77" s="4" t="str">
        <f>IF(Table134[[#This Row],[Column2]]&gt;=0,"BUY","SELL")</f>
        <v>SELL</v>
      </c>
      <c r="J77" s="5">
        <f>IF(Table134[[#This Row],[PREDICTED_SELL/BUY]]="BUY",Table134[[#This Row],[Column4]]*$R$3,IF(Table134[[#This Row],[PREDICTED_SELL/BUY]]="SELL",-Table134[[#This Row],[Column4]]*$R$3))</f>
        <v>-3.3117600634890554</v>
      </c>
      <c r="K77" s="6"/>
      <c r="L77" s="6">
        <f>IF(Table134[[#This Row],[ACTUAL_SELL/BUY]]=Table134[[#This Row],[PREDICTED_SELL/BUY]],1,0)</f>
        <v>0</v>
      </c>
      <c r="M77" s="6"/>
      <c r="N77" s="6"/>
      <c r="O77" s="6"/>
    </row>
    <row r="78" spans="1:15">
      <c r="A78">
        <v>76</v>
      </c>
      <c r="B78">
        <v>918.37990000000002</v>
      </c>
      <c r="C78">
        <v>884.03033000000005</v>
      </c>
      <c r="D78" s="3">
        <f>Table134[[#This Row],[Actual]]/B77-1</f>
        <v>9.9967007225418847E-3</v>
      </c>
      <c r="E78" s="3">
        <f>Table134[[#This Row],[Predicted]]/B77-1</f>
        <v>-2.7779553277832103E-2</v>
      </c>
      <c r="F78" s="1">
        <v>42852</v>
      </c>
      <c r="G78" s="4">
        <f>IF(Table134[[#This Row],[Actual]]&gt;0,IF(Table134[[#This Row],[Predicted]]&gt;0,1))</f>
        <v>1</v>
      </c>
      <c r="H78" s="4" t="str">
        <f>IF(Table134[[#This Row],[Column4]]&gt;=0,"BUY","SELL")</f>
        <v>BUY</v>
      </c>
      <c r="I78" s="4" t="str">
        <f>IF(Table134[[#This Row],[Column2]]&gt;=0,"BUY","SELL")</f>
        <v>SELL</v>
      </c>
      <c r="J78" s="5">
        <f>IF(Table134[[#This Row],[PREDICTED_SELL/BUY]]="BUY",Table134[[#This Row],[Column4]]*$R$3,IF(Table134[[#This Row],[PREDICTED_SELL/BUY]]="SELL",-Table134[[#This Row],[Column4]]*$R$3))</f>
        <v>-17.994061300575392</v>
      </c>
      <c r="K78" s="6"/>
      <c r="L78" s="6">
        <f>IF(Table134[[#This Row],[ACTUAL_SELL/BUY]]=Table134[[#This Row],[PREDICTED_SELL/BUY]],1,0)</f>
        <v>0</v>
      </c>
      <c r="M78" s="6"/>
      <c r="N78" s="6"/>
      <c r="O78" s="6"/>
    </row>
    <row r="79" spans="1:15">
      <c r="A79">
        <v>77</v>
      </c>
      <c r="B79">
        <v>924.99</v>
      </c>
      <c r="C79">
        <v>886.20745999999997</v>
      </c>
      <c r="D79" s="3">
        <f>Table134[[#This Row],[Actual]]/B78-1</f>
        <v>7.1975660617136228E-3</v>
      </c>
      <c r="E79" s="3">
        <f>Table134[[#This Row],[Predicted]]/B78-1</f>
        <v>-3.5031733599570347E-2</v>
      </c>
      <c r="F79" s="1">
        <v>42853</v>
      </c>
      <c r="G79" s="4">
        <f>IF(Table134[[#This Row],[Actual]]&gt;0,IF(Table134[[#This Row],[Predicted]]&gt;0,1))</f>
        <v>1</v>
      </c>
      <c r="H79" s="4" t="str">
        <f>IF(Table134[[#This Row],[Column4]]&gt;=0,"BUY","SELL")</f>
        <v>BUY</v>
      </c>
      <c r="I79" s="4" t="str">
        <f>IF(Table134[[#This Row],[Column2]]&gt;=0,"BUY","SELL")</f>
        <v>SELL</v>
      </c>
      <c r="J79" s="5">
        <f>IF(Table134[[#This Row],[PREDICTED_SELL/BUY]]="BUY",Table134[[#This Row],[Column4]]*$R$3,IF(Table134[[#This Row],[PREDICTED_SELL/BUY]]="SELL",-Table134[[#This Row],[Column4]]*$R$3))</f>
        <v>-12.955618911084521</v>
      </c>
      <c r="K79" s="6"/>
      <c r="L79" s="6">
        <f>IF(Table134[[#This Row],[ACTUAL_SELL/BUY]]=Table134[[#This Row],[PREDICTED_SELL/BUY]],1,0)</f>
        <v>0</v>
      </c>
      <c r="M79" s="6"/>
      <c r="N79" s="6"/>
      <c r="O79" s="6"/>
    </row>
    <row r="80" spans="1:15">
      <c r="A80">
        <v>78</v>
      </c>
      <c r="B80">
        <v>948.23</v>
      </c>
      <c r="C80">
        <v>888.70667000000003</v>
      </c>
      <c r="D80" s="3">
        <f>Table134[[#This Row],[Actual]]/B79-1</f>
        <v>2.5124595941577788E-2</v>
      </c>
      <c r="E80" s="3">
        <f>Table134[[#This Row],[Predicted]]/B79-1</f>
        <v>-3.9225645682655963E-2</v>
      </c>
      <c r="F80" s="1">
        <v>42856</v>
      </c>
      <c r="G80" s="4">
        <f>IF(Table134[[#This Row],[Actual]]&gt;0,IF(Table134[[#This Row],[Predicted]]&gt;0,1))</f>
        <v>1</v>
      </c>
      <c r="H80" s="4" t="str">
        <f>IF(Table134[[#This Row],[Column4]]&gt;=0,"BUY","SELL")</f>
        <v>BUY</v>
      </c>
      <c r="I80" s="4" t="str">
        <f>IF(Table134[[#This Row],[Column2]]&gt;=0,"BUY","SELL")</f>
        <v>SELL</v>
      </c>
      <c r="J80" s="5">
        <f>IF(Table134[[#This Row],[PREDICTED_SELL/BUY]]="BUY",Table134[[#This Row],[Column4]]*$R$3,IF(Table134[[#This Row],[PREDICTED_SELL/BUY]]="SELL",-Table134[[#This Row],[Column4]]*$R$3))</f>
        <v>-45.224272694840018</v>
      </c>
      <c r="K80" s="6"/>
      <c r="L80" s="6">
        <f>IF(Table134[[#This Row],[ACTUAL_SELL/BUY]]=Table134[[#This Row],[PREDICTED_SELL/BUY]],1,0)</f>
        <v>0</v>
      </c>
      <c r="M80" s="6"/>
      <c r="N80" s="6"/>
      <c r="O80" s="6"/>
    </row>
    <row r="81" spans="1:15">
      <c r="A81">
        <v>79</v>
      </c>
      <c r="B81">
        <v>946.93989999999997</v>
      </c>
      <c r="C81">
        <v>901.59190000000001</v>
      </c>
      <c r="D81" s="3">
        <f>Table134[[#This Row],[Actual]]/B80-1</f>
        <v>-1.3605348913239279E-3</v>
      </c>
      <c r="E81" s="3">
        <f>Table134[[#This Row],[Predicted]]/B80-1</f>
        <v>-4.9184375098868416E-2</v>
      </c>
      <c r="F81" s="1">
        <v>42857</v>
      </c>
      <c r="G81" s="4">
        <f>IF(Table134[[#This Row],[Actual]]&gt;0,IF(Table134[[#This Row],[Predicted]]&gt;0,1))</f>
        <v>1</v>
      </c>
      <c r="H81" s="4" t="str">
        <f>IF(Table134[[#This Row],[Column4]]&gt;=0,"BUY","SELL")</f>
        <v>SELL</v>
      </c>
      <c r="I81" s="4" t="str">
        <f>IF(Table134[[#This Row],[Column2]]&gt;=0,"BUY","SELL")</f>
        <v>SELL</v>
      </c>
      <c r="J81" s="5">
        <f>IF(Table134[[#This Row],[PREDICTED_SELL/BUY]]="BUY",Table134[[#This Row],[Column4]]*$R$3,IF(Table134[[#This Row],[PREDICTED_SELL/BUY]]="SELL",-Table134[[#This Row],[Column4]]*$R$3))</f>
        <v>2.4489628043830702</v>
      </c>
      <c r="K81" s="6"/>
      <c r="L81" s="6">
        <f>IF(Table134[[#This Row],[ACTUAL_SELL/BUY]]=Table134[[#This Row],[PREDICTED_SELL/BUY]],1,0)</f>
        <v>1</v>
      </c>
      <c r="M81" s="6"/>
      <c r="N81" s="6"/>
      <c r="O81" s="6"/>
    </row>
    <row r="82" spans="1:15">
      <c r="A82">
        <v>80</v>
      </c>
      <c r="B82">
        <v>941.03</v>
      </c>
      <c r="C82">
        <v>910.6925</v>
      </c>
      <c r="D82" s="3">
        <f>Table134[[#This Row],[Actual]]/B81-1</f>
        <v>-6.2410507784074198E-3</v>
      </c>
      <c r="E82" s="3">
        <f>Table134[[#This Row],[Predicted]]/B81-1</f>
        <v>-3.8278458854674957E-2</v>
      </c>
      <c r="F82" s="1">
        <v>42858</v>
      </c>
      <c r="G82" s="4">
        <f>IF(Table134[[#This Row],[Actual]]&gt;0,IF(Table134[[#This Row],[Predicted]]&gt;0,1))</f>
        <v>1</v>
      </c>
      <c r="H82" s="4" t="str">
        <f>IF(Table134[[#This Row],[Column4]]&gt;=0,"BUY","SELL")</f>
        <v>SELL</v>
      </c>
      <c r="I82" s="4" t="str">
        <f>IF(Table134[[#This Row],[Column2]]&gt;=0,"BUY","SELL")</f>
        <v>SELL</v>
      </c>
      <c r="J82" s="5">
        <f>IF(Table134[[#This Row],[PREDICTED_SELL/BUY]]="BUY",Table134[[#This Row],[Column4]]*$R$3,IF(Table134[[#This Row],[PREDICTED_SELL/BUY]]="SELL",-Table134[[#This Row],[Column4]]*$R$3))</f>
        <v>11.233891401133356</v>
      </c>
      <c r="K82" s="6"/>
      <c r="L82" s="6">
        <f>IF(Table134[[#This Row],[ACTUAL_SELL/BUY]]=Table134[[#This Row],[PREDICTED_SELL/BUY]],1,0)</f>
        <v>1</v>
      </c>
      <c r="M82" s="6"/>
      <c r="N82" s="6"/>
      <c r="O82" s="6"/>
    </row>
    <row r="83" spans="1:15">
      <c r="A83">
        <v>81</v>
      </c>
      <c r="B83">
        <v>937.53</v>
      </c>
      <c r="C83">
        <v>914.09590000000003</v>
      </c>
      <c r="D83" s="3">
        <f>Table134[[#This Row],[Actual]]/B82-1</f>
        <v>-3.7193288205477071E-3</v>
      </c>
      <c r="E83" s="3">
        <f>Table134[[#This Row],[Predicted]]/B82-1</f>
        <v>-2.8621935538718168E-2</v>
      </c>
      <c r="F83" s="1">
        <v>42859</v>
      </c>
      <c r="G83" s="4">
        <f>IF(Table134[[#This Row],[Actual]]&gt;0,IF(Table134[[#This Row],[Predicted]]&gt;0,1))</f>
        <v>1</v>
      </c>
      <c r="H83" s="4" t="str">
        <f>IF(Table134[[#This Row],[Column4]]&gt;=0,"BUY","SELL")</f>
        <v>SELL</v>
      </c>
      <c r="I83" s="4" t="str">
        <f>IF(Table134[[#This Row],[Column2]]&gt;=0,"BUY","SELL")</f>
        <v>SELL</v>
      </c>
      <c r="J83" s="5">
        <f>IF(Table134[[#This Row],[PREDICTED_SELL/BUY]]="BUY",Table134[[#This Row],[Column4]]*$R$3,IF(Table134[[#This Row],[PREDICTED_SELL/BUY]]="SELL",-Table134[[#This Row],[Column4]]*$R$3))</f>
        <v>6.6947918769858727</v>
      </c>
      <c r="K83" s="6"/>
      <c r="L83" s="6">
        <f>IF(Table134[[#This Row],[ACTUAL_SELL/BUY]]=Table134[[#This Row],[PREDICTED_SELL/BUY]],1,0)</f>
        <v>1</v>
      </c>
      <c r="M83" s="6"/>
      <c r="N83" s="6"/>
      <c r="O83" s="6"/>
    </row>
    <row r="84" spans="1:15">
      <c r="A84">
        <v>82</v>
      </c>
      <c r="B84">
        <v>934.1499</v>
      </c>
      <c r="C84">
        <v>912.43920000000003</v>
      </c>
      <c r="D84" s="3">
        <f>Table134[[#This Row],[Actual]]/B83-1</f>
        <v>-3.605324629611828E-3</v>
      </c>
      <c r="E84" s="3">
        <f>Table134[[#This Row],[Predicted]]/B83-1</f>
        <v>-2.6762663594764868E-2</v>
      </c>
      <c r="F84" s="1">
        <v>42860</v>
      </c>
      <c r="G84" s="4">
        <f>IF(Table134[[#This Row],[Actual]]&gt;0,IF(Table134[[#This Row],[Predicted]]&gt;0,1))</f>
        <v>1</v>
      </c>
      <c r="H84" s="4" t="str">
        <f>IF(Table134[[#This Row],[Column4]]&gt;=0,"BUY","SELL")</f>
        <v>SELL</v>
      </c>
      <c r="I84" s="4" t="str">
        <f>IF(Table134[[#This Row],[Column2]]&gt;=0,"BUY","SELL")</f>
        <v>SELL</v>
      </c>
      <c r="J84" s="5">
        <f>IF(Table134[[#This Row],[PREDICTED_SELL/BUY]]="BUY",Table134[[#This Row],[Column4]]*$R$3,IF(Table134[[#This Row],[PREDICTED_SELL/BUY]]="SELL",-Table134[[#This Row],[Column4]]*$R$3))</f>
        <v>6.4895843333012904</v>
      </c>
      <c r="K84" s="6"/>
      <c r="L84" s="6">
        <f>IF(Table134[[#This Row],[ACTUAL_SELL/BUY]]=Table134[[#This Row],[PREDICTED_SELL/BUY]],1,0)</f>
        <v>1</v>
      </c>
      <c r="M84" s="6"/>
      <c r="N84" s="6"/>
      <c r="O84" s="6"/>
    </row>
    <row r="85" spans="1:15">
      <c r="A85">
        <v>83</v>
      </c>
      <c r="B85">
        <v>949.04</v>
      </c>
      <c r="C85">
        <v>909.21770000000004</v>
      </c>
      <c r="D85" s="3">
        <f>Table134[[#This Row],[Actual]]/B84-1</f>
        <v>1.5939733012870771E-2</v>
      </c>
      <c r="E85" s="3">
        <f>Table134[[#This Row],[Predicted]]/B84-1</f>
        <v>-2.6689720782499649E-2</v>
      </c>
      <c r="F85" s="1">
        <v>42863</v>
      </c>
      <c r="G85" s="4">
        <f>IF(Table134[[#This Row],[Actual]]&gt;0,IF(Table134[[#This Row],[Predicted]]&gt;0,1))</f>
        <v>1</v>
      </c>
      <c r="H85" s="4" t="str">
        <f>IF(Table134[[#This Row],[Column4]]&gt;=0,"BUY","SELL")</f>
        <v>BUY</v>
      </c>
      <c r="I85" s="4" t="str">
        <f>IF(Table134[[#This Row],[Column2]]&gt;=0,"BUY","SELL")</f>
        <v>SELL</v>
      </c>
      <c r="J85" s="5">
        <f>IF(Table134[[#This Row],[PREDICTED_SELL/BUY]]="BUY",Table134[[#This Row],[Column4]]*$R$3,IF(Table134[[#This Row],[PREDICTED_SELL/BUY]]="SELL",-Table134[[#This Row],[Column4]]*$R$3))</f>
        <v>-28.691519423167389</v>
      </c>
      <c r="K85" s="6"/>
      <c r="L85" s="6">
        <f>IF(Table134[[#This Row],[ACTUAL_SELL/BUY]]=Table134[[#This Row],[PREDICTED_SELL/BUY]],1,0)</f>
        <v>0</v>
      </c>
      <c r="M85" s="6"/>
      <c r="N85" s="6"/>
      <c r="O85" s="6"/>
    </row>
    <row r="86" spans="1:15">
      <c r="A86">
        <v>84</v>
      </c>
      <c r="B86">
        <v>952.82010000000002</v>
      </c>
      <c r="C86">
        <v>913.37540000000001</v>
      </c>
      <c r="D86" s="3">
        <f>Table134[[#This Row],[Actual]]/B85-1</f>
        <v>3.9830776363483089E-3</v>
      </c>
      <c r="E86" s="3">
        <f>Table134[[#This Row],[Predicted]]/B85-1</f>
        <v>-3.7579659445334146E-2</v>
      </c>
      <c r="F86" s="1">
        <v>42864</v>
      </c>
      <c r="G86" s="4">
        <f>IF(Table134[[#This Row],[Actual]]&gt;0,IF(Table134[[#This Row],[Predicted]]&gt;0,1))</f>
        <v>1</v>
      </c>
      <c r="H86" s="4" t="str">
        <f>IF(Table134[[#This Row],[Column4]]&gt;=0,"BUY","SELL")</f>
        <v>BUY</v>
      </c>
      <c r="I86" s="4" t="str">
        <f>IF(Table134[[#This Row],[Column2]]&gt;=0,"BUY","SELL")</f>
        <v>SELL</v>
      </c>
      <c r="J86" s="5">
        <f>IF(Table134[[#This Row],[PREDICTED_SELL/BUY]]="BUY",Table134[[#This Row],[Column4]]*$R$3,IF(Table134[[#This Row],[PREDICTED_SELL/BUY]]="SELL",-Table134[[#This Row],[Column4]]*$R$3))</f>
        <v>-7.169539745426956</v>
      </c>
      <c r="K86" s="6"/>
      <c r="L86" s="6">
        <f>IF(Table134[[#This Row],[ACTUAL_SELL/BUY]]=Table134[[#This Row],[PREDICTED_SELL/BUY]],1,0)</f>
        <v>0</v>
      </c>
      <c r="M86" s="6"/>
      <c r="N86" s="6"/>
      <c r="O86" s="6"/>
    </row>
    <row r="87" spans="1:15">
      <c r="A87">
        <v>85</v>
      </c>
      <c r="B87">
        <v>948.95</v>
      </c>
      <c r="C87">
        <v>918.19539999999995</v>
      </c>
      <c r="D87" s="3">
        <f>Table134[[#This Row],[Actual]]/B86-1</f>
        <v>-4.0617321150130392E-3</v>
      </c>
      <c r="E87" s="3">
        <f>Table134[[#This Row],[Predicted]]/B86-1</f>
        <v>-3.6339178822948903E-2</v>
      </c>
      <c r="F87" s="1">
        <v>42865</v>
      </c>
      <c r="G87" s="4">
        <f>IF(Table134[[#This Row],[Actual]]&gt;0,IF(Table134[[#This Row],[Predicted]]&gt;0,1))</f>
        <v>1</v>
      </c>
      <c r="H87" s="4" t="str">
        <f>IF(Table134[[#This Row],[Column4]]&gt;=0,"BUY","SELL")</f>
        <v>SELL</v>
      </c>
      <c r="I87" s="4" t="str">
        <f>IF(Table134[[#This Row],[Column2]]&gt;=0,"BUY","SELL")</f>
        <v>SELL</v>
      </c>
      <c r="J87" s="5">
        <f>IF(Table134[[#This Row],[PREDICTED_SELL/BUY]]="BUY",Table134[[#This Row],[Column4]]*$R$3,IF(Table134[[#This Row],[PREDICTED_SELL/BUY]]="SELL",-Table134[[#This Row],[Column4]]*$R$3))</f>
        <v>7.3111178070234706</v>
      </c>
      <c r="K87" s="6"/>
      <c r="L87" s="6">
        <f>IF(Table134[[#This Row],[ACTUAL_SELL/BUY]]=Table134[[#This Row],[PREDICTED_SELL/BUY]],1,0)</f>
        <v>1</v>
      </c>
      <c r="M87" s="6"/>
      <c r="N87" s="6"/>
      <c r="O87" s="6"/>
    </row>
    <row r="88" spans="1:15">
      <c r="A88">
        <v>86</v>
      </c>
      <c r="B88">
        <v>947.62009999999998</v>
      </c>
      <c r="C88">
        <v>921.50792999999999</v>
      </c>
      <c r="D88" s="3">
        <f>Table134[[#This Row],[Actual]]/B87-1</f>
        <v>-1.4014437009326475E-3</v>
      </c>
      <c r="E88" s="3">
        <f>Table134[[#This Row],[Predicted]]/B87-1</f>
        <v>-2.8918351862585068E-2</v>
      </c>
      <c r="F88" s="1">
        <v>42866</v>
      </c>
      <c r="G88" s="4">
        <f>IF(Table134[[#This Row],[Actual]]&gt;0,IF(Table134[[#This Row],[Predicted]]&gt;0,1))</f>
        <v>1</v>
      </c>
      <c r="H88" s="4" t="str">
        <f>IF(Table134[[#This Row],[Column4]]&gt;=0,"BUY","SELL")</f>
        <v>SELL</v>
      </c>
      <c r="I88" s="4" t="str">
        <f>IF(Table134[[#This Row],[Column2]]&gt;=0,"BUY","SELL")</f>
        <v>SELL</v>
      </c>
      <c r="J88" s="5">
        <f>IF(Table134[[#This Row],[PREDICTED_SELL/BUY]]="BUY",Table134[[#This Row],[Column4]]*$R$3,IF(Table134[[#This Row],[PREDICTED_SELL/BUY]]="SELL",-Table134[[#This Row],[Column4]]*$R$3))</f>
        <v>2.5225986616787655</v>
      </c>
      <c r="K88" s="6"/>
      <c r="L88" s="6">
        <f>IF(Table134[[#This Row],[ACTUAL_SELL/BUY]]=Table134[[#This Row],[PREDICTED_SELL/BUY]],1,0)</f>
        <v>1</v>
      </c>
      <c r="M88" s="6"/>
      <c r="N88" s="6"/>
      <c r="O88" s="6"/>
    </row>
    <row r="89" spans="1:15">
      <c r="A89">
        <v>87</v>
      </c>
      <c r="B89">
        <v>961.3501</v>
      </c>
      <c r="C89">
        <v>921.22850000000005</v>
      </c>
      <c r="D89" s="3">
        <f>Table134[[#This Row],[Actual]]/B88-1</f>
        <v>1.4488928632898412E-2</v>
      </c>
      <c r="E89" s="3">
        <f>Table134[[#This Row],[Predicted]]/B88-1</f>
        <v>-2.7850401231463873E-2</v>
      </c>
      <c r="F89" s="1">
        <v>42867</v>
      </c>
      <c r="G89" s="4">
        <f>IF(Table134[[#This Row],[Actual]]&gt;0,IF(Table134[[#This Row],[Predicted]]&gt;0,1))</f>
        <v>1</v>
      </c>
      <c r="H89" s="4" t="str">
        <f>IF(Table134[[#This Row],[Column4]]&gt;=0,"BUY","SELL")</f>
        <v>BUY</v>
      </c>
      <c r="I89" s="4" t="str">
        <f>IF(Table134[[#This Row],[Column2]]&gt;=0,"BUY","SELL")</f>
        <v>SELL</v>
      </c>
      <c r="J89" s="5">
        <f>IF(Table134[[#This Row],[PREDICTED_SELL/BUY]]="BUY",Table134[[#This Row],[Column4]]*$R$3,IF(Table134[[#This Row],[PREDICTED_SELL/BUY]]="SELL",-Table134[[#This Row],[Column4]]*$R$3))</f>
        <v>-26.080071539217144</v>
      </c>
      <c r="K89" s="6"/>
      <c r="L89" s="6">
        <f>IF(Table134[[#This Row],[ACTUAL_SELL/BUY]]=Table134[[#This Row],[PREDICTED_SELL/BUY]],1,0)</f>
        <v>0</v>
      </c>
      <c r="M89" s="6"/>
      <c r="N89" s="6"/>
      <c r="O89" s="6"/>
    </row>
    <row r="90" spans="1:15">
      <c r="A90">
        <v>88</v>
      </c>
      <c r="B90">
        <v>957.97</v>
      </c>
      <c r="C90">
        <v>924.75867000000005</v>
      </c>
      <c r="D90" s="3">
        <f>Table134[[#This Row],[Actual]]/B89-1</f>
        <v>-3.5159927689194514E-3</v>
      </c>
      <c r="E90" s="3">
        <f>Table134[[#This Row],[Predicted]]/B89-1</f>
        <v>-3.8062543500021473E-2</v>
      </c>
      <c r="F90" s="1">
        <v>42870</v>
      </c>
      <c r="G90" s="4">
        <f>IF(Table134[[#This Row],[Actual]]&gt;0,IF(Table134[[#This Row],[Predicted]]&gt;0,1))</f>
        <v>1</v>
      </c>
      <c r="H90" s="4" t="str">
        <f>IF(Table134[[#This Row],[Column4]]&gt;=0,"BUY","SELL")</f>
        <v>SELL</v>
      </c>
      <c r="I90" s="4" t="str">
        <f>IF(Table134[[#This Row],[Column2]]&gt;=0,"BUY","SELL")</f>
        <v>SELL</v>
      </c>
      <c r="J90" s="5">
        <f>IF(Table134[[#This Row],[PREDICTED_SELL/BUY]]="BUY",Table134[[#This Row],[Column4]]*$R$3,IF(Table134[[#This Row],[PREDICTED_SELL/BUY]]="SELL",-Table134[[#This Row],[Column4]]*$R$3))</f>
        <v>6.3287869840550126</v>
      </c>
      <c r="K90" s="6"/>
      <c r="L90" s="6">
        <f>IF(Table134[[#This Row],[ACTUAL_SELL/BUY]]=Table134[[#This Row],[PREDICTED_SELL/BUY]],1,0)</f>
        <v>1</v>
      </c>
      <c r="M90" s="6"/>
      <c r="N90" s="6"/>
      <c r="O90" s="6"/>
    </row>
    <row r="91" spans="1:15">
      <c r="A91">
        <v>89</v>
      </c>
      <c r="B91">
        <v>966.07010000000002</v>
      </c>
      <c r="C91">
        <v>925.58510000000001</v>
      </c>
      <c r="D91" s="3">
        <f>Table134[[#This Row],[Actual]]/B90-1</f>
        <v>8.4554839921917591E-3</v>
      </c>
      <c r="E91" s="3">
        <f>Table134[[#This Row],[Predicted]]/B90-1</f>
        <v>-3.3805755921375469E-2</v>
      </c>
      <c r="F91" s="1">
        <v>42871</v>
      </c>
      <c r="G91" s="4">
        <f>IF(Table134[[#This Row],[Actual]]&gt;0,IF(Table134[[#This Row],[Predicted]]&gt;0,1))</f>
        <v>1</v>
      </c>
      <c r="H91" s="4" t="str">
        <f>IF(Table134[[#This Row],[Column4]]&gt;=0,"BUY","SELL")</f>
        <v>BUY</v>
      </c>
      <c r="I91" s="4" t="str">
        <f>IF(Table134[[#This Row],[Column2]]&gt;=0,"BUY","SELL")</f>
        <v>SELL</v>
      </c>
      <c r="J91" s="5">
        <f>IF(Table134[[#This Row],[PREDICTED_SELL/BUY]]="BUY",Table134[[#This Row],[Column4]]*$R$3,IF(Table134[[#This Row],[PREDICTED_SELL/BUY]]="SELL",-Table134[[#This Row],[Column4]]*$R$3))</f>
        <v>-15.219871185945166</v>
      </c>
      <c r="K91" s="6"/>
      <c r="L91" s="6">
        <f>IF(Table134[[#This Row],[ACTUAL_SELL/BUY]]=Table134[[#This Row],[PREDICTED_SELL/BUY]],1,0)</f>
        <v>0</v>
      </c>
      <c r="M91" s="6"/>
      <c r="N91" s="6"/>
      <c r="O91" s="6"/>
    </row>
    <row r="92" spans="1:15">
      <c r="A92">
        <v>90</v>
      </c>
      <c r="B92">
        <v>944.76</v>
      </c>
      <c r="C92">
        <v>930.82069999999999</v>
      </c>
      <c r="D92" s="3">
        <f>Table134[[#This Row],[Actual]]/B91-1</f>
        <v>-2.2058544198811258E-2</v>
      </c>
      <c r="E92" s="3">
        <f>Table134[[#This Row],[Predicted]]/B91-1</f>
        <v>-3.6487414319105849E-2</v>
      </c>
      <c r="F92" s="1">
        <v>42872</v>
      </c>
      <c r="G92" s="4">
        <f>IF(Table134[[#This Row],[Actual]]&gt;0,IF(Table134[[#This Row],[Predicted]]&gt;0,1))</f>
        <v>1</v>
      </c>
      <c r="H92" s="4" t="str">
        <f>IF(Table134[[#This Row],[Column4]]&gt;=0,"BUY","SELL")</f>
        <v>SELL</v>
      </c>
      <c r="I92" s="4" t="str">
        <f>IF(Table134[[#This Row],[Column2]]&gt;=0,"BUY","SELL")</f>
        <v>SELL</v>
      </c>
      <c r="J92" s="5">
        <f>IF(Table134[[#This Row],[PREDICTED_SELL/BUY]]="BUY",Table134[[#This Row],[Column4]]*$R$3,IF(Table134[[#This Row],[PREDICTED_SELL/BUY]]="SELL",-Table134[[#This Row],[Column4]]*$R$3))</f>
        <v>39.705379557860269</v>
      </c>
      <c r="K92" s="6"/>
      <c r="L92" s="6">
        <f>IF(Table134[[#This Row],[ACTUAL_SELL/BUY]]=Table134[[#This Row],[PREDICTED_SELL/BUY]],1,0)</f>
        <v>1</v>
      </c>
      <c r="M92" s="6"/>
      <c r="N92" s="6"/>
      <c r="O92" s="6"/>
    </row>
    <row r="93" spans="1:15">
      <c r="A93">
        <v>91</v>
      </c>
      <c r="B93">
        <v>958.49</v>
      </c>
      <c r="C93">
        <v>922.24567000000002</v>
      </c>
      <c r="D93" s="3">
        <f>Table134[[#This Row],[Actual]]/B92-1</f>
        <v>1.4532791396756783E-2</v>
      </c>
      <c r="E93" s="3">
        <f>Table134[[#This Row],[Predicted]]/B92-1</f>
        <v>-2.3830740082137258E-2</v>
      </c>
      <c r="F93" s="1">
        <v>42873</v>
      </c>
      <c r="G93" s="4">
        <f>IF(Table134[[#This Row],[Actual]]&gt;0,IF(Table134[[#This Row],[Predicted]]&gt;0,1))</f>
        <v>1</v>
      </c>
      <c r="H93" s="4" t="str">
        <f>IF(Table134[[#This Row],[Column4]]&gt;=0,"BUY","SELL")</f>
        <v>BUY</v>
      </c>
      <c r="I93" s="4" t="str">
        <f>IF(Table134[[#This Row],[Column2]]&gt;=0,"BUY","SELL")</f>
        <v>SELL</v>
      </c>
      <c r="J93" s="5">
        <f>IF(Table134[[#This Row],[PREDICTED_SELL/BUY]]="BUY",Table134[[#This Row],[Column4]]*$R$3,IF(Table134[[#This Row],[PREDICTED_SELL/BUY]]="SELL",-Table134[[#This Row],[Column4]]*$R$3))</f>
        <v>-26.159024514162212</v>
      </c>
      <c r="K93" s="6"/>
      <c r="L93" s="6">
        <f>IF(Table134[[#This Row],[ACTUAL_SELL/BUY]]=Table134[[#This Row],[PREDICTED_SELL/BUY]],1,0)</f>
        <v>0</v>
      </c>
      <c r="M93" s="6"/>
      <c r="N93" s="6"/>
      <c r="O93" s="6"/>
    </row>
    <row r="94" spans="1:15">
      <c r="A94">
        <v>92</v>
      </c>
      <c r="B94">
        <v>959.84010000000001</v>
      </c>
      <c r="C94">
        <v>923.24554000000001</v>
      </c>
      <c r="D94" s="3">
        <f>Table134[[#This Row],[Actual]]/B93-1</f>
        <v>1.4085697294703436E-3</v>
      </c>
      <c r="E94" s="3">
        <f>Table134[[#This Row],[Predicted]]/B93-1</f>
        <v>-3.6770816596938927E-2</v>
      </c>
      <c r="F94" s="1">
        <v>42874</v>
      </c>
      <c r="G94" s="4">
        <f>IF(Table134[[#This Row],[Actual]]&gt;0,IF(Table134[[#This Row],[Predicted]]&gt;0,1))</f>
        <v>1</v>
      </c>
      <c r="H94" s="4" t="str">
        <f>IF(Table134[[#This Row],[Column4]]&gt;=0,"BUY","SELL")</f>
        <v>BUY</v>
      </c>
      <c r="I94" s="4" t="str">
        <f>IF(Table134[[#This Row],[Column2]]&gt;=0,"BUY","SELL")</f>
        <v>SELL</v>
      </c>
      <c r="J94" s="5">
        <f>IF(Table134[[#This Row],[PREDICTED_SELL/BUY]]="BUY",Table134[[#This Row],[Column4]]*$R$3,IF(Table134[[#This Row],[PREDICTED_SELL/BUY]]="SELL",-Table134[[#This Row],[Column4]]*$R$3))</f>
        <v>-2.5354255130466186</v>
      </c>
      <c r="K94" s="6"/>
      <c r="L94" s="6">
        <f>IF(Table134[[#This Row],[ACTUAL_SELL/BUY]]=Table134[[#This Row],[PREDICTED_SELL/BUY]],1,0)</f>
        <v>0</v>
      </c>
      <c r="M94" s="6"/>
      <c r="N94" s="6"/>
      <c r="O94" s="6"/>
    </row>
    <row r="95" spans="1:15">
      <c r="A95">
        <v>93</v>
      </c>
      <c r="B95">
        <v>970.66989999999998</v>
      </c>
      <c r="C95">
        <v>927.81600000000003</v>
      </c>
      <c r="D95" s="3">
        <f>Table134[[#This Row],[Actual]]/B94-1</f>
        <v>1.1282920978192168E-2</v>
      </c>
      <c r="E95" s="3">
        <f>Table134[[#This Row],[Predicted]]/B94-1</f>
        <v>-3.336399469036555E-2</v>
      </c>
      <c r="F95" s="1">
        <v>42877</v>
      </c>
      <c r="G95" s="4">
        <f>IF(Table134[[#This Row],[Actual]]&gt;0,IF(Table134[[#This Row],[Predicted]]&gt;0,1))</f>
        <v>1</v>
      </c>
      <c r="H95" s="4" t="str">
        <f>IF(Table134[[#This Row],[Column4]]&gt;=0,"BUY","SELL")</f>
        <v>BUY</v>
      </c>
      <c r="I95" s="4" t="str">
        <f>IF(Table134[[#This Row],[Column2]]&gt;=0,"BUY","SELL")</f>
        <v>SELL</v>
      </c>
      <c r="J95" s="5">
        <f>IF(Table134[[#This Row],[PREDICTED_SELL/BUY]]="BUY",Table134[[#This Row],[Column4]]*$R$3,IF(Table134[[#This Row],[PREDICTED_SELL/BUY]]="SELL",-Table134[[#This Row],[Column4]]*$R$3))</f>
        <v>-20.309257760745901</v>
      </c>
      <c r="K95" s="6"/>
      <c r="L95" s="6">
        <f>IF(Table134[[#This Row],[ACTUAL_SELL/BUY]]=Table134[[#This Row],[PREDICTED_SELL/BUY]],1,0)</f>
        <v>0</v>
      </c>
      <c r="M95" s="6"/>
      <c r="N95" s="6"/>
      <c r="O95" s="6"/>
    </row>
    <row r="96" spans="1:15">
      <c r="A96">
        <v>94</v>
      </c>
      <c r="B96">
        <v>971.54</v>
      </c>
      <c r="C96">
        <v>941.70714999999996</v>
      </c>
      <c r="D96" s="3">
        <f>Table134[[#This Row],[Actual]]/B95-1</f>
        <v>8.9639124485052513E-4</v>
      </c>
      <c r="E96" s="3">
        <f>Table134[[#This Row],[Predicted]]/B95-1</f>
        <v>-2.9837898548208841E-2</v>
      </c>
      <c r="F96" s="1">
        <v>42878</v>
      </c>
      <c r="G96" s="4">
        <f>IF(Table134[[#This Row],[Actual]]&gt;0,IF(Table134[[#This Row],[Predicted]]&gt;0,1))</f>
        <v>1</v>
      </c>
      <c r="H96" s="4" t="str">
        <f>IF(Table134[[#This Row],[Column4]]&gt;=0,"BUY","SELL")</f>
        <v>BUY</v>
      </c>
      <c r="I96" s="4" t="str">
        <f>IF(Table134[[#This Row],[Column2]]&gt;=0,"BUY","SELL")</f>
        <v>SELL</v>
      </c>
      <c r="J96" s="5">
        <f>IF(Table134[[#This Row],[PREDICTED_SELL/BUY]]="BUY",Table134[[#This Row],[Column4]]*$R$3,IF(Table134[[#This Row],[PREDICTED_SELL/BUY]]="SELL",-Table134[[#This Row],[Column4]]*$R$3))</f>
        <v>-1.6135042407309452</v>
      </c>
      <c r="K96" s="6"/>
      <c r="L96" s="6">
        <f>IF(Table134[[#This Row],[ACTUAL_SELL/BUY]]=Table134[[#This Row],[PREDICTED_SELL/BUY]],1,0)</f>
        <v>0</v>
      </c>
      <c r="M96" s="6"/>
      <c r="N96" s="6"/>
      <c r="O96" s="6"/>
    </row>
    <row r="97" spans="1:15">
      <c r="A97">
        <v>95</v>
      </c>
      <c r="B97">
        <v>980.3501</v>
      </c>
      <c r="C97">
        <v>946.16754000000003</v>
      </c>
      <c r="D97" s="3">
        <f>Table134[[#This Row],[Actual]]/B96-1</f>
        <v>9.0681804145995581E-3</v>
      </c>
      <c r="E97" s="3">
        <f>Table134[[#This Row],[Predicted]]/B96-1</f>
        <v>-2.6115713197603752E-2</v>
      </c>
      <c r="F97" s="1">
        <v>42879</v>
      </c>
      <c r="G97" s="4">
        <f>IF(Table134[[#This Row],[Actual]]&gt;0,IF(Table134[[#This Row],[Predicted]]&gt;0,1))</f>
        <v>1</v>
      </c>
      <c r="H97" s="4" t="str">
        <f>IF(Table134[[#This Row],[Column4]]&gt;=0,"BUY","SELL")</f>
        <v>BUY</v>
      </c>
      <c r="I97" s="4" t="str">
        <f>IF(Table134[[#This Row],[Column2]]&gt;=0,"BUY","SELL")</f>
        <v>SELL</v>
      </c>
      <c r="J97" s="5">
        <f>IF(Table134[[#This Row],[PREDICTED_SELL/BUY]]="BUY",Table134[[#This Row],[Column4]]*$R$3,IF(Table134[[#This Row],[PREDICTED_SELL/BUY]]="SELL",-Table134[[#This Row],[Column4]]*$R$3))</f>
        <v>-16.322724746279206</v>
      </c>
      <c r="K97" s="6"/>
      <c r="L97" s="6">
        <f>IF(Table134[[#This Row],[ACTUAL_SELL/BUY]]=Table134[[#This Row],[PREDICTED_SELL/BUY]],1,0)</f>
        <v>0</v>
      </c>
      <c r="M97" s="6"/>
      <c r="N97" s="6"/>
      <c r="O97" s="6"/>
    </row>
    <row r="98" spans="1:15">
      <c r="A98">
        <v>96</v>
      </c>
      <c r="B98">
        <v>993.37990000000002</v>
      </c>
      <c r="C98">
        <v>952.43426999999997</v>
      </c>
      <c r="D98" s="3">
        <f>Table134[[#This Row],[Actual]]/B97-1</f>
        <v>1.3290966155866224E-2</v>
      </c>
      <c r="E98" s="3">
        <f>Table134[[#This Row],[Predicted]]/B97-1</f>
        <v>-2.8475368136342327E-2</v>
      </c>
      <c r="F98" s="1">
        <v>42880</v>
      </c>
      <c r="G98" s="4">
        <f>IF(Table134[[#This Row],[Actual]]&gt;0,IF(Table134[[#This Row],[Predicted]]&gt;0,1))</f>
        <v>1</v>
      </c>
      <c r="H98" s="4" t="str">
        <f>IF(Table134[[#This Row],[Column4]]&gt;=0,"BUY","SELL")</f>
        <v>BUY</v>
      </c>
      <c r="I98" s="4" t="str">
        <f>IF(Table134[[#This Row],[Column2]]&gt;=0,"BUY","SELL")</f>
        <v>SELL</v>
      </c>
      <c r="J98" s="5">
        <f>IF(Table134[[#This Row],[PREDICTED_SELL/BUY]]="BUY",Table134[[#This Row],[Column4]]*$R$3,IF(Table134[[#This Row],[PREDICTED_SELL/BUY]]="SELL",-Table134[[#This Row],[Column4]]*$R$3))</f>
        <v>-23.923739080559201</v>
      </c>
      <c r="K98" s="6"/>
      <c r="L98" s="6">
        <f>IF(Table134[[#This Row],[ACTUAL_SELL/BUY]]=Table134[[#This Row],[PREDICTED_SELL/BUY]],1,0)</f>
        <v>0</v>
      </c>
      <c r="M98" s="6"/>
      <c r="N98" s="6"/>
      <c r="O98" s="6"/>
    </row>
    <row r="99" spans="1:15">
      <c r="A99">
        <v>97</v>
      </c>
      <c r="B99">
        <v>995.78</v>
      </c>
      <c r="C99">
        <v>958.02189999999996</v>
      </c>
      <c r="D99" s="3">
        <f>Table134[[#This Row],[Actual]]/B98-1</f>
        <v>2.416094789113421E-3</v>
      </c>
      <c r="E99" s="3">
        <f>Table134[[#This Row],[Predicted]]/B98-1</f>
        <v>-3.5593633412554504E-2</v>
      </c>
      <c r="F99" s="1">
        <v>42881</v>
      </c>
      <c r="G99" s="4">
        <f>IF(Table134[[#This Row],[Actual]]&gt;0,IF(Table134[[#This Row],[Predicted]]&gt;0,1))</f>
        <v>1</v>
      </c>
      <c r="H99" s="4" t="str">
        <f>IF(Table134[[#This Row],[Column4]]&gt;=0,"BUY","SELL")</f>
        <v>BUY</v>
      </c>
      <c r="I99" s="4" t="str">
        <f>IF(Table134[[#This Row],[Column2]]&gt;=0,"BUY","SELL")</f>
        <v>SELL</v>
      </c>
      <c r="J99" s="5">
        <f>IF(Table134[[#This Row],[PREDICTED_SELL/BUY]]="BUY",Table134[[#This Row],[Column4]]*$R$3,IF(Table134[[#This Row],[PREDICTED_SELL/BUY]]="SELL",-Table134[[#This Row],[Column4]]*$R$3))</f>
        <v>-4.3489706204041578</v>
      </c>
      <c r="K99" s="6"/>
      <c r="L99" s="6">
        <f>IF(Table134[[#This Row],[ACTUAL_SELL/BUY]]=Table134[[#This Row],[PREDICTED_SELL/BUY]],1,0)</f>
        <v>0</v>
      </c>
      <c r="M99" s="6"/>
      <c r="N99" s="6"/>
      <c r="O99" s="6"/>
    </row>
    <row r="100" spans="1:15">
      <c r="A100">
        <v>98</v>
      </c>
      <c r="B100">
        <v>995.78</v>
      </c>
      <c r="C100">
        <v>964.1422</v>
      </c>
      <c r="D100" s="3">
        <f>Table134[[#This Row],[Actual]]/B99-1</f>
        <v>0</v>
      </c>
      <c r="E100" s="3">
        <f>Table134[[#This Row],[Predicted]]/B99-1</f>
        <v>-3.1771877322300024E-2</v>
      </c>
      <c r="F100" s="1">
        <v>42884</v>
      </c>
      <c r="G100" s="4">
        <f>IF(Table134[[#This Row],[Actual]]&gt;0,IF(Table134[[#This Row],[Predicted]]&gt;0,1))</f>
        <v>1</v>
      </c>
      <c r="H100" s="4" t="str">
        <f>IF(Table134[[#This Row],[Column4]]&gt;=0,"BUY","SELL")</f>
        <v>BUY</v>
      </c>
      <c r="I100" s="4" t="str">
        <f>IF(Table134[[#This Row],[Column2]]&gt;=0,"BUY","SELL")</f>
        <v>SELL</v>
      </c>
      <c r="J100" s="5">
        <f>IF(Table134[[#This Row],[PREDICTED_SELL/BUY]]="BUY",Table134[[#This Row],[Column4]]*$R$3,IF(Table134[[#This Row],[PREDICTED_SELL/BUY]]="SELL",-Table134[[#This Row],[Column4]]*$R$3))</f>
        <v>0</v>
      </c>
      <c r="K100" s="6"/>
      <c r="L100" s="6">
        <f>IF(Table134[[#This Row],[ACTUAL_SELL/BUY]]=Table134[[#This Row],[PREDICTED_SELL/BUY]],1,0)</f>
        <v>0</v>
      </c>
      <c r="M100" s="6"/>
      <c r="N100" s="6"/>
      <c r="O100" s="6"/>
    </row>
    <row r="101" spans="1:15">
      <c r="A101">
        <v>99</v>
      </c>
      <c r="B101">
        <v>996.69994999999994</v>
      </c>
      <c r="C101">
        <v>970.43510000000003</v>
      </c>
      <c r="D101" s="3">
        <f>Table134[[#This Row],[Actual]]/B100-1</f>
        <v>9.2384864126615618E-4</v>
      </c>
      <c r="E101" s="3">
        <f>Table134[[#This Row],[Predicted]]/B100-1</f>
        <v>-2.5452308742894947E-2</v>
      </c>
      <c r="F101" s="1">
        <v>42885</v>
      </c>
      <c r="G101" s="4">
        <f>IF(Table134[[#This Row],[Actual]]&gt;0,IF(Table134[[#This Row],[Predicted]]&gt;0,1))</f>
        <v>1</v>
      </c>
      <c r="H101" s="4" t="str">
        <f>IF(Table134[[#This Row],[Column4]]&gt;=0,"BUY","SELL")</f>
        <v>BUY</v>
      </c>
      <c r="I101" s="4" t="str">
        <f>IF(Table134[[#This Row],[Column2]]&gt;=0,"BUY","SELL")</f>
        <v>SELL</v>
      </c>
      <c r="J101" s="5">
        <f>IF(Table134[[#This Row],[PREDICTED_SELL/BUY]]="BUY",Table134[[#This Row],[Column4]]*$R$3,IF(Table134[[#This Row],[PREDICTED_SELL/BUY]]="SELL",-Table134[[#This Row],[Column4]]*$R$3))</f>
        <v>-1.6629275542790811</v>
      </c>
      <c r="K101" s="6"/>
      <c r="L101" s="6">
        <f>IF(Table134[[#This Row],[ACTUAL_SELL/BUY]]=Table134[[#This Row],[PREDICTED_SELL/BUY]],1,0)</f>
        <v>0</v>
      </c>
      <c r="M101" s="6"/>
      <c r="N101" s="6"/>
      <c r="O101" s="6"/>
    </row>
    <row r="102" spans="1:15">
      <c r="A102">
        <v>100</v>
      </c>
      <c r="B102">
        <v>994.62009999999998</v>
      </c>
      <c r="C102">
        <v>970.60564999999997</v>
      </c>
      <c r="D102" s="3">
        <f>Table134[[#This Row],[Actual]]/B101-1</f>
        <v>-2.0867363342397249E-3</v>
      </c>
      <c r="E102" s="3">
        <f>Table134[[#This Row],[Predicted]]/B101-1</f>
        <v>-2.6180697611151604E-2</v>
      </c>
      <c r="F102" s="1">
        <v>42886</v>
      </c>
      <c r="G102" s="4">
        <f>IF(Table134[[#This Row],[Actual]]&gt;0,IF(Table134[[#This Row],[Predicted]]&gt;0,1))</f>
        <v>1</v>
      </c>
      <c r="H102" s="4" t="str">
        <f>IF(Table134[[#This Row],[Column4]]&gt;=0,"BUY","SELL")</f>
        <v>SELL</v>
      </c>
      <c r="I102" s="4" t="str">
        <f>IF(Table134[[#This Row],[Column2]]&gt;=0,"BUY","SELL")</f>
        <v>SELL</v>
      </c>
      <c r="J102" s="5">
        <f>IF(Table134[[#This Row],[PREDICTED_SELL/BUY]]="BUY",Table134[[#This Row],[Column4]]*$R$3,IF(Table134[[#This Row],[PREDICTED_SELL/BUY]]="SELL",-Table134[[#This Row],[Column4]]*$R$3))</f>
        <v>3.7561254016315049</v>
      </c>
      <c r="K102" s="6"/>
      <c r="L102" s="6">
        <f>IF(Table134[[#This Row],[ACTUAL_SELL/BUY]]=Table134[[#This Row],[PREDICTED_SELL/BUY]],1,0)</f>
        <v>1</v>
      </c>
      <c r="M102" s="6"/>
      <c r="N102" s="6"/>
      <c r="O102" s="6"/>
    </row>
    <row r="103" spans="1:15">
      <c r="A103">
        <v>101</v>
      </c>
      <c r="B103">
        <v>995.95</v>
      </c>
      <c r="C103">
        <v>968.74805000000003</v>
      </c>
      <c r="D103" s="3">
        <f>Table134[[#This Row],[Actual]]/B102-1</f>
        <v>1.3370934289385072E-3</v>
      </c>
      <c r="E103" s="3">
        <f>Table134[[#This Row],[Predicted]]/B102-1</f>
        <v>-2.6011991915305122E-2</v>
      </c>
      <c r="F103" s="1">
        <v>42887</v>
      </c>
      <c r="G103" s="4">
        <f>IF(Table134[[#This Row],[Actual]]&gt;0,IF(Table134[[#This Row],[Predicted]]&gt;0,1))</f>
        <v>1</v>
      </c>
      <c r="H103" s="4" t="str">
        <f>IF(Table134[[#This Row],[Column4]]&gt;=0,"BUY","SELL")</f>
        <v>BUY</v>
      </c>
      <c r="I103" s="4" t="str">
        <f>IF(Table134[[#This Row],[Column2]]&gt;=0,"BUY","SELL")</f>
        <v>SELL</v>
      </c>
      <c r="J103" s="5">
        <f>IF(Table134[[#This Row],[PREDICTED_SELL/BUY]]="BUY",Table134[[#This Row],[Column4]]*$R$3,IF(Table134[[#This Row],[PREDICTED_SELL/BUY]]="SELL",-Table134[[#This Row],[Column4]]*$R$3))</f>
        <v>-2.406768172089313</v>
      </c>
      <c r="K103" s="6"/>
      <c r="L103" s="6">
        <f>IF(Table134[[#This Row],[ACTUAL_SELL/BUY]]=Table134[[#This Row],[PREDICTED_SELL/BUY]],1,0)</f>
        <v>0</v>
      </c>
      <c r="M103" s="6"/>
      <c r="N103" s="6"/>
      <c r="O103" s="6"/>
    </row>
    <row r="104" spans="1:15">
      <c r="A104">
        <v>102</v>
      </c>
      <c r="B104">
        <v>1006.73</v>
      </c>
      <c r="C104">
        <v>968.89769999999999</v>
      </c>
      <c r="D104" s="3">
        <f>Table134[[#This Row],[Actual]]/B103-1</f>
        <v>1.0823836537978693E-2</v>
      </c>
      <c r="E104" s="3">
        <f>Table134[[#This Row],[Predicted]]/B103-1</f>
        <v>-2.7162307344746228E-2</v>
      </c>
      <c r="F104" s="1">
        <v>42888</v>
      </c>
      <c r="G104" s="4">
        <f>IF(Table134[[#This Row],[Actual]]&gt;0,IF(Table134[[#This Row],[Predicted]]&gt;0,1))</f>
        <v>1</v>
      </c>
      <c r="H104" s="4" t="str">
        <f>IF(Table134[[#This Row],[Column4]]&gt;=0,"BUY","SELL")</f>
        <v>BUY</v>
      </c>
      <c r="I104" s="4" t="str">
        <f>IF(Table134[[#This Row],[Column2]]&gt;=0,"BUY","SELL")</f>
        <v>SELL</v>
      </c>
      <c r="J104" s="5">
        <f>IF(Table134[[#This Row],[PREDICTED_SELL/BUY]]="BUY",Table134[[#This Row],[Column4]]*$R$3,IF(Table134[[#This Row],[PREDICTED_SELL/BUY]]="SELL",-Table134[[#This Row],[Column4]]*$R$3))</f>
        <v>-19.482905768361647</v>
      </c>
      <c r="K104" s="6"/>
      <c r="L104" s="6">
        <f>IF(Table134[[#This Row],[ACTUAL_SELL/BUY]]=Table134[[#This Row],[PREDICTED_SELL/BUY]],1,0)</f>
        <v>0</v>
      </c>
      <c r="M104" s="6"/>
      <c r="N104" s="6"/>
      <c r="O104" s="6"/>
    </row>
    <row r="105" spans="1:15">
      <c r="A105">
        <v>103</v>
      </c>
      <c r="B105">
        <v>1011.34</v>
      </c>
      <c r="C105">
        <v>972.55589999999995</v>
      </c>
      <c r="D105" s="3">
        <f>Table134[[#This Row],[Actual]]/B104-1</f>
        <v>4.5791821044371961E-3</v>
      </c>
      <c r="E105" s="3">
        <f>Table134[[#This Row],[Predicted]]/B104-1</f>
        <v>-3.3945645803740931E-2</v>
      </c>
      <c r="F105" s="1">
        <v>42891</v>
      </c>
      <c r="G105" s="4">
        <f>IF(Table134[[#This Row],[Actual]]&gt;0,IF(Table134[[#This Row],[Predicted]]&gt;0,1))</f>
        <v>1</v>
      </c>
      <c r="H105" s="4" t="str">
        <f>IF(Table134[[#This Row],[Column4]]&gt;=0,"BUY","SELL")</f>
        <v>BUY</v>
      </c>
      <c r="I105" s="4" t="str">
        <f>IF(Table134[[#This Row],[Column2]]&gt;=0,"BUY","SELL")</f>
        <v>SELL</v>
      </c>
      <c r="J105" s="5">
        <f>IF(Table134[[#This Row],[PREDICTED_SELL/BUY]]="BUY",Table134[[#This Row],[Column4]]*$R$3,IF(Table134[[#This Row],[PREDICTED_SELL/BUY]]="SELL",-Table134[[#This Row],[Column4]]*$R$3))</f>
        <v>-8.242527787986953</v>
      </c>
      <c r="K105" s="6"/>
      <c r="L105" s="6">
        <f>IF(Table134[[#This Row],[ACTUAL_SELL/BUY]]=Table134[[#This Row],[PREDICTED_SELL/BUY]],1,0)</f>
        <v>0</v>
      </c>
      <c r="M105" s="6"/>
      <c r="N105" s="6"/>
      <c r="O105" s="6"/>
    </row>
    <row r="106" spans="1:15">
      <c r="A106">
        <v>104</v>
      </c>
      <c r="B106">
        <v>1003</v>
      </c>
      <c r="C106">
        <v>978.28700000000003</v>
      </c>
      <c r="D106" s="3">
        <f>Table134[[#This Row],[Actual]]/B105-1</f>
        <v>-8.2464848616686792E-3</v>
      </c>
      <c r="E106" s="3">
        <f>Table134[[#This Row],[Predicted]]/B105-1</f>
        <v>-3.2682381790495763E-2</v>
      </c>
      <c r="F106" s="1">
        <v>42892</v>
      </c>
      <c r="G106" s="4">
        <f>IF(Table134[[#This Row],[Actual]]&gt;0,IF(Table134[[#This Row],[Predicted]]&gt;0,1))</f>
        <v>1</v>
      </c>
      <c r="H106" s="4" t="str">
        <f>IF(Table134[[#This Row],[Column4]]&gt;=0,"BUY","SELL")</f>
        <v>SELL</v>
      </c>
      <c r="I106" s="4" t="str">
        <f>IF(Table134[[#This Row],[Column2]]&gt;=0,"BUY","SELL")</f>
        <v>SELL</v>
      </c>
      <c r="J106" s="5">
        <f>IF(Table134[[#This Row],[PREDICTED_SELL/BUY]]="BUY",Table134[[#This Row],[Column4]]*$R$3,IF(Table134[[#This Row],[PREDICTED_SELL/BUY]]="SELL",-Table134[[#This Row],[Column4]]*$R$3))</f>
        <v>14.843672751003623</v>
      </c>
      <c r="K106" s="6"/>
      <c r="L106" s="6">
        <f>IF(Table134[[#This Row],[ACTUAL_SELL/BUY]]=Table134[[#This Row],[PREDICTED_SELL/BUY]],1,0)</f>
        <v>1</v>
      </c>
      <c r="M106" s="6"/>
      <c r="N106" s="6"/>
      <c r="O106" s="6"/>
    </row>
    <row r="107" spans="1:15">
      <c r="A107">
        <v>105</v>
      </c>
      <c r="B107">
        <v>1010.07</v>
      </c>
      <c r="C107">
        <v>977.73490000000004</v>
      </c>
      <c r="D107" s="3">
        <f>Table134[[#This Row],[Actual]]/B106-1</f>
        <v>7.0488534396810909E-3</v>
      </c>
      <c r="E107" s="3">
        <f>Table134[[#This Row],[Predicted]]/B106-1</f>
        <v>-2.5189531405782617E-2</v>
      </c>
      <c r="F107" s="1">
        <v>42893</v>
      </c>
      <c r="G107" s="4">
        <f>IF(Table134[[#This Row],[Actual]]&gt;0,IF(Table134[[#This Row],[Predicted]]&gt;0,1))</f>
        <v>1</v>
      </c>
      <c r="H107" s="4" t="str">
        <f>IF(Table134[[#This Row],[Column4]]&gt;=0,"BUY","SELL")</f>
        <v>BUY</v>
      </c>
      <c r="I107" s="4" t="str">
        <f>IF(Table134[[#This Row],[Column2]]&gt;=0,"BUY","SELL")</f>
        <v>SELL</v>
      </c>
      <c r="J107" s="5">
        <f>IF(Table134[[#This Row],[PREDICTED_SELL/BUY]]="BUY",Table134[[#This Row],[Column4]]*$R$3,IF(Table134[[#This Row],[PREDICTED_SELL/BUY]]="SELL",-Table134[[#This Row],[Column4]]*$R$3))</f>
        <v>-12.687936191425964</v>
      </c>
      <c r="K107" s="6"/>
      <c r="L107" s="6">
        <f>IF(Table134[[#This Row],[ACTUAL_SELL/BUY]]=Table134[[#This Row],[PREDICTED_SELL/BUY]],1,0)</f>
        <v>0</v>
      </c>
      <c r="M107" s="6"/>
      <c r="N107" s="6"/>
      <c r="O107" s="6"/>
    </row>
    <row r="108" spans="1:15">
      <c r="A108">
        <v>106</v>
      </c>
      <c r="B108">
        <v>1010.27</v>
      </c>
      <c r="C108">
        <v>979.57635000000005</v>
      </c>
      <c r="D108" s="3">
        <f>Table134[[#This Row],[Actual]]/B107-1</f>
        <v>1.9800607878650567E-4</v>
      </c>
      <c r="E108" s="3">
        <f>Table134[[#This Row],[Predicted]]/B107-1</f>
        <v>-3.0189640321957922E-2</v>
      </c>
      <c r="F108" s="1">
        <v>42894</v>
      </c>
      <c r="G108" s="4">
        <f>IF(Table134[[#This Row],[Actual]]&gt;0,IF(Table134[[#This Row],[Predicted]]&gt;0,1))</f>
        <v>1</v>
      </c>
      <c r="H108" s="4" t="str">
        <f>IF(Table134[[#This Row],[Column4]]&gt;=0,"BUY","SELL")</f>
        <v>BUY</v>
      </c>
      <c r="I108" s="4" t="str">
        <f>IF(Table134[[#This Row],[Column2]]&gt;=0,"BUY","SELL")</f>
        <v>SELL</v>
      </c>
      <c r="J108" s="5">
        <f>IF(Table134[[#This Row],[PREDICTED_SELL/BUY]]="BUY",Table134[[#This Row],[Column4]]*$R$3,IF(Table134[[#This Row],[PREDICTED_SELL/BUY]]="SELL",-Table134[[#This Row],[Column4]]*$R$3))</f>
        <v>-0.3564109418157102</v>
      </c>
      <c r="K108" s="6"/>
      <c r="L108" s="6">
        <f>IF(Table134[[#This Row],[ACTUAL_SELL/BUY]]=Table134[[#This Row],[PREDICTED_SELL/BUY]],1,0)</f>
        <v>0</v>
      </c>
      <c r="M108" s="6"/>
      <c r="N108" s="6"/>
      <c r="O108" s="6"/>
    </row>
    <row r="109" spans="1:15">
      <c r="A109">
        <v>107</v>
      </c>
      <c r="B109">
        <v>978.31010000000003</v>
      </c>
      <c r="C109">
        <v>980.15740000000005</v>
      </c>
      <c r="D109" s="3">
        <f>Table134[[#This Row],[Actual]]/B108-1</f>
        <v>-3.1635008463084091E-2</v>
      </c>
      <c r="E109" s="3">
        <f>Table134[[#This Row],[Predicted]]/B108-1</f>
        <v>-2.9806487374662183E-2</v>
      </c>
      <c r="F109" s="1">
        <v>42895</v>
      </c>
      <c r="G109" s="4">
        <f>IF(Table134[[#This Row],[Actual]]&gt;0,IF(Table134[[#This Row],[Predicted]]&gt;0,1))</f>
        <v>1</v>
      </c>
      <c r="H109" s="4" t="str">
        <f>IF(Table134[[#This Row],[Column4]]&gt;=0,"BUY","SELL")</f>
        <v>SELL</v>
      </c>
      <c r="I109" s="4" t="str">
        <f>IF(Table134[[#This Row],[Column2]]&gt;=0,"BUY","SELL")</f>
        <v>SELL</v>
      </c>
      <c r="J109" s="5">
        <f>IF(Table134[[#This Row],[PREDICTED_SELL/BUY]]="BUY",Table134[[#This Row],[Column4]]*$R$3,IF(Table134[[#This Row],[PREDICTED_SELL/BUY]]="SELL",-Table134[[#This Row],[Column4]]*$R$3))</f>
        <v>56.943015233551364</v>
      </c>
      <c r="K109" s="6"/>
      <c r="L109" s="6">
        <f>IF(Table134[[#This Row],[ACTUAL_SELL/BUY]]=Table134[[#This Row],[PREDICTED_SELL/BUY]],1,0)</f>
        <v>1</v>
      </c>
      <c r="M109" s="6"/>
      <c r="N109" s="6"/>
      <c r="O109" s="6"/>
    </row>
    <row r="110" spans="1:15">
      <c r="A110">
        <v>108</v>
      </c>
      <c r="B110">
        <v>964.90989999999999</v>
      </c>
      <c r="C110">
        <v>964.73883000000001</v>
      </c>
      <c r="D110" s="3">
        <f>Table134[[#This Row],[Actual]]/B109-1</f>
        <v>-1.3697292913566028E-2</v>
      </c>
      <c r="E110" s="3">
        <f>Table134[[#This Row],[Predicted]]/B109-1</f>
        <v>-1.3872155669250485E-2</v>
      </c>
      <c r="F110" s="1">
        <v>42898</v>
      </c>
      <c r="G110" s="4">
        <f>IF(Table134[[#This Row],[Actual]]&gt;0,IF(Table134[[#This Row],[Predicted]]&gt;0,1))</f>
        <v>1</v>
      </c>
      <c r="H110" s="4" t="str">
        <f>IF(Table134[[#This Row],[Column4]]&gt;=0,"BUY","SELL")</f>
        <v>SELL</v>
      </c>
      <c r="I110" s="4" t="str">
        <f>IF(Table134[[#This Row],[Column2]]&gt;=0,"BUY","SELL")</f>
        <v>SELL</v>
      </c>
      <c r="J110" s="5">
        <f>IF(Table134[[#This Row],[PREDICTED_SELL/BUY]]="BUY",Table134[[#This Row],[Column4]]*$R$3,IF(Table134[[#This Row],[PREDICTED_SELL/BUY]]="SELL",-Table134[[#This Row],[Column4]]*$R$3))</f>
        <v>24.65512724441885</v>
      </c>
      <c r="K110" s="6"/>
      <c r="L110" s="6">
        <f>IF(Table134[[#This Row],[ACTUAL_SELL/BUY]]=Table134[[#This Row],[PREDICTED_SELL/BUY]],1,0)</f>
        <v>1</v>
      </c>
      <c r="M110" s="6"/>
      <c r="N110" s="6"/>
      <c r="O110" s="6"/>
    </row>
    <row r="111" spans="1:15">
      <c r="A111">
        <v>109</v>
      </c>
      <c r="B111">
        <v>980.79</v>
      </c>
      <c r="C111">
        <v>946.51404000000002</v>
      </c>
      <c r="D111" s="3">
        <f>Table134[[#This Row],[Actual]]/B110-1</f>
        <v>1.6457598787202876E-2</v>
      </c>
      <c r="E111" s="3">
        <f>Table134[[#This Row],[Predicted]]/B110-1</f>
        <v>-1.9064847401814355E-2</v>
      </c>
      <c r="F111" s="1">
        <v>42899</v>
      </c>
      <c r="G111" s="4">
        <f>IF(Table134[[#This Row],[Actual]]&gt;0,IF(Table134[[#This Row],[Predicted]]&gt;0,1))</f>
        <v>1</v>
      </c>
      <c r="H111" s="4" t="str">
        <f>IF(Table134[[#This Row],[Column4]]&gt;=0,"BUY","SELL")</f>
        <v>BUY</v>
      </c>
      <c r="I111" s="4" t="str">
        <f>IF(Table134[[#This Row],[Column2]]&gt;=0,"BUY","SELL")</f>
        <v>SELL</v>
      </c>
      <c r="J111" s="5">
        <f>IF(Table134[[#This Row],[PREDICTED_SELL/BUY]]="BUY",Table134[[#This Row],[Column4]]*$R$3,IF(Table134[[#This Row],[PREDICTED_SELL/BUY]]="SELL",-Table134[[#This Row],[Column4]]*$R$3))</f>
        <v>-29.623677816965177</v>
      </c>
      <c r="K111" s="6"/>
      <c r="L111" s="6">
        <f>IF(Table134[[#This Row],[ACTUAL_SELL/BUY]]=Table134[[#This Row],[PREDICTED_SELL/BUY]],1,0)</f>
        <v>0</v>
      </c>
      <c r="M111" s="6"/>
      <c r="N111" s="6"/>
      <c r="O111" s="6"/>
    </row>
    <row r="112" spans="1:15">
      <c r="A112">
        <v>110</v>
      </c>
      <c r="B112">
        <v>976.47</v>
      </c>
      <c r="C112">
        <v>945.02329999999995</v>
      </c>
      <c r="D112" s="3">
        <f>Table134[[#This Row],[Actual]]/B111-1</f>
        <v>-4.404612608203573E-3</v>
      </c>
      <c r="E112" s="3">
        <f>Table134[[#This Row],[Predicted]]/B111-1</f>
        <v>-3.6467235595795233E-2</v>
      </c>
      <c r="F112" s="1">
        <v>42900</v>
      </c>
      <c r="G112" s="4">
        <f>IF(Table134[[#This Row],[Actual]]&gt;0,IF(Table134[[#This Row],[Predicted]]&gt;0,1))</f>
        <v>1</v>
      </c>
      <c r="H112" s="4" t="str">
        <f>IF(Table134[[#This Row],[Column4]]&gt;=0,"BUY","SELL")</f>
        <v>SELL</v>
      </c>
      <c r="I112" s="4" t="str">
        <f>IF(Table134[[#This Row],[Column2]]&gt;=0,"BUY","SELL")</f>
        <v>SELL</v>
      </c>
      <c r="J112" s="5">
        <f>IF(Table134[[#This Row],[PREDICTED_SELL/BUY]]="BUY",Table134[[#This Row],[Column4]]*$R$3,IF(Table134[[#This Row],[PREDICTED_SELL/BUY]]="SELL",-Table134[[#This Row],[Column4]]*$R$3))</f>
        <v>7.9283026947664315</v>
      </c>
      <c r="K112" s="6"/>
      <c r="L112" s="6">
        <f>IF(Table134[[#This Row],[ACTUAL_SELL/BUY]]=Table134[[#This Row],[PREDICTED_SELL/BUY]],1,0)</f>
        <v>1</v>
      </c>
      <c r="M112" s="6"/>
      <c r="N112" s="6"/>
      <c r="O112" s="6"/>
    </row>
    <row r="113" spans="1:15">
      <c r="A113">
        <v>111</v>
      </c>
      <c r="B113">
        <v>964.16989999999998</v>
      </c>
      <c r="C113">
        <v>947.61469999999997</v>
      </c>
      <c r="D113" s="3">
        <f>Table134[[#This Row],[Actual]]/B112-1</f>
        <v>-1.2596495540057595E-2</v>
      </c>
      <c r="E113" s="3">
        <f>Table134[[#This Row],[Predicted]]/B112-1</f>
        <v>-2.9550626235317012E-2</v>
      </c>
      <c r="F113" s="1">
        <v>42901</v>
      </c>
      <c r="G113" s="4">
        <f>IF(Table134[[#This Row],[Actual]]&gt;0,IF(Table134[[#This Row],[Predicted]]&gt;0,1))</f>
        <v>1</v>
      </c>
      <c r="H113" s="4" t="str">
        <f>IF(Table134[[#This Row],[Column4]]&gt;=0,"BUY","SELL")</f>
        <v>SELL</v>
      </c>
      <c r="I113" s="4" t="str">
        <f>IF(Table134[[#This Row],[Column2]]&gt;=0,"BUY","SELL")</f>
        <v>SELL</v>
      </c>
      <c r="J113" s="5">
        <f>IF(Table134[[#This Row],[PREDICTED_SELL/BUY]]="BUY",Table134[[#This Row],[Column4]]*$R$3,IF(Table134[[#This Row],[PREDICTED_SELL/BUY]]="SELL",-Table134[[#This Row],[Column4]]*$R$3))</f>
        <v>22.673691972103672</v>
      </c>
      <c r="K113" s="6"/>
      <c r="L113" s="6">
        <f>IF(Table134[[#This Row],[ACTUAL_SELL/BUY]]=Table134[[#This Row],[PREDICTED_SELL/BUY]],1,0)</f>
        <v>1</v>
      </c>
      <c r="M113" s="6"/>
      <c r="N113" s="6"/>
      <c r="O113" s="6"/>
    </row>
    <row r="114" spans="1:15">
      <c r="A114">
        <v>112</v>
      </c>
      <c r="B114">
        <v>987.71</v>
      </c>
      <c r="C114">
        <v>946.73299999999995</v>
      </c>
      <c r="D114" s="3">
        <f>Table134[[#This Row],[Actual]]/B113-1</f>
        <v>2.441488787401469E-2</v>
      </c>
      <c r="E114" s="3">
        <f>Table134[[#This Row],[Predicted]]/B113-1</f>
        <v>-1.8084883172561184E-2</v>
      </c>
      <c r="F114" s="1">
        <v>42902</v>
      </c>
      <c r="G114" s="4">
        <f>IF(Table134[[#This Row],[Actual]]&gt;0,IF(Table134[[#This Row],[Predicted]]&gt;0,1))</f>
        <v>1</v>
      </c>
      <c r="H114" s="4" t="str">
        <f>IF(Table134[[#This Row],[Column4]]&gt;=0,"BUY","SELL")</f>
        <v>BUY</v>
      </c>
      <c r="I114" s="4" t="str">
        <f>IF(Table134[[#This Row],[Column2]]&gt;=0,"BUY","SELL")</f>
        <v>SELL</v>
      </c>
      <c r="J114" s="5">
        <f>IF(Table134[[#This Row],[PREDICTED_SELL/BUY]]="BUY",Table134[[#This Row],[Column4]]*$R$3,IF(Table134[[#This Row],[PREDICTED_SELL/BUY]]="SELL",-Table134[[#This Row],[Column4]]*$R$3))</f>
        <v>-43.946798173226441</v>
      </c>
      <c r="K114" s="6"/>
      <c r="L114" s="6">
        <f>IF(Table134[[#This Row],[ACTUAL_SELL/BUY]]=Table134[[#This Row],[PREDICTED_SELL/BUY]],1,0)</f>
        <v>0</v>
      </c>
      <c r="M114" s="6"/>
      <c r="N114" s="6"/>
      <c r="O114" s="6"/>
    </row>
    <row r="115" spans="1:15">
      <c r="A115">
        <v>113</v>
      </c>
      <c r="B115">
        <v>995.16989999999998</v>
      </c>
      <c r="C115">
        <v>946.82330000000002</v>
      </c>
      <c r="D115" s="3">
        <f>Table134[[#This Row],[Actual]]/B114-1</f>
        <v>7.5527229652427863E-3</v>
      </c>
      <c r="E115" s="3">
        <f>Table134[[#This Row],[Predicted]]/B114-1</f>
        <v>-4.1395450081501695E-2</v>
      </c>
      <c r="F115" s="1">
        <v>42905</v>
      </c>
      <c r="G115" s="4">
        <f>IF(Table134[[#This Row],[Actual]]&gt;0,IF(Table134[[#This Row],[Predicted]]&gt;0,1))</f>
        <v>1</v>
      </c>
      <c r="H115" s="4" t="str">
        <f>IF(Table134[[#This Row],[Column4]]&gt;=0,"BUY","SELL")</f>
        <v>BUY</v>
      </c>
      <c r="I115" s="4" t="str">
        <f>IF(Table134[[#This Row],[Column2]]&gt;=0,"BUY","SELL")</f>
        <v>SELL</v>
      </c>
      <c r="J115" s="5">
        <f>IF(Table134[[#This Row],[PREDICTED_SELL/BUY]]="BUY",Table134[[#This Row],[Column4]]*$R$3,IF(Table134[[#This Row],[PREDICTED_SELL/BUY]]="SELL",-Table134[[#This Row],[Column4]]*$R$3))</f>
        <v>-13.594901337437015</v>
      </c>
      <c r="K115" s="6"/>
      <c r="L115" s="6">
        <f>IF(Table134[[#This Row],[ACTUAL_SELL/BUY]]=Table134[[#This Row],[PREDICTED_SELL/BUY]],1,0)</f>
        <v>0</v>
      </c>
      <c r="M115" s="6"/>
      <c r="N115" s="6"/>
      <c r="O115" s="6"/>
    </row>
    <row r="116" spans="1:15">
      <c r="A116">
        <v>114</v>
      </c>
      <c r="B116">
        <v>992.59010000000001</v>
      </c>
      <c r="C116">
        <v>956.61614999999995</v>
      </c>
      <c r="D116" s="3">
        <f>Table134[[#This Row],[Actual]]/B115-1</f>
        <v>-2.5923211704855786E-3</v>
      </c>
      <c r="E116" s="3">
        <f>Table134[[#This Row],[Predicted]]/B115-1</f>
        <v>-3.8740872287234662E-2</v>
      </c>
      <c r="F116" s="1">
        <v>42906</v>
      </c>
      <c r="G116" s="4">
        <f>IF(Table134[[#This Row],[Actual]]&gt;0,IF(Table134[[#This Row],[Predicted]]&gt;0,1))</f>
        <v>1</v>
      </c>
      <c r="H116" s="4" t="str">
        <f>IF(Table134[[#This Row],[Column4]]&gt;=0,"BUY","SELL")</f>
        <v>SELL</v>
      </c>
      <c r="I116" s="4" t="str">
        <f>IF(Table134[[#This Row],[Column2]]&gt;=0,"BUY","SELL")</f>
        <v>SELL</v>
      </c>
      <c r="J116" s="5">
        <f>IF(Table134[[#This Row],[PREDICTED_SELL/BUY]]="BUY",Table134[[#This Row],[Column4]]*$R$3,IF(Table134[[#This Row],[PREDICTED_SELL/BUY]]="SELL",-Table134[[#This Row],[Column4]]*$R$3))</f>
        <v>4.6661781068740416</v>
      </c>
      <c r="K116" s="6"/>
      <c r="L116" s="6">
        <f>IF(Table134[[#This Row],[ACTUAL_SELL/BUY]]=Table134[[#This Row],[PREDICTED_SELL/BUY]],1,0)</f>
        <v>1</v>
      </c>
      <c r="M116" s="6"/>
      <c r="N116" s="6"/>
      <c r="O116" s="6"/>
    </row>
    <row r="117" spans="1:15">
      <c r="A117">
        <v>115</v>
      </c>
      <c r="B117">
        <v>1002.23</v>
      </c>
      <c r="C117">
        <v>964.50963999999999</v>
      </c>
      <c r="D117" s="3">
        <f>Table134[[#This Row],[Actual]]/B116-1</f>
        <v>9.7118639406135188E-3</v>
      </c>
      <c r="E117" s="3">
        <f>Table134[[#This Row],[Predicted]]/B116-1</f>
        <v>-2.829008671353872E-2</v>
      </c>
      <c r="F117" s="1">
        <v>42907</v>
      </c>
      <c r="G117" s="4">
        <f>IF(Table134[[#This Row],[Actual]]&gt;0,IF(Table134[[#This Row],[Predicted]]&gt;0,1))</f>
        <v>1</v>
      </c>
      <c r="H117" s="4" t="str">
        <f>IF(Table134[[#This Row],[Column4]]&gt;=0,"BUY","SELL")</f>
        <v>BUY</v>
      </c>
      <c r="I117" s="4" t="str">
        <f>IF(Table134[[#This Row],[Column2]]&gt;=0,"BUY","SELL")</f>
        <v>SELL</v>
      </c>
      <c r="J117" s="5">
        <f>IF(Table134[[#This Row],[PREDICTED_SELL/BUY]]="BUY",Table134[[#This Row],[Column4]]*$R$3,IF(Table134[[#This Row],[PREDICTED_SELL/BUY]]="SELL",-Table134[[#This Row],[Column4]]*$R$3))</f>
        <v>-17.481355093104334</v>
      </c>
      <c r="K117" s="6"/>
      <c r="L117" s="6">
        <f>IF(Table134[[#This Row],[ACTUAL_SELL/BUY]]=Table134[[#This Row],[PREDICTED_SELL/BUY]],1,0)</f>
        <v>0</v>
      </c>
      <c r="M117" s="6"/>
      <c r="N117" s="6"/>
      <c r="O117" s="6"/>
    </row>
    <row r="118" spans="1:15">
      <c r="A118">
        <v>116</v>
      </c>
      <c r="B118">
        <v>1001.3</v>
      </c>
      <c r="C118">
        <v>972.79139999999995</v>
      </c>
      <c r="D118" s="3">
        <f>Table134[[#This Row],[Actual]]/B117-1</f>
        <v>-9.2793071450669729E-4</v>
      </c>
      <c r="E118" s="3">
        <f>Table134[[#This Row],[Predicted]]/B117-1</f>
        <v>-2.9373097991479025E-2</v>
      </c>
      <c r="F118" s="1">
        <v>42908</v>
      </c>
      <c r="G118" s="4">
        <f>IF(Table134[[#This Row],[Actual]]&gt;0,IF(Table134[[#This Row],[Predicted]]&gt;0,1))</f>
        <v>1</v>
      </c>
      <c r="H118" s="4" t="str">
        <f>IF(Table134[[#This Row],[Column4]]&gt;=0,"BUY","SELL")</f>
        <v>SELL</v>
      </c>
      <c r="I118" s="4" t="str">
        <f>IF(Table134[[#This Row],[Column2]]&gt;=0,"BUY","SELL")</f>
        <v>SELL</v>
      </c>
      <c r="J118" s="5">
        <f>IF(Table134[[#This Row],[PREDICTED_SELL/BUY]]="BUY",Table134[[#This Row],[Column4]]*$R$3,IF(Table134[[#This Row],[PREDICTED_SELL/BUY]]="SELL",-Table134[[#This Row],[Column4]]*$R$3))</f>
        <v>1.6702752861120551</v>
      </c>
      <c r="K118" s="6"/>
      <c r="L118" s="6">
        <f>IF(Table134[[#This Row],[ACTUAL_SELL/BUY]]=Table134[[#This Row],[PREDICTED_SELL/BUY]],1,0)</f>
        <v>1</v>
      </c>
      <c r="M118" s="6"/>
      <c r="N118" s="6"/>
      <c r="O118" s="6"/>
    </row>
    <row r="119" spans="1:15">
      <c r="A119">
        <v>117</v>
      </c>
      <c r="B119">
        <v>1003.74</v>
      </c>
      <c r="C119">
        <v>976.20529999999997</v>
      </c>
      <c r="D119" s="3">
        <f>Table134[[#This Row],[Actual]]/B118-1</f>
        <v>2.4368321182464125E-3</v>
      </c>
      <c r="E119" s="3">
        <f>Table134[[#This Row],[Predicted]]/B118-1</f>
        <v>-2.5062119244981473E-2</v>
      </c>
      <c r="F119" s="1">
        <v>42909</v>
      </c>
      <c r="G119" s="4">
        <f>IF(Table134[[#This Row],[Actual]]&gt;0,IF(Table134[[#This Row],[Predicted]]&gt;0,1))</f>
        <v>1</v>
      </c>
      <c r="H119" s="4" t="str">
        <f>IF(Table134[[#This Row],[Column4]]&gt;=0,"BUY","SELL")</f>
        <v>BUY</v>
      </c>
      <c r="I119" s="4" t="str">
        <f>IF(Table134[[#This Row],[Column2]]&gt;=0,"BUY","SELL")</f>
        <v>SELL</v>
      </c>
      <c r="J119" s="5">
        <f>IF(Table134[[#This Row],[PREDICTED_SELL/BUY]]="BUY",Table134[[#This Row],[Column4]]*$R$3,IF(Table134[[#This Row],[PREDICTED_SELL/BUY]]="SELL",-Table134[[#This Row],[Column4]]*$R$3))</f>
        <v>-4.3862978128435426</v>
      </c>
      <c r="K119" s="6"/>
      <c r="L119" s="6">
        <f>IF(Table134[[#This Row],[ACTUAL_SELL/BUY]]=Table134[[#This Row],[PREDICTED_SELL/BUY]],1,0)</f>
        <v>0</v>
      </c>
      <c r="M119" s="6"/>
      <c r="N119" s="6"/>
      <c r="O119" s="6"/>
    </row>
    <row r="120" spans="1:15">
      <c r="A120">
        <v>118</v>
      </c>
      <c r="B120">
        <v>993.98</v>
      </c>
      <c r="C120">
        <v>978.92345999999998</v>
      </c>
      <c r="D120" s="3">
        <f>Table134[[#This Row],[Actual]]/B119-1</f>
        <v>-9.7236336102974885E-3</v>
      </c>
      <c r="E120" s="3">
        <f>Table134[[#This Row],[Predicted]]/B119-1</f>
        <v>-2.4724071970829153E-2</v>
      </c>
      <c r="F120" s="1">
        <v>42912</v>
      </c>
      <c r="G120" s="4">
        <f>IF(Table134[[#This Row],[Actual]]&gt;0,IF(Table134[[#This Row],[Predicted]]&gt;0,1))</f>
        <v>1</v>
      </c>
      <c r="H120" s="4" t="str">
        <f>IF(Table134[[#This Row],[Column4]]&gt;=0,"BUY","SELL")</f>
        <v>SELL</v>
      </c>
      <c r="I120" s="4" t="str">
        <f>IF(Table134[[#This Row],[Column2]]&gt;=0,"BUY","SELL")</f>
        <v>SELL</v>
      </c>
      <c r="J120" s="5">
        <f>IF(Table134[[#This Row],[PREDICTED_SELL/BUY]]="BUY",Table134[[#This Row],[Column4]]*$R$3,IF(Table134[[#This Row],[PREDICTED_SELL/BUY]]="SELL",-Table134[[#This Row],[Column4]]*$R$3))</f>
        <v>17.502540498535481</v>
      </c>
      <c r="K120" s="6"/>
      <c r="L120" s="6">
        <f>IF(Table134[[#This Row],[ACTUAL_SELL/BUY]]=Table134[[#This Row],[PREDICTED_SELL/BUY]],1,0)</f>
        <v>1</v>
      </c>
      <c r="M120" s="6"/>
      <c r="N120" s="6"/>
      <c r="O120" s="6"/>
    </row>
    <row r="121" spans="1:15">
      <c r="A121">
        <v>119</v>
      </c>
      <c r="B121">
        <v>976.78</v>
      </c>
      <c r="C121">
        <v>974.97180000000003</v>
      </c>
      <c r="D121" s="3">
        <f>Table134[[#This Row],[Actual]]/B120-1</f>
        <v>-1.7304171110082756E-2</v>
      </c>
      <c r="E121" s="3">
        <f>Table134[[#This Row],[Predicted]]/B120-1</f>
        <v>-1.9123322400853127E-2</v>
      </c>
      <c r="F121" s="1">
        <v>42913</v>
      </c>
      <c r="G121" s="4">
        <f>IF(Table134[[#This Row],[Actual]]&gt;0,IF(Table134[[#This Row],[Predicted]]&gt;0,1))</f>
        <v>1</v>
      </c>
      <c r="H121" s="4" t="str">
        <f>IF(Table134[[#This Row],[Column4]]&gt;=0,"BUY","SELL")</f>
        <v>SELL</v>
      </c>
      <c r="I121" s="4" t="str">
        <f>IF(Table134[[#This Row],[Column2]]&gt;=0,"BUY","SELL")</f>
        <v>SELL</v>
      </c>
      <c r="J121" s="5">
        <f>IF(Table134[[#This Row],[PREDICTED_SELL/BUY]]="BUY",Table134[[#This Row],[Column4]]*$R$3,IF(Table134[[#This Row],[PREDICTED_SELL/BUY]]="SELL",-Table134[[#This Row],[Column4]]*$R$3))</f>
        <v>31.14750799814896</v>
      </c>
      <c r="K121" s="6"/>
      <c r="L121" s="6">
        <f>IF(Table134[[#This Row],[ACTUAL_SELL/BUY]]=Table134[[#This Row],[PREDICTED_SELL/BUY]],1,0)</f>
        <v>1</v>
      </c>
      <c r="M121" s="6"/>
      <c r="N121" s="6"/>
      <c r="O121" s="6"/>
    </row>
    <row r="122" spans="1:15">
      <c r="A122">
        <v>120</v>
      </c>
      <c r="B122">
        <v>990.33010000000002</v>
      </c>
      <c r="C122">
        <v>965.19976999999994</v>
      </c>
      <c r="D122" s="3">
        <f>Table134[[#This Row],[Actual]]/B121-1</f>
        <v>1.3872212780769555E-2</v>
      </c>
      <c r="E122" s="3">
        <f>Table134[[#This Row],[Predicted]]/B121-1</f>
        <v>-1.1855515059685962E-2</v>
      </c>
      <c r="F122" s="1">
        <v>42914</v>
      </c>
      <c r="G122" s="4">
        <f>IF(Table134[[#This Row],[Actual]]&gt;0,IF(Table134[[#This Row],[Predicted]]&gt;0,1))</f>
        <v>1</v>
      </c>
      <c r="H122" s="4" t="str">
        <f>IF(Table134[[#This Row],[Column4]]&gt;=0,"BUY","SELL")</f>
        <v>BUY</v>
      </c>
      <c r="I122" s="4" t="str">
        <f>IF(Table134[[#This Row],[Column2]]&gt;=0,"BUY","SELL")</f>
        <v>SELL</v>
      </c>
      <c r="J122" s="5">
        <f>IF(Table134[[#This Row],[PREDICTED_SELL/BUY]]="BUY",Table134[[#This Row],[Column4]]*$R$3,IF(Table134[[#This Row],[PREDICTED_SELL/BUY]]="SELL",-Table134[[#This Row],[Column4]]*$R$3))</f>
        <v>-24.969983005385199</v>
      </c>
      <c r="K122" s="6"/>
      <c r="L122" s="6">
        <f>IF(Table134[[#This Row],[ACTUAL_SELL/BUY]]=Table134[[#This Row],[PREDICTED_SELL/BUY]],1,0)</f>
        <v>0</v>
      </c>
      <c r="M122" s="6"/>
      <c r="N122" s="6"/>
      <c r="O122" s="6"/>
    </row>
    <row r="123" spans="1:15">
      <c r="A123">
        <v>121</v>
      </c>
      <c r="B123">
        <v>975.92989999999998</v>
      </c>
      <c r="C123">
        <v>963.68089999999995</v>
      </c>
      <c r="D123" s="3">
        <f>Table134[[#This Row],[Actual]]/B122-1</f>
        <v>-1.4540808160834473E-2</v>
      </c>
      <c r="E123" s="3">
        <f>Table134[[#This Row],[Predicted]]/B122-1</f>
        <v>-2.6909411316489384E-2</v>
      </c>
      <c r="F123" s="1">
        <v>42915</v>
      </c>
      <c r="G123" s="4">
        <f>IF(Table134[[#This Row],[Actual]]&gt;0,IF(Table134[[#This Row],[Predicted]]&gt;0,1))</f>
        <v>1</v>
      </c>
      <c r="H123" s="4" t="str">
        <f>IF(Table134[[#This Row],[Column4]]&gt;=0,"BUY","SELL")</f>
        <v>SELL</v>
      </c>
      <c r="I123" s="4" t="str">
        <f>IF(Table134[[#This Row],[Column2]]&gt;=0,"BUY","SELL")</f>
        <v>SELL</v>
      </c>
      <c r="J123" s="5">
        <f>IF(Table134[[#This Row],[PREDICTED_SELL/BUY]]="BUY",Table134[[#This Row],[Column4]]*$R$3,IF(Table134[[#This Row],[PREDICTED_SELL/BUY]]="SELL",-Table134[[#This Row],[Column4]]*$R$3))</f>
        <v>26.173454689502051</v>
      </c>
      <c r="K123" s="6"/>
      <c r="L123" s="6">
        <f>IF(Table134[[#This Row],[ACTUAL_SELL/BUY]]=Table134[[#This Row],[PREDICTED_SELL/BUY]],1,0)</f>
        <v>1</v>
      </c>
      <c r="M123" s="6"/>
      <c r="N123" s="6"/>
      <c r="O123" s="6"/>
    </row>
    <row r="124" spans="1:15">
      <c r="A124">
        <v>122</v>
      </c>
      <c r="B124">
        <v>968</v>
      </c>
      <c r="C124">
        <v>957.90093999999999</v>
      </c>
      <c r="D124" s="3">
        <f>Table134[[#This Row],[Actual]]/B123-1</f>
        <v>-8.1254811436763941E-3</v>
      </c>
      <c r="E124" s="3">
        <f>Table134[[#This Row],[Predicted]]/B123-1</f>
        <v>-1.8473621927148631E-2</v>
      </c>
      <c r="F124" s="1">
        <v>42916</v>
      </c>
      <c r="G124" s="4">
        <f>IF(Table134[[#This Row],[Actual]]&gt;0,IF(Table134[[#This Row],[Predicted]]&gt;0,1))</f>
        <v>1</v>
      </c>
      <c r="H124" s="4" t="str">
        <f>IF(Table134[[#This Row],[Column4]]&gt;=0,"BUY","SELL")</f>
        <v>SELL</v>
      </c>
      <c r="I124" s="4" t="str">
        <f>IF(Table134[[#This Row],[Column2]]&gt;=0,"BUY","SELL")</f>
        <v>SELL</v>
      </c>
      <c r="J124" s="5">
        <f>IF(Table134[[#This Row],[PREDICTED_SELL/BUY]]="BUY",Table134[[#This Row],[Column4]]*$R$3,IF(Table134[[#This Row],[PREDICTED_SELL/BUY]]="SELL",-Table134[[#This Row],[Column4]]*$R$3))</f>
        <v>14.625866058617509</v>
      </c>
      <c r="K124" s="6"/>
      <c r="L124" s="6">
        <f>IF(Table134[[#This Row],[ACTUAL_SELL/BUY]]=Table134[[#This Row],[PREDICTED_SELL/BUY]],1,0)</f>
        <v>1</v>
      </c>
      <c r="M124" s="6"/>
      <c r="N124" s="6"/>
      <c r="O124" s="6"/>
    </row>
    <row r="125" spans="1:15">
      <c r="A125">
        <v>123</v>
      </c>
      <c r="B125">
        <v>953.65989999999999</v>
      </c>
      <c r="C125">
        <v>953.92870000000005</v>
      </c>
      <c r="D125" s="3">
        <f>Table134[[#This Row],[Actual]]/B124-1</f>
        <v>-1.4814152892561938E-2</v>
      </c>
      <c r="E125" s="3">
        <f>Table134[[#This Row],[Predicted]]/B124-1</f>
        <v>-1.4536466942148718E-2</v>
      </c>
      <c r="F125" s="1">
        <v>42919</v>
      </c>
      <c r="G125" s="4">
        <f>IF(Table134[[#This Row],[Actual]]&gt;0,IF(Table134[[#This Row],[Predicted]]&gt;0,1))</f>
        <v>1</v>
      </c>
      <c r="H125" s="4" t="str">
        <f>IF(Table134[[#This Row],[Column4]]&gt;=0,"BUY","SELL")</f>
        <v>SELL</v>
      </c>
      <c r="I125" s="4" t="str">
        <f>IF(Table134[[#This Row],[Column2]]&gt;=0,"BUY","SELL")</f>
        <v>SELL</v>
      </c>
      <c r="J125" s="5">
        <f>IF(Table134[[#This Row],[PREDICTED_SELL/BUY]]="BUY",Table134[[#This Row],[Column4]]*$R$3,IF(Table134[[#This Row],[PREDICTED_SELL/BUY]]="SELL",-Table134[[#This Row],[Column4]]*$R$3))</f>
        <v>26.66547520661149</v>
      </c>
      <c r="K125" s="6"/>
      <c r="L125" s="6">
        <f>IF(Table134[[#This Row],[ACTUAL_SELL/BUY]]=Table134[[#This Row],[PREDICTED_SELL/BUY]],1,0)</f>
        <v>1</v>
      </c>
      <c r="M125" s="6"/>
      <c r="N125" s="6"/>
      <c r="O125" s="6"/>
    </row>
    <row r="126" spans="1:15">
      <c r="A126">
        <v>124</v>
      </c>
      <c r="B126">
        <v>953.65989999999999</v>
      </c>
      <c r="C126">
        <v>944.33609999999999</v>
      </c>
      <c r="D126" s="3">
        <f>Table134[[#This Row],[Actual]]/B125-1</f>
        <v>0</v>
      </c>
      <c r="E126" s="3">
        <f>Table134[[#This Row],[Predicted]]/B125-1</f>
        <v>-9.7768607026467169E-3</v>
      </c>
      <c r="F126" s="1">
        <v>42920</v>
      </c>
      <c r="G126" s="4">
        <f>IF(Table134[[#This Row],[Actual]]&gt;0,IF(Table134[[#This Row],[Predicted]]&gt;0,1))</f>
        <v>1</v>
      </c>
      <c r="H126" s="4" t="str">
        <f>IF(Table134[[#This Row],[Column4]]&gt;=0,"BUY","SELL")</f>
        <v>BUY</v>
      </c>
      <c r="I126" s="4" t="str">
        <f>IF(Table134[[#This Row],[Column2]]&gt;=0,"BUY","SELL")</f>
        <v>SELL</v>
      </c>
      <c r="J126" s="5">
        <f>IF(Table134[[#This Row],[PREDICTED_SELL/BUY]]="BUY",Table134[[#This Row],[Column4]]*$R$3,IF(Table134[[#This Row],[PREDICTED_SELL/BUY]]="SELL",-Table134[[#This Row],[Column4]]*$R$3))</f>
        <v>0</v>
      </c>
      <c r="K126" s="6"/>
      <c r="L126" s="6">
        <f>IF(Table134[[#This Row],[ACTUAL_SELL/BUY]]=Table134[[#This Row],[PREDICTED_SELL/BUY]],1,0)</f>
        <v>0</v>
      </c>
      <c r="M126" s="6"/>
      <c r="N126" s="6"/>
      <c r="O126" s="6"/>
    </row>
    <row r="127" spans="1:15">
      <c r="A127">
        <v>125</v>
      </c>
      <c r="B127">
        <v>971.3999</v>
      </c>
      <c r="C127">
        <v>942.1105</v>
      </c>
      <c r="D127" s="3">
        <f>Table134[[#This Row],[Actual]]/B126-1</f>
        <v>1.8602019441102735E-2</v>
      </c>
      <c r="E127" s="3">
        <f>Table134[[#This Row],[Predicted]]/B126-1</f>
        <v>-1.211060672677966E-2</v>
      </c>
      <c r="F127" s="1">
        <v>42921</v>
      </c>
      <c r="G127" s="4">
        <f>IF(Table134[[#This Row],[Actual]]&gt;0,IF(Table134[[#This Row],[Predicted]]&gt;0,1))</f>
        <v>1</v>
      </c>
      <c r="H127" s="4" t="str">
        <f>IF(Table134[[#This Row],[Column4]]&gt;=0,"BUY","SELL")</f>
        <v>BUY</v>
      </c>
      <c r="I127" s="4" t="str">
        <f>IF(Table134[[#This Row],[Column2]]&gt;=0,"BUY","SELL")</f>
        <v>SELL</v>
      </c>
      <c r="J127" s="5">
        <f>IF(Table134[[#This Row],[PREDICTED_SELL/BUY]]="BUY",Table134[[#This Row],[Column4]]*$R$3,IF(Table134[[#This Row],[PREDICTED_SELL/BUY]]="SELL",-Table134[[#This Row],[Column4]]*$R$3))</f>
        <v>-33.483634993984921</v>
      </c>
      <c r="K127" s="6"/>
      <c r="L127" s="6">
        <f>IF(Table134[[#This Row],[ACTUAL_SELL/BUY]]=Table134[[#This Row],[PREDICTED_SELL/BUY]],1,0)</f>
        <v>0</v>
      </c>
      <c r="M127" s="6"/>
      <c r="N127" s="6"/>
      <c r="O127" s="6"/>
    </row>
    <row r="128" spans="1:15">
      <c r="A128">
        <v>126</v>
      </c>
      <c r="B128">
        <v>965.13990000000001</v>
      </c>
      <c r="C128">
        <v>944.82090000000005</v>
      </c>
      <c r="D128" s="3">
        <f>Table134[[#This Row],[Actual]]/B127-1</f>
        <v>-6.4443078489095917E-3</v>
      </c>
      <c r="E128" s="3">
        <f>Table134[[#This Row],[Predicted]]/B127-1</f>
        <v>-2.7361542862007648E-2</v>
      </c>
      <c r="F128" s="1">
        <v>42922</v>
      </c>
      <c r="G128" s="4">
        <f>IF(Table134[[#This Row],[Actual]]&gt;0,IF(Table134[[#This Row],[Predicted]]&gt;0,1))</f>
        <v>1</v>
      </c>
      <c r="H128" s="4" t="str">
        <f>IF(Table134[[#This Row],[Column4]]&gt;=0,"BUY","SELL")</f>
        <v>SELL</v>
      </c>
      <c r="I128" s="4" t="str">
        <f>IF(Table134[[#This Row],[Column2]]&gt;=0,"BUY","SELL")</f>
        <v>SELL</v>
      </c>
      <c r="J128" s="5">
        <f>IF(Table134[[#This Row],[PREDICTED_SELL/BUY]]="BUY",Table134[[#This Row],[Column4]]*$R$3,IF(Table134[[#This Row],[PREDICTED_SELL/BUY]]="SELL",-Table134[[#This Row],[Column4]]*$R$3))</f>
        <v>11.599754128037265</v>
      </c>
      <c r="K128" s="6"/>
      <c r="L128" s="6">
        <f>IF(Table134[[#This Row],[ACTUAL_SELL/BUY]]=Table134[[#This Row],[PREDICTED_SELL/BUY]],1,0)</f>
        <v>1</v>
      </c>
      <c r="M128" s="6"/>
      <c r="N128" s="6"/>
      <c r="O128" s="6"/>
    </row>
    <row r="129" spans="1:15">
      <c r="A129">
        <v>127</v>
      </c>
      <c r="B129">
        <v>978.76</v>
      </c>
      <c r="C129">
        <v>946.24</v>
      </c>
      <c r="D129" s="3">
        <f>Table134[[#This Row],[Actual]]/B128-1</f>
        <v>1.4112047382975224E-2</v>
      </c>
      <c r="E129" s="3">
        <f>Table134[[#This Row],[Predicted]]/B128-1</f>
        <v>-1.9582549638658575E-2</v>
      </c>
      <c r="F129" s="1">
        <v>42923</v>
      </c>
      <c r="G129" s="4">
        <f>IF(Table134[[#This Row],[Actual]]&gt;0,IF(Table134[[#This Row],[Predicted]]&gt;0,1))</f>
        <v>1</v>
      </c>
      <c r="H129" s="4" t="str">
        <f>IF(Table134[[#This Row],[Column4]]&gt;=0,"BUY","SELL")</f>
        <v>BUY</v>
      </c>
      <c r="I129" s="4" t="str">
        <f>IF(Table134[[#This Row],[Column2]]&gt;=0,"BUY","SELL")</f>
        <v>SELL</v>
      </c>
      <c r="J129" s="5">
        <f>IF(Table134[[#This Row],[PREDICTED_SELL/BUY]]="BUY",Table134[[#This Row],[Column4]]*$R$3,IF(Table134[[#This Row],[PREDICTED_SELL/BUY]]="SELL",-Table134[[#This Row],[Column4]]*$R$3))</f>
        <v>-25.401685289355402</v>
      </c>
      <c r="K129" s="6"/>
      <c r="L129" s="6">
        <f>IF(Table134[[#This Row],[ACTUAL_SELL/BUY]]=Table134[[#This Row],[PREDICTED_SELL/BUY]],1,0)</f>
        <v>0</v>
      </c>
      <c r="M129" s="6"/>
      <c r="N129" s="6"/>
      <c r="O129" s="6"/>
    </row>
    <row r="130" spans="1:15">
      <c r="A130">
        <v>128</v>
      </c>
      <c r="B130">
        <v>996.47</v>
      </c>
      <c r="C130">
        <v>952.8723</v>
      </c>
      <c r="D130" s="3">
        <f>Table134[[#This Row],[Actual]]/B129-1</f>
        <v>1.8094323429645787E-2</v>
      </c>
      <c r="E130" s="3">
        <f>Table134[[#This Row],[Predicted]]/B129-1</f>
        <v>-2.6449487106134262E-2</v>
      </c>
      <c r="F130" s="1">
        <v>42926</v>
      </c>
      <c r="G130" s="4">
        <f>IF(Table134[[#This Row],[Actual]]&gt;0,IF(Table134[[#This Row],[Predicted]]&gt;0,1))</f>
        <v>1</v>
      </c>
      <c r="H130" s="4" t="str">
        <f>IF(Table134[[#This Row],[Column4]]&gt;=0,"BUY","SELL")</f>
        <v>BUY</v>
      </c>
      <c r="I130" s="4" t="str">
        <f>IF(Table134[[#This Row],[Column2]]&gt;=0,"BUY","SELL")</f>
        <v>SELL</v>
      </c>
      <c r="J130" s="5">
        <f>IF(Table134[[#This Row],[PREDICTED_SELL/BUY]]="BUY",Table134[[#This Row],[Column4]]*$R$3,IF(Table134[[#This Row],[PREDICTED_SELL/BUY]]="SELL",-Table134[[#This Row],[Column4]]*$R$3))</f>
        <v>-32.569782173362412</v>
      </c>
      <c r="K130" s="6"/>
      <c r="L130" s="6">
        <f>IF(Table134[[#This Row],[ACTUAL_SELL/BUY]]=Table134[[#This Row],[PREDICTED_SELL/BUY]],1,0)</f>
        <v>0</v>
      </c>
      <c r="M130" s="6"/>
      <c r="N130" s="6"/>
      <c r="O130" s="6"/>
    </row>
    <row r="131" spans="1:15">
      <c r="A131">
        <v>129</v>
      </c>
      <c r="B131">
        <v>994.12990000000002</v>
      </c>
      <c r="C131">
        <v>962.00229999999999</v>
      </c>
      <c r="D131" s="3">
        <f>Table134[[#This Row],[Actual]]/B130-1</f>
        <v>-2.3483898160506778E-3</v>
      </c>
      <c r="E131" s="3">
        <f>Table134[[#This Row],[Predicted]]/B130-1</f>
        <v>-3.4589802001063763E-2</v>
      </c>
      <c r="F131" s="1">
        <v>42927</v>
      </c>
      <c r="G131" s="4">
        <f>IF(Table134[[#This Row],[Actual]]&gt;0,IF(Table134[[#This Row],[Predicted]]&gt;0,1))</f>
        <v>1</v>
      </c>
      <c r="H131" s="4" t="str">
        <f>IF(Table134[[#This Row],[Column4]]&gt;=0,"BUY","SELL")</f>
        <v>SELL</v>
      </c>
      <c r="I131" s="4" t="str">
        <f>IF(Table134[[#This Row],[Column2]]&gt;=0,"BUY","SELL")</f>
        <v>SELL</v>
      </c>
      <c r="J131" s="5">
        <f>IF(Table134[[#This Row],[PREDICTED_SELL/BUY]]="BUY",Table134[[#This Row],[Column4]]*$R$3,IF(Table134[[#This Row],[PREDICTED_SELL/BUY]]="SELL",-Table134[[#This Row],[Column4]]*$R$3))</f>
        <v>4.22710166889122</v>
      </c>
      <c r="K131" s="6"/>
      <c r="L131" s="6">
        <f>IF(Table134[[#This Row],[ACTUAL_SELL/BUY]]=Table134[[#This Row],[PREDICTED_SELL/BUY]],1,0)</f>
        <v>1</v>
      </c>
      <c r="M131" s="6"/>
      <c r="N131" s="6"/>
      <c r="O131" s="6"/>
    </row>
    <row r="132" spans="1:15">
      <c r="A132">
        <v>130</v>
      </c>
      <c r="B132">
        <v>1006.5101</v>
      </c>
      <c r="C132">
        <v>968.72864000000004</v>
      </c>
      <c r="D132" s="3">
        <f>Table134[[#This Row],[Actual]]/B131-1</f>
        <v>1.2453302128826449E-2</v>
      </c>
      <c r="E132" s="3">
        <f>Table134[[#This Row],[Predicted]]/B131-1</f>
        <v>-2.5551248383133829E-2</v>
      </c>
      <c r="F132" s="1">
        <v>42928</v>
      </c>
      <c r="G132" s="4">
        <f>IF(Table134[[#This Row],[Actual]]&gt;0,IF(Table134[[#This Row],[Predicted]]&gt;0,1))</f>
        <v>1</v>
      </c>
      <c r="H132" s="4" t="str">
        <f>IF(Table134[[#This Row],[Column4]]&gt;=0,"BUY","SELL")</f>
        <v>BUY</v>
      </c>
      <c r="I132" s="4" t="str">
        <f>IF(Table134[[#This Row],[Column2]]&gt;=0,"BUY","SELL")</f>
        <v>SELL</v>
      </c>
      <c r="J132" s="5">
        <f>IF(Table134[[#This Row],[PREDICTED_SELL/BUY]]="BUY",Table134[[#This Row],[Column4]]*$R$3,IF(Table134[[#This Row],[PREDICTED_SELL/BUY]]="SELL",-Table134[[#This Row],[Column4]]*$R$3))</f>
        <v>-22.41594383188761</v>
      </c>
      <c r="K132" s="6"/>
      <c r="L132" s="6">
        <f>IF(Table134[[#This Row],[ACTUAL_SELL/BUY]]=Table134[[#This Row],[PREDICTED_SELL/BUY]],1,0)</f>
        <v>0</v>
      </c>
      <c r="M132" s="6"/>
      <c r="N132" s="6"/>
      <c r="O132" s="6"/>
    </row>
    <row r="133" spans="1:15">
      <c r="A133">
        <v>131</v>
      </c>
      <c r="B133">
        <v>1000.63</v>
      </c>
      <c r="C133">
        <v>975.6703</v>
      </c>
      <c r="D133" s="3">
        <f>Table134[[#This Row],[Actual]]/B132-1</f>
        <v>-5.8420675560035829E-3</v>
      </c>
      <c r="E133" s="3">
        <f>Table134[[#This Row],[Predicted]]/B132-1</f>
        <v>-3.0640328398095495E-2</v>
      </c>
      <c r="F133" s="1">
        <v>42929</v>
      </c>
      <c r="G133" s="4">
        <f>IF(Table134[[#This Row],[Actual]]&gt;0,IF(Table134[[#This Row],[Predicted]]&gt;0,1))</f>
        <v>1</v>
      </c>
      <c r="H133" s="4" t="str">
        <f>IF(Table134[[#This Row],[Column4]]&gt;=0,"BUY","SELL")</f>
        <v>SELL</v>
      </c>
      <c r="I133" s="4" t="str">
        <f>IF(Table134[[#This Row],[Column2]]&gt;=0,"BUY","SELL")</f>
        <v>SELL</v>
      </c>
      <c r="J133" s="5">
        <f>IF(Table134[[#This Row],[PREDICTED_SELL/BUY]]="BUY",Table134[[#This Row],[Column4]]*$R$3,IF(Table134[[#This Row],[PREDICTED_SELL/BUY]]="SELL",-Table134[[#This Row],[Column4]]*$R$3))</f>
        <v>10.515721600806449</v>
      </c>
      <c r="K133" s="6"/>
      <c r="L133" s="6">
        <f>IF(Table134[[#This Row],[ACTUAL_SELL/BUY]]=Table134[[#This Row],[PREDICTED_SELL/BUY]],1,0)</f>
        <v>1</v>
      </c>
      <c r="M133" s="6"/>
      <c r="N133" s="6"/>
      <c r="O133" s="6"/>
    </row>
    <row r="134" spans="1:15">
      <c r="A134">
        <v>132</v>
      </c>
      <c r="B134">
        <v>1001.81</v>
      </c>
      <c r="C134">
        <v>976.73424999999997</v>
      </c>
      <c r="D134" s="3">
        <f>Table134[[#This Row],[Actual]]/B133-1</f>
        <v>1.1792570680471126E-3</v>
      </c>
      <c r="E134" s="3">
        <f>Table134[[#This Row],[Predicted]]/B133-1</f>
        <v>-2.3880705155751913E-2</v>
      </c>
      <c r="F134" s="1">
        <v>42930</v>
      </c>
      <c r="G134" s="4">
        <f>IF(Table134[[#This Row],[Actual]]&gt;0,IF(Table134[[#This Row],[Predicted]]&gt;0,1))</f>
        <v>1</v>
      </c>
      <c r="H134" s="4" t="str">
        <f>IF(Table134[[#This Row],[Column4]]&gt;=0,"BUY","SELL")</f>
        <v>BUY</v>
      </c>
      <c r="I134" s="4" t="str">
        <f>IF(Table134[[#This Row],[Column2]]&gt;=0,"BUY","SELL")</f>
        <v>SELL</v>
      </c>
      <c r="J134" s="5">
        <f>IF(Table134[[#This Row],[PREDICTED_SELL/BUY]]="BUY",Table134[[#This Row],[Column4]]*$R$3,IF(Table134[[#This Row],[PREDICTED_SELL/BUY]]="SELL",-Table134[[#This Row],[Column4]]*$R$3))</f>
        <v>-2.1226627224848027</v>
      </c>
      <c r="K134" s="6"/>
      <c r="L134" s="6">
        <f>IF(Table134[[#This Row],[ACTUAL_SELL/BUY]]=Table134[[#This Row],[PREDICTED_SELL/BUY]],1,0)</f>
        <v>0</v>
      </c>
      <c r="M134" s="6"/>
      <c r="N134" s="6"/>
      <c r="O134" s="6"/>
    </row>
    <row r="135" spans="1:15">
      <c r="A135">
        <v>133</v>
      </c>
      <c r="B135">
        <v>1010.04</v>
      </c>
      <c r="C135">
        <v>978.84717000000001</v>
      </c>
      <c r="D135" s="3">
        <f>Table134[[#This Row],[Actual]]/B134-1</f>
        <v>8.2151306135893609E-3</v>
      </c>
      <c r="E135" s="3">
        <f>Table134[[#This Row],[Predicted]]/B134-1</f>
        <v>-2.2921342370309628E-2</v>
      </c>
      <c r="F135" s="1">
        <v>42933</v>
      </c>
      <c r="G135" s="4">
        <f>IF(Table134[[#This Row],[Actual]]&gt;0,IF(Table134[[#This Row],[Predicted]]&gt;0,1))</f>
        <v>1</v>
      </c>
      <c r="H135" s="4" t="str">
        <f>IF(Table134[[#This Row],[Column4]]&gt;=0,"BUY","SELL")</f>
        <v>BUY</v>
      </c>
      <c r="I135" s="4" t="str">
        <f>IF(Table134[[#This Row],[Column2]]&gt;=0,"BUY","SELL")</f>
        <v>SELL</v>
      </c>
      <c r="J135" s="5">
        <f>IF(Table134[[#This Row],[PREDICTED_SELL/BUY]]="BUY",Table134[[#This Row],[Column4]]*$R$3,IF(Table134[[#This Row],[PREDICTED_SELL/BUY]]="SELL",-Table134[[#This Row],[Column4]]*$R$3))</f>
        <v>-14.78723510446085</v>
      </c>
      <c r="K135" s="6"/>
      <c r="L135" s="6">
        <f>IF(Table134[[#This Row],[ACTUAL_SELL/BUY]]=Table134[[#This Row],[PREDICTED_SELL/BUY]],1,0)</f>
        <v>0</v>
      </c>
      <c r="M135" s="6"/>
      <c r="N135" s="6"/>
      <c r="O135" s="6"/>
    </row>
    <row r="136" spans="1:15">
      <c r="A136">
        <v>134</v>
      </c>
      <c r="B136">
        <v>1024.45</v>
      </c>
      <c r="C136">
        <v>980.47753999999998</v>
      </c>
      <c r="D136" s="3">
        <f>Table134[[#This Row],[Actual]]/B135-1</f>
        <v>1.4266761712407483E-2</v>
      </c>
      <c r="E136" s="3">
        <f>Table134[[#This Row],[Predicted]]/B135-1</f>
        <v>-2.926860322363467E-2</v>
      </c>
      <c r="F136" s="1">
        <v>42934</v>
      </c>
      <c r="G136" s="4">
        <f>IF(Table134[[#This Row],[Actual]]&gt;0,IF(Table134[[#This Row],[Predicted]]&gt;0,1))</f>
        <v>1</v>
      </c>
      <c r="H136" s="4" t="str">
        <f>IF(Table134[[#This Row],[Column4]]&gt;=0,"BUY","SELL")</f>
        <v>BUY</v>
      </c>
      <c r="I136" s="4" t="str">
        <f>IF(Table134[[#This Row],[Column2]]&gt;=0,"BUY","SELL")</f>
        <v>SELL</v>
      </c>
      <c r="J136" s="5">
        <f>IF(Table134[[#This Row],[PREDICTED_SELL/BUY]]="BUY",Table134[[#This Row],[Column4]]*$R$3,IF(Table134[[#This Row],[PREDICTED_SELL/BUY]]="SELL",-Table134[[#This Row],[Column4]]*$R$3))</f>
        <v>-25.680171082333469</v>
      </c>
      <c r="K136" s="6"/>
      <c r="L136" s="6">
        <f>IF(Table134[[#This Row],[ACTUAL_SELL/BUY]]=Table134[[#This Row],[PREDICTED_SELL/BUY]],1,0)</f>
        <v>0</v>
      </c>
      <c r="M136" s="6"/>
      <c r="N136" s="6"/>
      <c r="O136" s="6"/>
    </row>
    <row r="137" spans="1:15">
      <c r="A137">
        <v>135</v>
      </c>
      <c r="B137">
        <v>1026.8699999999999</v>
      </c>
      <c r="C137">
        <v>987.66063999999994</v>
      </c>
      <c r="D137" s="3">
        <f>Table134[[#This Row],[Actual]]/B136-1</f>
        <v>2.3622431548633305E-3</v>
      </c>
      <c r="E137" s="3">
        <f>Table134[[#This Row],[Predicted]]/B136-1</f>
        <v>-3.5911328029674561E-2</v>
      </c>
      <c r="F137" s="1">
        <v>42935</v>
      </c>
      <c r="G137" s="4">
        <f>IF(Table134[[#This Row],[Actual]]&gt;0,IF(Table134[[#This Row],[Predicted]]&gt;0,1))</f>
        <v>1</v>
      </c>
      <c r="H137" s="4" t="str">
        <f>IF(Table134[[#This Row],[Column4]]&gt;=0,"BUY","SELL")</f>
        <v>BUY</v>
      </c>
      <c r="I137" s="4" t="str">
        <f>IF(Table134[[#This Row],[Column2]]&gt;=0,"BUY","SELL")</f>
        <v>SELL</v>
      </c>
      <c r="J137" s="5">
        <f>IF(Table134[[#This Row],[PREDICTED_SELL/BUY]]="BUY",Table134[[#This Row],[Column4]]*$R$3,IF(Table134[[#This Row],[PREDICTED_SELL/BUY]]="SELL",-Table134[[#This Row],[Column4]]*$R$3))</f>
        <v>-4.2520376787539949</v>
      </c>
      <c r="K137" s="6"/>
      <c r="L137" s="6">
        <f>IF(Table134[[#This Row],[ACTUAL_SELL/BUY]]=Table134[[#This Row],[PREDICTED_SELL/BUY]],1,0)</f>
        <v>0</v>
      </c>
      <c r="M137" s="6"/>
      <c r="N137" s="6"/>
      <c r="O137" s="6"/>
    </row>
    <row r="138" spans="1:15">
      <c r="A138">
        <v>136</v>
      </c>
      <c r="B138">
        <v>1028.7</v>
      </c>
      <c r="C138">
        <v>994.32776000000001</v>
      </c>
      <c r="D138" s="3">
        <f>Table134[[#This Row],[Actual]]/B137-1</f>
        <v>1.7821145812031425E-3</v>
      </c>
      <c r="E138" s="3">
        <f>Table134[[#This Row],[Predicted]]/B137-1</f>
        <v>-3.1690710606016248E-2</v>
      </c>
      <c r="F138" s="1">
        <v>42936</v>
      </c>
      <c r="G138" s="4">
        <f>IF(Table134[[#This Row],[Actual]]&gt;0,IF(Table134[[#This Row],[Predicted]]&gt;0,1))</f>
        <v>1</v>
      </c>
      <c r="H138" s="4" t="str">
        <f>IF(Table134[[#This Row],[Column4]]&gt;=0,"BUY","SELL")</f>
        <v>BUY</v>
      </c>
      <c r="I138" s="4" t="str">
        <f>IF(Table134[[#This Row],[Column2]]&gt;=0,"BUY","SELL")</f>
        <v>SELL</v>
      </c>
      <c r="J138" s="5">
        <f>IF(Table134[[#This Row],[PREDICTED_SELL/BUY]]="BUY",Table134[[#This Row],[Column4]]*$R$3,IF(Table134[[#This Row],[PREDICTED_SELL/BUY]]="SELL",-Table134[[#This Row],[Column4]]*$R$3))</f>
        <v>-3.2078062461656565</v>
      </c>
      <c r="K138" s="6"/>
      <c r="L138" s="6">
        <f>IF(Table134[[#This Row],[ACTUAL_SELL/BUY]]=Table134[[#This Row],[PREDICTED_SELL/BUY]],1,0)</f>
        <v>0</v>
      </c>
      <c r="M138" s="6"/>
      <c r="N138" s="6"/>
      <c r="O138" s="6"/>
    </row>
    <row r="139" spans="1:15">
      <c r="A139">
        <v>137</v>
      </c>
      <c r="B139">
        <v>1025.67</v>
      </c>
      <c r="C139">
        <v>1000.0234</v>
      </c>
      <c r="D139" s="3">
        <f>Table134[[#This Row],[Actual]]/B138-1</f>
        <v>-2.9454651501895635E-3</v>
      </c>
      <c r="E139" s="3">
        <f>Table134[[#This Row],[Predicted]]/B138-1</f>
        <v>-2.7876543209876536E-2</v>
      </c>
      <c r="F139" s="1">
        <v>42937</v>
      </c>
      <c r="G139" s="4">
        <f>IF(Table134[[#This Row],[Actual]]&gt;0,IF(Table134[[#This Row],[Predicted]]&gt;0,1))</f>
        <v>1</v>
      </c>
      <c r="H139" s="4" t="str">
        <f>IF(Table134[[#This Row],[Column4]]&gt;=0,"BUY","SELL")</f>
        <v>SELL</v>
      </c>
      <c r="I139" s="4" t="str">
        <f>IF(Table134[[#This Row],[Column2]]&gt;=0,"BUY","SELL")</f>
        <v>SELL</v>
      </c>
      <c r="J139" s="5">
        <f>IF(Table134[[#This Row],[PREDICTED_SELL/BUY]]="BUY",Table134[[#This Row],[Column4]]*$R$3,IF(Table134[[#This Row],[PREDICTED_SELL/BUY]]="SELL",-Table134[[#This Row],[Column4]]*$R$3))</f>
        <v>5.3018372703412142</v>
      </c>
      <c r="K139" s="6"/>
      <c r="L139" s="6">
        <f>IF(Table134[[#This Row],[ACTUAL_SELL/BUY]]=Table134[[#This Row],[PREDICTED_SELL/BUY]],1,0)</f>
        <v>1</v>
      </c>
      <c r="M139" s="6"/>
      <c r="N139" s="6"/>
      <c r="O139" s="6"/>
    </row>
    <row r="140" spans="1:15">
      <c r="A140">
        <v>138</v>
      </c>
      <c r="B140">
        <v>1038.95</v>
      </c>
      <c r="C140">
        <v>1001.662</v>
      </c>
      <c r="D140" s="3">
        <f>Table134[[#This Row],[Actual]]/B139-1</f>
        <v>1.2947634229333094E-2</v>
      </c>
      <c r="E140" s="3">
        <f>Table134[[#This Row],[Predicted]]/B139-1</f>
        <v>-2.3407138748330447E-2</v>
      </c>
      <c r="F140" s="1">
        <v>42940</v>
      </c>
      <c r="G140" s="4">
        <f>IF(Table134[[#This Row],[Actual]]&gt;0,IF(Table134[[#This Row],[Predicted]]&gt;0,1))</f>
        <v>1</v>
      </c>
      <c r="H140" s="4" t="str">
        <f>IF(Table134[[#This Row],[Column4]]&gt;=0,"BUY","SELL")</f>
        <v>BUY</v>
      </c>
      <c r="I140" s="4" t="str">
        <f>IF(Table134[[#This Row],[Column2]]&gt;=0,"BUY","SELL")</f>
        <v>SELL</v>
      </c>
      <c r="J140" s="5">
        <f>IF(Table134[[#This Row],[PREDICTED_SELL/BUY]]="BUY",Table134[[#This Row],[Column4]]*$R$3,IF(Table134[[#This Row],[PREDICTED_SELL/BUY]]="SELL",-Table134[[#This Row],[Column4]]*$R$3))</f>
        <v>-23.305741612799569</v>
      </c>
      <c r="K140" s="6"/>
      <c r="L140" s="6">
        <f>IF(Table134[[#This Row],[ACTUAL_SELL/BUY]]=Table134[[#This Row],[PREDICTED_SELL/BUY]],1,0)</f>
        <v>0</v>
      </c>
      <c r="M140" s="6"/>
      <c r="N140" s="6"/>
      <c r="O140" s="6"/>
    </row>
    <row r="141" spans="1:15">
      <c r="A141">
        <v>139</v>
      </c>
      <c r="B141">
        <v>1039.8699999999999</v>
      </c>
      <c r="C141">
        <v>1006.8924</v>
      </c>
      <c r="D141" s="3">
        <f>Table134[[#This Row],[Actual]]/B140-1</f>
        <v>8.8550940853737714E-4</v>
      </c>
      <c r="E141" s="3">
        <f>Table134[[#This Row],[Predicted]]/B140-1</f>
        <v>-3.085576784253341E-2</v>
      </c>
      <c r="F141" s="1">
        <v>42941</v>
      </c>
      <c r="G141" s="4">
        <f>IF(Table134[[#This Row],[Actual]]&gt;0,IF(Table134[[#This Row],[Predicted]]&gt;0,1))</f>
        <v>1</v>
      </c>
      <c r="H141" s="4" t="str">
        <f>IF(Table134[[#This Row],[Column4]]&gt;=0,"BUY","SELL")</f>
        <v>BUY</v>
      </c>
      <c r="I141" s="4" t="str">
        <f>IF(Table134[[#This Row],[Column2]]&gt;=0,"BUY","SELL")</f>
        <v>SELL</v>
      </c>
      <c r="J141" s="5">
        <f>IF(Table134[[#This Row],[PREDICTED_SELL/BUY]]="BUY",Table134[[#This Row],[Column4]]*$R$3,IF(Table134[[#This Row],[PREDICTED_SELL/BUY]]="SELL",-Table134[[#This Row],[Column4]]*$R$3))</f>
        <v>-1.5939169353672789</v>
      </c>
      <c r="K141" s="6"/>
      <c r="L141" s="6">
        <f>IF(Table134[[#This Row],[ACTUAL_SELL/BUY]]=Table134[[#This Row],[PREDICTED_SELL/BUY]],1,0)</f>
        <v>0</v>
      </c>
      <c r="M141" s="6"/>
      <c r="N141" s="6"/>
      <c r="O141" s="6"/>
    </row>
    <row r="142" spans="1:15">
      <c r="A142">
        <v>140</v>
      </c>
      <c r="B142">
        <v>1052.8</v>
      </c>
      <c r="C142">
        <v>1010.8801</v>
      </c>
      <c r="D142" s="3">
        <f>Table134[[#This Row],[Actual]]/B141-1</f>
        <v>1.2434246588515885E-2</v>
      </c>
      <c r="E142" s="3">
        <f>Table134[[#This Row],[Predicted]]/B141-1</f>
        <v>-2.7878388644734353E-2</v>
      </c>
      <c r="F142" s="1">
        <v>42942</v>
      </c>
      <c r="G142" s="4">
        <f>IF(Table134[[#This Row],[Actual]]&gt;0,IF(Table134[[#This Row],[Predicted]]&gt;0,1))</f>
        <v>1</v>
      </c>
      <c r="H142" s="4" t="str">
        <f>IF(Table134[[#This Row],[Column4]]&gt;=0,"BUY","SELL")</f>
        <v>BUY</v>
      </c>
      <c r="I142" s="4" t="str">
        <f>IF(Table134[[#This Row],[Column2]]&gt;=0,"BUY","SELL")</f>
        <v>SELL</v>
      </c>
      <c r="J142" s="5">
        <f>IF(Table134[[#This Row],[PREDICTED_SELL/BUY]]="BUY",Table134[[#This Row],[Column4]]*$R$3,IF(Table134[[#This Row],[PREDICTED_SELL/BUY]]="SELL",-Table134[[#This Row],[Column4]]*$R$3))</f>
        <v>-22.381643859328591</v>
      </c>
      <c r="K142" s="6"/>
      <c r="L142" s="6">
        <f>IF(Table134[[#This Row],[ACTUAL_SELL/BUY]]=Table134[[#This Row],[PREDICTED_SELL/BUY]],1,0)</f>
        <v>0</v>
      </c>
      <c r="M142" s="6"/>
      <c r="N142" s="6"/>
      <c r="O142" s="6"/>
    </row>
    <row r="143" spans="1:15">
      <c r="A143">
        <v>141</v>
      </c>
      <c r="B143">
        <v>1046</v>
      </c>
      <c r="C143">
        <v>1018.46423</v>
      </c>
      <c r="D143" s="3">
        <f>Table134[[#This Row],[Actual]]/B142-1</f>
        <v>-6.4589665653494999E-3</v>
      </c>
      <c r="E143" s="3">
        <f>Table134[[#This Row],[Predicted]]/B142-1</f>
        <v>-3.2613763297872245E-2</v>
      </c>
      <c r="F143" s="1">
        <v>42943</v>
      </c>
      <c r="G143" s="4">
        <f>IF(Table134[[#This Row],[Actual]]&gt;0,IF(Table134[[#This Row],[Predicted]]&gt;0,1))</f>
        <v>1</v>
      </c>
      <c r="H143" s="4" t="str">
        <f>IF(Table134[[#This Row],[Column4]]&gt;=0,"BUY","SELL")</f>
        <v>SELL</v>
      </c>
      <c r="I143" s="4" t="str">
        <f>IF(Table134[[#This Row],[Column2]]&gt;=0,"BUY","SELL")</f>
        <v>SELL</v>
      </c>
      <c r="J143" s="5">
        <f>IF(Table134[[#This Row],[PREDICTED_SELL/BUY]]="BUY",Table134[[#This Row],[Column4]]*$R$3,IF(Table134[[#This Row],[PREDICTED_SELL/BUY]]="SELL",-Table134[[#This Row],[Column4]]*$R$3))</f>
        <v>11.626139817629099</v>
      </c>
      <c r="K143" s="6"/>
      <c r="L143" s="6">
        <f>IF(Table134[[#This Row],[ACTUAL_SELL/BUY]]=Table134[[#This Row],[PREDICTED_SELL/BUY]],1,0)</f>
        <v>1</v>
      </c>
      <c r="M143" s="6"/>
      <c r="N143" s="6"/>
      <c r="O143" s="6"/>
    </row>
    <row r="144" spans="1:15">
      <c r="A144">
        <v>142</v>
      </c>
      <c r="B144">
        <v>1020.04</v>
      </c>
      <c r="C144">
        <v>1011.66833</v>
      </c>
      <c r="D144" s="3">
        <f>Table134[[#This Row],[Actual]]/B143-1</f>
        <v>-2.4818355640535361E-2</v>
      </c>
      <c r="E144" s="3">
        <f>Table134[[#This Row],[Predicted]]/B143-1</f>
        <v>-3.2821864244741872E-2</v>
      </c>
      <c r="F144" s="1">
        <v>42944</v>
      </c>
      <c r="G144" s="4">
        <f>IF(Table134[[#This Row],[Actual]]&gt;0,IF(Table134[[#This Row],[Predicted]]&gt;0,1))</f>
        <v>1</v>
      </c>
      <c r="H144" s="4" t="str">
        <f>IF(Table134[[#This Row],[Column4]]&gt;=0,"BUY","SELL")</f>
        <v>SELL</v>
      </c>
      <c r="I144" s="4" t="str">
        <f>IF(Table134[[#This Row],[Column2]]&gt;=0,"BUY","SELL")</f>
        <v>SELL</v>
      </c>
      <c r="J144" s="5">
        <f>IF(Table134[[#This Row],[PREDICTED_SELL/BUY]]="BUY",Table134[[#This Row],[Column4]]*$R$3,IF(Table134[[#This Row],[PREDICTED_SELL/BUY]]="SELL",-Table134[[#This Row],[Column4]]*$R$3))</f>
        <v>44.673040152963651</v>
      </c>
      <c r="K144" s="6"/>
      <c r="L144" s="6">
        <f>IF(Table134[[#This Row],[ACTUAL_SELL/BUY]]=Table134[[#This Row],[PREDICTED_SELL/BUY]],1,0)</f>
        <v>1</v>
      </c>
      <c r="M144" s="6"/>
      <c r="N144" s="6"/>
      <c r="O144" s="6"/>
    </row>
    <row r="145" spans="1:15">
      <c r="A145">
        <v>143</v>
      </c>
      <c r="B145">
        <v>987.78</v>
      </c>
      <c r="C145">
        <v>1000.4855</v>
      </c>
      <c r="D145" s="3">
        <f>Table134[[#This Row],[Actual]]/B144-1</f>
        <v>-3.1626210736833804E-2</v>
      </c>
      <c r="E145" s="3">
        <f>Table134[[#This Row],[Predicted]]/B144-1</f>
        <v>-1.9170326653856651E-2</v>
      </c>
      <c r="F145" s="1">
        <v>42947</v>
      </c>
      <c r="G145" s="4">
        <f>IF(Table134[[#This Row],[Actual]]&gt;0,IF(Table134[[#This Row],[Predicted]]&gt;0,1))</f>
        <v>1</v>
      </c>
      <c r="H145" s="4" t="str">
        <f>IF(Table134[[#This Row],[Column4]]&gt;=0,"BUY","SELL")</f>
        <v>SELL</v>
      </c>
      <c r="I145" s="4" t="str">
        <f>IF(Table134[[#This Row],[Column2]]&gt;=0,"BUY","SELL")</f>
        <v>SELL</v>
      </c>
      <c r="J145" s="5">
        <f>IF(Table134[[#This Row],[PREDICTED_SELL/BUY]]="BUY",Table134[[#This Row],[Column4]]*$R$3,IF(Table134[[#This Row],[PREDICTED_SELL/BUY]]="SELL",-Table134[[#This Row],[Column4]]*$R$3))</f>
        <v>56.927179326300845</v>
      </c>
      <c r="K145" s="6"/>
      <c r="L145" s="6">
        <f>IF(Table134[[#This Row],[ACTUAL_SELL/BUY]]=Table134[[#This Row],[PREDICTED_SELL/BUY]],1,0)</f>
        <v>1</v>
      </c>
      <c r="M145" s="6"/>
      <c r="N145" s="6"/>
      <c r="O145" s="6"/>
    </row>
    <row r="146" spans="1:15">
      <c r="A146">
        <v>144</v>
      </c>
      <c r="B146">
        <v>996.18989999999997</v>
      </c>
      <c r="C146">
        <v>979.19870000000003</v>
      </c>
      <c r="D146" s="3">
        <f>Table134[[#This Row],[Actual]]/B145-1</f>
        <v>8.5139403510903211E-3</v>
      </c>
      <c r="E146" s="3">
        <f>Table134[[#This Row],[Predicted]]/B145-1</f>
        <v>-8.6874607706168838E-3</v>
      </c>
      <c r="F146" s="1">
        <v>42948</v>
      </c>
      <c r="G146" s="4">
        <f>IF(Table134[[#This Row],[Actual]]&gt;0,IF(Table134[[#This Row],[Predicted]]&gt;0,1))</f>
        <v>1</v>
      </c>
      <c r="H146" s="4" t="str">
        <f>IF(Table134[[#This Row],[Column4]]&gt;=0,"BUY","SELL")</f>
        <v>BUY</v>
      </c>
      <c r="I146" s="4" t="str">
        <f>IF(Table134[[#This Row],[Column2]]&gt;=0,"BUY","SELL")</f>
        <v>SELL</v>
      </c>
      <c r="J146" s="5">
        <f>IF(Table134[[#This Row],[PREDICTED_SELL/BUY]]="BUY",Table134[[#This Row],[Column4]]*$R$3,IF(Table134[[#This Row],[PREDICTED_SELL/BUY]]="SELL",-Table134[[#This Row],[Column4]]*$R$3))</f>
        <v>-15.325092631962578</v>
      </c>
      <c r="K146" s="6"/>
      <c r="L146" s="6">
        <f>IF(Table134[[#This Row],[ACTUAL_SELL/BUY]]=Table134[[#This Row],[PREDICTED_SELL/BUY]],1,0)</f>
        <v>0</v>
      </c>
      <c r="M146" s="6"/>
      <c r="N146" s="6"/>
      <c r="O146" s="6"/>
    </row>
    <row r="147" spans="1:15">
      <c r="A147">
        <v>145</v>
      </c>
      <c r="B147">
        <v>995.88982999999996</v>
      </c>
      <c r="C147">
        <v>972.83429999999998</v>
      </c>
      <c r="D147" s="3">
        <f>Table134[[#This Row],[Actual]]/B146-1</f>
        <v>-3.0121766944235517E-4</v>
      </c>
      <c r="E147" s="3">
        <f>Table134[[#This Row],[Predicted]]/B146-1</f>
        <v>-2.3444927518337599E-2</v>
      </c>
      <c r="F147" s="1">
        <v>42949</v>
      </c>
      <c r="G147" s="4">
        <f>IF(Table134[[#This Row],[Actual]]&gt;0,IF(Table134[[#This Row],[Predicted]]&gt;0,1))</f>
        <v>1</v>
      </c>
      <c r="H147" s="4" t="str">
        <f>IF(Table134[[#This Row],[Column4]]&gt;=0,"BUY","SELL")</f>
        <v>SELL</v>
      </c>
      <c r="I147" s="4" t="str">
        <f>IF(Table134[[#This Row],[Column2]]&gt;=0,"BUY","SELL")</f>
        <v>SELL</v>
      </c>
      <c r="J147" s="5">
        <f>IF(Table134[[#This Row],[PREDICTED_SELL/BUY]]="BUY",Table134[[#This Row],[Column4]]*$R$3,IF(Table134[[#This Row],[PREDICTED_SELL/BUY]]="SELL",-Table134[[#This Row],[Column4]]*$R$3))</f>
        <v>0.54219180499623931</v>
      </c>
      <c r="K147" s="6"/>
      <c r="L147" s="6">
        <f>IF(Table134[[#This Row],[ACTUAL_SELL/BUY]]=Table134[[#This Row],[PREDICTED_SELL/BUY]],1,0)</f>
        <v>1</v>
      </c>
      <c r="M147" s="6"/>
      <c r="N147" s="6"/>
      <c r="O147" s="6"/>
    </row>
    <row r="148" spans="1:15">
      <c r="A148">
        <v>146</v>
      </c>
      <c r="B148">
        <v>986.91989999999998</v>
      </c>
      <c r="C148">
        <v>971.08219999999994</v>
      </c>
      <c r="D148" s="3">
        <f>Table134[[#This Row],[Actual]]/B147-1</f>
        <v>-9.0069500960763271E-3</v>
      </c>
      <c r="E148" s="3">
        <f>Table134[[#This Row],[Predicted]]/B147-1</f>
        <v>-2.4910014393861202E-2</v>
      </c>
      <c r="F148" s="1">
        <v>42950</v>
      </c>
      <c r="G148" s="4">
        <f>IF(Table134[[#This Row],[Actual]]&gt;0,IF(Table134[[#This Row],[Predicted]]&gt;0,1))</f>
        <v>1</v>
      </c>
      <c r="H148" s="4" t="str">
        <f>IF(Table134[[#This Row],[Column4]]&gt;=0,"BUY","SELL")</f>
        <v>SELL</v>
      </c>
      <c r="I148" s="4" t="str">
        <f>IF(Table134[[#This Row],[Column2]]&gt;=0,"BUY","SELL")</f>
        <v>SELL</v>
      </c>
      <c r="J148" s="5">
        <f>IF(Table134[[#This Row],[PREDICTED_SELL/BUY]]="BUY",Table134[[#This Row],[Column4]]*$R$3,IF(Table134[[#This Row],[PREDICTED_SELL/BUY]]="SELL",-Table134[[#This Row],[Column4]]*$R$3))</f>
        <v>16.212510172937389</v>
      </c>
      <c r="K148" s="6"/>
      <c r="L148" s="6">
        <f>IF(Table134[[#This Row],[ACTUAL_SELL/BUY]]=Table134[[#This Row],[PREDICTED_SELL/BUY]],1,0)</f>
        <v>1</v>
      </c>
      <c r="M148" s="6"/>
      <c r="N148" s="6"/>
      <c r="O148" s="6"/>
    </row>
    <row r="149" spans="1:15">
      <c r="A149">
        <v>147</v>
      </c>
      <c r="B149">
        <v>987.58010000000002</v>
      </c>
      <c r="C149">
        <v>971.02855999999997</v>
      </c>
      <c r="D149" s="3">
        <f>Table134[[#This Row],[Actual]]/B148-1</f>
        <v>6.6894993200561359E-4</v>
      </c>
      <c r="E149" s="3">
        <f>Table134[[#This Row],[Predicted]]/B148-1</f>
        <v>-1.6101955184002259E-2</v>
      </c>
      <c r="F149" s="1">
        <v>42951</v>
      </c>
      <c r="G149" s="4">
        <f>IF(Table134[[#This Row],[Actual]]&gt;0,IF(Table134[[#This Row],[Predicted]]&gt;0,1))</f>
        <v>1</v>
      </c>
      <c r="H149" s="4" t="str">
        <f>IF(Table134[[#This Row],[Column4]]&gt;=0,"BUY","SELL")</f>
        <v>BUY</v>
      </c>
      <c r="I149" s="4" t="str">
        <f>IF(Table134[[#This Row],[Column2]]&gt;=0,"BUY","SELL")</f>
        <v>SELL</v>
      </c>
      <c r="J149" s="5">
        <f>IF(Table134[[#This Row],[PREDICTED_SELL/BUY]]="BUY",Table134[[#This Row],[Column4]]*$R$3,IF(Table134[[#This Row],[PREDICTED_SELL/BUY]]="SELL",-Table134[[#This Row],[Column4]]*$R$3))</f>
        <v>-1.2041098776101045</v>
      </c>
      <c r="K149" s="6"/>
      <c r="L149" s="6">
        <f>IF(Table134[[#This Row],[ACTUAL_SELL/BUY]]=Table134[[#This Row],[PREDICTED_SELL/BUY]],1,0)</f>
        <v>0</v>
      </c>
      <c r="M149" s="6"/>
      <c r="N149" s="6"/>
      <c r="O149" s="6"/>
    </row>
    <row r="150" spans="1:15">
      <c r="A150">
        <v>148</v>
      </c>
      <c r="B150">
        <v>992.27</v>
      </c>
      <c r="C150">
        <v>969.93146000000002</v>
      </c>
      <c r="D150" s="3">
        <f>Table134[[#This Row],[Actual]]/B149-1</f>
        <v>4.7488806224427194E-3</v>
      </c>
      <c r="E150" s="3">
        <f>Table134[[#This Row],[Predicted]]/B149-1</f>
        <v>-1.7870590952571819E-2</v>
      </c>
      <c r="F150" s="1">
        <v>42954</v>
      </c>
      <c r="G150" s="4">
        <f>IF(Table134[[#This Row],[Actual]]&gt;0,IF(Table134[[#This Row],[Predicted]]&gt;0,1))</f>
        <v>1</v>
      </c>
      <c r="H150" s="4" t="str">
        <f>IF(Table134[[#This Row],[Column4]]&gt;=0,"BUY","SELL")</f>
        <v>BUY</v>
      </c>
      <c r="I150" s="4" t="str">
        <f>IF(Table134[[#This Row],[Column2]]&gt;=0,"BUY","SELL")</f>
        <v>SELL</v>
      </c>
      <c r="J150" s="5">
        <f>IF(Table134[[#This Row],[PREDICTED_SELL/BUY]]="BUY",Table134[[#This Row],[Column4]]*$R$3,IF(Table134[[#This Row],[PREDICTED_SELL/BUY]]="SELL",-Table134[[#This Row],[Column4]]*$R$3))</f>
        <v>-8.5479851203968948</v>
      </c>
      <c r="K150" s="6"/>
      <c r="L150" s="6">
        <f>IF(Table134[[#This Row],[ACTUAL_SELL/BUY]]=Table134[[#This Row],[PREDICTED_SELL/BUY]],1,0)</f>
        <v>0</v>
      </c>
      <c r="M150" s="6"/>
      <c r="N150" s="6"/>
      <c r="O150" s="6"/>
    </row>
    <row r="151" spans="1:15">
      <c r="A151">
        <v>149</v>
      </c>
      <c r="B151">
        <v>989.84010000000001</v>
      </c>
      <c r="C151">
        <v>970.86080000000004</v>
      </c>
      <c r="D151" s="3">
        <f>Table134[[#This Row],[Actual]]/B150-1</f>
        <v>-2.4488294516613607E-3</v>
      </c>
      <c r="E151" s="3">
        <f>Table134[[#This Row],[Predicted]]/B150-1</f>
        <v>-2.1575982343515321E-2</v>
      </c>
      <c r="F151" s="1">
        <v>42955</v>
      </c>
      <c r="G151" s="4">
        <f>IF(Table134[[#This Row],[Actual]]&gt;0,IF(Table134[[#This Row],[Predicted]]&gt;0,1))</f>
        <v>1</v>
      </c>
      <c r="H151" s="4" t="str">
        <f>IF(Table134[[#This Row],[Column4]]&gt;=0,"BUY","SELL")</f>
        <v>SELL</v>
      </c>
      <c r="I151" s="4" t="str">
        <f>IF(Table134[[#This Row],[Column2]]&gt;=0,"BUY","SELL")</f>
        <v>SELL</v>
      </c>
      <c r="J151" s="5">
        <f>IF(Table134[[#This Row],[PREDICTED_SELL/BUY]]="BUY",Table134[[#This Row],[Column4]]*$R$3,IF(Table134[[#This Row],[PREDICTED_SELL/BUY]]="SELL",-Table134[[#This Row],[Column4]]*$R$3))</f>
        <v>4.4078930129904492</v>
      </c>
      <c r="K151" s="6"/>
      <c r="L151" s="6">
        <f>IF(Table134[[#This Row],[ACTUAL_SELL/BUY]]=Table134[[#This Row],[PREDICTED_SELL/BUY]],1,0)</f>
        <v>1</v>
      </c>
      <c r="M151" s="6"/>
      <c r="N151" s="6"/>
      <c r="O151" s="6"/>
    </row>
    <row r="152" spans="1:15">
      <c r="A152">
        <v>150</v>
      </c>
      <c r="B152">
        <v>982.01</v>
      </c>
      <c r="C152">
        <v>971.32384999999999</v>
      </c>
      <c r="D152" s="3">
        <f>Table134[[#This Row],[Actual]]/B151-1</f>
        <v>-7.9104695798847269E-3</v>
      </c>
      <c r="E152" s="3">
        <f>Table134[[#This Row],[Predicted]]/B151-1</f>
        <v>-1.8706304179836764E-2</v>
      </c>
      <c r="F152" s="1">
        <v>42956</v>
      </c>
      <c r="G152" s="4">
        <f>IF(Table134[[#This Row],[Actual]]&gt;0,IF(Table134[[#This Row],[Predicted]]&gt;0,1))</f>
        <v>1</v>
      </c>
      <c r="H152" s="4" t="str">
        <f>IF(Table134[[#This Row],[Column4]]&gt;=0,"BUY","SELL")</f>
        <v>SELL</v>
      </c>
      <c r="I152" s="4" t="str">
        <f>IF(Table134[[#This Row],[Column2]]&gt;=0,"BUY","SELL")</f>
        <v>SELL</v>
      </c>
      <c r="J152" s="5">
        <f>IF(Table134[[#This Row],[PREDICTED_SELL/BUY]]="BUY",Table134[[#This Row],[Column4]]*$R$3,IF(Table134[[#This Row],[PREDICTED_SELL/BUY]]="SELL",-Table134[[#This Row],[Column4]]*$R$3))</f>
        <v>14.238845243792507</v>
      </c>
      <c r="K152" s="6"/>
      <c r="L152" s="6">
        <f>IF(Table134[[#This Row],[ACTUAL_SELL/BUY]]=Table134[[#This Row],[PREDICTED_SELL/BUY]],1,0)</f>
        <v>1</v>
      </c>
      <c r="M152" s="6"/>
      <c r="N152" s="6"/>
      <c r="O152" s="6"/>
    </row>
    <row r="153" spans="1:15">
      <c r="A153">
        <v>151</v>
      </c>
      <c r="B153">
        <v>956.91989999999998</v>
      </c>
      <c r="C153">
        <v>967.77859999999998</v>
      </c>
      <c r="D153" s="3">
        <f>Table134[[#This Row],[Actual]]/B152-1</f>
        <v>-2.5549739819350159E-2</v>
      </c>
      <c r="E153" s="3">
        <f>Table134[[#This Row],[Predicted]]/B152-1</f>
        <v>-1.4492113114937699E-2</v>
      </c>
      <c r="F153" s="1">
        <v>42957</v>
      </c>
      <c r="G153" s="4">
        <f>IF(Table134[[#This Row],[Actual]]&gt;0,IF(Table134[[#This Row],[Predicted]]&gt;0,1))</f>
        <v>1</v>
      </c>
      <c r="H153" s="4" t="str">
        <f>IF(Table134[[#This Row],[Column4]]&gt;=0,"BUY","SELL")</f>
        <v>SELL</v>
      </c>
      <c r="I153" s="4" t="str">
        <f>IF(Table134[[#This Row],[Column2]]&gt;=0,"BUY","SELL")</f>
        <v>SELL</v>
      </c>
      <c r="J153" s="5">
        <f>IF(Table134[[#This Row],[PREDICTED_SELL/BUY]]="BUY",Table134[[#This Row],[Column4]]*$R$3,IF(Table134[[#This Row],[PREDICTED_SELL/BUY]]="SELL",-Table134[[#This Row],[Column4]]*$R$3))</f>
        <v>45.989531674830289</v>
      </c>
      <c r="K153" s="6"/>
      <c r="L153" s="6">
        <f>IF(Table134[[#This Row],[ACTUAL_SELL/BUY]]=Table134[[#This Row],[PREDICTED_SELL/BUY]],1,0)</f>
        <v>1</v>
      </c>
      <c r="M153" s="6"/>
      <c r="N153" s="6"/>
      <c r="O153" s="6"/>
    </row>
    <row r="154" spans="1:15">
      <c r="A154">
        <v>152</v>
      </c>
      <c r="B154">
        <v>967.99</v>
      </c>
      <c r="C154">
        <v>953.0693</v>
      </c>
      <c r="D154" s="3">
        <f>Table134[[#This Row],[Actual]]/B153-1</f>
        <v>1.1568470882463711E-2</v>
      </c>
      <c r="E154" s="3">
        <f>Table134[[#This Row],[Predicted]]/B153-1</f>
        <v>-4.0239522660151517E-3</v>
      </c>
      <c r="F154" s="1">
        <v>42958</v>
      </c>
      <c r="G154" s="4">
        <f>IF(Table134[[#This Row],[Actual]]&gt;0,IF(Table134[[#This Row],[Predicted]]&gt;0,1))</f>
        <v>1</v>
      </c>
      <c r="H154" s="4" t="str">
        <f>IF(Table134[[#This Row],[Column4]]&gt;=0,"BUY","SELL")</f>
        <v>BUY</v>
      </c>
      <c r="I154" s="4" t="str">
        <f>IF(Table134[[#This Row],[Column2]]&gt;=0,"BUY","SELL")</f>
        <v>SELL</v>
      </c>
      <c r="J154" s="5">
        <f>IF(Table134[[#This Row],[PREDICTED_SELL/BUY]]="BUY",Table134[[#This Row],[Column4]]*$R$3,IF(Table134[[#This Row],[PREDICTED_SELL/BUY]]="SELL",-Table134[[#This Row],[Column4]]*$R$3))</f>
        <v>-20.823247588434679</v>
      </c>
      <c r="K154" s="6"/>
      <c r="L154" s="6">
        <f>IF(Table134[[#This Row],[ACTUAL_SELL/BUY]]=Table134[[#This Row],[PREDICTED_SELL/BUY]],1,0)</f>
        <v>0</v>
      </c>
      <c r="M154" s="6"/>
      <c r="N154" s="6"/>
      <c r="O154" s="6"/>
    </row>
    <row r="155" spans="1:15">
      <c r="A155">
        <v>153</v>
      </c>
      <c r="B155">
        <v>983.3</v>
      </c>
      <c r="C155">
        <v>949.77229999999997</v>
      </c>
      <c r="D155" s="3">
        <f>Table134[[#This Row],[Actual]]/B154-1</f>
        <v>1.5816279093792129E-2</v>
      </c>
      <c r="E155" s="3">
        <f>Table134[[#This Row],[Predicted]]/B154-1</f>
        <v>-1.882013243938474E-2</v>
      </c>
      <c r="F155" s="1">
        <v>42961</v>
      </c>
      <c r="G155" s="4">
        <f>IF(Table134[[#This Row],[Actual]]&gt;0,IF(Table134[[#This Row],[Predicted]]&gt;0,1))</f>
        <v>1</v>
      </c>
      <c r="H155" s="4" t="str">
        <f>IF(Table134[[#This Row],[Column4]]&gt;=0,"BUY","SELL")</f>
        <v>BUY</v>
      </c>
      <c r="I155" s="4" t="str">
        <f>IF(Table134[[#This Row],[Column2]]&gt;=0,"BUY","SELL")</f>
        <v>SELL</v>
      </c>
      <c r="J155" s="5">
        <f>IF(Table134[[#This Row],[PREDICTED_SELL/BUY]]="BUY",Table134[[#This Row],[Column4]]*$R$3,IF(Table134[[#This Row],[PREDICTED_SELL/BUY]]="SELL",-Table134[[#This Row],[Column4]]*$R$3))</f>
        <v>-28.469302368825833</v>
      </c>
      <c r="K155" s="6"/>
      <c r="L155" s="6">
        <f>IF(Table134[[#This Row],[ACTUAL_SELL/BUY]]=Table134[[#This Row],[PREDICTED_SELL/BUY]],1,0)</f>
        <v>0</v>
      </c>
      <c r="M155" s="6"/>
      <c r="N155" s="6"/>
      <c r="O155" s="6"/>
    </row>
    <row r="156" spans="1:15">
      <c r="A156">
        <v>154</v>
      </c>
      <c r="B156">
        <v>982.74005</v>
      </c>
      <c r="C156">
        <v>954.79912999999999</v>
      </c>
      <c r="D156" s="3">
        <f>Table134[[#This Row],[Actual]]/B155-1</f>
        <v>-5.694599816942203E-4</v>
      </c>
      <c r="E156" s="3">
        <f>Table134[[#This Row],[Predicted]]/B155-1</f>
        <v>-2.8984918132818005E-2</v>
      </c>
      <c r="F156" s="1">
        <v>42962</v>
      </c>
      <c r="G156" s="4">
        <f>IF(Table134[[#This Row],[Actual]]&gt;0,IF(Table134[[#This Row],[Predicted]]&gt;0,1))</f>
        <v>1</v>
      </c>
      <c r="H156" s="4" t="str">
        <f>IF(Table134[[#This Row],[Column4]]&gt;=0,"BUY","SELL")</f>
        <v>SELL</v>
      </c>
      <c r="I156" s="4" t="str">
        <f>IF(Table134[[#This Row],[Column2]]&gt;=0,"BUY","SELL")</f>
        <v>SELL</v>
      </c>
      <c r="J156" s="5">
        <f>IF(Table134[[#This Row],[PREDICTED_SELL/BUY]]="BUY",Table134[[#This Row],[Column4]]*$R$3,IF(Table134[[#This Row],[PREDICTED_SELL/BUY]]="SELL",-Table134[[#This Row],[Column4]]*$R$3))</f>
        <v>1.0250279670495965</v>
      </c>
      <c r="K156" s="6"/>
      <c r="L156" s="6">
        <f>IF(Table134[[#This Row],[ACTUAL_SELL/BUY]]=Table134[[#This Row],[PREDICTED_SELL/BUY]],1,0)</f>
        <v>1</v>
      </c>
      <c r="M156" s="6"/>
      <c r="N156" s="6"/>
      <c r="O156" s="6"/>
    </row>
    <row r="157" spans="1:15">
      <c r="A157">
        <v>155</v>
      </c>
      <c r="B157">
        <v>978.17989999999998</v>
      </c>
      <c r="C157">
        <v>962.21579999999994</v>
      </c>
      <c r="D157" s="3">
        <f>Table134[[#This Row],[Actual]]/B156-1</f>
        <v>-4.6402403158394279E-3</v>
      </c>
      <c r="E157" s="3">
        <f>Table134[[#This Row],[Predicted]]/B156-1</f>
        <v>-2.0884719209316893E-2</v>
      </c>
      <c r="F157" s="1">
        <v>42963</v>
      </c>
      <c r="G157" s="4">
        <f>IF(Table134[[#This Row],[Actual]]&gt;0,IF(Table134[[#This Row],[Predicted]]&gt;0,1))</f>
        <v>1</v>
      </c>
      <c r="H157" s="4" t="str">
        <f>IF(Table134[[#This Row],[Column4]]&gt;=0,"BUY","SELL")</f>
        <v>SELL</v>
      </c>
      <c r="I157" s="4" t="str">
        <f>IF(Table134[[#This Row],[Column2]]&gt;=0,"BUY","SELL")</f>
        <v>SELL</v>
      </c>
      <c r="J157" s="5">
        <f>IF(Table134[[#This Row],[PREDICTED_SELL/BUY]]="BUY",Table134[[#This Row],[Column4]]*$R$3,IF(Table134[[#This Row],[PREDICTED_SELL/BUY]]="SELL",-Table134[[#This Row],[Column4]]*$R$3))</f>
        <v>8.3524325685109702</v>
      </c>
      <c r="K157" s="6"/>
      <c r="L157" s="6">
        <f>IF(Table134[[#This Row],[ACTUAL_SELL/BUY]]=Table134[[#This Row],[PREDICTED_SELL/BUY]],1,0)</f>
        <v>1</v>
      </c>
      <c r="M157" s="6"/>
      <c r="N157" s="6"/>
      <c r="O157" s="6"/>
    </row>
    <row r="158" spans="1:15">
      <c r="A158">
        <v>156</v>
      </c>
      <c r="B158">
        <v>960.57010000000002</v>
      </c>
      <c r="C158">
        <v>963.05740000000003</v>
      </c>
      <c r="D158" s="3">
        <f>Table134[[#This Row],[Actual]]/B157-1</f>
        <v>-1.8002618945656024E-2</v>
      </c>
      <c r="E158" s="3">
        <f>Table134[[#This Row],[Predicted]]/B157-1</f>
        <v>-1.5459835148933232E-2</v>
      </c>
      <c r="F158" s="1">
        <v>42964</v>
      </c>
      <c r="G158" s="4">
        <f>IF(Table134[[#This Row],[Actual]]&gt;0,IF(Table134[[#This Row],[Predicted]]&gt;0,1))</f>
        <v>1</v>
      </c>
      <c r="H158" s="4" t="str">
        <f>IF(Table134[[#This Row],[Column4]]&gt;=0,"BUY","SELL")</f>
        <v>SELL</v>
      </c>
      <c r="I158" s="4" t="str">
        <f>IF(Table134[[#This Row],[Column2]]&gt;=0,"BUY","SELL")</f>
        <v>SELL</v>
      </c>
      <c r="J158" s="5">
        <f>IF(Table134[[#This Row],[PREDICTED_SELL/BUY]]="BUY",Table134[[#This Row],[Column4]]*$R$3,IF(Table134[[#This Row],[PREDICTED_SELL/BUY]]="SELL",-Table134[[#This Row],[Column4]]*$R$3))</f>
        <v>32.40471410218084</v>
      </c>
      <c r="K158" s="6"/>
      <c r="L158" s="6">
        <f>IF(Table134[[#This Row],[ACTUAL_SELL/BUY]]=Table134[[#This Row],[PREDICTED_SELL/BUY]],1,0)</f>
        <v>1</v>
      </c>
      <c r="M158" s="6"/>
      <c r="N158" s="6"/>
      <c r="O158" s="6"/>
    </row>
    <row r="159" spans="1:15">
      <c r="A159">
        <v>157</v>
      </c>
      <c r="B159">
        <v>958.47</v>
      </c>
      <c r="C159">
        <v>952.07665999999995</v>
      </c>
      <c r="D159" s="3">
        <f>Table134[[#This Row],[Actual]]/B158-1</f>
        <v>-2.1863058198459129E-3</v>
      </c>
      <c r="E159" s="3">
        <f>Table134[[#This Row],[Predicted]]/B158-1</f>
        <v>-8.8420824258428343E-3</v>
      </c>
      <c r="F159" s="1">
        <v>42965</v>
      </c>
      <c r="G159" s="4">
        <f>IF(Table134[[#This Row],[Actual]]&gt;0,IF(Table134[[#This Row],[Predicted]]&gt;0,1))</f>
        <v>1</v>
      </c>
      <c r="H159" s="4" t="str">
        <f>IF(Table134[[#This Row],[Column4]]&gt;=0,"BUY","SELL")</f>
        <v>SELL</v>
      </c>
      <c r="I159" s="4" t="str">
        <f>IF(Table134[[#This Row],[Column2]]&gt;=0,"BUY","SELL")</f>
        <v>SELL</v>
      </c>
      <c r="J159" s="5">
        <f>IF(Table134[[#This Row],[PREDICTED_SELL/BUY]]="BUY",Table134[[#This Row],[Column4]]*$R$3,IF(Table134[[#This Row],[PREDICTED_SELL/BUY]]="SELL",-Table134[[#This Row],[Column4]]*$R$3))</f>
        <v>3.9353504757226432</v>
      </c>
      <c r="K159" s="6"/>
      <c r="L159" s="6">
        <f>IF(Table134[[#This Row],[ACTUAL_SELL/BUY]]=Table134[[#This Row],[PREDICTED_SELL/BUY]],1,0)</f>
        <v>1</v>
      </c>
      <c r="M159" s="6"/>
      <c r="N159" s="6"/>
      <c r="O159" s="6"/>
    </row>
    <row r="160" spans="1:15">
      <c r="A160">
        <v>158</v>
      </c>
      <c r="B160">
        <v>953.29</v>
      </c>
      <c r="C160">
        <v>944.92859999999996</v>
      </c>
      <c r="D160" s="3">
        <f>Table134[[#This Row],[Actual]]/B159-1</f>
        <v>-5.4044466702140026E-3</v>
      </c>
      <c r="E160" s="3">
        <f>Table134[[#This Row],[Predicted]]/B159-1</f>
        <v>-1.4128141725875731E-2</v>
      </c>
      <c r="F160" s="1">
        <v>42968</v>
      </c>
      <c r="G160" s="4">
        <f>IF(Table134[[#This Row],[Actual]]&gt;0,IF(Table134[[#This Row],[Predicted]]&gt;0,1))</f>
        <v>1</v>
      </c>
      <c r="H160" s="4" t="str">
        <f>IF(Table134[[#This Row],[Column4]]&gt;=0,"BUY","SELL")</f>
        <v>SELL</v>
      </c>
      <c r="I160" s="4" t="str">
        <f>IF(Table134[[#This Row],[Column2]]&gt;=0,"BUY","SELL")</f>
        <v>SELL</v>
      </c>
      <c r="J160" s="5">
        <f>IF(Table134[[#This Row],[PREDICTED_SELL/BUY]]="BUY",Table134[[#This Row],[Column4]]*$R$3,IF(Table134[[#This Row],[PREDICTED_SELL/BUY]]="SELL",-Table134[[#This Row],[Column4]]*$R$3))</f>
        <v>9.7280040063852056</v>
      </c>
      <c r="K160" s="6"/>
      <c r="L160" s="6">
        <f>IF(Table134[[#This Row],[ACTUAL_SELL/BUY]]=Table134[[#This Row],[PREDICTED_SELL/BUY]],1,0)</f>
        <v>1</v>
      </c>
      <c r="M160" s="6"/>
      <c r="N160" s="6"/>
      <c r="O160" s="6"/>
    </row>
    <row r="161" spans="1:15">
      <c r="A161">
        <v>159</v>
      </c>
      <c r="B161">
        <v>966.8999</v>
      </c>
      <c r="C161">
        <v>939.51679999999999</v>
      </c>
      <c r="D161" s="3">
        <f>Table134[[#This Row],[Actual]]/B160-1</f>
        <v>1.4276767825111003E-2</v>
      </c>
      <c r="E161" s="3">
        <f>Table134[[#This Row],[Predicted]]/B160-1</f>
        <v>-1.4448069317836154E-2</v>
      </c>
      <c r="F161" s="1">
        <v>42969</v>
      </c>
      <c r="G161" s="4">
        <f>IF(Table134[[#This Row],[Actual]]&gt;0,IF(Table134[[#This Row],[Predicted]]&gt;0,1))</f>
        <v>1</v>
      </c>
      <c r="H161" s="4" t="str">
        <f>IF(Table134[[#This Row],[Column4]]&gt;=0,"BUY","SELL")</f>
        <v>BUY</v>
      </c>
      <c r="I161" s="4" t="str">
        <f>IF(Table134[[#This Row],[Column2]]&gt;=0,"BUY","SELL")</f>
        <v>SELL</v>
      </c>
      <c r="J161" s="5">
        <f>IF(Table134[[#This Row],[PREDICTED_SELL/BUY]]="BUY",Table134[[#This Row],[Column4]]*$R$3,IF(Table134[[#This Row],[PREDICTED_SELL/BUY]]="SELL",-Table134[[#This Row],[Column4]]*$R$3))</f>
        <v>-25.698182085199804</v>
      </c>
      <c r="K161" s="6"/>
      <c r="L161" s="6">
        <f>IF(Table134[[#This Row],[ACTUAL_SELL/BUY]]=Table134[[#This Row],[PREDICTED_SELL/BUY]],1,0)</f>
        <v>0</v>
      </c>
      <c r="M161" s="6"/>
      <c r="N161" s="6"/>
      <c r="O161" s="6"/>
    </row>
    <row r="162" spans="1:15">
      <c r="A162">
        <v>160</v>
      </c>
      <c r="B162">
        <v>957.99994000000004</v>
      </c>
      <c r="C162">
        <v>943.47784000000001</v>
      </c>
      <c r="D162" s="3">
        <f>Table134[[#This Row],[Actual]]/B161-1</f>
        <v>-9.2046343163340039E-3</v>
      </c>
      <c r="E162" s="3">
        <f>Table134[[#This Row],[Predicted]]/B161-1</f>
        <v>-2.4223872605633745E-2</v>
      </c>
      <c r="F162" s="1">
        <v>42970</v>
      </c>
      <c r="G162" s="4">
        <f>IF(Table134[[#This Row],[Actual]]&gt;0,IF(Table134[[#This Row],[Predicted]]&gt;0,1))</f>
        <v>1</v>
      </c>
      <c r="H162" s="4" t="str">
        <f>IF(Table134[[#This Row],[Column4]]&gt;=0,"BUY","SELL")</f>
        <v>SELL</v>
      </c>
      <c r="I162" s="4" t="str">
        <f>IF(Table134[[#This Row],[Column2]]&gt;=0,"BUY","SELL")</f>
        <v>SELL</v>
      </c>
      <c r="J162" s="5">
        <f>IF(Table134[[#This Row],[PREDICTED_SELL/BUY]]="BUY",Table134[[#This Row],[Column4]]*$R$3,IF(Table134[[#This Row],[PREDICTED_SELL/BUY]]="SELL",-Table134[[#This Row],[Column4]]*$R$3))</f>
        <v>16.568341769401208</v>
      </c>
      <c r="K162" s="6"/>
      <c r="L162" s="6">
        <f>IF(Table134[[#This Row],[ACTUAL_SELL/BUY]]=Table134[[#This Row],[PREDICTED_SELL/BUY]],1,0)</f>
        <v>1</v>
      </c>
      <c r="M162" s="6"/>
      <c r="N162" s="6"/>
      <c r="O162" s="6"/>
    </row>
    <row r="163" spans="1:15">
      <c r="A163">
        <v>161</v>
      </c>
      <c r="B163">
        <v>952.45</v>
      </c>
      <c r="C163">
        <v>943.08780000000002</v>
      </c>
      <c r="D163" s="3">
        <f>Table134[[#This Row],[Actual]]/B162-1</f>
        <v>-5.7932571478030992E-3</v>
      </c>
      <c r="E163" s="3">
        <f>Table134[[#This Row],[Predicted]]/B162-1</f>
        <v>-1.5565909116862842E-2</v>
      </c>
      <c r="F163" s="1">
        <v>42971</v>
      </c>
      <c r="G163" s="4">
        <f>IF(Table134[[#This Row],[Actual]]&gt;0,IF(Table134[[#This Row],[Predicted]]&gt;0,1))</f>
        <v>1</v>
      </c>
      <c r="H163" s="4" t="str">
        <f>IF(Table134[[#This Row],[Column4]]&gt;=0,"BUY","SELL")</f>
        <v>SELL</v>
      </c>
      <c r="I163" s="4" t="str">
        <f>IF(Table134[[#This Row],[Column2]]&gt;=0,"BUY","SELL")</f>
        <v>SELL</v>
      </c>
      <c r="J163" s="5">
        <f>IF(Table134[[#This Row],[PREDICTED_SELL/BUY]]="BUY",Table134[[#This Row],[Column4]]*$R$3,IF(Table134[[#This Row],[PREDICTED_SELL/BUY]]="SELL",-Table134[[#This Row],[Column4]]*$R$3))</f>
        <v>10.427862866045579</v>
      </c>
      <c r="K163" s="6"/>
      <c r="L163" s="6">
        <f>IF(Table134[[#This Row],[ACTUAL_SELL/BUY]]=Table134[[#This Row],[PREDICTED_SELL/BUY]],1,0)</f>
        <v>1</v>
      </c>
      <c r="M163" s="6"/>
      <c r="N163" s="6"/>
      <c r="O163" s="6"/>
    </row>
    <row r="164" spans="1:15">
      <c r="A164">
        <v>162</v>
      </c>
      <c r="B164">
        <v>945.26</v>
      </c>
      <c r="C164">
        <v>939.01599999999996</v>
      </c>
      <c r="D164" s="3">
        <f>Table134[[#This Row],[Actual]]/B163-1</f>
        <v>-7.5489527009292567E-3</v>
      </c>
      <c r="E164" s="3">
        <f>Table134[[#This Row],[Predicted]]/B163-1</f>
        <v>-1.4104677410887834E-2</v>
      </c>
      <c r="F164" s="1">
        <v>42972</v>
      </c>
      <c r="G164" s="4">
        <f>IF(Table134[[#This Row],[Actual]]&gt;0,IF(Table134[[#This Row],[Predicted]]&gt;0,1))</f>
        <v>1</v>
      </c>
      <c r="H164" s="4" t="str">
        <f>IF(Table134[[#This Row],[Column4]]&gt;=0,"BUY","SELL")</f>
        <v>SELL</v>
      </c>
      <c r="I164" s="4" t="str">
        <f>IF(Table134[[#This Row],[Column2]]&gt;=0,"BUY","SELL")</f>
        <v>SELL</v>
      </c>
      <c r="J164" s="5">
        <f>IF(Table134[[#This Row],[PREDICTED_SELL/BUY]]="BUY",Table134[[#This Row],[Column4]]*$R$3,IF(Table134[[#This Row],[PREDICTED_SELL/BUY]]="SELL",-Table134[[#This Row],[Column4]]*$R$3))</f>
        <v>13.588114861672661</v>
      </c>
      <c r="K164" s="6"/>
      <c r="L164" s="6">
        <f>IF(Table134[[#This Row],[ACTUAL_SELL/BUY]]=Table134[[#This Row],[PREDICTED_SELL/BUY]],1,0)</f>
        <v>1</v>
      </c>
      <c r="M164" s="6"/>
      <c r="N164" s="6"/>
      <c r="O164" s="6"/>
    </row>
    <row r="165" spans="1:15">
      <c r="A165">
        <v>163</v>
      </c>
      <c r="B165">
        <v>946.02</v>
      </c>
      <c r="C165">
        <v>933.41859999999997</v>
      </c>
      <c r="D165" s="3">
        <f>Table134[[#This Row],[Actual]]/B164-1</f>
        <v>8.0401159469345451E-4</v>
      </c>
      <c r="E165" s="3">
        <f>Table134[[#This Row],[Predicted]]/B164-1</f>
        <v>-1.2527135391320887E-2</v>
      </c>
      <c r="F165" s="1">
        <v>42975</v>
      </c>
      <c r="G165" s="4">
        <f>IF(Table134[[#This Row],[Actual]]&gt;0,IF(Table134[[#This Row],[Predicted]]&gt;0,1))</f>
        <v>1</v>
      </c>
      <c r="H165" s="4" t="str">
        <f>IF(Table134[[#This Row],[Column4]]&gt;=0,"BUY","SELL")</f>
        <v>BUY</v>
      </c>
      <c r="I165" s="4" t="str">
        <f>IF(Table134[[#This Row],[Column2]]&gt;=0,"BUY","SELL")</f>
        <v>SELL</v>
      </c>
      <c r="J165" s="5">
        <f>IF(Table134[[#This Row],[PREDICTED_SELL/BUY]]="BUY",Table134[[#This Row],[Column4]]*$R$3,IF(Table134[[#This Row],[PREDICTED_SELL/BUY]]="SELL",-Table134[[#This Row],[Column4]]*$R$3))</f>
        <v>-1.4472208704482181</v>
      </c>
      <c r="K165" s="6"/>
      <c r="L165" s="6">
        <f>IF(Table134[[#This Row],[ACTUAL_SELL/BUY]]=Table134[[#This Row],[PREDICTED_SELL/BUY]],1,0)</f>
        <v>0</v>
      </c>
      <c r="M165" s="6"/>
      <c r="N165" s="6"/>
      <c r="O165" s="6"/>
    </row>
    <row r="166" spans="1:15">
      <c r="A166">
        <v>164</v>
      </c>
      <c r="B166">
        <v>954.06010000000003</v>
      </c>
      <c r="C166">
        <v>931.54474000000005</v>
      </c>
      <c r="D166" s="3">
        <f>Table134[[#This Row],[Actual]]/B165-1</f>
        <v>8.4988689456884092E-3</v>
      </c>
      <c r="E166" s="3">
        <f>Table134[[#This Row],[Predicted]]/B165-1</f>
        <v>-1.5301219847360437E-2</v>
      </c>
      <c r="F166" s="1">
        <v>42976</v>
      </c>
      <c r="G166" s="4">
        <f>IF(Table134[[#This Row],[Actual]]&gt;0,IF(Table134[[#This Row],[Predicted]]&gt;0,1))</f>
        <v>1</v>
      </c>
      <c r="H166" s="4" t="str">
        <f>IF(Table134[[#This Row],[Column4]]&gt;=0,"BUY","SELL")</f>
        <v>BUY</v>
      </c>
      <c r="I166" s="4" t="str">
        <f>IF(Table134[[#This Row],[Column2]]&gt;=0,"BUY","SELL")</f>
        <v>SELL</v>
      </c>
      <c r="J166" s="5">
        <f>IF(Table134[[#This Row],[PREDICTED_SELL/BUY]]="BUY",Table134[[#This Row],[Column4]]*$R$3,IF(Table134[[#This Row],[PREDICTED_SELL/BUY]]="SELL",-Table134[[#This Row],[Column4]]*$R$3))</f>
        <v>-15.297964102239137</v>
      </c>
      <c r="K166" s="6"/>
      <c r="L166" s="6">
        <f>IF(Table134[[#This Row],[ACTUAL_SELL/BUY]]=Table134[[#This Row],[PREDICTED_SELL/BUY]],1,0)</f>
        <v>0</v>
      </c>
      <c r="M166" s="6"/>
      <c r="N166" s="6"/>
      <c r="O166" s="6"/>
    </row>
    <row r="167" spans="1:15">
      <c r="A167">
        <v>165</v>
      </c>
      <c r="B167">
        <v>967.59010000000001</v>
      </c>
      <c r="C167">
        <v>934.27099999999996</v>
      </c>
      <c r="D167" s="3">
        <f>Table134[[#This Row],[Actual]]/B166-1</f>
        <v>1.4181496532555959E-2</v>
      </c>
      <c r="E167" s="3">
        <f>Table134[[#This Row],[Predicted]]/B166-1</f>
        <v>-2.0741984703060212E-2</v>
      </c>
      <c r="F167" s="1">
        <v>42977</v>
      </c>
      <c r="G167" s="4">
        <f>IF(Table134[[#This Row],[Actual]]&gt;0,IF(Table134[[#This Row],[Predicted]]&gt;0,1))</f>
        <v>1</v>
      </c>
      <c r="H167" s="4" t="str">
        <f>IF(Table134[[#This Row],[Column4]]&gt;=0,"BUY","SELL")</f>
        <v>BUY</v>
      </c>
      <c r="I167" s="4" t="str">
        <f>IF(Table134[[#This Row],[Column2]]&gt;=0,"BUY","SELL")</f>
        <v>SELL</v>
      </c>
      <c r="J167" s="5">
        <f>IF(Table134[[#This Row],[PREDICTED_SELL/BUY]]="BUY",Table134[[#This Row],[Column4]]*$R$3,IF(Table134[[#This Row],[PREDICTED_SELL/BUY]]="SELL",-Table134[[#This Row],[Column4]]*$R$3))</f>
        <v>-25.526693758600729</v>
      </c>
      <c r="K167" s="6"/>
      <c r="L167" s="6">
        <f>IF(Table134[[#This Row],[ACTUAL_SELL/BUY]]=Table134[[#This Row],[PREDICTED_SELL/BUY]],1,0)</f>
        <v>0</v>
      </c>
      <c r="M167" s="6"/>
      <c r="N167" s="6"/>
      <c r="O167" s="6"/>
    </row>
    <row r="168" spans="1:15">
      <c r="A168">
        <v>166</v>
      </c>
      <c r="B168">
        <v>980.6001</v>
      </c>
      <c r="C168">
        <v>941.87316999999996</v>
      </c>
      <c r="D168" s="3">
        <f>Table134[[#This Row],[Actual]]/B167-1</f>
        <v>1.3445776264143339E-2</v>
      </c>
      <c r="E168" s="3">
        <f>Table134[[#This Row],[Predicted]]/B167-1</f>
        <v>-2.657833105154761E-2</v>
      </c>
      <c r="F168" s="1">
        <v>42978</v>
      </c>
      <c r="G168" s="4">
        <f>IF(Table134[[#This Row],[Actual]]&gt;0,IF(Table134[[#This Row],[Predicted]]&gt;0,1))</f>
        <v>1</v>
      </c>
      <c r="H168" s="4" t="str">
        <f>IF(Table134[[#This Row],[Column4]]&gt;=0,"BUY","SELL")</f>
        <v>BUY</v>
      </c>
      <c r="I168" s="4" t="str">
        <f>IF(Table134[[#This Row],[Column2]]&gt;=0,"BUY","SELL")</f>
        <v>SELL</v>
      </c>
      <c r="J168" s="5">
        <f>IF(Table134[[#This Row],[PREDICTED_SELL/BUY]]="BUY",Table134[[#This Row],[Column4]]*$R$3,IF(Table134[[#This Row],[PREDICTED_SELL/BUY]]="SELL",-Table134[[#This Row],[Column4]]*$R$3))</f>
        <v>-24.202397275458011</v>
      </c>
      <c r="K168" s="6"/>
      <c r="L168" s="6">
        <f>IF(Table134[[#This Row],[ACTUAL_SELL/BUY]]=Table134[[#This Row],[PREDICTED_SELL/BUY]],1,0)</f>
        <v>0</v>
      </c>
      <c r="M168" s="6"/>
      <c r="N168" s="6"/>
      <c r="O168" s="6"/>
    </row>
    <row r="169" spans="1:15">
      <c r="A169">
        <v>167</v>
      </c>
      <c r="B169">
        <v>978.25</v>
      </c>
      <c r="C169">
        <v>951.58450000000005</v>
      </c>
      <c r="D169" s="3">
        <f>Table134[[#This Row],[Actual]]/B168-1</f>
        <v>-2.3965936776877417E-3</v>
      </c>
      <c r="E169" s="3">
        <f>Table134[[#This Row],[Predicted]]/B168-1</f>
        <v>-2.9589635979029527E-2</v>
      </c>
      <c r="F169" s="1">
        <v>42979</v>
      </c>
      <c r="G169" s="4">
        <f>IF(Table134[[#This Row],[Actual]]&gt;0,IF(Table134[[#This Row],[Predicted]]&gt;0,1))</f>
        <v>1</v>
      </c>
      <c r="H169" s="4" t="str">
        <f>IF(Table134[[#This Row],[Column4]]&gt;=0,"BUY","SELL")</f>
        <v>SELL</v>
      </c>
      <c r="I169" s="4" t="str">
        <f>IF(Table134[[#This Row],[Column2]]&gt;=0,"BUY","SELL")</f>
        <v>SELL</v>
      </c>
      <c r="J169" s="5">
        <f>IF(Table134[[#This Row],[PREDICTED_SELL/BUY]]="BUY",Table134[[#This Row],[Column4]]*$R$3,IF(Table134[[#This Row],[PREDICTED_SELL/BUY]]="SELL",-Table134[[#This Row],[Column4]]*$R$3))</f>
        <v>4.313868619837935</v>
      </c>
      <c r="K169" s="6"/>
      <c r="L169" s="6">
        <f>IF(Table134[[#This Row],[ACTUAL_SELL/BUY]]=Table134[[#This Row],[PREDICTED_SELL/BUY]],1,0)</f>
        <v>1</v>
      </c>
      <c r="M169" s="6"/>
      <c r="N169" s="6"/>
      <c r="O169" s="6"/>
    </row>
    <row r="170" spans="1:15">
      <c r="A170">
        <v>168</v>
      </c>
      <c r="B170">
        <v>978.25</v>
      </c>
      <c r="C170">
        <v>957.18146000000002</v>
      </c>
      <c r="D170" s="3">
        <f>Table134[[#This Row],[Actual]]/B169-1</f>
        <v>0</v>
      </c>
      <c r="E170" s="3">
        <f>Table134[[#This Row],[Predicted]]/B169-1</f>
        <v>-2.1536969077434187E-2</v>
      </c>
      <c r="F170" s="1">
        <v>42982</v>
      </c>
      <c r="G170" s="4">
        <f>IF(Table134[[#This Row],[Actual]]&gt;0,IF(Table134[[#This Row],[Predicted]]&gt;0,1))</f>
        <v>1</v>
      </c>
      <c r="H170" s="4" t="str">
        <f>IF(Table134[[#This Row],[Column4]]&gt;=0,"BUY","SELL")</f>
        <v>BUY</v>
      </c>
      <c r="I170" s="4" t="str">
        <f>IF(Table134[[#This Row],[Column2]]&gt;=0,"BUY","SELL")</f>
        <v>SELL</v>
      </c>
      <c r="J170" s="5">
        <f>IF(Table134[[#This Row],[PREDICTED_SELL/BUY]]="BUY",Table134[[#This Row],[Column4]]*$R$3,IF(Table134[[#This Row],[PREDICTED_SELL/BUY]]="SELL",-Table134[[#This Row],[Column4]]*$R$3))</f>
        <v>0</v>
      </c>
      <c r="K170" s="6"/>
      <c r="L170" s="6">
        <f>IF(Table134[[#This Row],[ACTUAL_SELL/BUY]]=Table134[[#This Row],[PREDICTED_SELL/BUY]],1,0)</f>
        <v>0</v>
      </c>
      <c r="M170" s="6"/>
      <c r="N170" s="6"/>
      <c r="O170" s="6"/>
    </row>
    <row r="171" spans="1:15">
      <c r="A171">
        <v>169</v>
      </c>
      <c r="B171">
        <v>965.27</v>
      </c>
      <c r="C171">
        <v>961.56195000000002</v>
      </c>
      <c r="D171" s="3">
        <f>Table134[[#This Row],[Actual]]/B170-1</f>
        <v>-1.326859187324303E-2</v>
      </c>
      <c r="E171" s="3">
        <f>Table134[[#This Row],[Predicted]]/B170-1</f>
        <v>-1.7059085100945559E-2</v>
      </c>
      <c r="F171" s="1">
        <v>42983</v>
      </c>
      <c r="G171" s="4">
        <f>IF(Table134[[#This Row],[Actual]]&gt;0,IF(Table134[[#This Row],[Predicted]]&gt;0,1))</f>
        <v>1</v>
      </c>
      <c r="H171" s="4" t="str">
        <f>IF(Table134[[#This Row],[Column4]]&gt;=0,"BUY","SELL")</f>
        <v>SELL</v>
      </c>
      <c r="I171" s="4" t="str">
        <f>IF(Table134[[#This Row],[Column2]]&gt;=0,"BUY","SELL")</f>
        <v>SELL</v>
      </c>
      <c r="J171" s="5">
        <f>IF(Table134[[#This Row],[PREDICTED_SELL/BUY]]="BUY",Table134[[#This Row],[Column4]]*$R$3,IF(Table134[[#This Row],[PREDICTED_SELL/BUY]]="SELL",-Table134[[#This Row],[Column4]]*$R$3))</f>
        <v>23.883465371837453</v>
      </c>
      <c r="K171" s="6"/>
      <c r="L171" s="6">
        <f>IF(Table134[[#This Row],[ACTUAL_SELL/BUY]]=Table134[[#This Row],[PREDICTED_SELL/BUY]],1,0)</f>
        <v>1</v>
      </c>
      <c r="M171" s="6"/>
      <c r="N171" s="6"/>
      <c r="O171" s="6"/>
    </row>
    <row r="172" spans="1:15">
      <c r="A172">
        <v>170</v>
      </c>
      <c r="B172">
        <v>967.8</v>
      </c>
      <c r="C172">
        <v>955.00145999999995</v>
      </c>
      <c r="D172" s="3">
        <f>Table134[[#This Row],[Actual]]/B171-1</f>
        <v>2.6210283133216716E-3</v>
      </c>
      <c r="E172" s="3">
        <f>Table134[[#This Row],[Predicted]]/B171-1</f>
        <v>-1.0637997658686227E-2</v>
      </c>
      <c r="F172" s="1">
        <v>42984</v>
      </c>
      <c r="G172" s="4">
        <f>IF(Table134[[#This Row],[Actual]]&gt;0,IF(Table134[[#This Row],[Predicted]]&gt;0,1))</f>
        <v>1</v>
      </c>
      <c r="H172" s="4" t="str">
        <f>IF(Table134[[#This Row],[Column4]]&gt;=0,"BUY","SELL")</f>
        <v>BUY</v>
      </c>
      <c r="I172" s="4" t="str">
        <f>IF(Table134[[#This Row],[Column2]]&gt;=0,"BUY","SELL")</f>
        <v>SELL</v>
      </c>
      <c r="J172" s="5">
        <f>IF(Table134[[#This Row],[PREDICTED_SELL/BUY]]="BUY",Table134[[#This Row],[Column4]]*$R$3,IF(Table134[[#This Row],[PREDICTED_SELL/BUY]]="SELL",-Table134[[#This Row],[Column4]]*$R$3))</f>
        <v>-4.7178509639790089</v>
      </c>
      <c r="K172" s="6"/>
      <c r="L172" s="6">
        <f>IF(Table134[[#This Row],[ACTUAL_SELL/BUY]]=Table134[[#This Row],[PREDICTED_SELL/BUY]],1,0)</f>
        <v>0</v>
      </c>
      <c r="M172" s="6"/>
      <c r="N172" s="6"/>
      <c r="O172" s="6"/>
    </row>
    <row r="173" spans="1:15">
      <c r="A173">
        <v>171</v>
      </c>
      <c r="B173">
        <v>979.47002999999995</v>
      </c>
      <c r="C173">
        <v>952.46119999999996</v>
      </c>
      <c r="D173" s="3">
        <f>Table134[[#This Row],[Actual]]/B172-1</f>
        <v>1.2058307501549903E-2</v>
      </c>
      <c r="E173" s="3">
        <f>Table134[[#This Row],[Predicted]]/B172-1</f>
        <v>-1.5849142384790293E-2</v>
      </c>
      <c r="F173" s="1">
        <v>42985</v>
      </c>
      <c r="G173" s="4">
        <f>IF(Table134[[#This Row],[Actual]]&gt;0,IF(Table134[[#This Row],[Predicted]]&gt;0,1))</f>
        <v>1</v>
      </c>
      <c r="H173" s="4" t="str">
        <f>IF(Table134[[#This Row],[Column4]]&gt;=0,"BUY","SELL")</f>
        <v>BUY</v>
      </c>
      <c r="I173" s="4" t="str">
        <f>IF(Table134[[#This Row],[Column2]]&gt;=0,"BUY","SELL")</f>
        <v>SELL</v>
      </c>
      <c r="J173" s="5">
        <f>IF(Table134[[#This Row],[PREDICTED_SELL/BUY]]="BUY",Table134[[#This Row],[Column4]]*$R$3,IF(Table134[[#This Row],[PREDICTED_SELL/BUY]]="SELL",-Table134[[#This Row],[Column4]]*$R$3))</f>
        <v>-21.704953502789827</v>
      </c>
      <c r="K173" s="6"/>
      <c r="L173" s="6">
        <f>IF(Table134[[#This Row],[ACTUAL_SELL/BUY]]=Table134[[#This Row],[PREDICTED_SELL/BUY]],1,0)</f>
        <v>0</v>
      </c>
      <c r="M173" s="6"/>
      <c r="N173" s="6"/>
      <c r="O173" s="6"/>
    </row>
    <row r="174" spans="1:15">
      <c r="A174">
        <v>172</v>
      </c>
      <c r="B174">
        <v>965.8999</v>
      </c>
      <c r="C174">
        <v>954.35924999999997</v>
      </c>
      <c r="D174" s="3">
        <f>Table134[[#This Row],[Actual]]/B173-1</f>
        <v>-1.3854563778740614E-2</v>
      </c>
      <c r="E174" s="3">
        <f>Table134[[#This Row],[Predicted]]/B173-1</f>
        <v>-2.5637109080305365E-2</v>
      </c>
      <c r="F174" s="1">
        <v>42986</v>
      </c>
      <c r="G174" s="4">
        <f>IF(Table134[[#This Row],[Actual]]&gt;0,IF(Table134[[#This Row],[Predicted]]&gt;0,1))</f>
        <v>1</v>
      </c>
      <c r="H174" s="4" t="str">
        <f>IF(Table134[[#This Row],[Column4]]&gt;=0,"BUY","SELL")</f>
        <v>SELL</v>
      </c>
      <c r="I174" s="4" t="str">
        <f>IF(Table134[[#This Row],[Column2]]&gt;=0,"BUY","SELL")</f>
        <v>SELL</v>
      </c>
      <c r="J174" s="5">
        <f>IF(Table134[[#This Row],[PREDICTED_SELL/BUY]]="BUY",Table134[[#This Row],[Column4]]*$R$3,IF(Table134[[#This Row],[PREDICTED_SELL/BUY]]="SELL",-Table134[[#This Row],[Column4]]*$R$3))</f>
        <v>24.938214801733103</v>
      </c>
      <c r="K174" s="6"/>
      <c r="L174" s="6">
        <f>IF(Table134[[#This Row],[ACTUAL_SELL/BUY]]=Table134[[#This Row],[PREDICTED_SELL/BUY]],1,0)</f>
        <v>1</v>
      </c>
      <c r="M174" s="6"/>
      <c r="N174" s="6"/>
      <c r="O174" s="6"/>
    </row>
    <row r="175" spans="1:15">
      <c r="A175">
        <v>173</v>
      </c>
      <c r="B175">
        <v>977.96</v>
      </c>
      <c r="C175">
        <v>952.73737000000006</v>
      </c>
      <c r="D175" s="3">
        <f>Table134[[#This Row],[Actual]]/B174-1</f>
        <v>1.2485869394954996E-2</v>
      </c>
      <c r="E175" s="3">
        <f>Table134[[#This Row],[Predicted]]/B174-1</f>
        <v>-1.3627219549354863E-2</v>
      </c>
      <c r="F175" s="1">
        <v>42989</v>
      </c>
      <c r="G175" s="4">
        <f>IF(Table134[[#This Row],[Actual]]&gt;0,IF(Table134[[#This Row],[Predicted]]&gt;0,1))</f>
        <v>1</v>
      </c>
      <c r="H175" s="4" t="str">
        <f>IF(Table134[[#This Row],[Column4]]&gt;=0,"BUY","SELL")</f>
        <v>BUY</v>
      </c>
      <c r="I175" s="4" t="str">
        <f>IF(Table134[[#This Row],[Column2]]&gt;=0,"BUY","SELL")</f>
        <v>SELL</v>
      </c>
      <c r="J175" s="5">
        <f>IF(Table134[[#This Row],[PREDICTED_SELL/BUY]]="BUY",Table134[[#This Row],[Column4]]*$R$3,IF(Table134[[#This Row],[PREDICTED_SELL/BUY]]="SELL",-Table134[[#This Row],[Column4]]*$R$3))</f>
        <v>-22.474564910918993</v>
      </c>
      <c r="K175" s="6"/>
      <c r="L175" s="6">
        <f>IF(Table134[[#This Row],[ACTUAL_SELL/BUY]]=Table134[[#This Row],[PREDICTED_SELL/BUY]],1,0)</f>
        <v>0</v>
      </c>
      <c r="M175" s="6"/>
      <c r="N175" s="6"/>
      <c r="O175" s="6"/>
    </row>
    <row r="176" spans="1:15">
      <c r="A176">
        <v>174</v>
      </c>
      <c r="B176">
        <v>982.58010000000002</v>
      </c>
      <c r="C176">
        <v>956.15279999999996</v>
      </c>
      <c r="D176" s="3">
        <f>Table134[[#This Row],[Actual]]/B175-1</f>
        <v>4.7242218495644472E-3</v>
      </c>
      <c r="E176" s="3">
        <f>Table134[[#This Row],[Predicted]]/B175-1</f>
        <v>-2.2298662521984647E-2</v>
      </c>
      <c r="F176" s="1">
        <v>42990</v>
      </c>
      <c r="G176" s="4">
        <f>IF(Table134[[#This Row],[Actual]]&gt;0,IF(Table134[[#This Row],[Predicted]]&gt;0,1))</f>
        <v>1</v>
      </c>
      <c r="H176" s="4" t="str">
        <f>IF(Table134[[#This Row],[Column4]]&gt;=0,"BUY","SELL")</f>
        <v>BUY</v>
      </c>
      <c r="I176" s="4" t="str">
        <f>IF(Table134[[#This Row],[Column2]]&gt;=0,"BUY","SELL")</f>
        <v>SELL</v>
      </c>
      <c r="J176" s="5">
        <f>IF(Table134[[#This Row],[PREDICTED_SELL/BUY]]="BUY",Table134[[#This Row],[Column4]]*$R$3,IF(Table134[[#This Row],[PREDICTED_SELL/BUY]]="SELL",-Table134[[#This Row],[Column4]]*$R$3))</f>
        <v>-8.503599329216005</v>
      </c>
      <c r="K176" s="6"/>
      <c r="L176" s="6">
        <f>IF(Table134[[#This Row],[ACTUAL_SELL/BUY]]=Table134[[#This Row],[PREDICTED_SELL/BUY]],1,0)</f>
        <v>0</v>
      </c>
      <c r="M176" s="6"/>
      <c r="N176" s="6"/>
      <c r="O176" s="6"/>
    </row>
    <row r="177" spans="1:15">
      <c r="A177">
        <v>175</v>
      </c>
      <c r="B177">
        <v>999.6001</v>
      </c>
      <c r="C177">
        <v>958.55579999999998</v>
      </c>
      <c r="D177" s="3">
        <f>Table134[[#This Row],[Actual]]/B176-1</f>
        <v>1.732174303143319E-2</v>
      </c>
      <c r="E177" s="3">
        <f>Table134[[#This Row],[Predicted]]/B176-1</f>
        <v>-2.4450220394245714E-2</v>
      </c>
      <c r="F177" s="1">
        <v>42991</v>
      </c>
      <c r="G177" s="4">
        <f>IF(Table134[[#This Row],[Actual]]&gt;0,IF(Table134[[#This Row],[Predicted]]&gt;0,1))</f>
        <v>1</v>
      </c>
      <c r="H177" s="4" t="str">
        <f>IF(Table134[[#This Row],[Column4]]&gt;=0,"BUY","SELL")</f>
        <v>BUY</v>
      </c>
      <c r="I177" s="4" t="str">
        <f>IF(Table134[[#This Row],[Column2]]&gt;=0,"BUY","SELL")</f>
        <v>SELL</v>
      </c>
      <c r="J177" s="5">
        <f>IF(Table134[[#This Row],[PREDICTED_SELL/BUY]]="BUY",Table134[[#This Row],[Column4]]*$R$3,IF(Table134[[#This Row],[PREDICTED_SELL/BUY]]="SELL",-Table134[[#This Row],[Column4]]*$R$3))</f>
        <v>-31.179137456579742</v>
      </c>
      <c r="K177" s="6"/>
      <c r="L177" s="6">
        <f>IF(Table134[[#This Row],[ACTUAL_SELL/BUY]]=Table134[[#This Row],[PREDICTED_SELL/BUY]],1,0)</f>
        <v>0</v>
      </c>
      <c r="M177" s="6"/>
      <c r="N177" s="6"/>
      <c r="O177" s="6"/>
    </row>
    <row r="178" spans="1:15">
      <c r="A178">
        <v>176</v>
      </c>
      <c r="B178">
        <v>992.21</v>
      </c>
      <c r="C178">
        <v>967.83465999999999</v>
      </c>
      <c r="D178" s="3">
        <f>Table134[[#This Row],[Actual]]/B177-1</f>
        <v>-7.3930564832875856E-3</v>
      </c>
      <c r="E178" s="3">
        <f>Table134[[#This Row],[Predicted]]/B177-1</f>
        <v>-3.1778148081417767E-2</v>
      </c>
      <c r="F178" s="1">
        <v>42992</v>
      </c>
      <c r="G178" s="4">
        <f>IF(Table134[[#This Row],[Actual]]&gt;0,IF(Table134[[#This Row],[Predicted]]&gt;0,1))</f>
        <v>1</v>
      </c>
      <c r="H178" s="4" t="str">
        <f>IF(Table134[[#This Row],[Column4]]&gt;=0,"BUY","SELL")</f>
        <v>SELL</v>
      </c>
      <c r="I178" s="4" t="str">
        <f>IF(Table134[[#This Row],[Column2]]&gt;=0,"BUY","SELL")</f>
        <v>SELL</v>
      </c>
      <c r="J178" s="5">
        <f>IF(Table134[[#This Row],[PREDICTED_SELL/BUY]]="BUY",Table134[[#This Row],[Column4]]*$R$3,IF(Table134[[#This Row],[PREDICTED_SELL/BUY]]="SELL",-Table134[[#This Row],[Column4]]*$R$3))</f>
        <v>13.307501669917654</v>
      </c>
      <c r="K178" s="6"/>
      <c r="L178" s="6">
        <f>IF(Table134[[#This Row],[ACTUAL_SELL/BUY]]=Table134[[#This Row],[PREDICTED_SELL/BUY]],1,0)</f>
        <v>1</v>
      </c>
      <c r="M178" s="6"/>
      <c r="N178" s="6"/>
      <c r="O178" s="6"/>
    </row>
    <row r="179" spans="1:15">
      <c r="A179">
        <v>177</v>
      </c>
      <c r="B179">
        <v>986.79</v>
      </c>
      <c r="C179">
        <v>968.04259999999999</v>
      </c>
      <c r="D179" s="3">
        <f>Table134[[#This Row],[Actual]]/B178-1</f>
        <v>-5.4625532901302343E-3</v>
      </c>
      <c r="E179" s="3">
        <f>Table134[[#This Row],[Predicted]]/B178-1</f>
        <v>-2.4357142137249266E-2</v>
      </c>
      <c r="F179" s="1">
        <v>42993</v>
      </c>
      <c r="G179" s="4">
        <f>IF(Table134[[#This Row],[Actual]]&gt;0,IF(Table134[[#This Row],[Predicted]]&gt;0,1))</f>
        <v>1</v>
      </c>
      <c r="H179" s="4" t="str">
        <f>IF(Table134[[#This Row],[Column4]]&gt;=0,"BUY","SELL")</f>
        <v>SELL</v>
      </c>
      <c r="I179" s="4" t="str">
        <f>IF(Table134[[#This Row],[Column2]]&gt;=0,"BUY","SELL")</f>
        <v>SELL</v>
      </c>
      <c r="J179" s="5">
        <f>IF(Table134[[#This Row],[PREDICTED_SELL/BUY]]="BUY",Table134[[#This Row],[Column4]]*$R$3,IF(Table134[[#This Row],[PREDICTED_SELL/BUY]]="SELL",-Table134[[#This Row],[Column4]]*$R$3))</f>
        <v>9.8325959222344217</v>
      </c>
      <c r="K179" s="6"/>
      <c r="L179" s="6">
        <f>IF(Table134[[#This Row],[ACTUAL_SELL/BUY]]=Table134[[#This Row],[PREDICTED_SELL/BUY]],1,0)</f>
        <v>1</v>
      </c>
      <c r="M179" s="6"/>
      <c r="N179" s="6"/>
      <c r="O179" s="6"/>
    </row>
    <row r="180" spans="1:15">
      <c r="A180">
        <v>178</v>
      </c>
      <c r="B180">
        <v>974.18989999999997</v>
      </c>
      <c r="C180">
        <v>966.19510000000002</v>
      </c>
      <c r="D180" s="3">
        <f>Table134[[#This Row],[Actual]]/B179-1</f>
        <v>-1.2768775524681031E-2</v>
      </c>
      <c r="E180" s="3">
        <f>Table134[[#This Row],[Predicted]]/B179-1</f>
        <v>-2.0870600634380065E-2</v>
      </c>
      <c r="F180" s="1">
        <v>42996</v>
      </c>
      <c r="G180" s="4">
        <f>IF(Table134[[#This Row],[Actual]]&gt;0,IF(Table134[[#This Row],[Predicted]]&gt;0,1))</f>
        <v>1</v>
      </c>
      <c r="H180" s="4" t="str">
        <f>IF(Table134[[#This Row],[Column4]]&gt;=0,"BUY","SELL")</f>
        <v>SELL</v>
      </c>
      <c r="I180" s="4" t="str">
        <f>IF(Table134[[#This Row],[Column2]]&gt;=0,"BUY","SELL")</f>
        <v>SELL</v>
      </c>
      <c r="J180" s="5">
        <f>IF(Table134[[#This Row],[PREDICTED_SELL/BUY]]="BUY",Table134[[#This Row],[Column4]]*$R$3,IF(Table134[[#This Row],[PREDICTED_SELL/BUY]]="SELL",-Table134[[#This Row],[Column4]]*$R$3))</f>
        <v>22.983795944425857</v>
      </c>
      <c r="K180" s="6"/>
      <c r="L180" s="6">
        <f>IF(Table134[[#This Row],[ACTUAL_SELL/BUY]]=Table134[[#This Row],[PREDICTED_SELL/BUY]],1,0)</f>
        <v>1</v>
      </c>
      <c r="M180" s="6"/>
      <c r="N180" s="6"/>
      <c r="O180" s="6"/>
    </row>
    <row r="181" spans="1:15">
      <c r="A181">
        <v>179</v>
      </c>
      <c r="B181">
        <v>969.86009999999999</v>
      </c>
      <c r="C181">
        <v>958.7079</v>
      </c>
      <c r="D181" s="3">
        <f>Table134[[#This Row],[Actual]]/B180-1</f>
        <v>-4.4445133335913045E-3</v>
      </c>
      <c r="E181" s="3">
        <f>Table134[[#This Row],[Predicted]]/B180-1</f>
        <v>-1.5892178722033523E-2</v>
      </c>
      <c r="F181" s="1">
        <v>42997</v>
      </c>
      <c r="G181" s="4">
        <f>IF(Table134[[#This Row],[Actual]]&gt;0,IF(Table134[[#This Row],[Predicted]]&gt;0,1))</f>
        <v>1</v>
      </c>
      <c r="H181" s="4" t="str">
        <f>IF(Table134[[#This Row],[Column4]]&gt;=0,"BUY","SELL")</f>
        <v>SELL</v>
      </c>
      <c r="I181" s="4" t="str">
        <f>IF(Table134[[#This Row],[Column2]]&gt;=0,"BUY","SELL")</f>
        <v>SELL</v>
      </c>
      <c r="J181" s="5">
        <f>IF(Table134[[#This Row],[PREDICTED_SELL/BUY]]="BUY",Table134[[#This Row],[Column4]]*$R$3,IF(Table134[[#This Row],[PREDICTED_SELL/BUY]]="SELL",-Table134[[#This Row],[Column4]]*$R$3))</f>
        <v>8.0001240004643481</v>
      </c>
      <c r="K181" s="6"/>
      <c r="L181" s="6">
        <f>IF(Table134[[#This Row],[ACTUAL_SELL/BUY]]=Table134[[#This Row],[PREDICTED_SELL/BUY]],1,0)</f>
        <v>1</v>
      </c>
      <c r="M181" s="6"/>
      <c r="N181" s="6"/>
      <c r="O181" s="6"/>
    </row>
    <row r="182" spans="1:15">
      <c r="A182">
        <v>180</v>
      </c>
      <c r="B182">
        <v>973.21</v>
      </c>
      <c r="C182">
        <v>953.53189999999995</v>
      </c>
      <c r="D182" s="3">
        <f>Table134[[#This Row],[Actual]]/B181-1</f>
        <v>3.4540033144987436E-3</v>
      </c>
      <c r="E182" s="3">
        <f>Table134[[#This Row],[Predicted]]/B181-1</f>
        <v>-1.6835624024537199E-2</v>
      </c>
      <c r="F182" s="1">
        <v>42998</v>
      </c>
      <c r="G182" s="4">
        <f>IF(Table134[[#This Row],[Actual]]&gt;0,IF(Table134[[#This Row],[Predicted]]&gt;0,1))</f>
        <v>1</v>
      </c>
      <c r="H182" s="4" t="str">
        <f>IF(Table134[[#This Row],[Column4]]&gt;=0,"BUY","SELL")</f>
        <v>BUY</v>
      </c>
      <c r="I182" s="4" t="str">
        <f>IF(Table134[[#This Row],[Column2]]&gt;=0,"BUY","SELL")</f>
        <v>SELL</v>
      </c>
      <c r="J182" s="5">
        <f>IF(Table134[[#This Row],[PREDICTED_SELL/BUY]]="BUY",Table134[[#This Row],[Column4]]*$R$3,IF(Table134[[#This Row],[PREDICTED_SELL/BUY]]="SELL",-Table134[[#This Row],[Column4]]*$R$3))</f>
        <v>-6.2172059660977386</v>
      </c>
      <c r="K182" s="6"/>
      <c r="L182" s="6">
        <f>IF(Table134[[#This Row],[ACTUAL_SELL/BUY]]=Table134[[#This Row],[PREDICTED_SELL/BUY]],1,0)</f>
        <v>0</v>
      </c>
      <c r="M182" s="6"/>
      <c r="N182" s="6"/>
      <c r="O182" s="6"/>
    </row>
    <row r="183" spans="1:15">
      <c r="A183">
        <v>181</v>
      </c>
      <c r="B183">
        <v>964.6499</v>
      </c>
      <c r="C183">
        <v>951.59540000000004</v>
      </c>
      <c r="D183" s="3">
        <f>Table134[[#This Row],[Actual]]/B182-1</f>
        <v>-8.7957378160932187E-3</v>
      </c>
      <c r="E183" s="3">
        <f>Table134[[#This Row],[Predicted]]/B182-1</f>
        <v>-2.2209595051427722E-2</v>
      </c>
      <c r="F183" s="1">
        <v>42999</v>
      </c>
      <c r="G183" s="4">
        <f>IF(Table134[[#This Row],[Actual]]&gt;0,IF(Table134[[#This Row],[Predicted]]&gt;0,1))</f>
        <v>1</v>
      </c>
      <c r="H183" s="4" t="str">
        <f>IF(Table134[[#This Row],[Column4]]&gt;=0,"BUY","SELL")</f>
        <v>SELL</v>
      </c>
      <c r="I183" s="4" t="str">
        <f>IF(Table134[[#This Row],[Column2]]&gt;=0,"BUY","SELL")</f>
        <v>SELL</v>
      </c>
      <c r="J183" s="5">
        <f>IF(Table134[[#This Row],[PREDICTED_SELL/BUY]]="BUY",Table134[[#This Row],[Column4]]*$R$3,IF(Table134[[#This Row],[PREDICTED_SELL/BUY]]="SELL",-Table134[[#This Row],[Column4]]*$R$3))</f>
        <v>15.832328068967794</v>
      </c>
      <c r="K183" s="6"/>
      <c r="L183" s="6">
        <f>IF(Table134[[#This Row],[ACTUAL_SELL/BUY]]=Table134[[#This Row],[PREDICTED_SELL/BUY]],1,0)</f>
        <v>1</v>
      </c>
      <c r="M183" s="6"/>
      <c r="N183" s="6"/>
      <c r="O183" s="6"/>
    </row>
    <row r="184" spans="1:15">
      <c r="A184">
        <v>182</v>
      </c>
      <c r="B184">
        <v>955.1001</v>
      </c>
      <c r="C184">
        <v>949.00085000000001</v>
      </c>
      <c r="D184" s="3">
        <f>Table134[[#This Row],[Actual]]/B183-1</f>
        <v>-9.8997574145811562E-3</v>
      </c>
      <c r="E184" s="3">
        <f>Table134[[#This Row],[Predicted]]/B183-1</f>
        <v>-1.6222517620123056E-2</v>
      </c>
      <c r="F184" s="1">
        <v>43000</v>
      </c>
      <c r="G184" s="4">
        <f>IF(Table134[[#This Row],[Actual]]&gt;0,IF(Table134[[#This Row],[Predicted]]&gt;0,1))</f>
        <v>1</v>
      </c>
      <c r="H184" s="4" t="str">
        <f>IF(Table134[[#This Row],[Column4]]&gt;=0,"BUY","SELL")</f>
        <v>SELL</v>
      </c>
      <c r="I184" s="4" t="str">
        <f>IF(Table134[[#This Row],[Column2]]&gt;=0,"BUY","SELL")</f>
        <v>SELL</v>
      </c>
      <c r="J184" s="5">
        <f>IF(Table134[[#This Row],[PREDICTED_SELL/BUY]]="BUY",Table134[[#This Row],[Column4]]*$R$3,IF(Table134[[#This Row],[PREDICTED_SELL/BUY]]="SELL",-Table134[[#This Row],[Column4]]*$R$3))</f>
        <v>17.819563346246081</v>
      </c>
      <c r="K184" s="6"/>
      <c r="L184" s="6">
        <f>IF(Table134[[#This Row],[ACTUAL_SELL/BUY]]=Table134[[#This Row],[PREDICTED_SELL/BUY]],1,0)</f>
        <v>1</v>
      </c>
      <c r="M184" s="6"/>
      <c r="N184" s="6"/>
      <c r="O184" s="6"/>
    </row>
    <row r="185" spans="1:15">
      <c r="A185">
        <v>183</v>
      </c>
      <c r="B185">
        <v>939.79</v>
      </c>
      <c r="C185">
        <v>943.6001</v>
      </c>
      <c r="D185" s="3">
        <f>Table134[[#This Row],[Actual]]/B184-1</f>
        <v>-1.6029838129008711E-2</v>
      </c>
      <c r="E185" s="3">
        <f>Table134[[#This Row],[Predicted]]/B184-1</f>
        <v>-1.2040622757761188E-2</v>
      </c>
      <c r="F185" s="1">
        <v>43003</v>
      </c>
      <c r="G185" s="4">
        <f>IF(Table134[[#This Row],[Actual]]&gt;0,IF(Table134[[#This Row],[Predicted]]&gt;0,1))</f>
        <v>1</v>
      </c>
      <c r="H185" s="4" t="str">
        <f>IF(Table134[[#This Row],[Column4]]&gt;=0,"BUY","SELL")</f>
        <v>SELL</v>
      </c>
      <c r="I185" s="4" t="str">
        <f>IF(Table134[[#This Row],[Column2]]&gt;=0,"BUY","SELL")</f>
        <v>SELL</v>
      </c>
      <c r="J185" s="5">
        <f>IF(Table134[[#This Row],[PREDICTED_SELL/BUY]]="BUY",Table134[[#This Row],[Column4]]*$R$3,IF(Table134[[#This Row],[PREDICTED_SELL/BUY]]="SELL",-Table134[[#This Row],[Column4]]*$R$3))</f>
        <v>28.853708632215678</v>
      </c>
      <c r="K185" s="6"/>
      <c r="L185" s="6">
        <f>IF(Table134[[#This Row],[ACTUAL_SELL/BUY]]=Table134[[#This Row],[PREDICTED_SELL/BUY]],1,0)</f>
        <v>1</v>
      </c>
      <c r="M185" s="6"/>
      <c r="N185" s="6"/>
      <c r="O185" s="6"/>
    </row>
    <row r="186" spans="1:15">
      <c r="A186">
        <v>184</v>
      </c>
      <c r="B186">
        <v>938.6001</v>
      </c>
      <c r="C186">
        <v>931.2835</v>
      </c>
      <c r="D186" s="3">
        <f>Table134[[#This Row],[Actual]]/B185-1</f>
        <v>-1.266133923536028E-3</v>
      </c>
      <c r="E186" s="3">
        <f>Table134[[#This Row],[Predicted]]/B185-1</f>
        <v>-9.0514902265399488E-3</v>
      </c>
      <c r="F186" s="1">
        <v>43004</v>
      </c>
      <c r="G186" s="4">
        <f>IF(Table134[[#This Row],[Actual]]&gt;0,IF(Table134[[#This Row],[Predicted]]&gt;0,1))</f>
        <v>1</v>
      </c>
      <c r="H186" s="4" t="str">
        <f>IF(Table134[[#This Row],[Column4]]&gt;=0,"BUY","SELL")</f>
        <v>SELL</v>
      </c>
      <c r="I186" s="4" t="str">
        <f>IF(Table134[[#This Row],[Column2]]&gt;=0,"BUY","SELL")</f>
        <v>SELL</v>
      </c>
      <c r="J186" s="5">
        <f>IF(Table134[[#This Row],[PREDICTED_SELL/BUY]]="BUY",Table134[[#This Row],[Column4]]*$R$3,IF(Table134[[#This Row],[PREDICTED_SELL/BUY]]="SELL",-Table134[[#This Row],[Column4]]*$R$3))</f>
        <v>2.2790410623648505</v>
      </c>
      <c r="K186" s="6"/>
      <c r="L186" s="6">
        <f>IF(Table134[[#This Row],[ACTUAL_SELL/BUY]]=Table134[[#This Row],[PREDICTED_SELL/BUY]],1,0)</f>
        <v>1</v>
      </c>
      <c r="M186" s="6"/>
      <c r="N186" s="6"/>
      <c r="O186" s="6"/>
    </row>
    <row r="187" spans="1:15">
      <c r="A187">
        <v>185</v>
      </c>
      <c r="B187">
        <v>950.87009999999998</v>
      </c>
      <c r="C187">
        <v>924.85950000000003</v>
      </c>
      <c r="D187" s="3">
        <f>Table134[[#This Row],[Actual]]/B186-1</f>
        <v>1.3072660017828586E-2</v>
      </c>
      <c r="E187" s="3">
        <f>Table134[[#This Row],[Predicted]]/B186-1</f>
        <v>-1.4639461470332238E-2</v>
      </c>
      <c r="F187" s="1">
        <v>43005</v>
      </c>
      <c r="G187" s="4">
        <f>IF(Table134[[#This Row],[Actual]]&gt;0,IF(Table134[[#This Row],[Predicted]]&gt;0,1))</f>
        <v>1</v>
      </c>
      <c r="H187" s="4" t="str">
        <f>IF(Table134[[#This Row],[Column4]]&gt;=0,"BUY","SELL")</f>
        <v>BUY</v>
      </c>
      <c r="I187" s="4" t="str">
        <f>IF(Table134[[#This Row],[Column2]]&gt;=0,"BUY","SELL")</f>
        <v>SELL</v>
      </c>
      <c r="J187" s="5">
        <f>IF(Table134[[#This Row],[PREDICTED_SELL/BUY]]="BUY",Table134[[#This Row],[Column4]]*$R$3,IF(Table134[[#This Row],[PREDICTED_SELL/BUY]]="SELL",-Table134[[#This Row],[Column4]]*$R$3))</f>
        <v>-23.530788032091454</v>
      </c>
      <c r="K187" s="6"/>
      <c r="L187" s="6">
        <f>IF(Table134[[#This Row],[ACTUAL_SELL/BUY]]=Table134[[#This Row],[PREDICTED_SELL/BUY]],1,0)</f>
        <v>0</v>
      </c>
      <c r="M187" s="6"/>
      <c r="N187" s="6"/>
      <c r="O187" s="6"/>
    </row>
    <row r="188" spans="1:15">
      <c r="A188">
        <v>186</v>
      </c>
      <c r="B188">
        <v>956.39995999999996</v>
      </c>
      <c r="C188">
        <v>926.83659999999998</v>
      </c>
      <c r="D188" s="3">
        <f>Table134[[#This Row],[Actual]]/B187-1</f>
        <v>5.8155788051386104E-3</v>
      </c>
      <c r="E188" s="3">
        <f>Table134[[#This Row],[Predicted]]/B187-1</f>
        <v>-2.5275271564433432E-2</v>
      </c>
      <c r="F188" s="1">
        <v>43006</v>
      </c>
      <c r="G188" s="4">
        <f>IF(Table134[[#This Row],[Actual]]&gt;0,IF(Table134[[#This Row],[Predicted]]&gt;0,1))</f>
        <v>1</v>
      </c>
      <c r="H188" s="4" t="str">
        <f>IF(Table134[[#This Row],[Column4]]&gt;=0,"BUY","SELL")</f>
        <v>BUY</v>
      </c>
      <c r="I188" s="4" t="str">
        <f>IF(Table134[[#This Row],[Column2]]&gt;=0,"BUY","SELL")</f>
        <v>SELL</v>
      </c>
      <c r="J188" s="5">
        <f>IF(Table134[[#This Row],[PREDICTED_SELL/BUY]]="BUY",Table134[[#This Row],[Column4]]*$R$3,IF(Table134[[#This Row],[PREDICTED_SELL/BUY]]="SELL",-Table134[[#This Row],[Column4]]*$R$3))</f>
        <v>-10.468041849249499</v>
      </c>
      <c r="K188" s="6"/>
      <c r="L188" s="6">
        <f>IF(Table134[[#This Row],[ACTUAL_SELL/BUY]]=Table134[[#This Row],[PREDICTED_SELL/BUY]],1,0)</f>
        <v>0</v>
      </c>
      <c r="M188" s="6"/>
      <c r="N188" s="6"/>
      <c r="O188" s="6"/>
    </row>
    <row r="189" spans="1:15">
      <c r="A189">
        <v>187</v>
      </c>
      <c r="B189">
        <v>961.3501</v>
      </c>
      <c r="C189">
        <v>933.35889999999995</v>
      </c>
      <c r="D189" s="3">
        <f>Table134[[#This Row],[Actual]]/B188-1</f>
        <v>5.1758053189379094E-3</v>
      </c>
      <c r="E189" s="3">
        <f>Table134[[#This Row],[Predicted]]/B188-1</f>
        <v>-2.4091448100855284E-2</v>
      </c>
      <c r="F189" s="1">
        <v>43007</v>
      </c>
      <c r="G189" s="4">
        <f>IF(Table134[[#This Row],[Actual]]&gt;0,IF(Table134[[#This Row],[Predicted]]&gt;0,1))</f>
        <v>1</v>
      </c>
      <c r="H189" s="4" t="str">
        <f>IF(Table134[[#This Row],[Column4]]&gt;=0,"BUY","SELL")</f>
        <v>BUY</v>
      </c>
      <c r="I189" s="4" t="str">
        <f>IF(Table134[[#This Row],[Column2]]&gt;=0,"BUY","SELL")</f>
        <v>SELL</v>
      </c>
      <c r="J189" s="5">
        <f>IF(Table134[[#This Row],[PREDICTED_SELL/BUY]]="BUY",Table134[[#This Row],[Column4]]*$R$3,IF(Table134[[#This Row],[PREDICTED_SELL/BUY]]="SELL",-Table134[[#This Row],[Column4]]*$R$3))</f>
        <v>-9.3164495740882369</v>
      </c>
      <c r="K189" s="6"/>
      <c r="L189" s="6">
        <f>IF(Table134[[#This Row],[ACTUAL_SELL/BUY]]=Table134[[#This Row],[PREDICTED_SELL/BUY]],1,0)</f>
        <v>0</v>
      </c>
      <c r="M189" s="6"/>
      <c r="N189" s="6"/>
      <c r="O189" s="6"/>
    </row>
    <row r="190" spans="1:15">
      <c r="A190">
        <v>188</v>
      </c>
      <c r="B190">
        <v>959.18989999999997</v>
      </c>
      <c r="C190">
        <v>939.51764000000003</v>
      </c>
      <c r="D190" s="3">
        <f>Table134[[#This Row],[Actual]]/B189-1</f>
        <v>-2.2470481877517878E-3</v>
      </c>
      <c r="E190" s="3">
        <f>Table134[[#This Row],[Predicted]]/B189-1</f>
        <v>-2.2710207238757163E-2</v>
      </c>
      <c r="F190" s="1">
        <v>43010</v>
      </c>
      <c r="G190" s="4">
        <f>IF(Table134[[#This Row],[Actual]]&gt;0,IF(Table134[[#This Row],[Predicted]]&gt;0,1))</f>
        <v>1</v>
      </c>
      <c r="H190" s="4" t="str">
        <f>IF(Table134[[#This Row],[Column4]]&gt;=0,"BUY","SELL")</f>
        <v>SELL</v>
      </c>
      <c r="I190" s="4" t="str">
        <f>IF(Table134[[#This Row],[Column2]]&gt;=0,"BUY","SELL")</f>
        <v>SELL</v>
      </c>
      <c r="J190" s="5">
        <f>IF(Table134[[#This Row],[PREDICTED_SELL/BUY]]="BUY",Table134[[#This Row],[Column4]]*$R$3,IF(Table134[[#This Row],[PREDICTED_SELL/BUY]]="SELL",-Table134[[#This Row],[Column4]]*$R$3))</f>
        <v>4.0446867379532181</v>
      </c>
      <c r="K190" s="6"/>
      <c r="L190" s="6">
        <f>IF(Table134[[#This Row],[ACTUAL_SELL/BUY]]=Table134[[#This Row],[PREDICTED_SELL/BUY]],1,0)</f>
        <v>1</v>
      </c>
      <c r="M190" s="6"/>
      <c r="N190" s="6"/>
      <c r="O190" s="6"/>
    </row>
    <row r="191" spans="1:15">
      <c r="A191">
        <v>189</v>
      </c>
      <c r="B191">
        <v>957.1001</v>
      </c>
      <c r="C191">
        <v>941.37383999999997</v>
      </c>
      <c r="D191" s="3">
        <f>Table134[[#This Row],[Actual]]/B190-1</f>
        <v>-2.178713516478803E-3</v>
      </c>
      <c r="E191" s="3">
        <f>Table134[[#This Row],[Predicted]]/B190-1</f>
        <v>-1.8574069639390456E-2</v>
      </c>
      <c r="F191" s="1">
        <v>43011</v>
      </c>
      <c r="G191" s="4">
        <f>IF(Table134[[#This Row],[Actual]]&gt;0,IF(Table134[[#This Row],[Predicted]]&gt;0,1))</f>
        <v>1</v>
      </c>
      <c r="H191" s="4" t="str">
        <f>IF(Table134[[#This Row],[Column4]]&gt;=0,"BUY","SELL")</f>
        <v>SELL</v>
      </c>
      <c r="I191" s="4" t="str">
        <f>IF(Table134[[#This Row],[Column2]]&gt;=0,"BUY","SELL")</f>
        <v>SELL</v>
      </c>
      <c r="J191" s="5">
        <f>IF(Table134[[#This Row],[PREDICTED_SELL/BUY]]="BUY",Table134[[#This Row],[Column4]]*$R$3,IF(Table134[[#This Row],[PREDICTED_SELL/BUY]]="SELL",-Table134[[#This Row],[Column4]]*$R$3))</f>
        <v>3.9216843296618453</v>
      </c>
      <c r="K191" s="6"/>
      <c r="L191" s="6">
        <f>IF(Table134[[#This Row],[ACTUAL_SELL/BUY]]=Table134[[#This Row],[PREDICTED_SELL/BUY]],1,0)</f>
        <v>1</v>
      </c>
      <c r="M191" s="6"/>
      <c r="N191" s="6"/>
      <c r="O191" s="6"/>
    </row>
    <row r="192" spans="1:15">
      <c r="A192">
        <v>190</v>
      </c>
      <c r="B192">
        <v>965.45</v>
      </c>
      <c r="C192">
        <v>940.77980000000002</v>
      </c>
      <c r="D192" s="3">
        <f>Table134[[#This Row],[Actual]]/B191-1</f>
        <v>8.7241658422143598E-3</v>
      </c>
      <c r="E192" s="3">
        <f>Table134[[#This Row],[Predicted]]/B191-1</f>
        <v>-1.7051821434351466E-2</v>
      </c>
      <c r="F192" s="1">
        <v>43012</v>
      </c>
      <c r="G192" s="4">
        <f>IF(Table134[[#This Row],[Actual]]&gt;0,IF(Table134[[#This Row],[Predicted]]&gt;0,1))</f>
        <v>1</v>
      </c>
      <c r="H192" s="4" t="str">
        <f>IF(Table134[[#This Row],[Column4]]&gt;=0,"BUY","SELL")</f>
        <v>BUY</v>
      </c>
      <c r="I192" s="4" t="str">
        <f>IF(Table134[[#This Row],[Column2]]&gt;=0,"BUY","SELL")</f>
        <v>SELL</v>
      </c>
      <c r="J192" s="5">
        <f>IF(Table134[[#This Row],[PREDICTED_SELL/BUY]]="BUY",Table134[[#This Row],[Column4]]*$R$3,IF(Table134[[#This Row],[PREDICTED_SELL/BUY]]="SELL",-Table134[[#This Row],[Column4]]*$R$3))</f>
        <v>-15.703498515985848</v>
      </c>
      <c r="K192" s="6"/>
      <c r="L192" s="6">
        <f>IF(Table134[[#This Row],[ACTUAL_SELL/BUY]]=Table134[[#This Row],[PREDICTED_SELL/BUY]],1,0)</f>
        <v>0</v>
      </c>
      <c r="M192" s="6"/>
      <c r="N192" s="6"/>
      <c r="O192" s="6"/>
    </row>
    <row r="193" spans="1:15">
      <c r="A193">
        <v>191</v>
      </c>
      <c r="B193">
        <v>980.8501</v>
      </c>
      <c r="C193">
        <v>943.05597</v>
      </c>
      <c r="D193" s="3">
        <f>Table134[[#This Row],[Actual]]/B192-1</f>
        <v>1.5951214459578367E-2</v>
      </c>
      <c r="E193" s="3">
        <f>Table134[[#This Row],[Predicted]]/B192-1</f>
        <v>-2.3195432181884135E-2</v>
      </c>
      <c r="F193" s="1">
        <v>43013</v>
      </c>
      <c r="G193" s="4">
        <f>IF(Table134[[#This Row],[Actual]]&gt;0,IF(Table134[[#This Row],[Predicted]]&gt;0,1))</f>
        <v>1</v>
      </c>
      <c r="H193" s="4" t="str">
        <f>IF(Table134[[#This Row],[Column4]]&gt;=0,"BUY","SELL")</f>
        <v>BUY</v>
      </c>
      <c r="I193" s="4" t="str">
        <f>IF(Table134[[#This Row],[Column2]]&gt;=0,"BUY","SELL")</f>
        <v>SELL</v>
      </c>
      <c r="J193" s="5">
        <f>IF(Table134[[#This Row],[PREDICTED_SELL/BUY]]="BUY",Table134[[#This Row],[Column4]]*$R$3,IF(Table134[[#This Row],[PREDICTED_SELL/BUY]]="SELL",-Table134[[#This Row],[Column4]]*$R$3))</f>
        <v>-28.71218602724106</v>
      </c>
      <c r="K193" s="6"/>
      <c r="L193" s="6">
        <f>IF(Table134[[#This Row],[ACTUAL_SELL/BUY]]=Table134[[#This Row],[PREDICTED_SELL/BUY]],1,0)</f>
        <v>0</v>
      </c>
      <c r="M193" s="6"/>
      <c r="N193" s="6"/>
      <c r="O193" s="6"/>
    </row>
    <row r="194" spans="1:15">
      <c r="A194">
        <v>192</v>
      </c>
      <c r="B194">
        <v>989.58010000000002</v>
      </c>
      <c r="C194">
        <v>950.24180000000001</v>
      </c>
      <c r="D194" s="3">
        <f>Table134[[#This Row],[Actual]]/B193-1</f>
        <v>8.9004425854675162E-3</v>
      </c>
      <c r="E194" s="3">
        <f>Table134[[#This Row],[Predicted]]/B193-1</f>
        <v>-3.1205889666524933E-2</v>
      </c>
      <c r="F194" s="1">
        <v>43014</v>
      </c>
      <c r="G194" s="4">
        <f>IF(Table134[[#This Row],[Actual]]&gt;0,IF(Table134[[#This Row],[Predicted]]&gt;0,1))</f>
        <v>1</v>
      </c>
      <c r="H194" s="4" t="str">
        <f>IF(Table134[[#This Row],[Column4]]&gt;=0,"BUY","SELL")</f>
        <v>BUY</v>
      </c>
      <c r="I194" s="4" t="str">
        <f>IF(Table134[[#This Row],[Column2]]&gt;=0,"BUY","SELL")</f>
        <v>SELL</v>
      </c>
      <c r="J194" s="5">
        <f>IF(Table134[[#This Row],[PREDICTED_SELL/BUY]]="BUY",Table134[[#This Row],[Column4]]*$R$3,IF(Table134[[#This Row],[PREDICTED_SELL/BUY]]="SELL",-Table134[[#This Row],[Column4]]*$R$3))</f>
        <v>-16.020796653841529</v>
      </c>
      <c r="K194" s="6"/>
      <c r="L194" s="6">
        <f>IF(Table134[[#This Row],[ACTUAL_SELL/BUY]]=Table134[[#This Row],[PREDICTED_SELL/BUY]],1,0)</f>
        <v>0</v>
      </c>
      <c r="M194" s="6"/>
      <c r="N194" s="6"/>
      <c r="O194" s="6"/>
    </row>
    <row r="195" spans="1:15">
      <c r="A195">
        <v>193</v>
      </c>
      <c r="B195">
        <v>990.99</v>
      </c>
      <c r="C195">
        <v>958.48670000000004</v>
      </c>
      <c r="D195" s="3">
        <f>Table134[[#This Row],[Actual]]/B194-1</f>
        <v>1.424745707800712E-3</v>
      </c>
      <c r="E195" s="3">
        <f>Table134[[#This Row],[Predicted]]/B194-1</f>
        <v>-3.1420801610703375E-2</v>
      </c>
      <c r="F195" s="1">
        <v>43017</v>
      </c>
      <c r="G195" s="4">
        <f>IF(Table134[[#This Row],[Actual]]&gt;0,IF(Table134[[#This Row],[Predicted]]&gt;0,1))</f>
        <v>1</v>
      </c>
      <c r="H195" s="4" t="str">
        <f>IF(Table134[[#This Row],[Column4]]&gt;=0,"BUY","SELL")</f>
        <v>BUY</v>
      </c>
      <c r="I195" s="4" t="str">
        <f>IF(Table134[[#This Row],[Column2]]&gt;=0,"BUY","SELL")</f>
        <v>SELL</v>
      </c>
      <c r="J195" s="5">
        <f>IF(Table134[[#This Row],[PREDICTED_SELL/BUY]]="BUY",Table134[[#This Row],[Column4]]*$R$3,IF(Table134[[#This Row],[PREDICTED_SELL/BUY]]="SELL",-Table134[[#This Row],[Column4]]*$R$3))</f>
        <v>-2.5645422740412815</v>
      </c>
      <c r="K195" s="6"/>
      <c r="L195" s="6">
        <f>IF(Table134[[#This Row],[ACTUAL_SELL/BUY]]=Table134[[#This Row],[PREDICTED_SELL/BUY]],1,0)</f>
        <v>0</v>
      </c>
      <c r="M195" s="6"/>
      <c r="N195" s="6"/>
      <c r="O195" s="6"/>
    </row>
    <row r="196" spans="1:15">
      <c r="A196">
        <v>194</v>
      </c>
      <c r="B196">
        <v>987.2</v>
      </c>
      <c r="C196">
        <v>964.49959999999999</v>
      </c>
      <c r="D196" s="3">
        <f>Table134[[#This Row],[Actual]]/B195-1</f>
        <v>-3.8244583699128532E-3</v>
      </c>
      <c r="E196" s="3">
        <f>Table134[[#This Row],[Predicted]]/B195-1</f>
        <v>-2.6731248549430431E-2</v>
      </c>
      <c r="F196" s="1">
        <v>43018</v>
      </c>
      <c r="G196" s="4">
        <f>IF(Table134[[#This Row],[Actual]]&gt;0,IF(Table134[[#This Row],[Predicted]]&gt;0,1))</f>
        <v>1</v>
      </c>
      <c r="H196" s="4" t="str">
        <f>IF(Table134[[#This Row],[Column4]]&gt;=0,"BUY","SELL")</f>
        <v>SELL</v>
      </c>
      <c r="I196" s="4" t="str">
        <f>IF(Table134[[#This Row],[Column2]]&gt;=0,"BUY","SELL")</f>
        <v>SELL</v>
      </c>
      <c r="J196" s="5">
        <f>IF(Table134[[#This Row],[PREDICTED_SELL/BUY]]="BUY",Table134[[#This Row],[Column4]]*$R$3,IF(Table134[[#This Row],[PREDICTED_SELL/BUY]]="SELL",-Table134[[#This Row],[Column4]]*$R$3))</f>
        <v>6.8840250658431357</v>
      </c>
      <c r="K196" s="6"/>
      <c r="L196" s="6">
        <f>IF(Table134[[#This Row],[ACTUAL_SELL/BUY]]=Table134[[#This Row],[PREDICTED_SELL/BUY]],1,0)</f>
        <v>1</v>
      </c>
      <c r="M196" s="6"/>
      <c r="N196" s="6"/>
      <c r="O196" s="6"/>
    </row>
    <row r="197" spans="1:15">
      <c r="A197">
        <v>195</v>
      </c>
      <c r="B197">
        <v>995</v>
      </c>
      <c r="C197">
        <v>965.19370000000004</v>
      </c>
      <c r="D197" s="3">
        <f>Table134[[#This Row],[Actual]]/B196-1</f>
        <v>7.9011345218800155E-3</v>
      </c>
      <c r="E197" s="3">
        <f>Table134[[#This Row],[Predicted]]/B196-1</f>
        <v>-2.2291632901134562E-2</v>
      </c>
      <c r="F197" s="1">
        <v>43019</v>
      </c>
      <c r="G197" s="4">
        <f>IF(Table134[[#This Row],[Actual]]&gt;0,IF(Table134[[#This Row],[Predicted]]&gt;0,1))</f>
        <v>1</v>
      </c>
      <c r="H197" s="4" t="str">
        <f>IF(Table134[[#This Row],[Column4]]&gt;=0,"BUY","SELL")</f>
        <v>BUY</v>
      </c>
      <c r="I197" s="4" t="str">
        <f>IF(Table134[[#This Row],[Column2]]&gt;=0,"BUY","SELL")</f>
        <v>SELL</v>
      </c>
      <c r="J197" s="5">
        <f>IF(Table134[[#This Row],[PREDICTED_SELL/BUY]]="BUY",Table134[[#This Row],[Column4]]*$R$3,IF(Table134[[#This Row],[PREDICTED_SELL/BUY]]="SELL",-Table134[[#This Row],[Column4]]*$R$3))</f>
        <v>-14.222042139384028</v>
      </c>
      <c r="K197" s="6"/>
      <c r="L197" s="6">
        <f>IF(Table134[[#This Row],[ACTUAL_SELL/BUY]]=Table134[[#This Row],[PREDICTED_SELL/BUY]],1,0)</f>
        <v>0</v>
      </c>
      <c r="M197" s="6"/>
      <c r="N197" s="6"/>
      <c r="O197" s="6"/>
    </row>
    <row r="198" spans="1:15">
      <c r="A198">
        <v>196</v>
      </c>
      <c r="B198">
        <v>1000.93</v>
      </c>
      <c r="C198">
        <v>968.34640000000002</v>
      </c>
      <c r="D198" s="3">
        <f>Table134[[#This Row],[Actual]]/B197-1</f>
        <v>5.9597989949748964E-3</v>
      </c>
      <c r="E198" s="3">
        <f>Table134[[#This Row],[Predicted]]/B197-1</f>
        <v>-2.678753768844222E-2</v>
      </c>
      <c r="F198" s="1">
        <v>43020</v>
      </c>
      <c r="G198" s="4">
        <f>IF(Table134[[#This Row],[Actual]]&gt;0,IF(Table134[[#This Row],[Predicted]]&gt;0,1))</f>
        <v>1</v>
      </c>
      <c r="H198" s="4" t="str">
        <f>IF(Table134[[#This Row],[Column4]]&gt;=0,"BUY","SELL")</f>
        <v>BUY</v>
      </c>
      <c r="I198" s="4" t="str">
        <f>IF(Table134[[#This Row],[Column2]]&gt;=0,"BUY","SELL")</f>
        <v>SELL</v>
      </c>
      <c r="J198" s="5">
        <f>IF(Table134[[#This Row],[PREDICTED_SELL/BUY]]="BUY",Table134[[#This Row],[Column4]]*$R$3,IF(Table134[[#This Row],[PREDICTED_SELL/BUY]]="SELL",-Table134[[#This Row],[Column4]]*$R$3))</f>
        <v>-10.727638190954814</v>
      </c>
      <c r="K198" s="6"/>
      <c r="L198" s="6">
        <f>IF(Table134[[#This Row],[ACTUAL_SELL/BUY]]=Table134[[#This Row],[PREDICTED_SELL/BUY]],1,0)</f>
        <v>0</v>
      </c>
      <c r="M198" s="6"/>
      <c r="N198" s="6"/>
      <c r="O198" s="6"/>
    </row>
    <row r="199" spans="1:15">
      <c r="A199">
        <v>197</v>
      </c>
      <c r="B199">
        <v>1002.94</v>
      </c>
      <c r="C199">
        <v>970.83010000000002</v>
      </c>
      <c r="D199" s="3">
        <f>Table134[[#This Row],[Actual]]/B198-1</f>
        <v>2.0081324368339537E-3</v>
      </c>
      <c r="E199" s="3">
        <f>Table134[[#This Row],[Predicted]]/B198-1</f>
        <v>-3.0071933102214898E-2</v>
      </c>
      <c r="F199" s="1">
        <v>43021</v>
      </c>
      <c r="G199" s="4">
        <f>IF(Table134[[#This Row],[Actual]]&gt;0,IF(Table134[[#This Row],[Predicted]]&gt;0,1))</f>
        <v>1</v>
      </c>
      <c r="H199" s="4" t="str">
        <f>IF(Table134[[#This Row],[Column4]]&gt;=0,"BUY","SELL")</f>
        <v>BUY</v>
      </c>
      <c r="I199" s="4" t="str">
        <f>IF(Table134[[#This Row],[Column2]]&gt;=0,"BUY","SELL")</f>
        <v>SELL</v>
      </c>
      <c r="J199" s="5">
        <f>IF(Table134[[#This Row],[PREDICTED_SELL/BUY]]="BUY",Table134[[#This Row],[Column4]]*$R$3,IF(Table134[[#This Row],[PREDICTED_SELL/BUY]]="SELL",-Table134[[#This Row],[Column4]]*$R$3))</f>
        <v>-3.6146383863011167</v>
      </c>
      <c r="K199" s="6"/>
      <c r="L199" s="6">
        <f>IF(Table134[[#This Row],[ACTUAL_SELL/BUY]]=Table134[[#This Row],[PREDICTED_SELL/BUY]],1,0)</f>
        <v>0</v>
      </c>
      <c r="M199" s="6"/>
      <c r="N199" s="6"/>
      <c r="O199" s="6"/>
    </row>
    <row r="200" spans="1:15">
      <c r="A200">
        <v>198</v>
      </c>
      <c r="B200">
        <v>1006.34</v>
      </c>
      <c r="C200">
        <v>975.47670000000005</v>
      </c>
      <c r="D200" s="3">
        <f>Table134[[#This Row],[Actual]]/B199-1</f>
        <v>3.390033302091755E-3</v>
      </c>
      <c r="E200" s="3">
        <f>Table134[[#This Row],[Predicted]]/B199-1</f>
        <v>-2.7382794583923231E-2</v>
      </c>
      <c r="F200" s="1">
        <v>43024</v>
      </c>
      <c r="G200" s="4">
        <f>IF(Table134[[#This Row],[Actual]]&gt;0,IF(Table134[[#This Row],[Predicted]]&gt;0,1))</f>
        <v>1</v>
      </c>
      <c r="H200" s="4" t="str">
        <f>IF(Table134[[#This Row],[Column4]]&gt;=0,"BUY","SELL")</f>
        <v>BUY</v>
      </c>
      <c r="I200" s="4" t="str">
        <f>IF(Table134[[#This Row],[Column2]]&gt;=0,"BUY","SELL")</f>
        <v>SELL</v>
      </c>
      <c r="J200" s="5">
        <f>IF(Table134[[#This Row],[PREDICTED_SELL/BUY]]="BUY",Table134[[#This Row],[Column4]]*$R$3,IF(Table134[[#This Row],[PREDICTED_SELL/BUY]]="SELL",-Table134[[#This Row],[Column4]]*$R$3))</f>
        <v>-6.102059943765159</v>
      </c>
      <c r="K200" s="6"/>
      <c r="L200" s="6">
        <f>IF(Table134[[#This Row],[ACTUAL_SELL/BUY]]=Table134[[#This Row],[PREDICTED_SELL/BUY]],1,0)</f>
        <v>0</v>
      </c>
      <c r="M200" s="6"/>
      <c r="N200" s="6"/>
      <c r="O200" s="6"/>
    </row>
    <row r="201" spans="1:15">
      <c r="A201">
        <v>199</v>
      </c>
      <c r="B201">
        <v>1009.13</v>
      </c>
      <c r="C201">
        <v>979.19100000000003</v>
      </c>
      <c r="D201" s="3">
        <f>Table134[[#This Row],[Actual]]/B200-1</f>
        <v>2.7724228391994288E-3</v>
      </c>
      <c r="E201" s="3">
        <f>Table134[[#This Row],[Predicted]]/B200-1</f>
        <v>-2.697795973527839E-2</v>
      </c>
      <c r="F201" s="1">
        <v>43025</v>
      </c>
      <c r="G201" s="4">
        <f>IF(Table134[[#This Row],[Actual]]&gt;0,IF(Table134[[#This Row],[Predicted]]&gt;0,1))</f>
        <v>1</v>
      </c>
      <c r="H201" s="4" t="str">
        <f>IF(Table134[[#This Row],[Column4]]&gt;=0,"BUY","SELL")</f>
        <v>BUY</v>
      </c>
      <c r="I201" s="4" t="str">
        <f>IF(Table134[[#This Row],[Column2]]&gt;=0,"BUY","SELL")</f>
        <v>SELL</v>
      </c>
      <c r="J201" s="5">
        <f>IF(Table134[[#This Row],[PREDICTED_SELL/BUY]]="BUY",Table134[[#This Row],[Column4]]*$R$3,IF(Table134[[#This Row],[PREDICTED_SELL/BUY]]="SELL",-Table134[[#This Row],[Column4]]*$R$3))</f>
        <v>-4.9903611105589718</v>
      </c>
      <c r="K201" s="6"/>
      <c r="L201" s="6">
        <f>IF(Table134[[#This Row],[ACTUAL_SELL/BUY]]=Table134[[#This Row],[PREDICTED_SELL/BUY]],1,0)</f>
        <v>0</v>
      </c>
      <c r="M201" s="6"/>
      <c r="N201" s="6"/>
      <c r="O201" s="6"/>
    </row>
    <row r="202" spans="1:15">
      <c r="A202">
        <v>200</v>
      </c>
      <c r="B202">
        <v>997</v>
      </c>
      <c r="C202">
        <v>982.07696999999996</v>
      </c>
      <c r="D202" s="3">
        <f>Table134[[#This Row],[Actual]]/B201-1</f>
        <v>-1.202025507119997E-2</v>
      </c>
      <c r="E202" s="3">
        <f>Table134[[#This Row],[Predicted]]/B201-1</f>
        <v>-2.6808270490422448E-2</v>
      </c>
      <c r="F202" s="1">
        <v>43026</v>
      </c>
      <c r="G202" s="4">
        <f>IF(Table134[[#This Row],[Actual]]&gt;0,IF(Table134[[#This Row],[Predicted]]&gt;0,1))</f>
        <v>1</v>
      </c>
      <c r="H202" s="4" t="str">
        <f>IF(Table134[[#This Row],[Column4]]&gt;=0,"BUY","SELL")</f>
        <v>SELL</v>
      </c>
      <c r="I202" s="4" t="str">
        <f>IF(Table134[[#This Row],[Column2]]&gt;=0,"BUY","SELL")</f>
        <v>SELL</v>
      </c>
      <c r="J202" s="5">
        <f>IF(Table134[[#This Row],[PREDICTED_SELL/BUY]]="BUY",Table134[[#This Row],[Column4]]*$R$3,IF(Table134[[#This Row],[PREDICTED_SELL/BUY]]="SELL",-Table134[[#This Row],[Column4]]*$R$3))</f>
        <v>21.636459128159945</v>
      </c>
      <c r="K202" s="6"/>
      <c r="L202" s="6">
        <f>IF(Table134[[#This Row],[ACTUAL_SELL/BUY]]=Table134[[#This Row],[PREDICTED_SELL/BUY]],1,0)</f>
        <v>1</v>
      </c>
      <c r="M202" s="6"/>
      <c r="N202" s="6"/>
      <c r="O202" s="6"/>
    </row>
    <row r="203" spans="1:15">
      <c r="A203">
        <v>201</v>
      </c>
      <c r="B203">
        <v>986.61009999999999</v>
      </c>
      <c r="C203">
        <v>978.52200000000005</v>
      </c>
      <c r="D203" s="3">
        <f>Table134[[#This Row],[Actual]]/B202-1</f>
        <v>-1.0421163490471397E-2</v>
      </c>
      <c r="E203" s="3">
        <f>Table134[[#This Row],[Predicted]]/B202-1</f>
        <v>-1.853360080240718E-2</v>
      </c>
      <c r="F203" s="1">
        <v>43027</v>
      </c>
      <c r="G203" s="4">
        <f>IF(Table134[[#This Row],[Actual]]&gt;0,IF(Table134[[#This Row],[Predicted]]&gt;0,1))</f>
        <v>1</v>
      </c>
      <c r="H203" s="4" t="str">
        <f>IF(Table134[[#This Row],[Column4]]&gt;=0,"BUY","SELL")</f>
        <v>SELL</v>
      </c>
      <c r="I203" s="4" t="str">
        <f>IF(Table134[[#This Row],[Column2]]&gt;=0,"BUY","SELL")</f>
        <v>SELL</v>
      </c>
      <c r="J203" s="5">
        <f>IF(Table134[[#This Row],[PREDICTED_SELL/BUY]]="BUY",Table134[[#This Row],[Column4]]*$R$3,IF(Table134[[#This Row],[PREDICTED_SELL/BUY]]="SELL",-Table134[[#This Row],[Column4]]*$R$3))</f>
        <v>18.758094282848514</v>
      </c>
      <c r="K203" s="6"/>
      <c r="L203" s="6">
        <f>IF(Table134[[#This Row],[ACTUAL_SELL/BUY]]=Table134[[#This Row],[PREDICTED_SELL/BUY]],1,0)</f>
        <v>1</v>
      </c>
      <c r="M203" s="6"/>
      <c r="N203" s="6"/>
      <c r="O203" s="6"/>
    </row>
    <row r="204" spans="1:15">
      <c r="A204">
        <v>202</v>
      </c>
      <c r="B204">
        <v>982.90989999999999</v>
      </c>
      <c r="C204">
        <v>970.45989999999995</v>
      </c>
      <c r="D204" s="3">
        <f>Table134[[#This Row],[Actual]]/B203-1</f>
        <v>-3.7504177182049458E-3</v>
      </c>
      <c r="E204" s="3">
        <f>Table134[[#This Row],[Predicted]]/B203-1</f>
        <v>-1.6369384420451438E-2</v>
      </c>
      <c r="F204" s="1">
        <v>43028</v>
      </c>
      <c r="G204" s="4">
        <f>IF(Table134[[#This Row],[Actual]]&gt;0,IF(Table134[[#This Row],[Predicted]]&gt;0,1))</f>
        <v>1</v>
      </c>
      <c r="H204" s="4" t="str">
        <f>IF(Table134[[#This Row],[Column4]]&gt;=0,"BUY","SELL")</f>
        <v>SELL</v>
      </c>
      <c r="I204" s="4" t="str">
        <f>IF(Table134[[#This Row],[Column2]]&gt;=0,"BUY","SELL")</f>
        <v>SELL</v>
      </c>
      <c r="J204" s="5">
        <f>IF(Table134[[#This Row],[PREDICTED_SELL/BUY]]="BUY",Table134[[#This Row],[Column4]]*$R$3,IF(Table134[[#This Row],[PREDICTED_SELL/BUY]]="SELL",-Table134[[#This Row],[Column4]]*$R$3))</f>
        <v>6.7507518927689025</v>
      </c>
      <c r="K204" s="6"/>
      <c r="L204" s="6">
        <f>IF(Table134[[#This Row],[ACTUAL_SELL/BUY]]=Table134[[#This Row],[PREDICTED_SELL/BUY]],1,0)</f>
        <v>1</v>
      </c>
      <c r="M204" s="6"/>
      <c r="N204" s="6"/>
      <c r="O204" s="6"/>
    </row>
    <row r="205" spans="1:15">
      <c r="A205">
        <v>203</v>
      </c>
      <c r="B205">
        <v>966.3</v>
      </c>
      <c r="C205">
        <v>964.40769999999998</v>
      </c>
      <c r="D205" s="3">
        <f>Table134[[#This Row],[Actual]]/B204-1</f>
        <v>-1.6898700481091988E-2</v>
      </c>
      <c r="E205" s="3">
        <f>Table134[[#This Row],[Predicted]]/B204-1</f>
        <v>-1.8823902373961254E-2</v>
      </c>
      <c r="F205" s="1">
        <v>43031</v>
      </c>
      <c r="G205" s="4">
        <f>IF(Table134[[#This Row],[Actual]]&gt;0,IF(Table134[[#This Row],[Predicted]]&gt;0,1))</f>
        <v>1</v>
      </c>
      <c r="H205" s="4" t="str">
        <f>IF(Table134[[#This Row],[Column4]]&gt;=0,"BUY","SELL")</f>
        <v>SELL</v>
      </c>
      <c r="I205" s="4" t="str">
        <f>IF(Table134[[#This Row],[Column2]]&gt;=0,"BUY","SELL")</f>
        <v>SELL</v>
      </c>
      <c r="J205" s="5">
        <f>IF(Table134[[#This Row],[PREDICTED_SELL/BUY]]="BUY",Table134[[#This Row],[Column4]]*$R$3,IF(Table134[[#This Row],[PREDICTED_SELL/BUY]]="SELL",-Table134[[#This Row],[Column4]]*$R$3))</f>
        <v>30.41766086596558</v>
      </c>
      <c r="K205" s="6"/>
      <c r="L205" s="6">
        <f>IF(Table134[[#This Row],[ACTUAL_SELL/BUY]]=Table134[[#This Row],[PREDICTED_SELL/BUY]],1,0)</f>
        <v>1</v>
      </c>
      <c r="M205" s="6"/>
      <c r="N205" s="6"/>
      <c r="O205" s="6"/>
    </row>
    <row r="206" spans="1:15">
      <c r="A206">
        <v>204</v>
      </c>
      <c r="B206">
        <v>975.8999</v>
      </c>
      <c r="C206">
        <v>954.76116999999999</v>
      </c>
      <c r="D206" s="3">
        <f>Table134[[#This Row],[Actual]]/B205-1</f>
        <v>9.934699368726152E-3</v>
      </c>
      <c r="E206" s="3">
        <f>Table134[[#This Row],[Predicted]]/B205-1</f>
        <v>-1.1941250129359426E-2</v>
      </c>
      <c r="F206" s="1">
        <v>43032</v>
      </c>
      <c r="G206" s="4">
        <f>IF(Table134[[#This Row],[Actual]]&gt;0,IF(Table134[[#This Row],[Predicted]]&gt;0,1))</f>
        <v>1</v>
      </c>
      <c r="H206" s="4" t="str">
        <f>IF(Table134[[#This Row],[Column4]]&gt;=0,"BUY","SELL")</f>
        <v>BUY</v>
      </c>
      <c r="I206" s="4" t="str">
        <f>IF(Table134[[#This Row],[Column2]]&gt;=0,"BUY","SELL")</f>
        <v>SELL</v>
      </c>
      <c r="J206" s="5">
        <f>IF(Table134[[#This Row],[PREDICTED_SELL/BUY]]="BUY",Table134[[#This Row],[Column4]]*$R$3,IF(Table134[[#This Row],[PREDICTED_SELL/BUY]]="SELL",-Table134[[#This Row],[Column4]]*$R$3))</f>
        <v>-17.882458863707072</v>
      </c>
      <c r="K206" s="6"/>
      <c r="L206" s="6">
        <f>IF(Table134[[#This Row],[ACTUAL_SELL/BUY]]=Table134[[#This Row],[PREDICTED_SELL/BUY]],1,0)</f>
        <v>0</v>
      </c>
      <c r="M206" s="6"/>
      <c r="N206" s="6"/>
      <c r="O206" s="6"/>
    </row>
    <row r="207" spans="1:15">
      <c r="A207">
        <v>205</v>
      </c>
      <c r="B207">
        <v>972.90989999999999</v>
      </c>
      <c r="C207">
        <v>953.61383000000001</v>
      </c>
      <c r="D207" s="3">
        <f>Table134[[#This Row],[Actual]]/B206-1</f>
        <v>-3.0638388219939028E-3</v>
      </c>
      <c r="E207" s="3">
        <f>Table134[[#This Row],[Predicted]]/B206-1</f>
        <v>-2.2836430252733853E-2</v>
      </c>
      <c r="F207" s="1">
        <v>43033</v>
      </c>
      <c r="G207" s="4">
        <f>IF(Table134[[#This Row],[Actual]]&gt;0,IF(Table134[[#This Row],[Predicted]]&gt;0,1))</f>
        <v>1</v>
      </c>
      <c r="H207" s="4" t="str">
        <f>IF(Table134[[#This Row],[Column4]]&gt;=0,"BUY","SELL")</f>
        <v>SELL</v>
      </c>
      <c r="I207" s="4" t="str">
        <f>IF(Table134[[#This Row],[Column2]]&gt;=0,"BUY","SELL")</f>
        <v>SELL</v>
      </c>
      <c r="J207" s="5">
        <f>IF(Table134[[#This Row],[PREDICTED_SELL/BUY]]="BUY",Table134[[#This Row],[Column4]]*$R$3,IF(Table134[[#This Row],[PREDICTED_SELL/BUY]]="SELL",-Table134[[#This Row],[Column4]]*$R$3))</f>
        <v>5.514909879589025</v>
      </c>
      <c r="K207" s="6"/>
      <c r="L207" s="6">
        <f>IF(Table134[[#This Row],[ACTUAL_SELL/BUY]]=Table134[[#This Row],[PREDICTED_SELL/BUY]],1,0)</f>
        <v>1</v>
      </c>
      <c r="M207" s="6"/>
      <c r="N207" s="6"/>
      <c r="O207" s="6"/>
    </row>
    <row r="208" spans="1:15">
      <c r="A208">
        <v>206</v>
      </c>
      <c r="B208">
        <v>972.42989999999998</v>
      </c>
      <c r="C208">
        <v>951.69006000000002</v>
      </c>
      <c r="D208" s="3">
        <f>Table134[[#This Row],[Actual]]/B207-1</f>
        <v>-4.9336531573995757E-4</v>
      </c>
      <c r="E208" s="3">
        <f>Table134[[#This Row],[Predicted]]/B207-1</f>
        <v>-2.1810693878230647E-2</v>
      </c>
      <c r="F208" s="1">
        <v>43034</v>
      </c>
      <c r="G208" s="4">
        <f>IF(Table134[[#This Row],[Actual]]&gt;0,IF(Table134[[#This Row],[Predicted]]&gt;0,1))</f>
        <v>1</v>
      </c>
      <c r="H208" s="4" t="str">
        <f>IF(Table134[[#This Row],[Column4]]&gt;=0,"BUY","SELL")</f>
        <v>SELL</v>
      </c>
      <c r="I208" s="4" t="str">
        <f>IF(Table134[[#This Row],[Column2]]&gt;=0,"BUY","SELL")</f>
        <v>SELL</v>
      </c>
      <c r="J208" s="5">
        <f>IF(Table134[[#This Row],[PREDICTED_SELL/BUY]]="BUY",Table134[[#This Row],[Column4]]*$R$3,IF(Table134[[#This Row],[PREDICTED_SELL/BUY]]="SELL",-Table134[[#This Row],[Column4]]*$R$3))</f>
        <v>0.88805756833192362</v>
      </c>
      <c r="K208" s="6"/>
      <c r="L208" s="6">
        <f>IF(Table134[[#This Row],[ACTUAL_SELL/BUY]]=Table134[[#This Row],[PREDICTED_SELL/BUY]],1,0)</f>
        <v>1</v>
      </c>
      <c r="M208" s="6"/>
      <c r="N208" s="6"/>
      <c r="O208" s="6"/>
    </row>
    <row r="209" spans="1:15">
      <c r="A209">
        <v>207</v>
      </c>
      <c r="B209">
        <v>1100.9501</v>
      </c>
      <c r="C209">
        <v>949.07006999999999</v>
      </c>
      <c r="D209" s="3">
        <f>Table134[[#This Row],[Actual]]/B208-1</f>
        <v>0.13216397397899837</v>
      </c>
      <c r="E209" s="3">
        <f>Table134[[#This Row],[Predicted]]/B208-1</f>
        <v>-2.4022122314420802E-2</v>
      </c>
      <c r="F209" s="1">
        <v>43035</v>
      </c>
      <c r="G209" s="4">
        <f>IF(Table134[[#This Row],[Actual]]&gt;0,IF(Table134[[#This Row],[Predicted]]&gt;0,1))</f>
        <v>1</v>
      </c>
      <c r="H209" s="4" t="str">
        <f>IF(Table134[[#This Row],[Column4]]&gt;=0,"BUY","SELL")</f>
        <v>BUY</v>
      </c>
      <c r="I209" s="4" t="str">
        <f>IF(Table134[[#This Row],[Column2]]&gt;=0,"BUY","SELL")</f>
        <v>SELL</v>
      </c>
      <c r="J209" s="5">
        <f>IF(Table134[[#This Row],[PREDICTED_SELL/BUY]]="BUY",Table134[[#This Row],[Column4]]*$R$3,IF(Table134[[#This Row],[PREDICTED_SELL/BUY]]="SELL",-Table134[[#This Row],[Column4]]*$R$3))</f>
        <v>-237.89515316219706</v>
      </c>
      <c r="K209" s="6"/>
      <c r="L209" s="6">
        <f>IF(Table134[[#This Row],[ACTUAL_SELL/BUY]]=Table134[[#This Row],[PREDICTED_SELL/BUY]],1,0)</f>
        <v>0</v>
      </c>
      <c r="M209" s="6"/>
      <c r="N209" s="6"/>
      <c r="O209" s="6"/>
    </row>
  </sheetData>
  <conditionalFormatting sqref="H1:I1">
    <cfRule type="cellIs" dxfId="27" priority="11" operator="equal">
      <formula>"""SELL"""</formula>
    </cfRule>
    <cfRule type="cellIs" dxfId="26" priority="12" operator="equal">
      <formula>#REF!</formula>
    </cfRule>
    <cfRule type="cellIs" dxfId="25" priority="13" operator="equal">
      <formula>#REF!</formula>
    </cfRule>
  </conditionalFormatting>
  <conditionalFormatting sqref="H2:I209">
    <cfRule type="cellIs" dxfId="24" priority="1" operator="equal">
      <formula>$O$3</formula>
    </cfRule>
    <cfRule type="cellIs" dxfId="23" priority="2" operator="equal">
      <formula>$O$2</formula>
    </cfRule>
    <cfRule type="cellIs" dxfId="22" priority="3" operator="equal">
      <formula>$O$2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8ED8-7084-3B4C-B8B4-322E7C612CCD}">
  <dimension ref="A1:V209"/>
  <sheetViews>
    <sheetView tabSelected="1" topLeftCell="B5" zoomScale="114" workbookViewId="0">
      <selection activeCell="H5" sqref="H5"/>
    </sheetView>
  </sheetViews>
  <sheetFormatPr baseColWidth="10" defaultRowHeight="16"/>
  <cols>
    <col min="1" max="1" width="6" customWidth="1"/>
    <col min="3" max="5" width="11.1640625" customWidth="1"/>
    <col min="7" max="7" width="7.5" style="4" bestFit="1" customWidth="1"/>
    <col min="8" max="9" width="10.83203125" style="4"/>
    <col min="10" max="10" width="17.5" customWidth="1"/>
    <col min="11" max="11" width="12.83203125" customWidth="1"/>
    <col min="12" max="12" width="8.6640625" customWidth="1"/>
    <col min="13" max="13" width="7" customWidth="1"/>
    <col min="14" max="15" width="12.83203125" customWidth="1"/>
    <col min="16" max="16" width="4.83203125" customWidth="1"/>
    <col min="17" max="17" width="10.5" bestFit="1" customWidth="1"/>
    <col min="18" max="18" width="12.33203125" bestFit="1" customWidth="1"/>
    <col min="19" max="19" width="4.83203125" customWidth="1"/>
  </cols>
  <sheetData>
    <row r="1" spans="1:22">
      <c r="A1" t="s">
        <v>0</v>
      </c>
      <c r="B1" t="s">
        <v>1</v>
      </c>
      <c r="C1" t="s">
        <v>2</v>
      </c>
      <c r="D1" t="s">
        <v>13</v>
      </c>
      <c r="E1" t="s">
        <v>7</v>
      </c>
      <c r="F1" t="s">
        <v>3</v>
      </c>
      <c r="G1" s="4" t="s">
        <v>5</v>
      </c>
      <c r="H1" t="s">
        <v>15</v>
      </c>
      <c r="I1" t="s">
        <v>14</v>
      </c>
      <c r="J1" t="s">
        <v>19</v>
      </c>
      <c r="K1" t="s">
        <v>11</v>
      </c>
      <c r="L1" t="s">
        <v>18</v>
      </c>
      <c r="T1" t="s">
        <v>5</v>
      </c>
      <c r="U1" t="s">
        <v>4</v>
      </c>
      <c r="V1" t="s">
        <v>6</v>
      </c>
    </row>
    <row r="2" spans="1:22">
      <c r="A2">
        <v>0</v>
      </c>
      <c r="B2">
        <f>Table134[[#This Row],[Actual]]</f>
        <v>799.02</v>
      </c>
      <c r="C2">
        <f>Table134[[#This Row],[Predicted]]</f>
        <v>777.15229999999997</v>
      </c>
      <c r="D2" s="2" t="e">
        <f>Table1343[[#This Row],[Actual]]/B1-1</f>
        <v>#VALUE!</v>
      </c>
      <c r="E2" s="3" t="e">
        <f>Table1343[[#This Row],[Predicted]]/C1-1</f>
        <v>#VALUE!</v>
      </c>
      <c r="F2" s="1">
        <v>42746</v>
      </c>
      <c r="G2" s="4">
        <f>IF(Table1343[[#This Row],[Actual]]&gt;0,IF(Table1343[[#This Row],[Predicted]]&gt;0,1))</f>
        <v>1</v>
      </c>
      <c r="H2" s="4" t="e">
        <f>IF(Table1343[[#This Row],[Column4]]&gt;=0,"BUY","SELL")</f>
        <v>#VALUE!</v>
      </c>
      <c r="I2" s="4" t="e">
        <f>IF(Table1343[[#This Row],[Column2]]&gt;=0,"BUY","SELL")</f>
        <v>#VALUE!</v>
      </c>
      <c r="J2" s="5"/>
      <c r="K2" s="6"/>
      <c r="L2" s="6"/>
      <c r="M2" s="6"/>
      <c r="N2" s="6"/>
      <c r="O2" s="6" t="s">
        <v>16</v>
      </c>
      <c r="T2">
        <f>SUM(G:G)</f>
        <v>208</v>
      </c>
      <c r="U2" t="e">
        <f>SUM(H:H)</f>
        <v>#VALUE!</v>
      </c>
      <c r="V2" t="e">
        <f>SUM(T2:U2)</f>
        <v>#VALUE!</v>
      </c>
    </row>
    <row r="3" spans="1:22">
      <c r="A3">
        <v>1</v>
      </c>
      <c r="B3">
        <f>Table134[[#This Row],[Actual]]</f>
        <v>813.63990000000001</v>
      </c>
      <c r="C3">
        <f>Table134[[#This Row],[Predicted]]</f>
        <v>779.06079999999997</v>
      </c>
      <c r="D3" s="3">
        <f>Table1343[[#This Row],[Actual]]/B2-1</f>
        <v>1.8297289179244558E-2</v>
      </c>
      <c r="E3" s="3">
        <f>Table1343[[#This Row],[Predicted]]/C2-1</f>
        <v>2.4557606018793532E-3</v>
      </c>
      <c r="F3" s="1">
        <v>42747</v>
      </c>
      <c r="G3" s="4">
        <f>IF(Table1343[[#This Row],[Actual]]&gt;0,IF(Table1343[[#This Row],[Predicted]]&gt;0,1))</f>
        <v>1</v>
      </c>
      <c r="H3" s="4" t="str">
        <f>IF(Table1343[[#This Row],[Column4]]&gt;=0,"BUY","SELL")</f>
        <v>BUY</v>
      </c>
      <c r="I3" s="4" t="str">
        <f>IF(Table1343[[#This Row],[Column2]]&gt;=0,"BUY","SELL")</f>
        <v>BUY</v>
      </c>
      <c r="J3" s="5">
        <f>IF(Table1343[[#This Row],[PREDICTED_SELL/BUY]]="BUY",Table1343[[#This Row],[Column4]]*$R$3,IF(Table1343[[#This Row],[PREDICTED_SELL/BUY]]="SELL",-Table1343[[#This Row],[Column4]]*$R$3))</f>
        <v>32.935120522640204</v>
      </c>
      <c r="K3" s="6"/>
      <c r="L3" s="6">
        <f>IF(Table1343[[#This Row],[ACTUAL_SELL/BUY]]=Table1343[[#This Row],[PREDICTED_SELL/BUY]],1,0)</f>
        <v>1</v>
      </c>
      <c r="M3" s="6"/>
      <c r="N3" s="6"/>
      <c r="O3" s="6" t="s">
        <v>17</v>
      </c>
      <c r="Q3" t="s">
        <v>8</v>
      </c>
      <c r="R3" s="8">
        <v>1800</v>
      </c>
    </row>
    <row r="4" spans="1:22">
      <c r="A4">
        <v>2</v>
      </c>
      <c r="B4">
        <f>Table134[[#This Row],[Actual]]</f>
        <v>817.13990000000001</v>
      </c>
      <c r="C4">
        <f>Table134[[#This Row],[Predicted]]</f>
        <v>784.36414000000002</v>
      </c>
      <c r="D4" s="3">
        <f>Table1343[[#This Row],[Actual]]/B3-1</f>
        <v>4.3016572810650189E-3</v>
      </c>
      <c r="E4" s="3">
        <f>Table1343[[#This Row],[Predicted]]/C3-1</f>
        <v>6.8073505944594714E-3</v>
      </c>
      <c r="F4" s="1">
        <v>42748</v>
      </c>
      <c r="G4" s="4">
        <f>IF(Table1343[[#This Row],[Actual]]&gt;0,IF(Table1343[[#This Row],[Predicted]]&gt;0,1))</f>
        <v>1</v>
      </c>
      <c r="H4" s="4" t="str">
        <f>IF(Table1343[[#This Row],[Column4]]&gt;=0,"BUY","SELL")</f>
        <v>BUY</v>
      </c>
      <c r="I4" s="4" t="str">
        <f>IF(Table1343[[#This Row],[Column2]]&gt;=0,"BUY")</f>
        <v>BUY</v>
      </c>
      <c r="J4" s="5">
        <f>IF(Table1343[[#This Row],[PREDICTED_SELL/BUY]]="BUY",Table1343[[#This Row],[Column4]]*$R$3,IF(Table1343[[#This Row],[PREDICTED_SELL/BUY]]="SELL",-Table1343[[#This Row],[Column4]]*$R$3))</f>
        <v>7.742983105917034</v>
      </c>
      <c r="K4" s="6"/>
      <c r="L4" s="6">
        <f>IF(Table1343[[#This Row],[ACTUAL_SELL/BUY]]=Table1343[[#This Row],[PREDICTED_SELL/BUY]],1,0)</f>
        <v>1</v>
      </c>
      <c r="M4" s="6"/>
      <c r="N4" s="6"/>
      <c r="O4" s="6"/>
      <c r="Q4" t="s">
        <v>9</v>
      </c>
      <c r="R4" s="5"/>
      <c r="T4">
        <f>T2/COUNT(A:A)</f>
        <v>1</v>
      </c>
      <c r="U4" t="e">
        <f>U2/COUNT(A:A)</f>
        <v>#VALUE!</v>
      </c>
      <c r="V4" t="e">
        <f>V2/COUNT(A:A)</f>
        <v>#VALUE!</v>
      </c>
    </row>
    <row r="5" spans="1:22">
      <c r="A5">
        <v>3</v>
      </c>
      <c r="B5">
        <f>Table134[[#This Row],[Actual]]</f>
        <v>817.13990000000001</v>
      </c>
      <c r="C5">
        <f>Table134[[#This Row],[Predicted]]</f>
        <v>790.34</v>
      </c>
      <c r="D5" s="3">
        <f>Table1343[[#This Row],[Actual]]/B4-1</f>
        <v>0</v>
      </c>
      <c r="E5" s="3">
        <f>Table1343[[#This Row],[Predicted]]/C4-1</f>
        <v>7.6187317793492415E-3</v>
      </c>
      <c r="F5" s="1">
        <v>42751</v>
      </c>
      <c r="G5" s="4">
        <f>IF(Table1343[[#This Row],[Actual]]&gt;0,IF(Table1343[[#This Row],[Predicted]]&gt;0,1))</f>
        <v>1</v>
      </c>
      <c r="H5" s="4" t="str">
        <f>IF(Table1343[[#This Row],[Column4]]&gt;=0,"BUY","SELL")</f>
        <v>BUY</v>
      </c>
      <c r="I5" s="4" t="str">
        <f>IF(Table1343[[#This Row],[Column2]]&gt;=0,"BUY","SELL")</f>
        <v>BUY</v>
      </c>
      <c r="J5" s="5">
        <f>IF(Table1343[[#This Row],[PREDICTED_SELL/BUY]]="BUY",Table1343[[#This Row],[Column4]]*$R$3,IF(Table1343[[#This Row],[PREDICTED_SELL/BUY]]="SELL",-Table1343[[#This Row],[Column4]]*$R$3))</f>
        <v>0</v>
      </c>
      <c r="K5" s="6"/>
      <c r="L5" s="6">
        <f>IF(Table1343[[#This Row],[ACTUAL_SELL/BUY]]=Table1343[[#This Row],[PREDICTED_SELL/BUY]],1,0)</f>
        <v>1</v>
      </c>
      <c r="M5" s="6"/>
      <c r="N5" s="6" t="s">
        <v>18</v>
      </c>
      <c r="O5" s="6"/>
      <c r="R5" s="2"/>
    </row>
    <row r="6" spans="1:22">
      <c r="A6">
        <v>4</v>
      </c>
      <c r="B6">
        <f>Table134[[#This Row],[Actual]]</f>
        <v>809.72</v>
      </c>
      <c r="C6">
        <f>Table134[[#This Row],[Predicted]]</f>
        <v>797.1789</v>
      </c>
      <c r="D6" s="3">
        <f>Table1343[[#This Row],[Actual]]/B5-1</f>
        <v>-9.0803300634322293E-3</v>
      </c>
      <c r="E6" s="3">
        <f>Table1343[[#This Row],[Predicted]]/C5-1</f>
        <v>8.6531113191790077E-3</v>
      </c>
      <c r="F6" s="1">
        <v>42752</v>
      </c>
      <c r="G6" s="4">
        <f>IF(Table1343[[#This Row],[Actual]]&gt;0,IF(Table1343[[#This Row],[Predicted]]&gt;0,1))</f>
        <v>1</v>
      </c>
      <c r="H6" s="4" t="str">
        <f>IF(Table1343[[#This Row],[Column4]]&gt;=0,"BUY","SELL")</f>
        <v>SELL</v>
      </c>
      <c r="I6" s="4" t="str">
        <f>IF(Table1343[[#This Row],[Column2]]&gt;=0,"BUY","SELL")</f>
        <v>BUY</v>
      </c>
      <c r="J6" s="5">
        <f>IF(Table1343[[#This Row],[PREDICTED_SELL/BUY]]="BUY",Table1343[[#This Row],[Column4]]*$R$3,IF(Table1343[[#This Row],[PREDICTED_SELL/BUY]]="SELL",-Table1343[[#This Row],[Column4]]*$R$3))</f>
        <v>-16.344594114178012</v>
      </c>
      <c r="K6" s="6"/>
      <c r="L6" s="6">
        <f>IF(Table1343[[#This Row],[ACTUAL_SELL/BUY]]=Table1343[[#This Row],[PREDICTED_SELL/BUY]],1,0)</f>
        <v>0</v>
      </c>
      <c r="M6" s="6"/>
      <c r="N6" s="2">
        <f>SUM(L:L)/COUNT(L:L)</f>
        <v>0.55072463768115942</v>
      </c>
      <c r="O6" s="6"/>
    </row>
    <row r="7" spans="1:22">
      <c r="A7">
        <v>5</v>
      </c>
      <c r="B7">
        <f>Table134[[#This Row],[Actual]]</f>
        <v>807.48</v>
      </c>
      <c r="C7">
        <f>Table134[[#This Row],[Predicted]]</f>
        <v>793.85770000000002</v>
      </c>
      <c r="D7" s="3">
        <f>Table1343[[#This Row],[Actual]]/B6-1</f>
        <v>-2.7663883811688272E-3</v>
      </c>
      <c r="E7" s="3">
        <f>Table1343[[#This Row],[Predicted]]/C6-1</f>
        <v>-4.1661915537403171E-3</v>
      </c>
      <c r="F7" s="1">
        <v>42753</v>
      </c>
      <c r="G7" s="4">
        <f>IF(Table1343[[#This Row],[Actual]]&gt;0,IF(Table1343[[#This Row],[Predicted]]&gt;0,1))</f>
        <v>1</v>
      </c>
      <c r="H7" s="4" t="str">
        <f>IF(Table1343[[#This Row],[Column4]]&gt;=0,"BUY","SELL")</f>
        <v>SELL</v>
      </c>
      <c r="I7" s="4" t="str">
        <f>IF(Table1343[[#This Row],[Column2]]&gt;=0,"BUY","SELL")</f>
        <v>SELL</v>
      </c>
      <c r="J7" s="5">
        <f>IF(Table1343[[#This Row],[PREDICTED_SELL/BUY]]="BUY",Table1343[[#This Row],[Column4]]*$R$3,IF(Table1343[[#This Row],[PREDICTED_SELL/BUY]]="SELL",-Table1343[[#This Row],[Column4]]*$R$3))</f>
        <v>4.979499086103889</v>
      </c>
      <c r="K7" s="6"/>
      <c r="L7" s="6">
        <f>IF(Table1343[[#This Row],[ACTUAL_SELL/BUY]]=Table1343[[#This Row],[PREDICTED_SELL/BUY]],1,0)</f>
        <v>1</v>
      </c>
      <c r="M7" s="6"/>
      <c r="N7" s="6"/>
      <c r="O7" s="6"/>
    </row>
    <row r="8" spans="1:22">
      <c r="A8">
        <v>6</v>
      </c>
      <c r="B8">
        <f>Table134[[#This Row],[Actual]]</f>
        <v>809.04003999999998</v>
      </c>
      <c r="C8">
        <f>Table134[[#This Row],[Predicted]]</f>
        <v>791.20025999999996</v>
      </c>
      <c r="D8" s="3">
        <f>Table1343[[#This Row],[Actual]]/B7-1</f>
        <v>1.9319859315400922E-3</v>
      </c>
      <c r="E8" s="3">
        <f>Table1343[[#This Row],[Predicted]]/C7-1</f>
        <v>-3.3475016996119544E-3</v>
      </c>
      <c r="F8" s="1">
        <v>42754</v>
      </c>
      <c r="G8" s="4">
        <f>IF(Table1343[[#This Row],[Actual]]&gt;0,IF(Table1343[[#This Row],[Predicted]]&gt;0,1))</f>
        <v>1</v>
      </c>
      <c r="H8" s="4" t="str">
        <f>IF(Table1343[[#This Row],[Column4]]&gt;=0,"BUY","SELL")</f>
        <v>BUY</v>
      </c>
      <c r="I8" s="4" t="str">
        <f>IF(Table1343[[#This Row],[Column2]]&gt;=0,"BUY","SELL")</f>
        <v>SELL</v>
      </c>
      <c r="J8" s="5">
        <f>IF(Table1343[[#This Row],[PREDICTED_SELL/BUY]]="BUY",Table1343[[#This Row],[Column4]]*$R$3,IF(Table1343[[#This Row],[PREDICTED_SELL/BUY]]="SELL",-Table1343[[#This Row],[Column4]]*$R$3))</f>
        <v>-3.477574676772166</v>
      </c>
      <c r="K8" s="6"/>
      <c r="L8" s="6">
        <f>IF(Table1343[[#This Row],[ACTUAL_SELL/BUY]]=Table1343[[#This Row],[PREDICTED_SELL/BUY]],1,0)</f>
        <v>0</v>
      </c>
      <c r="M8" s="6"/>
      <c r="N8" s="6"/>
      <c r="O8" s="6"/>
      <c r="Q8" t="s">
        <v>10</v>
      </c>
      <c r="R8" s="8"/>
    </row>
    <row r="9" spans="1:22">
      <c r="A9">
        <v>7</v>
      </c>
      <c r="B9">
        <f>Table134[[#This Row],[Actual]]</f>
        <v>808.33010000000002</v>
      </c>
      <c r="C9">
        <f>Table134[[#This Row],[Predicted]]</f>
        <v>788.85720000000003</v>
      </c>
      <c r="D9" s="3">
        <f>Table1343[[#This Row],[Actual]]/B8-1</f>
        <v>-8.7750910325767872E-4</v>
      </c>
      <c r="E9" s="3">
        <f>Table1343[[#This Row],[Predicted]]/C8-1</f>
        <v>-2.9613994312892578E-3</v>
      </c>
      <c r="F9" s="1">
        <v>42755</v>
      </c>
      <c r="G9" s="4">
        <f>IF(Table1343[[#This Row],[Actual]]&gt;0,IF(Table1343[[#This Row],[Predicted]]&gt;0,1))</f>
        <v>1</v>
      </c>
      <c r="H9" s="4" t="str">
        <f>IF(Table1343[[#This Row],[Column4]]&gt;=0,"BUY","SELL")</f>
        <v>SELL</v>
      </c>
      <c r="I9" s="4" t="str">
        <f>IF(Table1343[[#This Row],[Column2]]&gt;=0,"BUY","SELL")</f>
        <v>SELL</v>
      </c>
      <c r="J9" s="5">
        <f>IF(Table1343[[#This Row],[PREDICTED_SELL/BUY]]="BUY",Table1343[[#This Row],[Column4]]*$R$3,IF(Table1343[[#This Row],[PREDICTED_SELL/BUY]]="SELL",-Table1343[[#This Row],[Column4]]*$R$3))</f>
        <v>1.5795163858638217</v>
      </c>
      <c r="K9" s="6"/>
      <c r="L9" s="6">
        <f>IF(Table1343[[#This Row],[ACTUAL_SELL/BUY]]=Table1343[[#This Row],[PREDICTED_SELL/BUY]],1,0)</f>
        <v>1</v>
      </c>
      <c r="M9" s="6"/>
      <c r="N9" s="6"/>
      <c r="O9" s="6"/>
      <c r="R9" s="2"/>
    </row>
    <row r="10" spans="1:22">
      <c r="A10">
        <v>8</v>
      </c>
      <c r="B10">
        <f>Table134[[#This Row],[Actual]]</f>
        <v>817.87990000000002</v>
      </c>
      <c r="C10">
        <f>Table134[[#This Row],[Predicted]]</f>
        <v>787.97204999999997</v>
      </c>
      <c r="D10" s="3">
        <f>Table1343[[#This Row],[Actual]]/B9-1</f>
        <v>1.1814232823941673E-2</v>
      </c>
      <c r="E10" s="3">
        <f>Table1343[[#This Row],[Predicted]]/C9-1</f>
        <v>-1.1220661990536396E-3</v>
      </c>
      <c r="F10" s="1">
        <v>42758</v>
      </c>
      <c r="G10" s="4">
        <f>IF(Table1343[[#This Row],[Actual]]&gt;0,IF(Table1343[[#This Row],[Predicted]]&gt;0,1))</f>
        <v>1</v>
      </c>
      <c r="H10" s="4" t="str">
        <f>IF(Table1343[[#This Row],[Column4]]&gt;=0,"BUY","SELL")</f>
        <v>BUY</v>
      </c>
      <c r="I10" s="4" t="str">
        <f>IF(Table1343[[#This Row],[Column2]]&gt;=0,"BUY","SELL")</f>
        <v>SELL</v>
      </c>
      <c r="J10" s="5">
        <f>IF(Table1343[[#This Row],[PREDICTED_SELL/BUY]]="BUY",Table1343[[#This Row],[Column4]]*$R$3,IF(Table1343[[#This Row],[PREDICTED_SELL/BUY]]="SELL",-Table1343[[#This Row],[Column4]]*$R$3))</f>
        <v>-21.265619083095011</v>
      </c>
      <c r="K10" s="6"/>
      <c r="L10" s="6">
        <f>IF(Table1343[[#This Row],[ACTUAL_SELL/BUY]]=Table1343[[#This Row],[PREDICTED_SELL/BUY]],1,0)</f>
        <v>0</v>
      </c>
      <c r="M10" s="6"/>
      <c r="N10" s="6"/>
      <c r="O10" s="6"/>
      <c r="V10" s="2"/>
    </row>
    <row r="11" spans="1:22">
      <c r="A11">
        <v>9</v>
      </c>
      <c r="B11">
        <f>Table134[[#This Row],[Actual]]</f>
        <v>822.43989999999997</v>
      </c>
      <c r="C11">
        <f>Table134[[#This Row],[Predicted]]</f>
        <v>791.99120000000005</v>
      </c>
      <c r="D11" s="3">
        <f>Table1343[[#This Row],[Actual]]/B10-1</f>
        <v>5.5753907144557857E-3</v>
      </c>
      <c r="E11" s="3">
        <f>Table1343[[#This Row],[Predicted]]/C10-1</f>
        <v>5.1006250792779984E-3</v>
      </c>
      <c r="F11" s="1">
        <v>42759</v>
      </c>
      <c r="G11" s="4">
        <f>IF(Table1343[[#This Row],[Actual]]&gt;0,IF(Table1343[[#This Row],[Predicted]]&gt;0,1))</f>
        <v>1</v>
      </c>
      <c r="H11" s="4" t="str">
        <f>IF(Table1343[[#This Row],[Column4]]&gt;=0,"BUY","SELL")</f>
        <v>BUY</v>
      </c>
      <c r="I11" s="4" t="str">
        <f>IF(Table1343[[#This Row],[Column2]]&gt;=0,"BUY","SELL")</f>
        <v>BUY</v>
      </c>
      <c r="J11" s="5">
        <f>IF(Table1343[[#This Row],[PREDICTED_SELL/BUY]]="BUY",Table1343[[#This Row],[Column4]]*$R$3,IF(Table1343[[#This Row],[PREDICTED_SELL/BUY]]="SELL",-Table1343[[#This Row],[Column4]]*$R$3))</f>
        <v>10.035703286020414</v>
      </c>
      <c r="K11" s="6"/>
      <c r="L11" s="6">
        <f>IF(Table1343[[#This Row],[ACTUAL_SELL/BUY]]=Table1343[[#This Row],[PREDICTED_SELL/BUY]],1,0)</f>
        <v>1</v>
      </c>
      <c r="M11" s="6"/>
      <c r="N11" s="6"/>
      <c r="O11" s="6"/>
    </row>
    <row r="12" spans="1:22">
      <c r="A12">
        <v>10</v>
      </c>
      <c r="B12">
        <f>Table134[[#This Row],[Actual]]</f>
        <v>836.52</v>
      </c>
      <c r="C12">
        <f>Table134[[#This Row],[Predicted]]</f>
        <v>796.34313999999995</v>
      </c>
      <c r="D12" s="3">
        <f>Table1343[[#This Row],[Actual]]/B11-1</f>
        <v>1.7119913564504818E-2</v>
      </c>
      <c r="E12" s="3">
        <f>Table1343[[#This Row],[Predicted]]/C11-1</f>
        <v>5.4949347922046421E-3</v>
      </c>
      <c r="F12" s="1">
        <v>42760</v>
      </c>
      <c r="G12" s="4">
        <f>IF(Table1343[[#This Row],[Actual]]&gt;0,IF(Table1343[[#This Row],[Predicted]]&gt;0,1))</f>
        <v>1</v>
      </c>
      <c r="H12" s="4" t="str">
        <f>IF(Table1343[[#This Row],[Column4]]&gt;=0,"BUY","SELL")</f>
        <v>BUY</v>
      </c>
      <c r="I12" s="4" t="str">
        <f>IF(Table1343[[#This Row],[Column2]]&gt;=0,"BUY","SELL")</f>
        <v>BUY</v>
      </c>
      <c r="J12" s="5">
        <f>IF(Table1343[[#This Row],[PREDICTED_SELL/BUY]]="BUY",Table1343[[#This Row],[Column4]]*$R$3,IF(Table1343[[#This Row],[PREDICTED_SELL/BUY]]="SELL",-Table1343[[#This Row],[Column4]]*$R$3))</f>
        <v>30.815844416108675</v>
      </c>
      <c r="K12" s="6"/>
      <c r="L12" s="6">
        <f>IF(Table1343[[#This Row],[ACTUAL_SELL/BUY]]=Table1343[[#This Row],[PREDICTED_SELL/BUY]],1,0)</f>
        <v>1</v>
      </c>
      <c r="M12" s="6"/>
      <c r="N12" s="6"/>
      <c r="O12" s="6"/>
      <c r="Q12" t="s">
        <v>12</v>
      </c>
      <c r="R12" s="7">
        <f>SUM(J:J)</f>
        <v>-25.925084658802234</v>
      </c>
    </row>
    <row r="13" spans="1:22">
      <c r="A13">
        <v>11</v>
      </c>
      <c r="B13">
        <f>Table134[[#This Row],[Actual]]</f>
        <v>839.1499</v>
      </c>
      <c r="C13">
        <f>Table134[[#This Row],[Predicted]]</f>
        <v>804.51959999999997</v>
      </c>
      <c r="D13" s="3">
        <f>Table1343[[#This Row],[Actual]]/B12-1</f>
        <v>3.1438578874385392E-3</v>
      </c>
      <c r="E13" s="3">
        <f>Table1343[[#This Row],[Predicted]]/C12-1</f>
        <v>1.0267508551652815E-2</v>
      </c>
      <c r="F13" s="1">
        <v>42761</v>
      </c>
      <c r="G13" s="4">
        <f>IF(Table1343[[#This Row],[Actual]]&gt;0,IF(Table1343[[#This Row],[Predicted]]&gt;0,1))</f>
        <v>1</v>
      </c>
      <c r="H13" s="4" t="str">
        <f>IF(Table1343[[#This Row],[Column4]]&gt;=0,"BUY","SELL")</f>
        <v>BUY</v>
      </c>
      <c r="I13" s="4" t="str">
        <f>IF(Table1343[[#This Row],[Column2]]&gt;=0,"BUY","SELL")</f>
        <v>BUY</v>
      </c>
      <c r="J13" s="5">
        <f>IF(Table1343[[#This Row],[PREDICTED_SELL/BUY]]="BUY",Table1343[[#This Row],[Column4]]*$R$3,IF(Table1343[[#This Row],[PREDICTED_SELL/BUY]]="SELL",-Table1343[[#This Row],[Column4]]*$R$3))</f>
        <v>5.6589441973893706</v>
      </c>
      <c r="K13" s="6"/>
      <c r="L13" s="6">
        <f>IF(Table1343[[#This Row],[ACTUAL_SELL/BUY]]=Table1343[[#This Row],[PREDICTED_SELL/BUY]],1,0)</f>
        <v>1</v>
      </c>
      <c r="M13" s="6"/>
      <c r="N13" s="6"/>
      <c r="O13" s="6"/>
      <c r="R13" s="2">
        <f>R12/R3</f>
        <v>-1.4402824810445686E-2</v>
      </c>
    </row>
    <row r="14" spans="1:22">
      <c r="A14">
        <v>12</v>
      </c>
      <c r="B14">
        <f>Table134[[#This Row],[Actual]]</f>
        <v>835.77</v>
      </c>
      <c r="C14">
        <f>Table134[[#This Row],[Predicted]]</f>
        <v>810.25869999999998</v>
      </c>
      <c r="D14" s="3">
        <f>Table1343[[#This Row],[Actual]]/B13-1</f>
        <v>-4.0277666719616967E-3</v>
      </c>
      <c r="E14" s="3">
        <f>Table1343[[#This Row],[Predicted]]/C13-1</f>
        <v>7.1335738743965038E-3</v>
      </c>
      <c r="F14" s="1">
        <v>42762</v>
      </c>
      <c r="G14" s="4">
        <f>IF(Table1343[[#This Row],[Actual]]&gt;0,IF(Table1343[[#This Row],[Predicted]]&gt;0,1))</f>
        <v>1</v>
      </c>
      <c r="H14" s="4" t="str">
        <f>IF(Table1343[[#This Row],[Column4]]&gt;=0,"BUY","SELL")</f>
        <v>SELL</v>
      </c>
      <c r="I14" s="4" t="str">
        <f>IF(Table1343[[#This Row],[Column2]]&gt;=0,"BUY","SELL")</f>
        <v>BUY</v>
      </c>
      <c r="J14" s="5">
        <f>IF(Table1343[[#This Row],[PREDICTED_SELL/BUY]]="BUY",Table1343[[#This Row],[Column4]]*$R$3,IF(Table1343[[#This Row],[PREDICTED_SELL/BUY]]="SELL",-Table1343[[#This Row],[Column4]]*$R$3))</f>
        <v>-7.249980009531054</v>
      </c>
      <c r="K14" s="6"/>
      <c r="L14" s="6">
        <f>IF(Table1343[[#This Row],[ACTUAL_SELL/BUY]]=Table1343[[#This Row],[PREDICTED_SELL/BUY]],1,0)</f>
        <v>0</v>
      </c>
      <c r="M14" s="6"/>
      <c r="N14" s="6"/>
      <c r="O14" s="6"/>
    </row>
    <row r="15" spans="1:22">
      <c r="A15">
        <v>13</v>
      </c>
      <c r="B15">
        <f>Table134[[#This Row],[Actual]]</f>
        <v>830.37990000000002</v>
      </c>
      <c r="C15">
        <f>Table134[[#This Row],[Predicted]]</f>
        <v>812.66840000000002</v>
      </c>
      <c r="D15" s="3">
        <f>Table1343[[#This Row],[Actual]]/B14-1</f>
        <v>-6.4492623568684904E-3</v>
      </c>
      <c r="E15" s="3">
        <f>Table1343[[#This Row],[Predicted]]/C14-1</f>
        <v>2.9739884311024145E-3</v>
      </c>
      <c r="F15" s="1">
        <v>42765</v>
      </c>
      <c r="G15" s="4">
        <f>IF(Table1343[[#This Row],[Actual]]&gt;0,IF(Table1343[[#This Row],[Predicted]]&gt;0,1))</f>
        <v>1</v>
      </c>
      <c r="H15" s="4" t="str">
        <f>IF(Table1343[[#This Row],[Column4]]&gt;=0,"BUY","SELL")</f>
        <v>SELL</v>
      </c>
      <c r="I15" s="4" t="str">
        <f>IF(Table1343[[#This Row],[Column2]]&gt;=0,"BUY","SELL")</f>
        <v>BUY</v>
      </c>
      <c r="J15" s="5">
        <f>IF(Table1343[[#This Row],[PREDICTED_SELL/BUY]]="BUY",Table1343[[#This Row],[Column4]]*$R$3,IF(Table1343[[#This Row],[PREDICTED_SELL/BUY]]="SELL",-Table1343[[#This Row],[Column4]]*$R$3))</f>
        <v>-11.608672242363284</v>
      </c>
      <c r="K15" s="6"/>
      <c r="L15" s="6">
        <f>IF(Table1343[[#This Row],[ACTUAL_SELL/BUY]]=Table1343[[#This Row],[PREDICTED_SELL/BUY]],1,0)</f>
        <v>0</v>
      </c>
      <c r="M15" s="6"/>
      <c r="N15" s="6"/>
      <c r="O15" s="6"/>
    </row>
    <row r="16" spans="1:22">
      <c r="A16">
        <v>14</v>
      </c>
      <c r="B16">
        <f>Table134[[#This Row],[Actual]]</f>
        <v>823.48</v>
      </c>
      <c r="C16">
        <f>Table134[[#This Row],[Predicted]]</f>
        <v>809.77184999999997</v>
      </c>
      <c r="D16" s="3">
        <f>Table1343[[#This Row],[Actual]]/B15-1</f>
        <v>-8.3093292600170399E-3</v>
      </c>
      <c r="E16" s="3">
        <f>Table1343[[#This Row],[Predicted]]/C15-1</f>
        <v>-3.5642458842992664E-3</v>
      </c>
      <c r="F16" s="1">
        <v>42766</v>
      </c>
      <c r="G16" s="4">
        <f>IF(Table1343[[#This Row],[Actual]]&gt;0,IF(Table1343[[#This Row],[Predicted]]&gt;0,1))</f>
        <v>1</v>
      </c>
      <c r="H16" s="4" t="str">
        <f>IF(Table1343[[#This Row],[Column4]]&gt;=0,"BUY","SELL")</f>
        <v>SELL</v>
      </c>
      <c r="I16" s="4" t="str">
        <f>IF(Table1343[[#This Row],[Column2]]&gt;=0,"BUY","SELL")</f>
        <v>SELL</v>
      </c>
      <c r="J16" s="5">
        <f>IF(Table1343[[#This Row],[PREDICTED_SELL/BUY]]="BUY",Table1343[[#This Row],[Column4]]*$R$3,IF(Table1343[[#This Row],[PREDICTED_SELL/BUY]]="SELL",-Table1343[[#This Row],[Column4]]*$R$3))</f>
        <v>14.956792668030673</v>
      </c>
      <c r="K16" s="6"/>
      <c r="L16" s="6">
        <f>IF(Table1343[[#This Row],[ACTUAL_SELL/BUY]]=Table1343[[#This Row],[PREDICTED_SELL/BUY]],1,0)</f>
        <v>1</v>
      </c>
      <c r="M16" s="6"/>
      <c r="N16" s="6"/>
      <c r="O16" s="6"/>
    </row>
    <row r="17" spans="1:15">
      <c r="A17">
        <v>15</v>
      </c>
      <c r="B17">
        <f>Table134[[#This Row],[Actual]]</f>
        <v>832.3501</v>
      </c>
      <c r="C17">
        <f>Table134[[#This Row],[Predicted]]</f>
        <v>805.03107</v>
      </c>
      <c r="D17" s="3">
        <f>Table1343[[#This Row],[Actual]]/B16-1</f>
        <v>1.0771482003205879E-2</v>
      </c>
      <c r="E17" s="3">
        <f>Table1343[[#This Row],[Predicted]]/C16-1</f>
        <v>-5.8544638221247336E-3</v>
      </c>
      <c r="F17" s="1">
        <v>42767</v>
      </c>
      <c r="G17" s="4">
        <f>IF(Table1343[[#This Row],[Actual]]&gt;0,IF(Table1343[[#This Row],[Predicted]]&gt;0,1))</f>
        <v>1</v>
      </c>
      <c r="H17" s="4" t="str">
        <f>IF(Table1343[[#This Row],[Column4]]&gt;=0,"BUY","SELL")</f>
        <v>BUY</v>
      </c>
      <c r="I17" s="4" t="str">
        <f>IF(Table1343[[#This Row],[Column2]]&gt;=0,"BUY","SELL")</f>
        <v>SELL</v>
      </c>
      <c r="J17" s="5">
        <f>IF(Table1343[[#This Row],[PREDICTED_SELL/BUY]]="BUY",Table1343[[#This Row],[Column4]]*$R$3,IF(Table1343[[#This Row],[PREDICTED_SELL/BUY]]="SELL",-Table1343[[#This Row],[Column4]]*$R$3))</f>
        <v>-19.388667605770582</v>
      </c>
      <c r="K17" s="6"/>
      <c r="L17" s="6">
        <f>IF(Table1343[[#This Row],[ACTUAL_SELL/BUY]]=Table1343[[#This Row],[PREDICTED_SELL/BUY]],1,0)</f>
        <v>0</v>
      </c>
      <c r="M17" s="6"/>
      <c r="N17" s="6"/>
      <c r="O17" s="6"/>
    </row>
    <row r="18" spans="1:15">
      <c r="A18">
        <v>16</v>
      </c>
      <c r="B18">
        <f>Table134[[#This Row],[Actual]]</f>
        <v>839.95</v>
      </c>
      <c r="C18">
        <f>Table134[[#This Row],[Predicted]]</f>
        <v>805.26980000000003</v>
      </c>
      <c r="D18" s="3">
        <f>Table1343[[#This Row],[Actual]]/B17-1</f>
        <v>9.1306530749502013E-3</v>
      </c>
      <c r="E18" s="3">
        <f>Table1343[[#This Row],[Predicted]]/C17-1</f>
        <v>2.965475605805068E-4</v>
      </c>
      <c r="F18" s="1">
        <v>42768</v>
      </c>
      <c r="G18" s="4">
        <f>IF(Table1343[[#This Row],[Actual]]&gt;0,IF(Table1343[[#This Row],[Predicted]]&gt;0,1))</f>
        <v>1</v>
      </c>
      <c r="H18" s="4" t="str">
        <f>IF(Table1343[[#This Row],[Column4]]&gt;=0,"BUY","SELL")</f>
        <v>BUY</v>
      </c>
      <c r="I18" s="4" t="str">
        <f>IF(Table1343[[#This Row],[Column2]]&gt;=0,"BUY","SELL")</f>
        <v>BUY</v>
      </c>
      <c r="J18" s="5">
        <f>IF(Table1343[[#This Row],[PREDICTED_SELL/BUY]]="BUY",Table1343[[#This Row],[Column4]]*$R$3,IF(Table1343[[#This Row],[PREDICTED_SELL/BUY]]="SELL",-Table1343[[#This Row],[Column4]]*$R$3))</f>
        <v>16.435175534910364</v>
      </c>
      <c r="K18" s="6"/>
      <c r="L18" s="6">
        <f>IF(Table1343[[#This Row],[ACTUAL_SELL/BUY]]=Table1343[[#This Row],[PREDICTED_SELL/BUY]],1,0)</f>
        <v>1</v>
      </c>
      <c r="M18" s="6"/>
      <c r="N18" s="6"/>
      <c r="O18" s="6"/>
    </row>
    <row r="19" spans="1:15">
      <c r="A19">
        <v>17</v>
      </c>
      <c r="B19">
        <f>Table134[[#This Row],[Actual]]</f>
        <v>810.2</v>
      </c>
      <c r="C19">
        <f>Table134[[#This Row],[Predicted]]</f>
        <v>806.47370000000001</v>
      </c>
      <c r="D19" s="3">
        <f>Table1343[[#This Row],[Actual]]/B18-1</f>
        <v>-3.5418774927079011E-2</v>
      </c>
      <c r="E19" s="3">
        <f>Table1343[[#This Row],[Predicted]]/C18-1</f>
        <v>1.4950268841573688E-3</v>
      </c>
      <c r="F19" s="1">
        <v>42769</v>
      </c>
      <c r="G19" s="4">
        <f>IF(Table1343[[#This Row],[Actual]]&gt;0,IF(Table1343[[#This Row],[Predicted]]&gt;0,1))</f>
        <v>1</v>
      </c>
      <c r="H19" s="4" t="str">
        <f>IF(Table1343[[#This Row],[Column4]]&gt;=0,"BUY","SELL")</f>
        <v>SELL</v>
      </c>
      <c r="I19" s="4" t="str">
        <f>IF(Table1343[[#This Row],[Column2]]&gt;=0,"BUY","SELL")</f>
        <v>BUY</v>
      </c>
      <c r="J19" s="5">
        <f>IF(Table1343[[#This Row],[PREDICTED_SELL/BUY]]="BUY",Table1343[[#This Row],[Column4]]*$R$3,IF(Table1343[[#This Row],[PREDICTED_SELL/BUY]]="SELL",-Table1343[[#This Row],[Column4]]*$R$3))</f>
        <v>-63.753794868742219</v>
      </c>
      <c r="K19" s="6"/>
      <c r="L19" s="6">
        <f>IF(Table1343[[#This Row],[ACTUAL_SELL/BUY]]=Table1343[[#This Row],[PREDICTED_SELL/BUY]],1,0)</f>
        <v>0</v>
      </c>
      <c r="M19" s="6"/>
      <c r="N19" s="6"/>
      <c r="O19" s="6"/>
    </row>
    <row r="20" spans="1:15">
      <c r="A20">
        <v>18</v>
      </c>
      <c r="B20">
        <f>Table134[[#This Row],[Actual]]</f>
        <v>807.63990000000001</v>
      </c>
      <c r="C20">
        <f>Table134[[#This Row],[Predicted]]</f>
        <v>793.12819999999999</v>
      </c>
      <c r="D20" s="3">
        <f>Table1343[[#This Row],[Actual]]/B19-1</f>
        <v>-3.1598370772648599E-3</v>
      </c>
      <c r="E20" s="3">
        <f>Table1343[[#This Row],[Predicted]]/C19-1</f>
        <v>-1.6547966784285717E-2</v>
      </c>
      <c r="F20" s="1">
        <v>42772</v>
      </c>
      <c r="G20" s="4">
        <f>IF(Table1343[[#This Row],[Actual]]&gt;0,IF(Table1343[[#This Row],[Predicted]]&gt;0,1))</f>
        <v>1</v>
      </c>
      <c r="H20" s="4" t="str">
        <f>IF(Table1343[[#This Row],[Column4]]&gt;=0,"BUY","SELL")</f>
        <v>SELL</v>
      </c>
      <c r="I20" s="4" t="str">
        <f>IF(Table1343[[#This Row],[Column2]]&gt;=0,"BUY","SELL")</f>
        <v>SELL</v>
      </c>
      <c r="J20" s="5">
        <f>IF(Table1343[[#This Row],[PREDICTED_SELL/BUY]]="BUY",Table1343[[#This Row],[Column4]]*$R$3,IF(Table1343[[#This Row],[PREDICTED_SELL/BUY]]="SELL",-Table1343[[#This Row],[Column4]]*$R$3))</f>
        <v>5.6877067390767477</v>
      </c>
      <c r="K20" s="6"/>
      <c r="L20" s="6">
        <f>IF(Table1343[[#This Row],[ACTUAL_SELL/BUY]]=Table1343[[#This Row],[PREDICTED_SELL/BUY]],1,0)</f>
        <v>1</v>
      </c>
      <c r="M20" s="6"/>
      <c r="N20" s="6"/>
      <c r="O20" s="6"/>
    </row>
    <row r="21" spans="1:15">
      <c r="A21">
        <v>19</v>
      </c>
      <c r="B21">
        <f>Table134[[#This Row],[Actual]]</f>
        <v>812.5</v>
      </c>
      <c r="C21">
        <f>Table134[[#This Row],[Predicted]]</f>
        <v>788.32809999999995</v>
      </c>
      <c r="D21" s="3">
        <f>Table1343[[#This Row],[Actual]]/B20-1</f>
        <v>6.0176571266477019E-3</v>
      </c>
      <c r="E21" s="3">
        <f>Table1343[[#This Row],[Predicted]]/C20-1</f>
        <v>-6.0521111215060541E-3</v>
      </c>
      <c r="F21" s="1">
        <v>42773</v>
      </c>
      <c r="G21" s="4">
        <f>IF(Table1343[[#This Row],[Actual]]&gt;0,IF(Table1343[[#This Row],[Predicted]]&gt;0,1))</f>
        <v>1</v>
      </c>
      <c r="H21" s="4" t="str">
        <f>IF(Table1343[[#This Row],[Column4]]&gt;=0,"BUY","SELL")</f>
        <v>BUY</v>
      </c>
      <c r="I21" s="4" t="str">
        <f>IF(Table1343[[#This Row],[Column2]]&gt;=0,"BUY","SELL")</f>
        <v>SELL</v>
      </c>
      <c r="J21" s="5">
        <f>IF(Table1343[[#This Row],[PREDICTED_SELL/BUY]]="BUY",Table1343[[#This Row],[Column4]]*$R$3,IF(Table1343[[#This Row],[PREDICTED_SELL/BUY]]="SELL",-Table1343[[#This Row],[Column4]]*$R$3))</f>
        <v>-10.831782827965863</v>
      </c>
      <c r="K21" s="6"/>
      <c r="L21" s="6">
        <f>IF(Table1343[[#This Row],[ACTUAL_SELL/BUY]]=Table1343[[#This Row],[PREDICTED_SELL/BUY]],1,0)</f>
        <v>0</v>
      </c>
      <c r="M21" s="6"/>
      <c r="N21" s="6"/>
      <c r="O21" s="6"/>
    </row>
    <row r="22" spans="1:15">
      <c r="A22">
        <v>20</v>
      </c>
      <c r="B22">
        <f>Table134[[#This Row],[Actual]]</f>
        <v>819.71</v>
      </c>
      <c r="C22">
        <f>Table134[[#This Row],[Predicted]]</f>
        <v>786.76859999999999</v>
      </c>
      <c r="D22" s="3">
        <f>Table1343[[#This Row],[Actual]]/B21-1</f>
        <v>8.8738461538462321E-3</v>
      </c>
      <c r="E22" s="3">
        <f>Table1343[[#This Row],[Predicted]]/C21-1</f>
        <v>-1.9782372339638421E-3</v>
      </c>
      <c r="F22" s="1">
        <v>42774</v>
      </c>
      <c r="G22" s="4">
        <f>IF(Table1343[[#This Row],[Actual]]&gt;0,IF(Table1343[[#This Row],[Predicted]]&gt;0,1))</f>
        <v>1</v>
      </c>
      <c r="H22" s="4" t="str">
        <f>IF(Table1343[[#This Row],[Column4]]&gt;=0,"BUY","SELL")</f>
        <v>BUY</v>
      </c>
      <c r="I22" s="4" t="str">
        <f>IF(Table1343[[#This Row],[Column2]]&gt;=0,"BUY","SELL")</f>
        <v>SELL</v>
      </c>
      <c r="J22" s="5">
        <f>IF(Table1343[[#This Row],[PREDICTED_SELL/BUY]]="BUY",Table1343[[#This Row],[Column4]]*$R$3,IF(Table1343[[#This Row],[PREDICTED_SELL/BUY]]="SELL",-Table1343[[#This Row],[Column4]]*$R$3))</f>
        <v>-15.972923076923218</v>
      </c>
      <c r="K22" s="6"/>
      <c r="L22" s="6">
        <f>IF(Table1343[[#This Row],[ACTUAL_SELL/BUY]]=Table1343[[#This Row],[PREDICTED_SELL/BUY]],1,0)</f>
        <v>0</v>
      </c>
      <c r="M22" s="6"/>
      <c r="N22" s="6"/>
      <c r="O22" s="6"/>
    </row>
    <row r="23" spans="1:15">
      <c r="A23">
        <v>21</v>
      </c>
      <c r="B23">
        <f>Table134[[#This Row],[Actual]]</f>
        <v>821.36009999999999</v>
      </c>
      <c r="C23">
        <f>Table134[[#This Row],[Predicted]]</f>
        <v>793.25085000000001</v>
      </c>
      <c r="D23" s="3">
        <f>Table1343[[#This Row],[Actual]]/B22-1</f>
        <v>2.0130289980602178E-3</v>
      </c>
      <c r="E23" s="3">
        <f>Table1343[[#This Row],[Predicted]]/C22-1</f>
        <v>8.2390807157275425E-3</v>
      </c>
      <c r="F23" s="1">
        <v>42775</v>
      </c>
      <c r="G23" s="4">
        <f>IF(Table1343[[#This Row],[Actual]]&gt;0,IF(Table1343[[#This Row],[Predicted]]&gt;0,1))</f>
        <v>1</v>
      </c>
      <c r="H23" s="4" t="str">
        <f>IF(Table1343[[#This Row],[Column4]]&gt;=0,"BUY","SELL")</f>
        <v>BUY</v>
      </c>
      <c r="I23" s="4" t="str">
        <f>IF(Table1343[[#This Row],[Column2]]&gt;=0,"BUY","SELL")</f>
        <v>BUY</v>
      </c>
      <c r="J23" s="5">
        <f>IF(Table1343[[#This Row],[PREDICTED_SELL/BUY]]="BUY",Table1343[[#This Row],[Column4]]*$R$3,IF(Table1343[[#This Row],[PREDICTED_SELL/BUY]]="SELL",-Table1343[[#This Row],[Column4]]*$R$3))</f>
        <v>3.6234521965083921</v>
      </c>
      <c r="K23" s="6"/>
      <c r="L23" s="6">
        <f>IF(Table1343[[#This Row],[ACTUAL_SELL/BUY]]=Table1343[[#This Row],[PREDICTED_SELL/BUY]],1,0)</f>
        <v>1</v>
      </c>
      <c r="M23" s="6"/>
      <c r="N23" s="6"/>
      <c r="O23" s="6"/>
    </row>
    <row r="24" spans="1:15">
      <c r="A24">
        <v>22</v>
      </c>
      <c r="B24">
        <f>Table134[[#This Row],[Actual]]</f>
        <v>827.46</v>
      </c>
      <c r="C24">
        <f>Table134[[#This Row],[Predicted]]</f>
        <v>797.55319999999995</v>
      </c>
      <c r="D24" s="3">
        <f>Table1343[[#This Row],[Actual]]/B23-1</f>
        <v>7.42658427162457E-3</v>
      </c>
      <c r="E24" s="3">
        <f>Table1343[[#This Row],[Predicted]]/C23-1</f>
        <v>5.4236941567726848E-3</v>
      </c>
      <c r="F24" s="1">
        <v>42776</v>
      </c>
      <c r="G24" s="4">
        <f>IF(Table1343[[#This Row],[Actual]]&gt;0,IF(Table1343[[#This Row],[Predicted]]&gt;0,1))</f>
        <v>1</v>
      </c>
      <c r="H24" s="4" t="str">
        <f>IF(Table1343[[#This Row],[Column4]]&gt;=0,"BUY","SELL")</f>
        <v>BUY</v>
      </c>
      <c r="I24" s="4" t="str">
        <f>IF(Table1343[[#This Row],[Column2]]&gt;=0,"BUY","SELL")</f>
        <v>BUY</v>
      </c>
      <c r="J24" s="5">
        <f>IF(Table1343[[#This Row],[PREDICTED_SELL/BUY]]="BUY",Table1343[[#This Row],[Column4]]*$R$3,IF(Table1343[[#This Row],[PREDICTED_SELL/BUY]]="SELL",-Table1343[[#This Row],[Column4]]*$R$3))</f>
        <v>13.367851688924226</v>
      </c>
      <c r="K24" s="6"/>
      <c r="L24" s="6">
        <f>IF(Table1343[[#This Row],[ACTUAL_SELL/BUY]]=Table1343[[#This Row],[PREDICTED_SELL/BUY]],1,0)</f>
        <v>1</v>
      </c>
      <c r="M24" s="6"/>
      <c r="N24" s="6"/>
      <c r="O24" s="6"/>
    </row>
    <row r="25" spans="1:15">
      <c r="A25">
        <v>23</v>
      </c>
      <c r="B25">
        <f>Table134[[#This Row],[Actual]]</f>
        <v>836.53</v>
      </c>
      <c r="C25">
        <f>Table134[[#This Row],[Predicted]]</f>
        <v>802.34625000000005</v>
      </c>
      <c r="D25" s="3">
        <f>Table1343[[#This Row],[Actual]]/B24-1</f>
        <v>1.096125492470934E-2</v>
      </c>
      <c r="E25" s="3">
        <f>Table1343[[#This Row],[Predicted]]/C24-1</f>
        <v>6.0096931464885817E-3</v>
      </c>
      <c r="F25" s="1">
        <v>42779</v>
      </c>
      <c r="G25" s="4">
        <f>IF(Table1343[[#This Row],[Actual]]&gt;0,IF(Table1343[[#This Row],[Predicted]]&gt;0,1))</f>
        <v>1</v>
      </c>
      <c r="H25" s="4" t="str">
        <f>IF(Table1343[[#This Row],[Column4]]&gt;=0,"BUY","SELL")</f>
        <v>BUY</v>
      </c>
      <c r="I25" s="4" t="str">
        <f>IF(Table1343[[#This Row],[Column2]]&gt;=0,"BUY","SELL")</f>
        <v>BUY</v>
      </c>
      <c r="J25" s="5">
        <f>IF(Table1343[[#This Row],[PREDICTED_SELL/BUY]]="BUY",Table1343[[#This Row],[Column4]]*$R$3,IF(Table1343[[#This Row],[PREDICTED_SELL/BUY]]="SELL",-Table1343[[#This Row],[Column4]]*$R$3))</f>
        <v>19.730258864476813</v>
      </c>
      <c r="K25" s="6"/>
      <c r="L25" s="6">
        <f>IF(Table1343[[#This Row],[ACTUAL_SELL/BUY]]=Table1343[[#This Row],[PREDICTED_SELL/BUY]],1,0)</f>
        <v>1</v>
      </c>
      <c r="M25" s="6"/>
      <c r="N25" s="6"/>
      <c r="O25" s="6"/>
    </row>
    <row r="26" spans="1:15">
      <c r="A26">
        <v>24</v>
      </c>
      <c r="B26">
        <f>Table134[[#This Row],[Actual]]</f>
        <v>836.38990000000001</v>
      </c>
      <c r="C26">
        <f>Table134[[#This Row],[Predicted]]</f>
        <v>806.83344</v>
      </c>
      <c r="D26" s="3">
        <f>Table1343[[#This Row],[Actual]]/B25-1</f>
        <v>-1.674775560948083E-4</v>
      </c>
      <c r="E26" s="3">
        <f>Table1343[[#This Row],[Predicted]]/C25-1</f>
        <v>5.5925854953517984E-3</v>
      </c>
      <c r="F26" s="1">
        <v>42780</v>
      </c>
      <c r="G26" s="4">
        <f>IF(Table1343[[#This Row],[Actual]]&gt;0,IF(Table1343[[#This Row],[Predicted]]&gt;0,1))</f>
        <v>1</v>
      </c>
      <c r="H26" s="4" t="str">
        <f>IF(Table1343[[#This Row],[Column4]]&gt;=0,"BUY","SELL")</f>
        <v>SELL</v>
      </c>
      <c r="I26" s="4" t="str">
        <f>IF(Table1343[[#This Row],[Column2]]&gt;=0,"BUY","SELL")</f>
        <v>BUY</v>
      </c>
      <c r="J26" s="5">
        <f>IF(Table1343[[#This Row],[PREDICTED_SELL/BUY]]="BUY",Table1343[[#This Row],[Column4]]*$R$3,IF(Table1343[[#This Row],[PREDICTED_SELL/BUY]]="SELL",-Table1343[[#This Row],[Column4]]*$R$3))</f>
        <v>-0.30145960097065494</v>
      </c>
      <c r="K26" s="6"/>
      <c r="L26" s="6">
        <f>IF(Table1343[[#This Row],[ACTUAL_SELL/BUY]]=Table1343[[#This Row],[PREDICTED_SELL/BUY]],1,0)</f>
        <v>0</v>
      </c>
      <c r="M26" s="6"/>
      <c r="N26" s="6"/>
      <c r="O26" s="6"/>
    </row>
    <row r="27" spans="1:15">
      <c r="A27">
        <v>25</v>
      </c>
      <c r="B27">
        <f>Table134[[#This Row],[Actual]]</f>
        <v>842.7</v>
      </c>
      <c r="C27">
        <f>Table134[[#This Row],[Predicted]]</f>
        <v>810.80870000000004</v>
      </c>
      <c r="D27" s="3">
        <f>Table1343[[#This Row],[Actual]]/B26-1</f>
        <v>7.5444478705446461E-3</v>
      </c>
      <c r="E27" s="3">
        <f>Table1343[[#This Row],[Predicted]]/C26-1</f>
        <v>4.9269896398940194E-3</v>
      </c>
      <c r="F27" s="1">
        <v>42781</v>
      </c>
      <c r="G27" s="4">
        <f>IF(Table1343[[#This Row],[Actual]]&gt;0,IF(Table1343[[#This Row],[Predicted]]&gt;0,1))</f>
        <v>1</v>
      </c>
      <c r="H27" s="4" t="str">
        <f>IF(Table1343[[#This Row],[Column4]]&gt;=0,"BUY","SELL")</f>
        <v>BUY</v>
      </c>
      <c r="I27" s="4" t="str">
        <f>IF(Table1343[[#This Row],[Column2]]&gt;=0,"BUY","SELL")</f>
        <v>BUY</v>
      </c>
      <c r="J27" s="5">
        <f>IF(Table1343[[#This Row],[PREDICTED_SELL/BUY]]="BUY",Table1343[[#This Row],[Column4]]*$R$3,IF(Table1343[[#This Row],[PREDICTED_SELL/BUY]]="SELL",-Table1343[[#This Row],[Column4]]*$R$3))</f>
        <v>13.580006166980363</v>
      </c>
      <c r="K27" s="6"/>
      <c r="L27" s="6">
        <f>IF(Table1343[[#This Row],[ACTUAL_SELL/BUY]]=Table1343[[#This Row],[PREDICTED_SELL/BUY]],1,0)</f>
        <v>1</v>
      </c>
      <c r="M27" s="6"/>
      <c r="N27" s="6"/>
      <c r="O27" s="6"/>
    </row>
    <row r="28" spans="1:15">
      <c r="A28">
        <v>26</v>
      </c>
      <c r="B28">
        <f>Table134[[#This Row],[Actual]]</f>
        <v>844.13990000000001</v>
      </c>
      <c r="C28">
        <f>Table134[[#This Row],[Predicted]]</f>
        <v>815.12743999999998</v>
      </c>
      <c r="D28" s="3">
        <f>Table1343[[#This Row],[Actual]]/B27-1</f>
        <v>1.7086744986352098E-3</v>
      </c>
      <c r="E28" s="3">
        <f>Table1343[[#This Row],[Predicted]]/C27-1</f>
        <v>5.3264598665503371E-3</v>
      </c>
      <c r="F28" s="1">
        <v>42782</v>
      </c>
      <c r="G28" s="4">
        <f>IF(Table1343[[#This Row],[Actual]]&gt;0,IF(Table1343[[#This Row],[Predicted]]&gt;0,1))</f>
        <v>1</v>
      </c>
      <c r="H28" s="4" t="str">
        <f>IF(Table1343[[#This Row],[Column4]]&gt;=0,"BUY","SELL")</f>
        <v>BUY</v>
      </c>
      <c r="I28" s="4" t="str">
        <f>IF(Table1343[[#This Row],[Column2]]&gt;=0,"BUY","SELL")</f>
        <v>BUY</v>
      </c>
      <c r="J28" s="5">
        <f>IF(Table1343[[#This Row],[PREDICTED_SELL/BUY]]="BUY",Table1343[[#This Row],[Column4]]*$R$3,IF(Table1343[[#This Row],[PREDICTED_SELL/BUY]]="SELL",-Table1343[[#This Row],[Column4]]*$R$3))</f>
        <v>3.0756140975433777</v>
      </c>
      <c r="K28" s="6"/>
      <c r="L28" s="6">
        <f>IF(Table1343[[#This Row],[ACTUAL_SELL/BUY]]=Table1343[[#This Row],[PREDICTED_SELL/BUY]],1,0)</f>
        <v>1</v>
      </c>
      <c r="M28" s="6"/>
      <c r="N28" s="6"/>
      <c r="O28" s="6"/>
    </row>
    <row r="29" spans="1:15">
      <c r="A29">
        <v>27</v>
      </c>
      <c r="B29">
        <f>Table134[[#This Row],[Actual]]</f>
        <v>845.07010000000002</v>
      </c>
      <c r="C29">
        <f>Table134[[#This Row],[Predicted]]</f>
        <v>819.29363999999998</v>
      </c>
      <c r="D29" s="3">
        <f>Table1343[[#This Row],[Actual]]/B28-1</f>
        <v>1.1019500440625496E-3</v>
      </c>
      <c r="E29" s="3">
        <f>Table1343[[#This Row],[Predicted]]/C28-1</f>
        <v>5.1111026270935778E-3</v>
      </c>
      <c r="F29" s="1">
        <v>42783</v>
      </c>
      <c r="G29" s="4">
        <f>IF(Table1343[[#This Row],[Actual]]&gt;0,IF(Table1343[[#This Row],[Predicted]]&gt;0,1))</f>
        <v>1</v>
      </c>
      <c r="H29" s="4" t="str">
        <f>IF(Table1343[[#This Row],[Column4]]&gt;=0,"BUY","SELL")</f>
        <v>BUY</v>
      </c>
      <c r="I29" s="4" t="str">
        <f>IF(Table1343[[#This Row],[Column2]]&gt;=0,"BUY","SELL")</f>
        <v>BUY</v>
      </c>
      <c r="J29" s="5">
        <f>IF(Table1343[[#This Row],[PREDICTED_SELL/BUY]]="BUY",Table1343[[#This Row],[Column4]]*$R$3,IF(Table1343[[#This Row],[PREDICTED_SELL/BUY]]="SELL",-Table1343[[#This Row],[Column4]]*$R$3))</f>
        <v>1.9835100793125893</v>
      </c>
      <c r="K29" s="6"/>
      <c r="L29" s="6">
        <f>IF(Table1343[[#This Row],[ACTUAL_SELL/BUY]]=Table1343[[#This Row],[PREDICTED_SELL/BUY]],1,0)</f>
        <v>1</v>
      </c>
      <c r="M29" s="6"/>
      <c r="N29" s="6"/>
      <c r="O29" s="6"/>
    </row>
    <row r="30" spans="1:15">
      <c r="A30">
        <v>28</v>
      </c>
      <c r="B30">
        <f>Table134[[#This Row],[Actual]]</f>
        <v>845.07010000000002</v>
      </c>
      <c r="C30">
        <f>Table134[[#This Row],[Predicted]]</f>
        <v>821.46074999999996</v>
      </c>
      <c r="D30" s="3">
        <f>Table1343[[#This Row],[Actual]]/B29-1</f>
        <v>0</v>
      </c>
      <c r="E30" s="3">
        <f>Table1343[[#This Row],[Predicted]]/C29-1</f>
        <v>2.6450955972268098E-3</v>
      </c>
      <c r="F30" s="1">
        <v>42786</v>
      </c>
      <c r="G30" s="4">
        <f>IF(Table1343[[#This Row],[Actual]]&gt;0,IF(Table1343[[#This Row],[Predicted]]&gt;0,1))</f>
        <v>1</v>
      </c>
      <c r="H30" s="4" t="str">
        <f>IF(Table1343[[#This Row],[Column4]]&gt;=0,"BUY","SELL")</f>
        <v>BUY</v>
      </c>
      <c r="I30" s="4" t="str">
        <f>IF(Table1343[[#This Row],[Column2]]&gt;=0,"BUY","SELL")</f>
        <v>BUY</v>
      </c>
      <c r="J30" s="5">
        <f>IF(Table1343[[#This Row],[PREDICTED_SELL/BUY]]="BUY",Table1343[[#This Row],[Column4]]*$R$3,IF(Table1343[[#This Row],[PREDICTED_SELL/BUY]]="SELL",-Table1343[[#This Row],[Column4]]*$R$3))</f>
        <v>0</v>
      </c>
      <c r="K30" s="6"/>
      <c r="L30" s="6">
        <f>IF(Table1343[[#This Row],[ACTUAL_SELL/BUY]]=Table1343[[#This Row],[PREDICTED_SELL/BUY]],1,0)</f>
        <v>1</v>
      </c>
      <c r="M30" s="6"/>
      <c r="N30" s="6"/>
      <c r="O30" s="6"/>
    </row>
    <row r="31" spans="1:15">
      <c r="A31">
        <v>29</v>
      </c>
      <c r="B31">
        <f>Table134[[#This Row],[Actual]]</f>
        <v>856.43989999999997</v>
      </c>
      <c r="C31">
        <f>Table134[[#This Row],[Predicted]]</f>
        <v>824.47109999999998</v>
      </c>
      <c r="D31" s="3">
        <f>Table1343[[#This Row],[Actual]]/B30-1</f>
        <v>1.345426846837916E-2</v>
      </c>
      <c r="E31" s="3">
        <f>Table1343[[#This Row],[Predicted]]/C30-1</f>
        <v>3.6646303551326476E-3</v>
      </c>
      <c r="F31" s="1">
        <v>42787</v>
      </c>
      <c r="G31" s="4">
        <f>IF(Table1343[[#This Row],[Actual]]&gt;0,IF(Table1343[[#This Row],[Predicted]]&gt;0,1))</f>
        <v>1</v>
      </c>
      <c r="H31" s="4" t="str">
        <f>IF(Table1343[[#This Row],[Column4]]&gt;=0,"BUY","SELL")</f>
        <v>BUY</v>
      </c>
      <c r="I31" s="4" t="str">
        <f>IF(Table1343[[#This Row],[Column2]]&gt;=0,"BUY","SELL")</f>
        <v>BUY</v>
      </c>
      <c r="J31" s="5">
        <f>IF(Table1343[[#This Row],[PREDICTED_SELL/BUY]]="BUY",Table1343[[#This Row],[Column4]]*$R$3,IF(Table1343[[#This Row],[PREDICTED_SELL/BUY]]="SELL",-Table1343[[#This Row],[Column4]]*$R$3))</f>
        <v>24.21768324308249</v>
      </c>
      <c r="K31" s="6"/>
      <c r="L31" s="6">
        <f>IF(Table1343[[#This Row],[ACTUAL_SELL/BUY]]=Table1343[[#This Row],[PREDICTED_SELL/BUY]],1,0)</f>
        <v>1</v>
      </c>
      <c r="M31" s="6"/>
      <c r="N31" s="6"/>
      <c r="O31" s="6"/>
    </row>
    <row r="32" spans="1:15">
      <c r="A32">
        <v>30</v>
      </c>
      <c r="B32">
        <f>Table134[[#This Row],[Actual]]</f>
        <v>855.61005</v>
      </c>
      <c r="C32">
        <f>Table134[[#This Row],[Predicted]]</f>
        <v>827.93849999999998</v>
      </c>
      <c r="D32" s="3">
        <f>Table1343[[#This Row],[Actual]]/B31-1</f>
        <v>-9.6895298782784245E-4</v>
      </c>
      <c r="E32" s="3">
        <f>Table1343[[#This Row],[Predicted]]/C31-1</f>
        <v>4.2056052662124976E-3</v>
      </c>
      <c r="F32" s="1">
        <v>42788</v>
      </c>
      <c r="G32" s="4">
        <f>IF(Table1343[[#This Row],[Actual]]&gt;0,IF(Table1343[[#This Row],[Predicted]]&gt;0,1))</f>
        <v>1</v>
      </c>
      <c r="H32" s="4" t="str">
        <f>IF(Table1343[[#This Row],[Column4]]&gt;=0,"BUY","SELL")</f>
        <v>SELL</v>
      </c>
      <c r="I32" s="4" t="str">
        <f>IF(Table1343[[#This Row],[Column2]]&gt;=0,"BUY","SELL")</f>
        <v>BUY</v>
      </c>
      <c r="J32" s="5">
        <f>IF(Table1343[[#This Row],[PREDICTED_SELL/BUY]]="BUY",Table1343[[#This Row],[Column4]]*$R$3,IF(Table1343[[#This Row],[PREDICTED_SELL/BUY]]="SELL",-Table1343[[#This Row],[Column4]]*$R$3))</f>
        <v>-1.7441153780901164</v>
      </c>
      <c r="K32" s="6"/>
      <c r="L32" s="6">
        <f>IF(Table1343[[#This Row],[ACTUAL_SELL/BUY]]=Table1343[[#This Row],[PREDICTED_SELL/BUY]],1,0)</f>
        <v>0</v>
      </c>
      <c r="M32" s="6"/>
      <c r="N32" s="6"/>
      <c r="O32" s="6"/>
    </row>
    <row r="33" spans="1:15">
      <c r="A33">
        <v>31</v>
      </c>
      <c r="B33">
        <f>Table134[[#This Row],[Actual]]</f>
        <v>852.18989999999997</v>
      </c>
      <c r="C33">
        <f>Table134[[#This Row],[Predicted]]</f>
        <v>830.70525999999995</v>
      </c>
      <c r="D33" s="3">
        <f>Table1343[[#This Row],[Actual]]/B32-1</f>
        <v>-3.9973233133482333E-3</v>
      </c>
      <c r="E33" s="3">
        <f>Table1343[[#This Row],[Predicted]]/C32-1</f>
        <v>3.3417457939206585E-3</v>
      </c>
      <c r="F33" s="1">
        <v>42789</v>
      </c>
      <c r="G33" s="4">
        <f>IF(Table1343[[#This Row],[Actual]]&gt;0,IF(Table1343[[#This Row],[Predicted]]&gt;0,1))</f>
        <v>1</v>
      </c>
      <c r="H33" s="4" t="str">
        <f>IF(Table1343[[#This Row],[Column4]]&gt;=0,"BUY","SELL")</f>
        <v>SELL</v>
      </c>
      <c r="I33" s="4" t="str">
        <f>IF(Table1343[[#This Row],[Column2]]&gt;=0,"BUY","SELL")</f>
        <v>BUY</v>
      </c>
      <c r="J33" s="5">
        <f>IF(Table1343[[#This Row],[PREDICTED_SELL/BUY]]="BUY",Table1343[[#This Row],[Column4]]*$R$3,IF(Table1343[[#This Row],[PREDICTED_SELL/BUY]]="SELL",-Table1343[[#This Row],[Column4]]*$R$3))</f>
        <v>-7.19518196402682</v>
      </c>
      <c r="K33" s="6"/>
      <c r="L33" s="6">
        <f>IF(Table1343[[#This Row],[ACTUAL_SELL/BUY]]=Table1343[[#This Row],[PREDICTED_SELL/BUY]],1,0)</f>
        <v>0</v>
      </c>
      <c r="M33" s="6"/>
      <c r="N33" s="6"/>
      <c r="O33" s="6"/>
    </row>
    <row r="34" spans="1:15">
      <c r="A34">
        <v>32</v>
      </c>
      <c r="B34">
        <f>Table134[[#This Row],[Actual]]</f>
        <v>845.24</v>
      </c>
      <c r="C34">
        <f>Table134[[#This Row],[Predicted]]</f>
        <v>830.00509999999997</v>
      </c>
      <c r="D34" s="3">
        <f>Table1343[[#This Row],[Actual]]/B33-1</f>
        <v>-8.1553419020806706E-3</v>
      </c>
      <c r="E34" s="3">
        <f>Table1343[[#This Row],[Predicted]]/C33-1</f>
        <v>-8.4285008620266222E-4</v>
      </c>
      <c r="F34" s="1">
        <v>42790</v>
      </c>
      <c r="G34" s="4">
        <f>IF(Table1343[[#This Row],[Actual]]&gt;0,IF(Table1343[[#This Row],[Predicted]]&gt;0,1))</f>
        <v>1</v>
      </c>
      <c r="H34" s="4" t="str">
        <f>IF(Table1343[[#This Row],[Column4]]&gt;=0,"BUY","SELL")</f>
        <v>SELL</v>
      </c>
      <c r="I34" s="4" t="str">
        <f>IF(Table1343[[#This Row],[Column2]]&gt;=0,"BUY","SELL")</f>
        <v>SELL</v>
      </c>
      <c r="J34" s="5">
        <f>IF(Table1343[[#This Row],[PREDICTED_SELL/BUY]]="BUY",Table1343[[#This Row],[Column4]]*$R$3,IF(Table1343[[#This Row],[PREDICTED_SELL/BUY]]="SELL",-Table1343[[#This Row],[Column4]]*$R$3))</f>
        <v>14.679615423745208</v>
      </c>
      <c r="K34" s="6"/>
      <c r="L34" s="6">
        <f>IF(Table1343[[#This Row],[ACTUAL_SELL/BUY]]=Table1343[[#This Row],[PREDICTED_SELL/BUY]],1,0)</f>
        <v>1</v>
      </c>
      <c r="M34" s="6"/>
      <c r="N34" s="6"/>
      <c r="O34" s="6"/>
    </row>
    <row r="35" spans="1:15">
      <c r="A35">
        <v>33</v>
      </c>
      <c r="B35">
        <f>Table134[[#This Row],[Actual]]</f>
        <v>848.63990000000001</v>
      </c>
      <c r="C35">
        <f>Table134[[#This Row],[Predicted]]</f>
        <v>825.55909999999994</v>
      </c>
      <c r="D35" s="3">
        <f>Table1343[[#This Row],[Actual]]/B34-1</f>
        <v>4.0224078368273908E-3</v>
      </c>
      <c r="E35" s="3">
        <f>Table1343[[#This Row],[Predicted]]/C34-1</f>
        <v>-5.3565935920153462E-3</v>
      </c>
      <c r="F35" s="1">
        <v>42793</v>
      </c>
      <c r="G35" s="4">
        <f>IF(Table1343[[#This Row],[Actual]]&gt;0,IF(Table1343[[#This Row],[Predicted]]&gt;0,1))</f>
        <v>1</v>
      </c>
      <c r="H35" s="4" t="str">
        <f>IF(Table1343[[#This Row],[Column4]]&gt;=0,"BUY","SELL")</f>
        <v>BUY</v>
      </c>
      <c r="I35" s="4" t="str">
        <f>IF(Table1343[[#This Row],[Column2]]&gt;=0,"BUY","SELL")</f>
        <v>SELL</v>
      </c>
      <c r="J35" s="5">
        <f>IF(Table1343[[#This Row],[PREDICTED_SELL/BUY]]="BUY",Table1343[[#This Row],[Column4]]*$R$3,IF(Table1343[[#This Row],[PREDICTED_SELL/BUY]]="SELL",-Table1343[[#This Row],[Column4]]*$R$3))</f>
        <v>-7.2403341062893034</v>
      </c>
      <c r="K35" s="6"/>
      <c r="L35" s="6">
        <f>IF(Table1343[[#This Row],[ACTUAL_SELL/BUY]]=Table1343[[#This Row],[PREDICTED_SELL/BUY]],1,0)</f>
        <v>0</v>
      </c>
      <c r="M35" s="6"/>
      <c r="N35" s="6"/>
      <c r="O35" s="6"/>
    </row>
    <row r="36" spans="1:15">
      <c r="A36">
        <v>34</v>
      </c>
      <c r="B36">
        <f>Table134[[#This Row],[Actual]]</f>
        <v>845.04</v>
      </c>
      <c r="C36">
        <f>Table134[[#This Row],[Predicted]]</f>
        <v>824.85582999999997</v>
      </c>
      <c r="D36" s="3">
        <f>Table1343[[#This Row],[Actual]]/B35-1</f>
        <v>-4.2419641122224405E-3</v>
      </c>
      <c r="E36" s="3">
        <f>Table1343[[#This Row],[Predicted]]/C35-1</f>
        <v>-8.5187117433505044E-4</v>
      </c>
      <c r="F36" s="1">
        <v>42794</v>
      </c>
      <c r="G36" s="4">
        <f>IF(Table1343[[#This Row],[Actual]]&gt;0,IF(Table1343[[#This Row],[Predicted]]&gt;0,1))</f>
        <v>1</v>
      </c>
      <c r="H36" s="4" t="str">
        <f>IF(Table1343[[#This Row],[Column4]]&gt;=0,"BUY","SELL")</f>
        <v>SELL</v>
      </c>
      <c r="I36" s="4" t="str">
        <f>IF(Table1343[[#This Row],[Column2]]&gt;=0,"BUY","SELL")</f>
        <v>SELL</v>
      </c>
      <c r="J36" s="5">
        <f>IF(Table1343[[#This Row],[PREDICTED_SELL/BUY]]="BUY",Table1343[[#This Row],[Column4]]*$R$3,IF(Table1343[[#This Row],[PREDICTED_SELL/BUY]]="SELL",-Table1343[[#This Row],[Column4]]*$R$3))</f>
        <v>7.6355354020003929</v>
      </c>
      <c r="K36" s="6"/>
      <c r="L36" s="6">
        <f>IF(Table1343[[#This Row],[ACTUAL_SELL/BUY]]=Table1343[[#This Row],[PREDICTED_SELL/BUY]],1,0)</f>
        <v>1</v>
      </c>
      <c r="M36" s="6"/>
      <c r="N36" s="6"/>
      <c r="O36" s="6"/>
    </row>
    <row r="37" spans="1:15">
      <c r="A37">
        <v>35</v>
      </c>
      <c r="B37">
        <f>Table134[[#This Row],[Actual]]</f>
        <v>853.08010000000002</v>
      </c>
      <c r="C37">
        <f>Table134[[#This Row],[Predicted]]</f>
        <v>823.27855999999997</v>
      </c>
      <c r="D37" s="3">
        <f>Table1343[[#This Row],[Actual]]/B36-1</f>
        <v>9.514460853924156E-3</v>
      </c>
      <c r="E37" s="3">
        <f>Table1343[[#This Row],[Predicted]]/C36-1</f>
        <v>-1.9121765799969825E-3</v>
      </c>
      <c r="F37" s="1">
        <v>42795</v>
      </c>
      <c r="G37" s="4">
        <f>IF(Table1343[[#This Row],[Actual]]&gt;0,IF(Table1343[[#This Row],[Predicted]]&gt;0,1))</f>
        <v>1</v>
      </c>
      <c r="H37" s="4" t="str">
        <f>IF(Table1343[[#This Row],[Column4]]&gt;=0,"BUY","SELL")</f>
        <v>BUY</v>
      </c>
      <c r="I37" s="4" t="str">
        <f>IF(Table1343[[#This Row],[Column2]]&gt;=0,"BUY","SELL")</f>
        <v>SELL</v>
      </c>
      <c r="J37" s="5">
        <f>IF(Table1343[[#This Row],[PREDICTED_SELL/BUY]]="BUY",Table1343[[#This Row],[Column4]]*$R$3,IF(Table1343[[#This Row],[PREDICTED_SELL/BUY]]="SELL",-Table1343[[#This Row],[Column4]]*$R$3))</f>
        <v>-17.126029537063481</v>
      </c>
      <c r="K37" s="6"/>
      <c r="L37" s="6">
        <f>IF(Table1343[[#This Row],[ACTUAL_SELL/BUY]]=Table1343[[#This Row],[PREDICTED_SELL/BUY]],1,0)</f>
        <v>0</v>
      </c>
      <c r="M37" s="6"/>
      <c r="N37" s="6"/>
      <c r="O37" s="6"/>
    </row>
    <row r="38" spans="1:15">
      <c r="A38">
        <v>36</v>
      </c>
      <c r="B38">
        <f>Table134[[#This Row],[Actual]]</f>
        <v>848.90989999999999</v>
      </c>
      <c r="C38">
        <f>Table134[[#This Row],[Predicted]]</f>
        <v>826.59289999999999</v>
      </c>
      <c r="D38" s="3">
        <f>Table1343[[#This Row],[Actual]]/B37-1</f>
        <v>-4.8884037970174932E-3</v>
      </c>
      <c r="E38" s="3">
        <f>Table1343[[#This Row],[Predicted]]/C37-1</f>
        <v>4.0257819904845338E-3</v>
      </c>
      <c r="F38" s="1">
        <v>42796</v>
      </c>
      <c r="G38" s="4">
        <f>IF(Table1343[[#This Row],[Actual]]&gt;0,IF(Table1343[[#This Row],[Predicted]]&gt;0,1))</f>
        <v>1</v>
      </c>
      <c r="H38" s="4" t="str">
        <f>IF(Table1343[[#This Row],[Column4]]&gt;=0,"BUY","SELL")</f>
        <v>SELL</v>
      </c>
      <c r="I38" s="4" t="str">
        <f>IF(Table1343[[#This Row],[Column2]]&gt;=0,"BUY","SELL")</f>
        <v>BUY</v>
      </c>
      <c r="J38" s="5">
        <f>IF(Table1343[[#This Row],[PREDICTED_SELL/BUY]]="BUY",Table1343[[#This Row],[Column4]]*$R$3,IF(Table1343[[#This Row],[PREDICTED_SELL/BUY]]="SELL",-Table1343[[#This Row],[Column4]]*$R$3))</f>
        <v>-8.7991268346314868</v>
      </c>
      <c r="K38" s="6"/>
      <c r="L38" s="6">
        <f>IF(Table1343[[#This Row],[ACTUAL_SELL/BUY]]=Table1343[[#This Row],[PREDICTED_SELL/BUY]],1,0)</f>
        <v>0</v>
      </c>
      <c r="M38" s="6"/>
      <c r="N38" s="6"/>
      <c r="O38" s="6"/>
    </row>
    <row r="39" spans="1:15">
      <c r="A39">
        <v>37</v>
      </c>
      <c r="B39">
        <f>Table134[[#This Row],[Actual]]</f>
        <v>849.87990000000002</v>
      </c>
      <c r="C39">
        <f>Table134[[#This Row],[Predicted]]</f>
        <v>826.9674</v>
      </c>
      <c r="D39" s="3">
        <f>Table1343[[#This Row],[Actual]]/B38-1</f>
        <v>1.1426418751860901E-3</v>
      </c>
      <c r="E39" s="3">
        <f>Table1343[[#This Row],[Predicted]]/C38-1</f>
        <v>4.5306462225847E-4</v>
      </c>
      <c r="F39" s="1">
        <v>42797</v>
      </c>
      <c r="G39" s="4">
        <f>IF(Table1343[[#This Row],[Actual]]&gt;0,IF(Table1343[[#This Row],[Predicted]]&gt;0,1))</f>
        <v>1</v>
      </c>
      <c r="H39" s="4" t="str">
        <f>IF(Table1343[[#This Row],[Column4]]&gt;=0,"BUY","SELL")</f>
        <v>BUY</v>
      </c>
      <c r="I39" s="4" t="str">
        <f>IF(Table1343[[#This Row],[Column2]]&gt;=0,"BUY","SELL")</f>
        <v>BUY</v>
      </c>
      <c r="J39" s="5">
        <f>IF(Table1343[[#This Row],[PREDICTED_SELL/BUY]]="BUY",Table1343[[#This Row],[Column4]]*$R$3,IF(Table1343[[#This Row],[PREDICTED_SELL/BUY]]="SELL",-Table1343[[#This Row],[Column4]]*$R$3))</f>
        <v>2.0567553753349621</v>
      </c>
      <c r="K39" s="6"/>
      <c r="L39" s="6">
        <f>IF(Table1343[[#This Row],[ACTUAL_SELL/BUY]]=Table1343[[#This Row],[PREDICTED_SELL/BUY]],1,0)</f>
        <v>1</v>
      </c>
      <c r="M39" s="6"/>
      <c r="N39" s="6"/>
      <c r="O39" s="6"/>
    </row>
    <row r="40" spans="1:15">
      <c r="A40">
        <v>38</v>
      </c>
      <c r="B40">
        <f>Table134[[#This Row],[Actual]]</f>
        <v>846.61009999999999</v>
      </c>
      <c r="C40">
        <f>Table134[[#This Row],[Predicted]]</f>
        <v>828.21532999999999</v>
      </c>
      <c r="D40" s="3">
        <f>Table1343[[#This Row],[Actual]]/B39-1</f>
        <v>-3.8473671397570852E-3</v>
      </c>
      <c r="E40" s="3">
        <f>Table1343[[#This Row],[Predicted]]/C39-1</f>
        <v>1.5090437664169176E-3</v>
      </c>
      <c r="F40" s="1">
        <v>42800</v>
      </c>
      <c r="G40" s="4">
        <f>IF(Table1343[[#This Row],[Actual]]&gt;0,IF(Table1343[[#This Row],[Predicted]]&gt;0,1))</f>
        <v>1</v>
      </c>
      <c r="H40" s="4" t="str">
        <f>IF(Table1343[[#This Row],[Column4]]&gt;=0,"BUY","SELL")</f>
        <v>SELL</v>
      </c>
      <c r="I40" s="4" t="str">
        <f>IF(Table1343[[#This Row],[Column2]]&gt;=0,"BUY","SELL")</f>
        <v>BUY</v>
      </c>
      <c r="J40" s="5">
        <f>IF(Table1343[[#This Row],[PREDICTED_SELL/BUY]]="BUY",Table1343[[#This Row],[Column4]]*$R$3,IF(Table1343[[#This Row],[PREDICTED_SELL/BUY]]="SELL",-Table1343[[#This Row],[Column4]]*$R$3))</f>
        <v>-6.9252608515627534</v>
      </c>
      <c r="K40" s="6"/>
      <c r="L40" s="6">
        <f>IF(Table1343[[#This Row],[ACTUAL_SELL/BUY]]=Table1343[[#This Row],[PREDICTED_SELL/BUY]],1,0)</f>
        <v>0</v>
      </c>
      <c r="M40" s="6"/>
      <c r="N40" s="6"/>
      <c r="O40" s="6"/>
    </row>
    <row r="41" spans="1:15">
      <c r="A41">
        <v>39</v>
      </c>
      <c r="B41">
        <f>Table134[[#This Row],[Actual]]</f>
        <v>846.02</v>
      </c>
      <c r="C41">
        <f>Table134[[#This Row],[Predicted]]</f>
        <v>825.98419999999999</v>
      </c>
      <c r="D41" s="3">
        <f>Table1343[[#This Row],[Actual]]/B40-1</f>
        <v>-6.9701507222752479E-4</v>
      </c>
      <c r="E41" s="3">
        <f>Table1343[[#This Row],[Predicted]]/C40-1</f>
        <v>-2.6939008723734226E-3</v>
      </c>
      <c r="F41" s="1">
        <v>42801</v>
      </c>
      <c r="G41" s="4">
        <f>IF(Table1343[[#This Row],[Actual]]&gt;0,IF(Table1343[[#This Row],[Predicted]]&gt;0,1))</f>
        <v>1</v>
      </c>
      <c r="H41" s="4" t="str">
        <f>IF(Table1343[[#This Row],[Column4]]&gt;=0,"BUY","SELL")</f>
        <v>SELL</v>
      </c>
      <c r="I41" s="4" t="str">
        <f>IF(Table1343[[#This Row],[Column2]]&gt;=0,"BUY","SELL")</f>
        <v>SELL</v>
      </c>
      <c r="J41" s="5">
        <f>IF(Table1343[[#This Row],[PREDICTED_SELL/BUY]]="BUY",Table1343[[#This Row],[Column4]]*$R$3,IF(Table1343[[#This Row],[PREDICTED_SELL/BUY]]="SELL",-Table1343[[#This Row],[Column4]]*$R$3))</f>
        <v>1.2546271300095446</v>
      </c>
      <c r="K41" s="6"/>
      <c r="L41" s="6">
        <f>IF(Table1343[[#This Row],[ACTUAL_SELL/BUY]]=Table1343[[#This Row],[PREDICTED_SELL/BUY]],1,0)</f>
        <v>1</v>
      </c>
      <c r="M41" s="6"/>
      <c r="N41" s="6"/>
      <c r="O41" s="6"/>
    </row>
    <row r="42" spans="1:15">
      <c r="A42">
        <v>40</v>
      </c>
      <c r="B42">
        <f>Table134[[#This Row],[Actual]]</f>
        <v>850.5</v>
      </c>
      <c r="C42">
        <f>Table134[[#This Row],[Predicted]]</f>
        <v>825.03959999999995</v>
      </c>
      <c r="D42" s="3">
        <f>Table1343[[#This Row],[Actual]]/B41-1</f>
        <v>5.2953830878703645E-3</v>
      </c>
      <c r="E42" s="3">
        <f>Table1343[[#This Row],[Predicted]]/C41-1</f>
        <v>-1.1436054103698412E-3</v>
      </c>
      <c r="F42" s="1">
        <v>42802</v>
      </c>
      <c r="G42" s="4">
        <f>IF(Table1343[[#This Row],[Actual]]&gt;0,IF(Table1343[[#This Row],[Predicted]]&gt;0,1))</f>
        <v>1</v>
      </c>
      <c r="H42" s="4" t="str">
        <f>IF(Table1343[[#This Row],[Column4]]&gt;=0,"BUY","SELL")</f>
        <v>BUY</v>
      </c>
      <c r="I42" s="4" t="str">
        <f>IF(Table1343[[#This Row],[Column2]]&gt;=0,"BUY","SELL")</f>
        <v>SELL</v>
      </c>
      <c r="J42" s="5">
        <f>IF(Table1343[[#This Row],[PREDICTED_SELL/BUY]]="BUY",Table1343[[#This Row],[Column4]]*$R$3,IF(Table1343[[#This Row],[PREDICTED_SELL/BUY]]="SELL",-Table1343[[#This Row],[Column4]]*$R$3))</f>
        <v>-9.5316895581666561</v>
      </c>
      <c r="K42" s="6"/>
      <c r="L42" s="6">
        <f>IF(Table1343[[#This Row],[ACTUAL_SELL/BUY]]=Table1343[[#This Row],[PREDICTED_SELL/BUY]],1,0)</f>
        <v>0</v>
      </c>
      <c r="M42" s="6"/>
      <c r="N42" s="6"/>
      <c r="O42" s="6"/>
    </row>
    <row r="43" spans="1:15">
      <c r="A43">
        <v>41</v>
      </c>
      <c r="B43">
        <f>Table134[[#This Row],[Actual]]</f>
        <v>853</v>
      </c>
      <c r="C43">
        <f>Table134[[#This Row],[Predicted]]</f>
        <v>826.0616</v>
      </c>
      <c r="D43" s="3">
        <f>Table1343[[#This Row],[Actual]]/B42-1</f>
        <v>2.9394473838917357E-3</v>
      </c>
      <c r="E43" s="3">
        <f>Table1343[[#This Row],[Predicted]]/C42-1</f>
        <v>1.2387284198238646E-3</v>
      </c>
      <c r="F43" s="1">
        <v>42803</v>
      </c>
      <c r="G43" s="4">
        <f>IF(Table1343[[#This Row],[Actual]]&gt;0,IF(Table1343[[#This Row],[Predicted]]&gt;0,1))</f>
        <v>1</v>
      </c>
      <c r="H43" s="4" t="str">
        <f>IF(Table1343[[#This Row],[Column4]]&gt;=0,"BUY","SELL")</f>
        <v>BUY</v>
      </c>
      <c r="I43" s="4" t="str">
        <f>IF(Table1343[[#This Row],[Column2]]&gt;=0,"BUY","SELL")</f>
        <v>BUY</v>
      </c>
      <c r="J43" s="5">
        <f>IF(Table1343[[#This Row],[PREDICTED_SELL/BUY]]="BUY",Table1343[[#This Row],[Column4]]*$R$3,IF(Table1343[[#This Row],[PREDICTED_SELL/BUY]]="SELL",-Table1343[[#This Row],[Column4]]*$R$3))</f>
        <v>5.2910052910051242</v>
      </c>
      <c r="K43" s="6"/>
      <c r="L43" s="6">
        <f>IF(Table1343[[#This Row],[ACTUAL_SELL/BUY]]=Table1343[[#This Row],[PREDICTED_SELL/BUY]],1,0)</f>
        <v>1</v>
      </c>
      <c r="M43" s="6"/>
      <c r="N43" s="6"/>
      <c r="O43" s="6"/>
    </row>
    <row r="44" spans="1:15">
      <c r="A44">
        <v>42</v>
      </c>
      <c r="B44">
        <f>Table134[[#This Row],[Actual]]</f>
        <v>852.46</v>
      </c>
      <c r="C44">
        <f>Table134[[#This Row],[Predicted]]</f>
        <v>828.53890000000001</v>
      </c>
      <c r="D44" s="3">
        <f>Table1343[[#This Row],[Actual]]/B43-1</f>
        <v>-6.3305978897998383E-4</v>
      </c>
      <c r="E44" s="3">
        <f>Table1343[[#This Row],[Predicted]]/C43-1</f>
        <v>2.9989288934384462E-3</v>
      </c>
      <c r="F44" s="1">
        <v>42804</v>
      </c>
      <c r="G44" s="4">
        <f>IF(Table1343[[#This Row],[Actual]]&gt;0,IF(Table1343[[#This Row],[Predicted]]&gt;0,1))</f>
        <v>1</v>
      </c>
      <c r="H44" s="4" t="str">
        <f>IF(Table1343[[#This Row],[Column4]]&gt;=0,"BUY","SELL")</f>
        <v>SELL</v>
      </c>
      <c r="I44" s="4" t="str">
        <f>IF(Table1343[[#This Row],[Column2]]&gt;=0,"BUY","SELL")</f>
        <v>BUY</v>
      </c>
      <c r="J44" s="5">
        <f>IF(Table1343[[#This Row],[PREDICTED_SELL/BUY]]="BUY",Table1343[[#This Row],[Column4]]*$R$3,IF(Table1343[[#This Row],[PREDICTED_SELL/BUY]]="SELL",-Table1343[[#This Row],[Column4]]*$R$3))</f>
        <v>-1.1395076201639709</v>
      </c>
      <c r="K44" s="6"/>
      <c r="L44" s="6">
        <f>IF(Table1343[[#This Row],[ACTUAL_SELL/BUY]]=Table1343[[#This Row],[PREDICTED_SELL/BUY]],1,0)</f>
        <v>0</v>
      </c>
      <c r="M44" s="6"/>
      <c r="N44" s="6"/>
      <c r="O44" s="6"/>
    </row>
    <row r="45" spans="1:15">
      <c r="A45">
        <v>43</v>
      </c>
      <c r="B45">
        <f>Table134[[#This Row],[Actual]]</f>
        <v>854.59010000000001</v>
      </c>
      <c r="C45">
        <f>Table134[[#This Row],[Predicted]]</f>
        <v>829.64850000000001</v>
      </c>
      <c r="D45" s="3">
        <f>Table1343[[#This Row],[Actual]]/B44-1</f>
        <v>2.4987682706518743E-3</v>
      </c>
      <c r="E45" s="3">
        <f>Table1343[[#This Row],[Predicted]]/C44-1</f>
        <v>1.3392249899188968E-3</v>
      </c>
      <c r="F45" s="1">
        <v>42807</v>
      </c>
      <c r="G45" s="4">
        <f>IF(Table1343[[#This Row],[Actual]]&gt;0,IF(Table1343[[#This Row],[Predicted]]&gt;0,1))</f>
        <v>1</v>
      </c>
      <c r="H45" s="4" t="str">
        <f>IF(Table1343[[#This Row],[Column4]]&gt;=0,"BUY","SELL")</f>
        <v>BUY</v>
      </c>
      <c r="I45" s="4" t="str">
        <f>IF(Table1343[[#This Row],[Column2]]&gt;=0,"BUY","SELL")</f>
        <v>BUY</v>
      </c>
      <c r="J45" s="5">
        <f>IF(Table1343[[#This Row],[PREDICTED_SELL/BUY]]="BUY",Table1343[[#This Row],[Column4]]*$R$3,IF(Table1343[[#This Row],[PREDICTED_SELL/BUY]]="SELL",-Table1343[[#This Row],[Column4]]*$R$3))</f>
        <v>4.4977828871733738</v>
      </c>
      <c r="K45" s="6"/>
      <c r="L45" s="6">
        <f>IF(Table1343[[#This Row],[ACTUAL_SELL/BUY]]=Table1343[[#This Row],[PREDICTED_SELL/BUY]],1,0)</f>
        <v>1</v>
      </c>
      <c r="M45" s="6"/>
      <c r="N45" s="6"/>
      <c r="O45" s="6"/>
    </row>
    <row r="46" spans="1:15">
      <c r="A46">
        <v>44</v>
      </c>
      <c r="B46">
        <f>Table134[[#This Row],[Actual]]</f>
        <v>852.53</v>
      </c>
      <c r="C46">
        <f>Table134[[#This Row],[Predicted]]</f>
        <v>831.17219999999998</v>
      </c>
      <c r="D46" s="3">
        <f>Table1343[[#This Row],[Actual]]/B45-1</f>
        <v>-2.4106293765865372E-3</v>
      </c>
      <c r="E46" s="3">
        <f>Table1343[[#This Row],[Predicted]]/C45-1</f>
        <v>1.8365609050097209E-3</v>
      </c>
      <c r="F46" s="1">
        <v>42808</v>
      </c>
      <c r="G46" s="4">
        <f>IF(Table1343[[#This Row],[Actual]]&gt;0,IF(Table1343[[#This Row],[Predicted]]&gt;0,1))</f>
        <v>1</v>
      </c>
      <c r="H46" s="4" t="str">
        <f>IF(Table1343[[#This Row],[Column4]]&gt;=0,"BUY","SELL")</f>
        <v>SELL</v>
      </c>
      <c r="I46" s="4" t="str">
        <f>IF(Table1343[[#This Row],[Column2]]&gt;=0,"BUY","SELL")</f>
        <v>BUY</v>
      </c>
      <c r="J46" s="5">
        <f>IF(Table1343[[#This Row],[PREDICTED_SELL/BUY]]="BUY",Table1343[[#This Row],[Column4]]*$R$3,IF(Table1343[[#This Row],[PREDICTED_SELL/BUY]]="SELL",-Table1343[[#This Row],[Column4]]*$R$3))</f>
        <v>-4.339132877855767</v>
      </c>
      <c r="K46" s="6"/>
      <c r="L46" s="6">
        <f>IF(Table1343[[#This Row],[ACTUAL_SELL/BUY]]=Table1343[[#This Row],[PREDICTED_SELL/BUY]],1,0)</f>
        <v>0</v>
      </c>
      <c r="M46" s="6"/>
      <c r="N46" s="6"/>
      <c r="O46" s="6"/>
    </row>
    <row r="47" spans="1:15">
      <c r="A47">
        <v>45</v>
      </c>
      <c r="B47">
        <f>Table134[[#This Row],[Actual]]</f>
        <v>852.97</v>
      </c>
      <c r="C47">
        <f>Table134[[#This Row],[Predicted]]</f>
        <v>830.80535999999995</v>
      </c>
      <c r="D47" s="3">
        <f>Table1343[[#This Row],[Actual]]/B46-1</f>
        <v>5.1611086999869826E-4</v>
      </c>
      <c r="E47" s="3">
        <f>Table1343[[#This Row],[Predicted]]/C46-1</f>
        <v>-4.4135258614286244E-4</v>
      </c>
      <c r="F47" s="1">
        <v>42809</v>
      </c>
      <c r="G47" s="4">
        <f>IF(Table1343[[#This Row],[Actual]]&gt;0,IF(Table1343[[#This Row],[Predicted]]&gt;0,1))</f>
        <v>1</v>
      </c>
      <c r="H47" s="4" t="str">
        <f>IF(Table1343[[#This Row],[Column4]]&gt;=0,"BUY","SELL")</f>
        <v>BUY</v>
      </c>
      <c r="I47" s="4" t="str">
        <f>IF(Table1343[[#This Row],[Column2]]&gt;=0,"BUY","SELL")</f>
        <v>SELL</v>
      </c>
      <c r="J47" s="5">
        <f>IF(Table1343[[#This Row],[PREDICTED_SELL/BUY]]="BUY",Table1343[[#This Row],[Column4]]*$R$3,IF(Table1343[[#This Row],[PREDICTED_SELL/BUY]]="SELL",-Table1343[[#This Row],[Column4]]*$R$3))</f>
        <v>-0.92899956599765687</v>
      </c>
      <c r="K47" s="6"/>
      <c r="L47" s="6">
        <f>IF(Table1343[[#This Row],[ACTUAL_SELL/BUY]]=Table1343[[#This Row],[PREDICTED_SELL/BUY]],1,0)</f>
        <v>0</v>
      </c>
      <c r="M47" s="6"/>
      <c r="N47" s="6"/>
      <c r="O47" s="6"/>
    </row>
    <row r="48" spans="1:15">
      <c r="A48">
        <v>46</v>
      </c>
      <c r="B48">
        <f>Table134[[#This Row],[Actual]]</f>
        <v>853.41989999999998</v>
      </c>
      <c r="C48">
        <f>Table134[[#This Row],[Predicted]]</f>
        <v>830.52106000000003</v>
      </c>
      <c r="D48" s="3">
        <f>Table1343[[#This Row],[Actual]]/B47-1</f>
        <v>5.2745114130625659E-4</v>
      </c>
      <c r="E48" s="3">
        <f>Table1343[[#This Row],[Predicted]]/C47-1</f>
        <v>-3.4219808114854811E-4</v>
      </c>
      <c r="F48" s="1">
        <v>42810</v>
      </c>
      <c r="G48" s="4">
        <f>IF(Table1343[[#This Row],[Actual]]&gt;0,IF(Table1343[[#This Row],[Predicted]]&gt;0,1))</f>
        <v>1</v>
      </c>
      <c r="H48" s="4" t="str">
        <f>IF(Table1343[[#This Row],[Column4]]&gt;=0,"BUY","SELL")</f>
        <v>BUY</v>
      </c>
      <c r="I48" s="4" t="str">
        <f>IF(Table1343[[#This Row],[Column2]]&gt;=0,"BUY","SELL")</f>
        <v>SELL</v>
      </c>
      <c r="J48" s="5">
        <f>IF(Table1343[[#This Row],[PREDICTED_SELL/BUY]]="BUY",Table1343[[#This Row],[Column4]]*$R$3,IF(Table1343[[#This Row],[PREDICTED_SELL/BUY]]="SELL",-Table1343[[#This Row],[Column4]]*$R$3))</f>
        <v>-0.94941205435126186</v>
      </c>
      <c r="K48" s="6"/>
      <c r="L48" s="6">
        <f>IF(Table1343[[#This Row],[ACTUAL_SELL/BUY]]=Table1343[[#This Row],[PREDICTED_SELL/BUY]],1,0)</f>
        <v>0</v>
      </c>
      <c r="M48" s="6"/>
      <c r="N48" s="6"/>
      <c r="O48" s="6"/>
    </row>
    <row r="49" spans="1:15">
      <c r="A49">
        <v>47</v>
      </c>
      <c r="B49">
        <f>Table134[[#This Row],[Actual]]</f>
        <v>852.31010000000003</v>
      </c>
      <c r="C49">
        <f>Table134[[#This Row],[Predicted]]</f>
        <v>832.67439999999999</v>
      </c>
      <c r="D49" s="3">
        <f>Table1343[[#This Row],[Actual]]/B48-1</f>
        <v>-1.3004149539985743E-3</v>
      </c>
      <c r="E49" s="3">
        <f>Table1343[[#This Row],[Predicted]]/C48-1</f>
        <v>2.5927578525219985E-3</v>
      </c>
      <c r="F49" s="1">
        <v>42811</v>
      </c>
      <c r="G49" s="4">
        <f>IF(Table1343[[#This Row],[Actual]]&gt;0,IF(Table1343[[#This Row],[Predicted]]&gt;0,1))</f>
        <v>1</v>
      </c>
      <c r="H49" s="4" t="str">
        <f>IF(Table1343[[#This Row],[Column4]]&gt;=0,"BUY","SELL")</f>
        <v>SELL</v>
      </c>
      <c r="I49" s="4" t="str">
        <f>IF(Table1343[[#This Row],[Column2]]&gt;=0,"BUY","SELL")</f>
        <v>BUY</v>
      </c>
      <c r="J49" s="5">
        <f>IF(Table1343[[#This Row],[PREDICTED_SELL/BUY]]="BUY",Table1343[[#This Row],[Column4]]*$R$3,IF(Table1343[[#This Row],[PREDICTED_SELL/BUY]]="SELL",-Table1343[[#This Row],[Column4]]*$R$3))</f>
        <v>-2.3407469171974338</v>
      </c>
      <c r="K49" s="6"/>
      <c r="L49" s="6">
        <f>IF(Table1343[[#This Row],[ACTUAL_SELL/BUY]]=Table1343[[#This Row],[PREDICTED_SELL/BUY]],1,0)</f>
        <v>0</v>
      </c>
      <c r="M49" s="6"/>
      <c r="N49" s="6"/>
      <c r="O49" s="6"/>
    </row>
    <row r="50" spans="1:15">
      <c r="A50">
        <v>48</v>
      </c>
      <c r="B50">
        <f>Table134[[#This Row],[Actual]]</f>
        <v>856.97</v>
      </c>
      <c r="C50">
        <f>Table134[[#This Row],[Predicted]]</f>
        <v>832.69320000000005</v>
      </c>
      <c r="D50" s="3">
        <f>Table1343[[#This Row],[Actual]]/B49-1</f>
        <v>5.4673762519064084E-3</v>
      </c>
      <c r="E50" s="3">
        <f>Table1343[[#This Row],[Predicted]]/C49-1</f>
        <v>2.2577852759830819E-5</v>
      </c>
      <c r="F50" s="1">
        <v>42814</v>
      </c>
      <c r="G50" s="4">
        <f>IF(Table1343[[#This Row],[Actual]]&gt;0,IF(Table1343[[#This Row],[Predicted]]&gt;0,1))</f>
        <v>1</v>
      </c>
      <c r="H50" s="4" t="str">
        <f>IF(Table1343[[#This Row],[Column4]]&gt;=0,"BUY","SELL")</f>
        <v>BUY</v>
      </c>
      <c r="I50" s="4" t="str">
        <f>IF(Table1343[[#This Row],[Column2]]&gt;=0,"BUY","SELL")</f>
        <v>BUY</v>
      </c>
      <c r="J50" s="5">
        <f>IF(Table1343[[#This Row],[PREDICTED_SELL/BUY]]="BUY",Table1343[[#This Row],[Column4]]*$R$3,IF(Table1343[[#This Row],[PREDICTED_SELL/BUY]]="SELL",-Table1343[[#This Row],[Column4]]*$R$3))</f>
        <v>9.8412772534315351</v>
      </c>
      <c r="K50" s="6"/>
      <c r="L50" s="6">
        <f>IF(Table1343[[#This Row],[ACTUAL_SELL/BUY]]=Table1343[[#This Row],[PREDICTED_SELL/BUY]],1,0)</f>
        <v>1</v>
      </c>
      <c r="M50" s="6"/>
      <c r="N50" s="6"/>
      <c r="O50" s="6"/>
    </row>
    <row r="51" spans="1:15">
      <c r="A51">
        <v>49</v>
      </c>
      <c r="B51">
        <f>Table134[[#This Row],[Actual]]</f>
        <v>843.2</v>
      </c>
      <c r="C51">
        <f>Table134[[#This Row],[Predicted]]</f>
        <v>835.51085999999998</v>
      </c>
      <c r="D51" s="3">
        <f>Table1343[[#This Row],[Actual]]/B50-1</f>
        <v>-1.6068240428486424E-2</v>
      </c>
      <c r="E51" s="3">
        <f>Table1343[[#This Row],[Predicted]]/C50-1</f>
        <v>3.383791293119609E-3</v>
      </c>
      <c r="F51" s="1">
        <v>42815</v>
      </c>
      <c r="G51" s="4">
        <f>IF(Table1343[[#This Row],[Actual]]&gt;0,IF(Table1343[[#This Row],[Predicted]]&gt;0,1))</f>
        <v>1</v>
      </c>
      <c r="H51" s="4" t="str">
        <f>IF(Table1343[[#This Row],[Column4]]&gt;=0,"BUY","SELL")</f>
        <v>SELL</v>
      </c>
      <c r="I51" s="4" t="str">
        <f>IF(Table1343[[#This Row],[Column2]]&gt;=0,"BUY","SELL")</f>
        <v>BUY</v>
      </c>
      <c r="J51" s="5">
        <f>IF(Table1343[[#This Row],[PREDICTED_SELL/BUY]]="BUY",Table1343[[#This Row],[Column4]]*$R$3,IF(Table1343[[#This Row],[PREDICTED_SELL/BUY]]="SELL",-Table1343[[#This Row],[Column4]]*$R$3))</f>
        <v>-28.922832771275566</v>
      </c>
      <c r="K51" s="6"/>
      <c r="L51" s="6">
        <f>IF(Table1343[[#This Row],[ACTUAL_SELL/BUY]]=Table1343[[#This Row],[PREDICTED_SELL/BUY]],1,0)</f>
        <v>0</v>
      </c>
      <c r="M51" s="6"/>
      <c r="N51" s="6"/>
      <c r="O51" s="6"/>
    </row>
    <row r="52" spans="1:15">
      <c r="A52">
        <v>50</v>
      </c>
      <c r="B52">
        <f>Table134[[#This Row],[Actual]]</f>
        <v>848.06010000000003</v>
      </c>
      <c r="C52">
        <f>Table134[[#This Row],[Predicted]]</f>
        <v>829.25054999999998</v>
      </c>
      <c r="D52" s="3">
        <f>Table1343[[#This Row],[Actual]]/B51-1</f>
        <v>5.763875711574995E-3</v>
      </c>
      <c r="E52" s="3">
        <f>Table1343[[#This Row],[Predicted]]/C51-1</f>
        <v>-7.4927930918815555E-3</v>
      </c>
      <c r="F52" s="1">
        <v>42816</v>
      </c>
      <c r="G52" s="4">
        <f>IF(Table1343[[#This Row],[Actual]]&gt;0,IF(Table1343[[#This Row],[Predicted]]&gt;0,1))</f>
        <v>1</v>
      </c>
      <c r="H52" s="4" t="str">
        <f>IF(Table1343[[#This Row],[Column4]]&gt;=0,"BUY","SELL")</f>
        <v>BUY</v>
      </c>
      <c r="I52" s="4" t="str">
        <f>IF(Table1343[[#This Row],[Column2]]&gt;=0,"BUY","SELL")</f>
        <v>SELL</v>
      </c>
      <c r="J52" s="5">
        <f>IF(Table1343[[#This Row],[PREDICTED_SELL/BUY]]="BUY",Table1343[[#This Row],[Column4]]*$R$3,IF(Table1343[[#This Row],[PREDICTED_SELL/BUY]]="SELL",-Table1343[[#This Row],[Column4]]*$R$3))</f>
        <v>-10.374976280834991</v>
      </c>
      <c r="K52" s="6"/>
      <c r="L52" s="6">
        <f>IF(Table1343[[#This Row],[ACTUAL_SELL/BUY]]=Table1343[[#This Row],[PREDICTED_SELL/BUY]],1,0)</f>
        <v>0</v>
      </c>
      <c r="M52" s="6"/>
      <c r="N52" s="6"/>
      <c r="O52" s="6"/>
    </row>
    <row r="53" spans="1:15">
      <c r="A53">
        <v>51</v>
      </c>
      <c r="B53">
        <f>Table134[[#This Row],[Actual]]</f>
        <v>847.37990000000002</v>
      </c>
      <c r="C53">
        <f>Table134[[#This Row],[Predicted]]</f>
        <v>828.97619999999995</v>
      </c>
      <c r="D53" s="3">
        <f>Table1343[[#This Row],[Actual]]/B52-1</f>
        <v>-8.0206579698771652E-4</v>
      </c>
      <c r="E53" s="3">
        <f>Table1343[[#This Row],[Predicted]]/C52-1</f>
        <v>-3.3084090206514372E-4</v>
      </c>
      <c r="F53" s="1">
        <v>42817</v>
      </c>
      <c r="G53" s="4">
        <f>IF(Table1343[[#This Row],[Actual]]&gt;0,IF(Table1343[[#This Row],[Predicted]]&gt;0,1))</f>
        <v>1</v>
      </c>
      <c r="H53" s="4" t="str">
        <f>IF(Table1343[[#This Row],[Column4]]&gt;=0,"BUY","SELL")</f>
        <v>SELL</v>
      </c>
      <c r="I53" s="4" t="str">
        <f>IF(Table1343[[#This Row],[Column2]]&gt;=0,"BUY","SELL")</f>
        <v>SELL</v>
      </c>
      <c r="J53" s="5">
        <f>IF(Table1343[[#This Row],[PREDICTED_SELL/BUY]]="BUY",Table1343[[#This Row],[Column4]]*$R$3,IF(Table1343[[#This Row],[PREDICTED_SELL/BUY]]="SELL",-Table1343[[#This Row],[Column4]]*$R$3))</f>
        <v>1.4437184345778897</v>
      </c>
      <c r="K53" s="6"/>
      <c r="L53" s="6">
        <f>IF(Table1343[[#This Row],[ACTUAL_SELL/BUY]]=Table1343[[#This Row],[PREDICTED_SELL/BUY]],1,0)</f>
        <v>1</v>
      </c>
      <c r="M53" s="6"/>
      <c r="N53" s="6"/>
      <c r="O53" s="6"/>
    </row>
    <row r="54" spans="1:15">
      <c r="A54">
        <v>52</v>
      </c>
      <c r="B54">
        <f>Table134[[#This Row],[Actual]]</f>
        <v>845.61009999999999</v>
      </c>
      <c r="C54">
        <f>Table134[[#This Row],[Predicted]]</f>
        <v>828.30830000000003</v>
      </c>
      <c r="D54" s="3">
        <f>Table1343[[#This Row],[Actual]]/B53-1</f>
        <v>-2.0885555581386939E-3</v>
      </c>
      <c r="E54" s="3">
        <f>Table1343[[#This Row],[Predicted]]/C53-1</f>
        <v>-8.0569261216412169E-4</v>
      </c>
      <c r="F54" s="1">
        <v>42818</v>
      </c>
      <c r="G54" s="4">
        <f>IF(Table1343[[#This Row],[Actual]]&gt;0,IF(Table1343[[#This Row],[Predicted]]&gt;0,1))</f>
        <v>1</v>
      </c>
      <c r="H54" s="4" t="str">
        <f>IF(Table1343[[#This Row],[Column4]]&gt;=0,"BUY","SELL")</f>
        <v>SELL</v>
      </c>
      <c r="I54" s="4" t="str">
        <f>IF(Table1343[[#This Row],[Column2]]&gt;=0,"BUY","SELL")</f>
        <v>SELL</v>
      </c>
      <c r="J54" s="5">
        <f>IF(Table1343[[#This Row],[PREDICTED_SELL/BUY]]="BUY",Table1343[[#This Row],[Column4]]*$R$3,IF(Table1343[[#This Row],[PREDICTED_SELL/BUY]]="SELL",-Table1343[[#This Row],[Column4]]*$R$3))</f>
        <v>3.759400004649649</v>
      </c>
      <c r="K54" s="6"/>
      <c r="L54" s="6">
        <f>IF(Table1343[[#This Row],[ACTUAL_SELL/BUY]]=Table1343[[#This Row],[PREDICTED_SELL/BUY]],1,0)</f>
        <v>1</v>
      </c>
      <c r="M54" s="6"/>
      <c r="N54" s="6"/>
      <c r="O54" s="6"/>
    </row>
    <row r="55" spans="1:15">
      <c r="A55">
        <v>53</v>
      </c>
      <c r="B55">
        <f>Table134[[#This Row],[Actual]]</f>
        <v>846.82010000000002</v>
      </c>
      <c r="C55">
        <f>Table134[[#This Row],[Predicted]]</f>
        <v>828.99285999999995</v>
      </c>
      <c r="D55" s="3">
        <f>Table1343[[#This Row],[Actual]]/B54-1</f>
        <v>1.4309195218931148E-3</v>
      </c>
      <c r="E55" s="3">
        <f>Table1343[[#This Row],[Predicted]]/C54-1</f>
        <v>8.264555600854262E-4</v>
      </c>
      <c r="F55" s="1">
        <v>42821</v>
      </c>
      <c r="G55" s="4">
        <f>IF(Table1343[[#This Row],[Actual]]&gt;0,IF(Table1343[[#This Row],[Predicted]]&gt;0,1))</f>
        <v>1</v>
      </c>
      <c r="H55" s="4" t="str">
        <f>IF(Table1343[[#This Row],[Column4]]&gt;=0,"BUY","SELL")</f>
        <v>BUY</v>
      </c>
      <c r="I55" s="4" t="str">
        <f>IF(Table1343[[#This Row],[Column2]]&gt;=0,"BUY","SELL")</f>
        <v>BUY</v>
      </c>
      <c r="J55" s="5">
        <f>IF(Table1343[[#This Row],[PREDICTED_SELL/BUY]]="BUY",Table1343[[#This Row],[Column4]]*$R$3,IF(Table1343[[#This Row],[PREDICTED_SELL/BUY]]="SELL",-Table1343[[#This Row],[Column4]]*$R$3))</f>
        <v>2.5756551394076066</v>
      </c>
      <c r="K55" s="6"/>
      <c r="L55" s="6">
        <f>IF(Table1343[[#This Row],[ACTUAL_SELL/BUY]]=Table1343[[#This Row],[PREDICTED_SELL/BUY]],1,0)</f>
        <v>1</v>
      </c>
      <c r="M55" s="6"/>
      <c r="N55" s="6"/>
      <c r="O55" s="6"/>
    </row>
    <row r="56" spans="1:15">
      <c r="A56">
        <v>54</v>
      </c>
      <c r="B56">
        <f>Table134[[#This Row],[Actual]]</f>
        <v>856</v>
      </c>
      <c r="C56">
        <f>Table134[[#This Row],[Predicted]]</f>
        <v>828.48059999999998</v>
      </c>
      <c r="D56" s="3">
        <f>Table1343[[#This Row],[Actual]]/B55-1</f>
        <v>1.0840437065676722E-2</v>
      </c>
      <c r="E56" s="3">
        <f>Table1343[[#This Row],[Predicted]]/C55-1</f>
        <v>-6.1793053320147173E-4</v>
      </c>
      <c r="F56" s="1">
        <v>42822</v>
      </c>
      <c r="G56" s="4">
        <f>IF(Table1343[[#This Row],[Actual]]&gt;0,IF(Table1343[[#This Row],[Predicted]]&gt;0,1))</f>
        <v>1</v>
      </c>
      <c r="H56" s="4" t="str">
        <f>IF(Table1343[[#This Row],[Column4]]&gt;=0,"BUY","SELL")</f>
        <v>BUY</v>
      </c>
      <c r="I56" s="4" t="str">
        <f>IF(Table1343[[#This Row],[Column2]]&gt;=0,"BUY","SELL")</f>
        <v>SELL</v>
      </c>
      <c r="J56" s="5">
        <f>IF(Table1343[[#This Row],[PREDICTED_SELL/BUY]]="BUY",Table1343[[#This Row],[Column4]]*$R$3,IF(Table1343[[#This Row],[PREDICTED_SELL/BUY]]="SELL",-Table1343[[#This Row],[Column4]]*$R$3))</f>
        <v>-19.512786718218102</v>
      </c>
      <c r="K56" s="6"/>
      <c r="L56" s="6">
        <f>IF(Table1343[[#This Row],[ACTUAL_SELL/BUY]]=Table1343[[#This Row],[PREDICTED_SELL/BUY]],1,0)</f>
        <v>0</v>
      </c>
      <c r="M56" s="6"/>
      <c r="N56" s="6"/>
      <c r="O56" s="6"/>
    </row>
    <row r="57" spans="1:15">
      <c r="A57">
        <v>55</v>
      </c>
      <c r="B57">
        <f>Table134[[#This Row],[Actual]]</f>
        <v>874.32010000000002</v>
      </c>
      <c r="C57">
        <f>Table134[[#This Row],[Predicted]]</f>
        <v>831.6816</v>
      </c>
      <c r="D57" s="3">
        <f>Table1343[[#This Row],[Actual]]/B56-1</f>
        <v>2.140198598130838E-2</v>
      </c>
      <c r="E57" s="3">
        <f>Table1343[[#This Row],[Predicted]]/C56-1</f>
        <v>3.8636994034622063E-3</v>
      </c>
      <c r="F57" s="1">
        <v>42823</v>
      </c>
      <c r="G57" s="4">
        <f>IF(Table1343[[#This Row],[Actual]]&gt;0,IF(Table1343[[#This Row],[Predicted]]&gt;0,1))</f>
        <v>1</v>
      </c>
      <c r="H57" s="4" t="str">
        <f>IF(Table1343[[#This Row],[Column4]]&gt;=0,"BUY","SELL")</f>
        <v>BUY</v>
      </c>
      <c r="I57" s="4" t="str">
        <f>IF(Table1343[[#This Row],[Column2]]&gt;=0,"BUY","SELL")</f>
        <v>BUY</v>
      </c>
      <c r="J57" s="5">
        <f>IF(Table1343[[#This Row],[PREDICTED_SELL/BUY]]="BUY",Table1343[[#This Row],[Column4]]*$R$3,IF(Table1343[[#This Row],[PREDICTED_SELL/BUY]]="SELL",-Table1343[[#This Row],[Column4]]*$R$3))</f>
        <v>38.523574766355082</v>
      </c>
      <c r="K57" s="6"/>
      <c r="L57" s="6">
        <f>IF(Table1343[[#This Row],[ACTUAL_SELL/BUY]]=Table1343[[#This Row],[PREDICTED_SELL/BUY]],1,0)</f>
        <v>1</v>
      </c>
      <c r="M57" s="6"/>
      <c r="N57" s="6"/>
      <c r="O57" s="6"/>
    </row>
    <row r="58" spans="1:15">
      <c r="A58">
        <v>56</v>
      </c>
      <c r="B58">
        <f>Table134[[#This Row],[Actual]]</f>
        <v>876.34010000000001</v>
      </c>
      <c r="C58">
        <f>Table134[[#This Row],[Predicted]]</f>
        <v>840.54156</v>
      </c>
      <c r="D58" s="3">
        <f>Table1343[[#This Row],[Actual]]/B57-1</f>
        <v>2.3103666494685982E-3</v>
      </c>
      <c r="E58" s="3">
        <f>Table1343[[#This Row],[Predicted]]/C57-1</f>
        <v>1.065306723149817E-2</v>
      </c>
      <c r="F58" s="1">
        <v>42824</v>
      </c>
      <c r="G58" s="4">
        <f>IF(Table1343[[#This Row],[Actual]]&gt;0,IF(Table1343[[#This Row],[Predicted]]&gt;0,1))</f>
        <v>1</v>
      </c>
      <c r="H58" s="4" t="str">
        <f>IF(Table1343[[#This Row],[Column4]]&gt;=0,"BUY","SELL")</f>
        <v>BUY</v>
      </c>
      <c r="I58" s="4" t="str">
        <f>IF(Table1343[[#This Row],[Column2]]&gt;=0,"BUY","SELL")</f>
        <v>BUY</v>
      </c>
      <c r="J58" s="5">
        <f>IF(Table1343[[#This Row],[PREDICTED_SELL/BUY]]="BUY",Table1343[[#This Row],[Column4]]*$R$3,IF(Table1343[[#This Row],[PREDICTED_SELL/BUY]]="SELL",-Table1343[[#This Row],[Column4]]*$R$3))</f>
        <v>4.1586599690434767</v>
      </c>
      <c r="K58" s="6"/>
      <c r="L58" s="6">
        <f>IF(Table1343[[#This Row],[ACTUAL_SELL/BUY]]=Table1343[[#This Row],[PREDICTED_SELL/BUY]],1,0)</f>
        <v>1</v>
      </c>
      <c r="M58" s="6"/>
      <c r="N58" s="6"/>
      <c r="O58" s="6"/>
    </row>
    <row r="59" spans="1:15">
      <c r="A59">
        <v>57</v>
      </c>
      <c r="B59">
        <f>Table134[[#This Row],[Actual]]</f>
        <v>886.54</v>
      </c>
      <c r="C59">
        <f>Table134[[#This Row],[Predicted]]</f>
        <v>848.95336999999995</v>
      </c>
      <c r="D59" s="3">
        <f>Table1343[[#This Row],[Actual]]/B58-1</f>
        <v>1.1639202633771939E-2</v>
      </c>
      <c r="E59" s="3">
        <f>Table1343[[#This Row],[Predicted]]/C58-1</f>
        <v>1.0007607476303582E-2</v>
      </c>
      <c r="F59" s="1">
        <v>42825</v>
      </c>
      <c r="G59" s="4">
        <f>IF(Table1343[[#This Row],[Actual]]&gt;0,IF(Table1343[[#This Row],[Predicted]]&gt;0,1))</f>
        <v>1</v>
      </c>
      <c r="H59" s="4" t="str">
        <f>IF(Table1343[[#This Row],[Column4]]&gt;=0,"BUY","SELL")</f>
        <v>BUY</v>
      </c>
      <c r="I59" s="4" t="str">
        <f>IF(Table1343[[#This Row],[Column2]]&gt;=0,"BUY","SELL")</f>
        <v>BUY</v>
      </c>
      <c r="J59" s="5">
        <f>IF(Table1343[[#This Row],[PREDICTED_SELL/BUY]]="BUY",Table1343[[#This Row],[Column4]]*$R$3,IF(Table1343[[#This Row],[PREDICTED_SELL/BUY]]="SELL",-Table1343[[#This Row],[Column4]]*$R$3))</f>
        <v>20.950564740789488</v>
      </c>
      <c r="K59" s="6"/>
      <c r="L59" s="6">
        <f>IF(Table1343[[#This Row],[ACTUAL_SELL/BUY]]=Table1343[[#This Row],[PREDICTED_SELL/BUY]],1,0)</f>
        <v>1</v>
      </c>
      <c r="M59" s="6"/>
      <c r="N59" s="6"/>
      <c r="O59" s="6"/>
    </row>
    <row r="60" spans="1:15">
      <c r="A60">
        <v>58</v>
      </c>
      <c r="B60">
        <f>Table134[[#This Row],[Actual]]</f>
        <v>891.51</v>
      </c>
      <c r="C60">
        <f>Table134[[#This Row],[Predicted]]</f>
        <v>856.7405</v>
      </c>
      <c r="D60" s="3">
        <f>Table1343[[#This Row],[Actual]]/B59-1</f>
        <v>5.6060640241839543E-3</v>
      </c>
      <c r="E60" s="3">
        <f>Table1343[[#This Row],[Predicted]]/C59-1</f>
        <v>9.1726239333969062E-3</v>
      </c>
      <c r="F60" s="1">
        <v>42828</v>
      </c>
      <c r="G60" s="4">
        <f>IF(Table1343[[#This Row],[Actual]]&gt;0,IF(Table1343[[#This Row],[Predicted]]&gt;0,1))</f>
        <v>1</v>
      </c>
      <c r="H60" s="4" t="str">
        <f>IF(Table1343[[#This Row],[Column4]]&gt;=0,"BUY","SELL")</f>
        <v>BUY</v>
      </c>
      <c r="I60" s="4" t="str">
        <f>IF(Table1343[[#This Row],[Column2]]&gt;=0,"BUY","SELL")</f>
        <v>BUY</v>
      </c>
      <c r="J60" s="5">
        <f>IF(Table1343[[#This Row],[PREDICTED_SELL/BUY]]="BUY",Table1343[[#This Row],[Column4]]*$R$3,IF(Table1343[[#This Row],[PREDICTED_SELL/BUY]]="SELL",-Table1343[[#This Row],[Column4]]*$R$3))</f>
        <v>10.090915243531118</v>
      </c>
      <c r="K60" s="6"/>
      <c r="L60" s="6">
        <f>IF(Table1343[[#This Row],[ACTUAL_SELL/BUY]]=Table1343[[#This Row],[PREDICTED_SELL/BUY]],1,0)</f>
        <v>1</v>
      </c>
      <c r="M60" s="6"/>
      <c r="N60" s="6"/>
      <c r="O60" s="6"/>
    </row>
    <row r="61" spans="1:15">
      <c r="A61">
        <v>59</v>
      </c>
      <c r="B61">
        <f>Table134[[#This Row],[Actual]]</f>
        <v>906.83010000000002</v>
      </c>
      <c r="C61">
        <f>Table134[[#This Row],[Predicted]]</f>
        <v>862.41907000000003</v>
      </c>
      <c r="D61" s="3">
        <f>Table1343[[#This Row],[Actual]]/B60-1</f>
        <v>1.7184439882895308E-2</v>
      </c>
      <c r="E61" s="3">
        <f>Table1343[[#This Row],[Predicted]]/C60-1</f>
        <v>6.6281096784850391E-3</v>
      </c>
      <c r="F61" s="1">
        <v>42829</v>
      </c>
      <c r="G61" s="4">
        <f>IF(Table1343[[#This Row],[Actual]]&gt;0,IF(Table1343[[#This Row],[Predicted]]&gt;0,1))</f>
        <v>1</v>
      </c>
      <c r="H61" s="4" t="str">
        <f>IF(Table1343[[#This Row],[Column4]]&gt;=0,"BUY","SELL")</f>
        <v>BUY</v>
      </c>
      <c r="I61" s="4" t="str">
        <f>IF(Table1343[[#This Row],[Column2]]&gt;=0,"BUY","SELL")</f>
        <v>BUY</v>
      </c>
      <c r="J61" s="5">
        <f>IF(Table1343[[#This Row],[PREDICTED_SELL/BUY]]="BUY",Table1343[[#This Row],[Column4]]*$R$3,IF(Table1343[[#This Row],[PREDICTED_SELL/BUY]]="SELL",-Table1343[[#This Row],[Column4]]*$R$3))</f>
        <v>30.931991789211555</v>
      </c>
      <c r="K61" s="6"/>
      <c r="L61" s="6">
        <f>IF(Table1343[[#This Row],[ACTUAL_SELL/BUY]]=Table1343[[#This Row],[PREDICTED_SELL/BUY]],1,0)</f>
        <v>1</v>
      </c>
      <c r="M61" s="6"/>
      <c r="N61" s="6"/>
      <c r="O61" s="6"/>
    </row>
    <row r="62" spans="1:15">
      <c r="A62">
        <v>60</v>
      </c>
      <c r="B62">
        <f>Table134[[#This Row],[Actual]]</f>
        <v>909.28</v>
      </c>
      <c r="C62">
        <f>Table134[[#This Row],[Predicted]]</f>
        <v>870.69460000000004</v>
      </c>
      <c r="D62" s="3">
        <f>Table1343[[#This Row],[Actual]]/B61-1</f>
        <v>2.7016086034197251E-3</v>
      </c>
      <c r="E62" s="3">
        <f>Table1343[[#This Row],[Predicted]]/C61-1</f>
        <v>9.5957177755821021E-3</v>
      </c>
      <c r="F62" s="1">
        <v>42830</v>
      </c>
      <c r="G62" s="4">
        <f>IF(Table1343[[#This Row],[Actual]]&gt;0,IF(Table1343[[#This Row],[Predicted]]&gt;0,1))</f>
        <v>1</v>
      </c>
      <c r="H62" s="4" t="str">
        <f>IF(Table1343[[#This Row],[Column4]]&gt;=0,"BUY","SELL")</f>
        <v>BUY</v>
      </c>
      <c r="I62" s="4" t="str">
        <f>IF(Table1343[[#This Row],[Column2]]&gt;=0,"BUY","SELL")</f>
        <v>BUY</v>
      </c>
      <c r="J62" s="5">
        <f>IF(Table1343[[#This Row],[PREDICTED_SELL/BUY]]="BUY",Table1343[[#This Row],[Column4]]*$R$3,IF(Table1343[[#This Row],[PREDICTED_SELL/BUY]]="SELL",-Table1343[[#This Row],[Column4]]*$R$3))</f>
        <v>4.8628954861555052</v>
      </c>
      <c r="K62" s="6"/>
      <c r="L62" s="6">
        <f>IF(Table1343[[#This Row],[ACTUAL_SELL/BUY]]=Table1343[[#This Row],[PREDICTED_SELL/BUY]],1,0)</f>
        <v>1</v>
      </c>
      <c r="M62" s="6"/>
      <c r="N62" s="6"/>
      <c r="O62" s="6"/>
    </row>
    <row r="63" spans="1:15">
      <c r="A63">
        <v>61</v>
      </c>
      <c r="B63">
        <f>Table134[[#This Row],[Actual]]</f>
        <v>898.28009999999995</v>
      </c>
      <c r="C63">
        <f>Table134[[#This Row],[Predicted]]</f>
        <v>874.01215000000002</v>
      </c>
      <c r="D63" s="3">
        <f>Table1343[[#This Row],[Actual]]/B62-1</f>
        <v>-1.2097373746260853E-2</v>
      </c>
      <c r="E63" s="3">
        <f>Table1343[[#This Row],[Predicted]]/C62-1</f>
        <v>3.8102338064345265E-3</v>
      </c>
      <c r="F63" s="1">
        <v>42831</v>
      </c>
      <c r="G63" s="4">
        <f>IF(Table1343[[#This Row],[Actual]]&gt;0,IF(Table1343[[#This Row],[Predicted]]&gt;0,1))</f>
        <v>1</v>
      </c>
      <c r="H63" s="4" t="str">
        <f>IF(Table1343[[#This Row],[Column4]]&gt;=0,"BUY","SELL")</f>
        <v>SELL</v>
      </c>
      <c r="I63" s="4" t="str">
        <f>IF(Table1343[[#This Row],[Column2]]&gt;=0,"BUY","SELL")</f>
        <v>BUY</v>
      </c>
      <c r="J63" s="5">
        <f>IF(Table1343[[#This Row],[PREDICTED_SELL/BUY]]="BUY",Table1343[[#This Row],[Column4]]*$R$3,IF(Table1343[[#This Row],[PREDICTED_SELL/BUY]]="SELL",-Table1343[[#This Row],[Column4]]*$R$3))</f>
        <v>-21.775272743269536</v>
      </c>
      <c r="K63" s="6"/>
      <c r="L63" s="6">
        <f>IF(Table1343[[#This Row],[ACTUAL_SELL/BUY]]=Table1343[[#This Row],[PREDICTED_SELL/BUY]],1,0)</f>
        <v>0</v>
      </c>
      <c r="M63" s="6"/>
      <c r="N63" s="6"/>
      <c r="O63" s="6"/>
    </row>
    <row r="64" spans="1:15">
      <c r="A64">
        <v>62</v>
      </c>
      <c r="B64">
        <f>Table134[[#This Row],[Actual]]</f>
        <v>894.87990000000002</v>
      </c>
      <c r="C64">
        <f>Table134[[#This Row],[Predicted]]</f>
        <v>872.28920000000005</v>
      </c>
      <c r="D64" s="3">
        <f>Table1343[[#This Row],[Actual]]/B63-1</f>
        <v>-3.7852335813739479E-3</v>
      </c>
      <c r="E64" s="3">
        <f>Table1343[[#This Row],[Predicted]]/C63-1</f>
        <v>-1.9713112683844569E-3</v>
      </c>
      <c r="F64" s="1">
        <v>42832</v>
      </c>
      <c r="G64" s="4">
        <f>IF(Table1343[[#This Row],[Actual]]&gt;0,IF(Table1343[[#This Row],[Predicted]]&gt;0,1))</f>
        <v>1</v>
      </c>
      <c r="H64" s="4" t="str">
        <f>IF(Table1343[[#This Row],[Column4]]&gt;=0,"BUY","SELL")</f>
        <v>SELL</v>
      </c>
      <c r="I64" s="4" t="str">
        <f>IF(Table1343[[#This Row],[Column2]]&gt;=0,"BUY","SELL")</f>
        <v>SELL</v>
      </c>
      <c r="J64" s="5">
        <f>IF(Table1343[[#This Row],[PREDICTED_SELL/BUY]]="BUY",Table1343[[#This Row],[Column4]]*$R$3,IF(Table1343[[#This Row],[PREDICTED_SELL/BUY]]="SELL",-Table1343[[#This Row],[Column4]]*$R$3))</f>
        <v>6.8134204464731063</v>
      </c>
      <c r="K64" s="6"/>
      <c r="L64" s="6">
        <f>IF(Table1343[[#This Row],[ACTUAL_SELL/BUY]]=Table1343[[#This Row],[PREDICTED_SELL/BUY]],1,0)</f>
        <v>1</v>
      </c>
      <c r="M64" s="6"/>
      <c r="N64" s="6"/>
      <c r="O64" s="6"/>
    </row>
    <row r="65" spans="1:15">
      <c r="A65">
        <v>63</v>
      </c>
      <c r="B65">
        <f>Table134[[#This Row],[Actual]]</f>
        <v>907.04</v>
      </c>
      <c r="C65">
        <f>Table134[[#This Row],[Predicted]]</f>
        <v>870.45569999999998</v>
      </c>
      <c r="D65" s="3">
        <f>Table1343[[#This Row],[Actual]]/B64-1</f>
        <v>1.3588527354341018E-2</v>
      </c>
      <c r="E65" s="3">
        <f>Table1343[[#This Row],[Predicted]]/C64-1</f>
        <v>-2.1019405032185468E-3</v>
      </c>
      <c r="F65" s="1">
        <v>42835</v>
      </c>
      <c r="G65" s="4">
        <f>IF(Table1343[[#This Row],[Actual]]&gt;0,IF(Table1343[[#This Row],[Predicted]]&gt;0,1))</f>
        <v>1</v>
      </c>
      <c r="H65" s="4" t="str">
        <f>IF(Table1343[[#This Row],[Column4]]&gt;=0,"BUY","SELL")</f>
        <v>BUY</v>
      </c>
      <c r="I65" s="4" t="str">
        <f>IF(Table1343[[#This Row],[Column2]]&gt;=0,"BUY","SELL")</f>
        <v>SELL</v>
      </c>
      <c r="J65" s="5">
        <f>IF(Table1343[[#This Row],[PREDICTED_SELL/BUY]]="BUY",Table1343[[#This Row],[Column4]]*$R$3,IF(Table1343[[#This Row],[PREDICTED_SELL/BUY]]="SELL",-Table1343[[#This Row],[Column4]]*$R$3))</f>
        <v>-24.459349237813832</v>
      </c>
      <c r="K65" s="6"/>
      <c r="L65" s="6">
        <f>IF(Table1343[[#This Row],[ACTUAL_SELL/BUY]]=Table1343[[#This Row],[PREDICTED_SELL/BUY]],1,0)</f>
        <v>0</v>
      </c>
      <c r="M65" s="6"/>
      <c r="N65" s="6"/>
      <c r="O65" s="6"/>
    </row>
    <row r="66" spans="1:15">
      <c r="A66">
        <v>64</v>
      </c>
      <c r="B66">
        <f>Table134[[#This Row],[Actual]]</f>
        <v>902.36009999999999</v>
      </c>
      <c r="C66">
        <f>Table134[[#This Row],[Predicted]]</f>
        <v>874.64329999999995</v>
      </c>
      <c r="D66" s="3">
        <f>Table1343[[#This Row],[Actual]]/B65-1</f>
        <v>-5.1595298994531191E-3</v>
      </c>
      <c r="E66" s="3">
        <f>Table1343[[#This Row],[Predicted]]/C65-1</f>
        <v>4.8108134624196275E-3</v>
      </c>
      <c r="F66" s="1">
        <v>42836</v>
      </c>
      <c r="G66" s="4">
        <f>IF(Table1343[[#This Row],[Actual]]&gt;0,IF(Table1343[[#This Row],[Predicted]]&gt;0,1))</f>
        <v>1</v>
      </c>
      <c r="H66" s="4" t="str">
        <f>IF(Table1343[[#This Row],[Column4]]&gt;=0,"BUY","SELL")</f>
        <v>SELL</v>
      </c>
      <c r="I66" s="4" t="str">
        <f>IF(Table1343[[#This Row],[Column2]]&gt;=0,"BUY","SELL")</f>
        <v>BUY</v>
      </c>
      <c r="J66" s="5">
        <f>IF(Table1343[[#This Row],[PREDICTED_SELL/BUY]]="BUY",Table1343[[#This Row],[Column4]]*$R$3,IF(Table1343[[#This Row],[PREDICTED_SELL/BUY]]="SELL",-Table1343[[#This Row],[Column4]]*$R$3))</f>
        <v>-9.2871538190156144</v>
      </c>
      <c r="K66" s="6"/>
      <c r="L66" s="6">
        <f>IF(Table1343[[#This Row],[ACTUAL_SELL/BUY]]=Table1343[[#This Row],[PREDICTED_SELL/BUY]],1,0)</f>
        <v>0</v>
      </c>
      <c r="M66" s="6"/>
      <c r="N66" s="6"/>
      <c r="O66" s="6"/>
    </row>
    <row r="67" spans="1:15">
      <c r="A67">
        <v>65</v>
      </c>
      <c r="B67">
        <f>Table134[[#This Row],[Actual]]</f>
        <v>896.23</v>
      </c>
      <c r="C67">
        <f>Table134[[#This Row],[Predicted]]</f>
        <v>876.65359999999998</v>
      </c>
      <c r="D67" s="3">
        <f>Table1343[[#This Row],[Actual]]/B66-1</f>
        <v>-6.7934076429132517E-3</v>
      </c>
      <c r="E67" s="3">
        <f>Table1343[[#This Row],[Predicted]]/C66-1</f>
        <v>2.2984226827096332E-3</v>
      </c>
      <c r="F67" s="1">
        <v>42837</v>
      </c>
      <c r="G67" s="4">
        <f>IF(Table1343[[#This Row],[Actual]]&gt;0,IF(Table1343[[#This Row],[Predicted]]&gt;0,1))</f>
        <v>1</v>
      </c>
      <c r="H67" s="4" t="str">
        <f>IF(Table1343[[#This Row],[Column4]]&gt;=0,"BUY","SELL")</f>
        <v>SELL</v>
      </c>
      <c r="I67" s="4" t="str">
        <f>IF(Table1343[[#This Row],[Column2]]&gt;=0,"BUY","SELL")</f>
        <v>BUY</v>
      </c>
      <c r="J67" s="5">
        <f>IF(Table1343[[#This Row],[PREDICTED_SELL/BUY]]="BUY",Table1343[[#This Row],[Column4]]*$R$3,IF(Table1343[[#This Row],[PREDICTED_SELL/BUY]]="SELL",-Table1343[[#This Row],[Column4]]*$R$3))</f>
        <v>-12.228133757243853</v>
      </c>
      <c r="K67" s="6"/>
      <c r="L67" s="6">
        <f>IF(Table1343[[#This Row],[ACTUAL_SELL/BUY]]=Table1343[[#This Row],[PREDICTED_SELL/BUY]],1,0)</f>
        <v>0</v>
      </c>
      <c r="M67" s="6"/>
      <c r="N67" s="6"/>
      <c r="O67" s="6"/>
    </row>
    <row r="68" spans="1:15">
      <c r="A68">
        <v>66</v>
      </c>
      <c r="B68">
        <f>Table134[[#This Row],[Actual]]</f>
        <v>884.66989999999998</v>
      </c>
      <c r="C68">
        <f>Table134[[#This Row],[Predicted]]</f>
        <v>875.87810000000002</v>
      </c>
      <c r="D68" s="3">
        <f>Table1343[[#This Row],[Actual]]/B67-1</f>
        <v>-1.2898586300391646E-2</v>
      </c>
      <c r="E68" s="3">
        <f>Table1343[[#This Row],[Predicted]]/C67-1</f>
        <v>-8.8461394557659556E-4</v>
      </c>
      <c r="F68" s="1">
        <v>42838</v>
      </c>
      <c r="G68" s="4">
        <f>IF(Table1343[[#This Row],[Actual]]&gt;0,IF(Table1343[[#This Row],[Predicted]]&gt;0,1))</f>
        <v>1</v>
      </c>
      <c r="H68" s="4" t="str">
        <f>IF(Table1343[[#This Row],[Column4]]&gt;=0,"BUY","SELL")</f>
        <v>SELL</v>
      </c>
      <c r="I68" s="4" t="str">
        <f>IF(Table1343[[#This Row],[Column2]]&gt;=0,"BUY","SELL")</f>
        <v>SELL</v>
      </c>
      <c r="J68" s="5">
        <f>IF(Table1343[[#This Row],[PREDICTED_SELL/BUY]]="BUY",Table1343[[#This Row],[Column4]]*$R$3,IF(Table1343[[#This Row],[PREDICTED_SELL/BUY]]="SELL",-Table1343[[#This Row],[Column4]]*$R$3))</f>
        <v>23.217455340704962</v>
      </c>
      <c r="K68" s="6"/>
      <c r="L68" s="6">
        <f>IF(Table1343[[#This Row],[ACTUAL_SELL/BUY]]=Table1343[[#This Row],[PREDICTED_SELL/BUY]],1,0)</f>
        <v>1</v>
      </c>
      <c r="M68" s="6"/>
      <c r="N68" s="6"/>
      <c r="O68" s="6"/>
    </row>
    <row r="69" spans="1:15">
      <c r="A69">
        <v>67</v>
      </c>
      <c r="B69">
        <f>Table134[[#This Row],[Actual]]</f>
        <v>884.66989999999998</v>
      </c>
      <c r="C69">
        <f>Table134[[#This Row],[Predicted]]</f>
        <v>868.15819999999997</v>
      </c>
      <c r="D69" s="3">
        <f>Table1343[[#This Row],[Actual]]/B68-1</f>
        <v>0</v>
      </c>
      <c r="E69" s="3">
        <f>Table1343[[#This Row],[Predicted]]/C68-1</f>
        <v>-8.8138977330293189E-3</v>
      </c>
      <c r="F69" s="1">
        <v>42839</v>
      </c>
      <c r="G69" s="4">
        <f>IF(Table1343[[#This Row],[Actual]]&gt;0,IF(Table1343[[#This Row],[Predicted]]&gt;0,1))</f>
        <v>1</v>
      </c>
      <c r="H69" s="4" t="str">
        <f>IF(Table1343[[#This Row],[Column4]]&gt;=0,"BUY","SELL")</f>
        <v>BUY</v>
      </c>
      <c r="I69" s="4" t="str">
        <f>IF(Table1343[[#This Row],[Column2]]&gt;=0,"BUY","SELL")</f>
        <v>SELL</v>
      </c>
      <c r="J69" s="5">
        <f>IF(Table1343[[#This Row],[PREDICTED_SELL/BUY]]="BUY",Table1343[[#This Row],[Column4]]*$R$3,IF(Table1343[[#This Row],[PREDICTED_SELL/BUY]]="SELL",-Table1343[[#This Row],[Column4]]*$R$3))</f>
        <v>0</v>
      </c>
      <c r="K69" s="6"/>
      <c r="L69" s="6">
        <f>IF(Table1343[[#This Row],[ACTUAL_SELL/BUY]]=Table1343[[#This Row],[PREDICTED_SELL/BUY]],1,0)</f>
        <v>0</v>
      </c>
      <c r="M69" s="6"/>
      <c r="N69" s="6"/>
      <c r="O69" s="6"/>
    </row>
    <row r="70" spans="1:15">
      <c r="A70">
        <v>68</v>
      </c>
      <c r="B70">
        <f>Table134[[#This Row],[Actual]]</f>
        <v>901.99</v>
      </c>
      <c r="C70">
        <f>Table134[[#This Row],[Predicted]]</f>
        <v>866.22173999999995</v>
      </c>
      <c r="D70" s="3">
        <f>Table1343[[#This Row],[Actual]]/B69-1</f>
        <v>1.9578036960452794E-2</v>
      </c>
      <c r="E70" s="3">
        <f>Table1343[[#This Row],[Predicted]]/C69-1</f>
        <v>-2.2305381668916713E-3</v>
      </c>
      <c r="F70" s="1">
        <v>42842</v>
      </c>
      <c r="G70" s="4">
        <f>IF(Table1343[[#This Row],[Actual]]&gt;0,IF(Table1343[[#This Row],[Predicted]]&gt;0,1))</f>
        <v>1</v>
      </c>
      <c r="H70" s="4" t="str">
        <f>IF(Table1343[[#This Row],[Column4]]&gt;=0,"BUY","SELL")</f>
        <v>BUY</v>
      </c>
      <c r="I70" s="4" t="str">
        <f>IF(Table1343[[#This Row],[Column2]]&gt;=0,"BUY","SELL")</f>
        <v>SELL</v>
      </c>
      <c r="J70" s="5">
        <f>IF(Table1343[[#This Row],[PREDICTED_SELL/BUY]]="BUY",Table1343[[#This Row],[Column4]]*$R$3,IF(Table1343[[#This Row],[PREDICTED_SELL/BUY]]="SELL",-Table1343[[#This Row],[Column4]]*$R$3))</f>
        <v>-35.240466528815027</v>
      </c>
      <c r="K70" s="6"/>
      <c r="L70" s="6">
        <f>IF(Table1343[[#This Row],[ACTUAL_SELL/BUY]]=Table1343[[#This Row],[PREDICTED_SELL/BUY]],1,0)</f>
        <v>0</v>
      </c>
      <c r="M70" s="6"/>
      <c r="N70" s="6"/>
      <c r="O70" s="6"/>
    </row>
    <row r="71" spans="1:15">
      <c r="A71">
        <v>69</v>
      </c>
      <c r="B71">
        <f>Table134[[#This Row],[Actual]]</f>
        <v>903.78</v>
      </c>
      <c r="C71">
        <f>Table134[[#This Row],[Predicted]]</f>
        <v>870.17174999999997</v>
      </c>
      <c r="D71" s="3">
        <f>Table1343[[#This Row],[Actual]]/B70-1</f>
        <v>1.9845009368173461E-3</v>
      </c>
      <c r="E71" s="3">
        <f>Table1343[[#This Row],[Predicted]]/C70-1</f>
        <v>4.560044867957247E-3</v>
      </c>
      <c r="F71" s="1">
        <v>42843</v>
      </c>
      <c r="G71" s="4">
        <f>IF(Table1343[[#This Row],[Actual]]&gt;0,IF(Table1343[[#This Row],[Predicted]]&gt;0,1))</f>
        <v>1</v>
      </c>
      <c r="H71" s="4" t="str">
        <f>IF(Table1343[[#This Row],[Column4]]&gt;=0,"BUY","SELL")</f>
        <v>BUY</v>
      </c>
      <c r="I71" s="4" t="str">
        <f>IF(Table1343[[#This Row],[Column2]]&gt;=0,"BUY","SELL")</f>
        <v>BUY</v>
      </c>
      <c r="J71" s="5">
        <f>IF(Table1343[[#This Row],[PREDICTED_SELL/BUY]]="BUY",Table1343[[#This Row],[Column4]]*$R$3,IF(Table1343[[#This Row],[PREDICTED_SELL/BUY]]="SELL",-Table1343[[#This Row],[Column4]]*$R$3))</f>
        <v>3.5721016862712229</v>
      </c>
      <c r="K71" s="6"/>
      <c r="L71" s="6">
        <f>IF(Table1343[[#This Row],[ACTUAL_SELL/BUY]]=Table1343[[#This Row],[PREDICTED_SELL/BUY]],1,0)</f>
        <v>1</v>
      </c>
      <c r="M71" s="6"/>
      <c r="N71" s="6"/>
      <c r="O71" s="6"/>
    </row>
    <row r="72" spans="1:15">
      <c r="A72">
        <v>70</v>
      </c>
      <c r="B72">
        <f>Table134[[#This Row],[Actual]]</f>
        <v>899.2</v>
      </c>
      <c r="C72">
        <f>Table134[[#This Row],[Predicted]]</f>
        <v>875.14635999999996</v>
      </c>
      <c r="D72" s="3">
        <f>Table1343[[#This Row],[Actual]]/B71-1</f>
        <v>-5.0676049481067631E-3</v>
      </c>
      <c r="E72" s="3">
        <f>Table1343[[#This Row],[Predicted]]/C71-1</f>
        <v>5.7168139508090299E-3</v>
      </c>
      <c r="F72" s="1">
        <v>42844</v>
      </c>
      <c r="G72" s="4">
        <f>IF(Table1343[[#This Row],[Actual]]&gt;0,IF(Table1343[[#This Row],[Predicted]]&gt;0,1))</f>
        <v>1</v>
      </c>
      <c r="H72" s="4" t="str">
        <f>IF(Table1343[[#This Row],[Column4]]&gt;=0,"BUY","SELL")</f>
        <v>SELL</v>
      </c>
      <c r="I72" s="4" t="str">
        <f>IF(Table1343[[#This Row],[Column2]]&gt;=0,"BUY","SELL")</f>
        <v>BUY</v>
      </c>
      <c r="J72" s="5">
        <f>IF(Table1343[[#This Row],[PREDICTED_SELL/BUY]]="BUY",Table1343[[#This Row],[Column4]]*$R$3,IF(Table1343[[#This Row],[PREDICTED_SELL/BUY]]="SELL",-Table1343[[#This Row],[Column4]]*$R$3))</f>
        <v>-9.1216889065921727</v>
      </c>
      <c r="K72" s="6"/>
      <c r="L72" s="6">
        <f>IF(Table1343[[#This Row],[ACTUAL_SELL/BUY]]=Table1343[[#This Row],[PREDICTED_SELL/BUY]],1,0)</f>
        <v>0</v>
      </c>
      <c r="M72" s="6"/>
      <c r="N72" s="6"/>
      <c r="O72" s="6"/>
    </row>
    <row r="73" spans="1:15">
      <c r="A73">
        <v>71</v>
      </c>
      <c r="B73">
        <f>Table134[[#This Row],[Actual]]</f>
        <v>902.06010000000003</v>
      </c>
      <c r="C73">
        <f>Table134[[#This Row],[Predicted]]</f>
        <v>876.27030000000002</v>
      </c>
      <c r="D73" s="3">
        <f>Table1343[[#This Row],[Actual]]/B72-1</f>
        <v>3.1807161921708627E-3</v>
      </c>
      <c r="E73" s="3">
        <f>Table1343[[#This Row],[Predicted]]/C72-1</f>
        <v>1.2842880361179088E-3</v>
      </c>
      <c r="F73" s="1">
        <v>42845</v>
      </c>
      <c r="G73" s="4">
        <f>IF(Table1343[[#This Row],[Actual]]&gt;0,IF(Table1343[[#This Row],[Predicted]]&gt;0,1))</f>
        <v>1</v>
      </c>
      <c r="H73" s="4" t="str">
        <f>IF(Table1343[[#This Row],[Column4]]&gt;=0,"BUY","SELL")</f>
        <v>BUY</v>
      </c>
      <c r="I73" s="4" t="str">
        <f>IF(Table1343[[#This Row],[Column2]]&gt;=0,"BUY","SELL")</f>
        <v>BUY</v>
      </c>
      <c r="J73" s="5">
        <f>IF(Table1343[[#This Row],[PREDICTED_SELL/BUY]]="BUY",Table1343[[#This Row],[Column4]]*$R$3,IF(Table1343[[#This Row],[PREDICTED_SELL/BUY]]="SELL",-Table1343[[#This Row],[Column4]]*$R$3))</f>
        <v>5.7252891459075528</v>
      </c>
      <c r="K73" s="6"/>
      <c r="L73" s="6">
        <f>IF(Table1343[[#This Row],[ACTUAL_SELL/BUY]]=Table1343[[#This Row],[PREDICTED_SELL/BUY]],1,0)</f>
        <v>1</v>
      </c>
      <c r="M73" s="6"/>
      <c r="N73" s="6"/>
      <c r="O73" s="6"/>
    </row>
    <row r="74" spans="1:15">
      <c r="A74">
        <v>72</v>
      </c>
      <c r="B74">
        <f>Table134[[#This Row],[Actual]]</f>
        <v>898.53</v>
      </c>
      <c r="C74">
        <f>Table134[[#This Row],[Predicted]]</f>
        <v>875.47360000000003</v>
      </c>
      <c r="D74" s="3">
        <f>Table1343[[#This Row],[Actual]]/B73-1</f>
        <v>-3.9133756165471434E-3</v>
      </c>
      <c r="E74" s="3">
        <f>Table1343[[#This Row],[Predicted]]/C73-1</f>
        <v>-9.0919434334357785E-4</v>
      </c>
      <c r="F74" s="1">
        <v>42846</v>
      </c>
      <c r="G74" s="4">
        <f>IF(Table1343[[#This Row],[Actual]]&gt;0,IF(Table1343[[#This Row],[Predicted]]&gt;0,1))</f>
        <v>1</v>
      </c>
      <c r="H74" s="4" t="str">
        <f>IF(Table1343[[#This Row],[Column4]]&gt;=0,"BUY","SELL")</f>
        <v>SELL</v>
      </c>
      <c r="I74" s="4" t="str">
        <f>IF(Table1343[[#This Row],[Column2]]&gt;=0,"BUY","SELL")</f>
        <v>SELL</v>
      </c>
      <c r="J74" s="5">
        <f>IF(Table1343[[#This Row],[PREDICTED_SELL/BUY]]="BUY",Table1343[[#This Row],[Column4]]*$R$3,IF(Table1343[[#This Row],[PREDICTED_SELL/BUY]]="SELL",-Table1343[[#This Row],[Column4]]*$R$3))</f>
        <v>7.0440761097848581</v>
      </c>
      <c r="K74" s="6"/>
      <c r="L74" s="6">
        <f>IF(Table1343[[#This Row],[ACTUAL_SELL/BUY]]=Table1343[[#This Row],[PREDICTED_SELL/BUY]],1,0)</f>
        <v>1</v>
      </c>
      <c r="M74" s="6"/>
      <c r="N74" s="6"/>
      <c r="O74" s="6"/>
    </row>
    <row r="75" spans="1:15">
      <c r="A75">
        <v>73</v>
      </c>
      <c r="B75">
        <f>Table134[[#This Row],[Actual]]</f>
        <v>907.40989999999999</v>
      </c>
      <c r="C75">
        <f>Table134[[#This Row],[Predicted]]</f>
        <v>875.34190000000001</v>
      </c>
      <c r="D75" s="3">
        <f>Table1343[[#This Row],[Actual]]/B74-1</f>
        <v>9.8826972944698888E-3</v>
      </c>
      <c r="E75" s="3">
        <f>Table1343[[#This Row],[Predicted]]/C74-1</f>
        <v>-1.5043286285276736E-4</v>
      </c>
      <c r="F75" s="1">
        <v>42849</v>
      </c>
      <c r="G75" s="4">
        <f>IF(Table1343[[#This Row],[Actual]]&gt;0,IF(Table1343[[#This Row],[Predicted]]&gt;0,1))</f>
        <v>1</v>
      </c>
      <c r="H75" s="4" t="str">
        <f>IF(Table1343[[#This Row],[Column4]]&gt;=0,"BUY","SELL")</f>
        <v>BUY</v>
      </c>
      <c r="I75" s="4" t="str">
        <f>IF(Table1343[[#This Row],[Column2]]&gt;=0,"BUY","SELL")</f>
        <v>SELL</v>
      </c>
      <c r="J75" s="5">
        <f>IF(Table1343[[#This Row],[PREDICTED_SELL/BUY]]="BUY",Table1343[[#This Row],[Column4]]*$R$3,IF(Table1343[[#This Row],[PREDICTED_SELL/BUY]]="SELL",-Table1343[[#This Row],[Column4]]*$R$3))</f>
        <v>-17.7888551300458</v>
      </c>
      <c r="K75" s="6"/>
      <c r="L75" s="6">
        <f>IF(Table1343[[#This Row],[ACTUAL_SELL/BUY]]=Table1343[[#This Row],[PREDICTED_SELL/BUY]],1,0)</f>
        <v>0</v>
      </c>
      <c r="M75" s="6"/>
      <c r="N75" s="6"/>
      <c r="O75" s="6"/>
    </row>
    <row r="76" spans="1:15">
      <c r="A76">
        <v>74</v>
      </c>
      <c r="B76">
        <f>Table134[[#This Row],[Actual]]</f>
        <v>907.62009999999998</v>
      </c>
      <c r="C76">
        <f>Table134[[#This Row],[Predicted]]</f>
        <v>879.88559999999995</v>
      </c>
      <c r="D76" s="3">
        <f>Table1343[[#This Row],[Actual]]/B75-1</f>
        <v>2.3164834326805384E-4</v>
      </c>
      <c r="E76" s="3">
        <f>Table1343[[#This Row],[Predicted]]/C75-1</f>
        <v>5.1907717430181854E-3</v>
      </c>
      <c r="F76" s="1">
        <v>42850</v>
      </c>
      <c r="G76" s="4">
        <f>IF(Table1343[[#This Row],[Actual]]&gt;0,IF(Table1343[[#This Row],[Predicted]]&gt;0,1))</f>
        <v>1</v>
      </c>
      <c r="H76" s="4" t="str">
        <f>IF(Table1343[[#This Row],[Column4]]&gt;=0,"BUY","SELL")</f>
        <v>BUY</v>
      </c>
      <c r="I76" s="4" t="str">
        <f>IF(Table1343[[#This Row],[Column2]]&gt;=0,"BUY","SELL")</f>
        <v>BUY</v>
      </c>
      <c r="J76" s="5">
        <f>IF(Table1343[[#This Row],[PREDICTED_SELL/BUY]]="BUY",Table1343[[#This Row],[Column4]]*$R$3,IF(Table1343[[#This Row],[PREDICTED_SELL/BUY]]="SELL",-Table1343[[#This Row],[Column4]]*$R$3))</f>
        <v>0.4169670178824969</v>
      </c>
      <c r="K76" s="6"/>
      <c r="L76" s="6">
        <f>IF(Table1343[[#This Row],[ACTUAL_SELL/BUY]]=Table1343[[#This Row],[PREDICTED_SELL/BUY]],1,0)</f>
        <v>1</v>
      </c>
      <c r="M76" s="6"/>
      <c r="N76" s="6"/>
      <c r="O76" s="6"/>
    </row>
    <row r="77" spans="1:15">
      <c r="A77">
        <v>75</v>
      </c>
      <c r="B77">
        <f>Table134[[#This Row],[Actual]]</f>
        <v>909.29</v>
      </c>
      <c r="C77">
        <f>Table134[[#This Row],[Predicted]]</f>
        <v>881.26604999999995</v>
      </c>
      <c r="D77" s="3">
        <f>Table1343[[#This Row],[Actual]]/B76-1</f>
        <v>1.8398667019383641E-3</v>
      </c>
      <c r="E77" s="3">
        <f>Table1343[[#This Row],[Predicted]]/C76-1</f>
        <v>1.5688971384462125E-3</v>
      </c>
      <c r="F77" s="1">
        <v>42851</v>
      </c>
      <c r="G77" s="4">
        <f>IF(Table1343[[#This Row],[Actual]]&gt;0,IF(Table1343[[#This Row],[Predicted]]&gt;0,1))</f>
        <v>1</v>
      </c>
      <c r="H77" s="4" t="str">
        <f>IF(Table1343[[#This Row],[Column4]]&gt;=0,"BUY","SELL")</f>
        <v>BUY</v>
      </c>
      <c r="I77" s="4" t="str">
        <f>IF(Table1343[[#This Row],[Column2]]&gt;=0,"BUY","SELL")</f>
        <v>BUY</v>
      </c>
      <c r="J77" s="5">
        <f>IF(Table1343[[#This Row],[PREDICTED_SELL/BUY]]="BUY",Table1343[[#This Row],[Column4]]*$R$3,IF(Table1343[[#This Row],[PREDICTED_SELL/BUY]]="SELL",-Table1343[[#This Row],[Column4]]*$R$3))</f>
        <v>3.3117600634890554</v>
      </c>
      <c r="K77" s="6"/>
      <c r="L77" s="6">
        <f>IF(Table1343[[#This Row],[ACTUAL_SELL/BUY]]=Table1343[[#This Row],[PREDICTED_SELL/BUY]],1,0)</f>
        <v>1</v>
      </c>
      <c r="M77" s="6"/>
      <c r="N77" s="6"/>
      <c r="O77" s="6"/>
    </row>
    <row r="78" spans="1:15">
      <c r="A78">
        <v>76</v>
      </c>
      <c r="B78">
        <f>Table134[[#This Row],[Actual]]</f>
        <v>918.37990000000002</v>
      </c>
      <c r="C78">
        <f>Table134[[#This Row],[Predicted]]</f>
        <v>884.03033000000005</v>
      </c>
      <c r="D78" s="3">
        <f>Table1343[[#This Row],[Actual]]/B77-1</f>
        <v>9.9967007225418847E-3</v>
      </c>
      <c r="E78" s="3">
        <f>Table1343[[#This Row],[Predicted]]/C77-1</f>
        <v>3.1367145029586041E-3</v>
      </c>
      <c r="F78" s="1">
        <v>42852</v>
      </c>
      <c r="G78" s="4">
        <f>IF(Table1343[[#This Row],[Actual]]&gt;0,IF(Table1343[[#This Row],[Predicted]]&gt;0,1))</f>
        <v>1</v>
      </c>
      <c r="H78" s="4" t="str">
        <f>IF(Table1343[[#This Row],[Column4]]&gt;=0,"BUY","SELL")</f>
        <v>BUY</v>
      </c>
      <c r="I78" s="4" t="str">
        <f>IF(Table1343[[#This Row],[Column2]]&gt;=0,"BUY","SELL")</f>
        <v>BUY</v>
      </c>
      <c r="J78" s="5">
        <f>IF(Table1343[[#This Row],[PREDICTED_SELL/BUY]]="BUY",Table1343[[#This Row],[Column4]]*$R$3,IF(Table1343[[#This Row],[PREDICTED_SELL/BUY]]="SELL",-Table1343[[#This Row],[Column4]]*$R$3))</f>
        <v>17.994061300575392</v>
      </c>
      <c r="K78" s="6"/>
      <c r="L78" s="6">
        <f>IF(Table1343[[#This Row],[ACTUAL_SELL/BUY]]=Table1343[[#This Row],[PREDICTED_SELL/BUY]],1,0)</f>
        <v>1</v>
      </c>
      <c r="M78" s="6"/>
      <c r="N78" s="6"/>
      <c r="O78" s="6"/>
    </row>
    <row r="79" spans="1:15">
      <c r="A79">
        <v>77</v>
      </c>
      <c r="B79">
        <f>Table134[[#This Row],[Actual]]</f>
        <v>924.99</v>
      </c>
      <c r="C79">
        <f>Table134[[#This Row],[Predicted]]</f>
        <v>886.20745999999997</v>
      </c>
      <c r="D79" s="3">
        <f>Table1343[[#This Row],[Actual]]/B78-1</f>
        <v>7.1975660617136228E-3</v>
      </c>
      <c r="E79" s="3">
        <f>Table1343[[#This Row],[Predicted]]/C78-1</f>
        <v>2.4627322458494749E-3</v>
      </c>
      <c r="F79" s="1">
        <v>42853</v>
      </c>
      <c r="G79" s="4">
        <f>IF(Table1343[[#This Row],[Actual]]&gt;0,IF(Table1343[[#This Row],[Predicted]]&gt;0,1))</f>
        <v>1</v>
      </c>
      <c r="H79" s="4" t="str">
        <f>IF(Table1343[[#This Row],[Column4]]&gt;=0,"BUY","SELL")</f>
        <v>BUY</v>
      </c>
      <c r="I79" s="4" t="str">
        <f>IF(Table1343[[#This Row],[Column2]]&gt;=0,"BUY","SELL")</f>
        <v>BUY</v>
      </c>
      <c r="J79" s="5">
        <f>IF(Table1343[[#This Row],[PREDICTED_SELL/BUY]]="BUY",Table1343[[#This Row],[Column4]]*$R$3,IF(Table1343[[#This Row],[PREDICTED_SELL/BUY]]="SELL",-Table1343[[#This Row],[Column4]]*$R$3))</f>
        <v>12.955618911084521</v>
      </c>
      <c r="K79" s="6"/>
      <c r="L79" s="6">
        <f>IF(Table1343[[#This Row],[ACTUAL_SELL/BUY]]=Table1343[[#This Row],[PREDICTED_SELL/BUY]],1,0)</f>
        <v>1</v>
      </c>
      <c r="M79" s="6"/>
      <c r="N79" s="6"/>
      <c r="O79" s="6"/>
    </row>
    <row r="80" spans="1:15">
      <c r="A80">
        <v>78</v>
      </c>
      <c r="B80">
        <f>Table134[[#This Row],[Actual]]</f>
        <v>948.23</v>
      </c>
      <c r="C80">
        <f>Table134[[#This Row],[Predicted]]</f>
        <v>888.70667000000003</v>
      </c>
      <c r="D80" s="3">
        <f>Table1343[[#This Row],[Actual]]/B79-1</f>
        <v>2.5124595941577788E-2</v>
      </c>
      <c r="E80" s="3">
        <f>Table1343[[#This Row],[Predicted]]/C79-1</f>
        <v>2.8201184404383906E-3</v>
      </c>
      <c r="F80" s="1">
        <v>42856</v>
      </c>
      <c r="G80" s="4">
        <f>IF(Table1343[[#This Row],[Actual]]&gt;0,IF(Table1343[[#This Row],[Predicted]]&gt;0,1))</f>
        <v>1</v>
      </c>
      <c r="H80" s="4" t="str">
        <f>IF(Table1343[[#This Row],[Column4]]&gt;=0,"BUY","SELL")</f>
        <v>BUY</v>
      </c>
      <c r="I80" s="4" t="str">
        <f>IF(Table1343[[#This Row],[Column2]]&gt;=0,"BUY","SELL")</f>
        <v>BUY</v>
      </c>
      <c r="J80" s="5">
        <f>IF(Table1343[[#This Row],[PREDICTED_SELL/BUY]]="BUY",Table1343[[#This Row],[Column4]]*$R$3,IF(Table1343[[#This Row],[PREDICTED_SELL/BUY]]="SELL",-Table1343[[#This Row],[Column4]]*$R$3))</f>
        <v>45.224272694840018</v>
      </c>
      <c r="K80" s="6"/>
      <c r="L80" s="6">
        <f>IF(Table1343[[#This Row],[ACTUAL_SELL/BUY]]=Table1343[[#This Row],[PREDICTED_SELL/BUY]],1,0)</f>
        <v>1</v>
      </c>
      <c r="M80" s="6"/>
      <c r="N80" s="6"/>
      <c r="O80" s="6"/>
    </row>
    <row r="81" spans="1:15">
      <c r="A81">
        <v>79</v>
      </c>
      <c r="B81">
        <f>Table134[[#This Row],[Actual]]</f>
        <v>946.93989999999997</v>
      </c>
      <c r="C81">
        <f>Table134[[#This Row],[Predicted]]</f>
        <v>901.59190000000001</v>
      </c>
      <c r="D81" s="3">
        <f>Table1343[[#This Row],[Actual]]/B80-1</f>
        <v>-1.3605348913239279E-3</v>
      </c>
      <c r="E81" s="3">
        <f>Table1343[[#This Row],[Predicted]]/C80-1</f>
        <v>1.4498855961101231E-2</v>
      </c>
      <c r="F81" s="1">
        <v>42857</v>
      </c>
      <c r="G81" s="4">
        <f>IF(Table1343[[#This Row],[Actual]]&gt;0,IF(Table1343[[#This Row],[Predicted]]&gt;0,1))</f>
        <v>1</v>
      </c>
      <c r="H81" s="4" t="str">
        <f>IF(Table1343[[#This Row],[Column4]]&gt;=0,"BUY","SELL")</f>
        <v>SELL</v>
      </c>
      <c r="I81" s="4" t="str">
        <f>IF(Table1343[[#This Row],[Column2]]&gt;=0,"BUY","SELL")</f>
        <v>BUY</v>
      </c>
      <c r="J81" s="5">
        <f>IF(Table1343[[#This Row],[PREDICTED_SELL/BUY]]="BUY",Table1343[[#This Row],[Column4]]*$R$3,IF(Table1343[[#This Row],[PREDICTED_SELL/BUY]]="SELL",-Table1343[[#This Row],[Column4]]*$R$3))</f>
        <v>-2.4489628043830702</v>
      </c>
      <c r="K81" s="6"/>
      <c r="L81" s="6">
        <f>IF(Table1343[[#This Row],[ACTUAL_SELL/BUY]]=Table1343[[#This Row],[PREDICTED_SELL/BUY]],1,0)</f>
        <v>0</v>
      </c>
      <c r="M81" s="6"/>
      <c r="N81" s="6"/>
      <c r="O81" s="6"/>
    </row>
    <row r="82" spans="1:15">
      <c r="A82">
        <v>80</v>
      </c>
      <c r="B82">
        <f>Table134[[#This Row],[Actual]]</f>
        <v>941.03</v>
      </c>
      <c r="C82">
        <f>Table134[[#This Row],[Predicted]]</f>
        <v>910.6925</v>
      </c>
      <c r="D82" s="3">
        <f>Table1343[[#This Row],[Actual]]/B81-1</f>
        <v>-6.2410507784074198E-3</v>
      </c>
      <c r="E82" s="3">
        <f>Table1343[[#This Row],[Predicted]]/C81-1</f>
        <v>1.0093923869546773E-2</v>
      </c>
      <c r="F82" s="1">
        <v>42858</v>
      </c>
      <c r="G82" s="4">
        <f>IF(Table1343[[#This Row],[Actual]]&gt;0,IF(Table1343[[#This Row],[Predicted]]&gt;0,1))</f>
        <v>1</v>
      </c>
      <c r="H82" s="4" t="str">
        <f>IF(Table1343[[#This Row],[Column4]]&gt;=0,"BUY","SELL")</f>
        <v>SELL</v>
      </c>
      <c r="I82" s="4" t="str">
        <f>IF(Table1343[[#This Row],[Column2]]&gt;=0,"BUY","SELL")</f>
        <v>BUY</v>
      </c>
      <c r="J82" s="5">
        <f>IF(Table1343[[#This Row],[PREDICTED_SELL/BUY]]="BUY",Table1343[[#This Row],[Column4]]*$R$3,IF(Table1343[[#This Row],[PREDICTED_SELL/BUY]]="SELL",-Table1343[[#This Row],[Column4]]*$R$3))</f>
        <v>-11.233891401133356</v>
      </c>
      <c r="K82" s="6"/>
      <c r="L82" s="6">
        <f>IF(Table1343[[#This Row],[ACTUAL_SELL/BUY]]=Table1343[[#This Row],[PREDICTED_SELL/BUY]],1,0)</f>
        <v>0</v>
      </c>
      <c r="M82" s="6"/>
      <c r="N82" s="6"/>
      <c r="O82" s="6"/>
    </row>
    <row r="83" spans="1:15">
      <c r="A83">
        <v>81</v>
      </c>
      <c r="B83">
        <f>Table134[[#This Row],[Actual]]</f>
        <v>937.53</v>
      </c>
      <c r="C83">
        <f>Table134[[#This Row],[Predicted]]</f>
        <v>914.09590000000003</v>
      </c>
      <c r="D83" s="3">
        <f>Table1343[[#This Row],[Actual]]/B82-1</f>
        <v>-3.7193288205477071E-3</v>
      </c>
      <c r="E83" s="3">
        <f>Table1343[[#This Row],[Predicted]]/C82-1</f>
        <v>3.7371560653018943E-3</v>
      </c>
      <c r="F83" s="1">
        <v>42859</v>
      </c>
      <c r="G83" s="4">
        <f>IF(Table1343[[#This Row],[Actual]]&gt;0,IF(Table1343[[#This Row],[Predicted]]&gt;0,1))</f>
        <v>1</v>
      </c>
      <c r="H83" s="4" t="str">
        <f>IF(Table1343[[#This Row],[Column4]]&gt;=0,"BUY","SELL")</f>
        <v>SELL</v>
      </c>
      <c r="I83" s="4" t="str">
        <f>IF(Table1343[[#This Row],[Column2]]&gt;=0,"BUY","SELL")</f>
        <v>BUY</v>
      </c>
      <c r="J83" s="5">
        <f>IF(Table1343[[#This Row],[PREDICTED_SELL/BUY]]="BUY",Table1343[[#This Row],[Column4]]*$R$3,IF(Table1343[[#This Row],[PREDICTED_SELL/BUY]]="SELL",-Table1343[[#This Row],[Column4]]*$R$3))</f>
        <v>-6.6947918769858727</v>
      </c>
      <c r="K83" s="6"/>
      <c r="L83" s="6">
        <f>IF(Table1343[[#This Row],[ACTUAL_SELL/BUY]]=Table1343[[#This Row],[PREDICTED_SELL/BUY]],1,0)</f>
        <v>0</v>
      </c>
      <c r="M83" s="6"/>
      <c r="N83" s="6"/>
      <c r="O83" s="6"/>
    </row>
    <row r="84" spans="1:15">
      <c r="A84">
        <v>82</v>
      </c>
      <c r="B84">
        <f>Table134[[#This Row],[Actual]]</f>
        <v>934.1499</v>
      </c>
      <c r="C84">
        <f>Table134[[#This Row],[Predicted]]</f>
        <v>912.43920000000003</v>
      </c>
      <c r="D84" s="3">
        <f>Table1343[[#This Row],[Actual]]/B83-1</f>
        <v>-3.605324629611828E-3</v>
      </c>
      <c r="E84" s="3">
        <f>Table1343[[#This Row],[Predicted]]/C83-1</f>
        <v>-1.8123918945485151E-3</v>
      </c>
      <c r="F84" s="1">
        <v>42860</v>
      </c>
      <c r="G84" s="4">
        <f>IF(Table1343[[#This Row],[Actual]]&gt;0,IF(Table1343[[#This Row],[Predicted]]&gt;0,1))</f>
        <v>1</v>
      </c>
      <c r="H84" s="4" t="str">
        <f>IF(Table1343[[#This Row],[Column4]]&gt;=0,"BUY","SELL")</f>
        <v>SELL</v>
      </c>
      <c r="I84" s="4" t="str">
        <f>IF(Table1343[[#This Row],[Column2]]&gt;=0,"BUY","SELL")</f>
        <v>SELL</v>
      </c>
      <c r="J84" s="5">
        <f>IF(Table1343[[#This Row],[PREDICTED_SELL/BUY]]="BUY",Table1343[[#This Row],[Column4]]*$R$3,IF(Table1343[[#This Row],[PREDICTED_SELL/BUY]]="SELL",-Table1343[[#This Row],[Column4]]*$R$3))</f>
        <v>6.4895843333012904</v>
      </c>
      <c r="K84" s="6"/>
      <c r="L84" s="6">
        <f>IF(Table1343[[#This Row],[ACTUAL_SELL/BUY]]=Table1343[[#This Row],[PREDICTED_SELL/BUY]],1,0)</f>
        <v>1</v>
      </c>
      <c r="M84" s="6"/>
      <c r="N84" s="6"/>
      <c r="O84" s="6"/>
    </row>
    <row r="85" spans="1:15">
      <c r="A85">
        <v>83</v>
      </c>
      <c r="B85">
        <f>Table134[[#This Row],[Actual]]</f>
        <v>949.04</v>
      </c>
      <c r="C85">
        <f>Table134[[#This Row],[Predicted]]</f>
        <v>909.21770000000004</v>
      </c>
      <c r="D85" s="3">
        <f>Table1343[[#This Row],[Actual]]/B84-1</f>
        <v>1.5939733012870771E-2</v>
      </c>
      <c r="E85" s="3">
        <f>Table1343[[#This Row],[Predicted]]/C84-1</f>
        <v>-3.5306462063444677E-3</v>
      </c>
      <c r="F85" s="1">
        <v>42863</v>
      </c>
      <c r="G85" s="4">
        <f>IF(Table1343[[#This Row],[Actual]]&gt;0,IF(Table1343[[#This Row],[Predicted]]&gt;0,1))</f>
        <v>1</v>
      </c>
      <c r="H85" s="4" t="str">
        <f>IF(Table1343[[#This Row],[Column4]]&gt;=0,"BUY","SELL")</f>
        <v>BUY</v>
      </c>
      <c r="I85" s="4" t="str">
        <f>IF(Table1343[[#This Row],[Column2]]&gt;=0,"BUY","SELL")</f>
        <v>SELL</v>
      </c>
      <c r="J85" s="5">
        <f>IF(Table1343[[#This Row],[PREDICTED_SELL/BUY]]="BUY",Table1343[[#This Row],[Column4]]*$R$3,IF(Table1343[[#This Row],[PREDICTED_SELL/BUY]]="SELL",-Table1343[[#This Row],[Column4]]*$R$3))</f>
        <v>-28.691519423167389</v>
      </c>
      <c r="K85" s="6"/>
      <c r="L85" s="6">
        <f>IF(Table1343[[#This Row],[ACTUAL_SELL/BUY]]=Table1343[[#This Row],[PREDICTED_SELL/BUY]],1,0)</f>
        <v>0</v>
      </c>
      <c r="M85" s="6"/>
      <c r="N85" s="6"/>
      <c r="O85" s="6"/>
    </row>
    <row r="86" spans="1:15">
      <c r="A86">
        <v>84</v>
      </c>
      <c r="B86">
        <f>Table134[[#This Row],[Actual]]</f>
        <v>952.82010000000002</v>
      </c>
      <c r="C86">
        <f>Table134[[#This Row],[Predicted]]</f>
        <v>913.37540000000001</v>
      </c>
      <c r="D86" s="3">
        <f>Table1343[[#This Row],[Actual]]/B85-1</f>
        <v>3.9830776363483089E-3</v>
      </c>
      <c r="E86" s="3">
        <f>Table1343[[#This Row],[Predicted]]/C85-1</f>
        <v>4.572832227089263E-3</v>
      </c>
      <c r="F86" s="1">
        <v>42864</v>
      </c>
      <c r="G86" s="4">
        <f>IF(Table1343[[#This Row],[Actual]]&gt;0,IF(Table1343[[#This Row],[Predicted]]&gt;0,1))</f>
        <v>1</v>
      </c>
      <c r="H86" s="4" t="str">
        <f>IF(Table1343[[#This Row],[Column4]]&gt;=0,"BUY","SELL")</f>
        <v>BUY</v>
      </c>
      <c r="I86" s="4" t="str">
        <f>IF(Table1343[[#This Row],[Column2]]&gt;=0,"BUY","SELL")</f>
        <v>BUY</v>
      </c>
      <c r="J86" s="5">
        <f>IF(Table1343[[#This Row],[PREDICTED_SELL/BUY]]="BUY",Table1343[[#This Row],[Column4]]*$R$3,IF(Table1343[[#This Row],[PREDICTED_SELL/BUY]]="SELL",-Table1343[[#This Row],[Column4]]*$R$3))</f>
        <v>7.169539745426956</v>
      </c>
      <c r="K86" s="6"/>
      <c r="L86" s="6">
        <f>IF(Table1343[[#This Row],[ACTUAL_SELL/BUY]]=Table1343[[#This Row],[PREDICTED_SELL/BUY]],1,0)</f>
        <v>1</v>
      </c>
      <c r="M86" s="6"/>
      <c r="N86" s="6"/>
      <c r="O86" s="6"/>
    </row>
    <row r="87" spans="1:15">
      <c r="A87">
        <v>85</v>
      </c>
      <c r="B87">
        <f>Table134[[#This Row],[Actual]]</f>
        <v>948.95</v>
      </c>
      <c r="C87">
        <f>Table134[[#This Row],[Predicted]]</f>
        <v>918.19539999999995</v>
      </c>
      <c r="D87" s="3">
        <f>Table1343[[#This Row],[Actual]]/B86-1</f>
        <v>-4.0617321150130392E-3</v>
      </c>
      <c r="E87" s="3">
        <f>Table1343[[#This Row],[Predicted]]/C86-1</f>
        <v>5.2771292066766673E-3</v>
      </c>
      <c r="F87" s="1">
        <v>42865</v>
      </c>
      <c r="G87" s="4">
        <f>IF(Table1343[[#This Row],[Actual]]&gt;0,IF(Table1343[[#This Row],[Predicted]]&gt;0,1))</f>
        <v>1</v>
      </c>
      <c r="H87" s="4" t="str">
        <f>IF(Table1343[[#This Row],[Column4]]&gt;=0,"BUY","SELL")</f>
        <v>SELL</v>
      </c>
      <c r="I87" s="4" t="str">
        <f>IF(Table1343[[#This Row],[Column2]]&gt;=0,"BUY","SELL")</f>
        <v>BUY</v>
      </c>
      <c r="J87" s="5">
        <f>IF(Table1343[[#This Row],[PREDICTED_SELL/BUY]]="BUY",Table1343[[#This Row],[Column4]]*$R$3,IF(Table1343[[#This Row],[PREDICTED_SELL/BUY]]="SELL",-Table1343[[#This Row],[Column4]]*$R$3))</f>
        <v>-7.3111178070234706</v>
      </c>
      <c r="K87" s="6"/>
      <c r="L87" s="6">
        <f>IF(Table1343[[#This Row],[ACTUAL_SELL/BUY]]=Table1343[[#This Row],[PREDICTED_SELL/BUY]],1,0)</f>
        <v>0</v>
      </c>
      <c r="M87" s="6"/>
      <c r="N87" s="6"/>
      <c r="O87" s="6"/>
    </row>
    <row r="88" spans="1:15">
      <c r="A88">
        <v>86</v>
      </c>
      <c r="B88">
        <f>Table134[[#This Row],[Actual]]</f>
        <v>947.62009999999998</v>
      </c>
      <c r="C88">
        <f>Table134[[#This Row],[Predicted]]</f>
        <v>921.50792999999999</v>
      </c>
      <c r="D88" s="3">
        <f>Table1343[[#This Row],[Actual]]/B87-1</f>
        <v>-1.4014437009326475E-3</v>
      </c>
      <c r="E88" s="3">
        <f>Table1343[[#This Row],[Predicted]]/C87-1</f>
        <v>3.6076525759114464E-3</v>
      </c>
      <c r="F88" s="1">
        <v>42866</v>
      </c>
      <c r="G88" s="4">
        <f>IF(Table1343[[#This Row],[Actual]]&gt;0,IF(Table1343[[#This Row],[Predicted]]&gt;0,1))</f>
        <v>1</v>
      </c>
      <c r="H88" s="4" t="str">
        <f>IF(Table1343[[#This Row],[Column4]]&gt;=0,"BUY","SELL")</f>
        <v>SELL</v>
      </c>
      <c r="I88" s="4" t="str">
        <f>IF(Table1343[[#This Row],[Column2]]&gt;=0,"BUY","SELL")</f>
        <v>BUY</v>
      </c>
      <c r="J88" s="5">
        <f>IF(Table1343[[#This Row],[PREDICTED_SELL/BUY]]="BUY",Table1343[[#This Row],[Column4]]*$R$3,IF(Table1343[[#This Row],[PREDICTED_SELL/BUY]]="SELL",-Table1343[[#This Row],[Column4]]*$R$3))</f>
        <v>-2.5225986616787655</v>
      </c>
      <c r="K88" s="6"/>
      <c r="L88" s="6">
        <f>IF(Table1343[[#This Row],[ACTUAL_SELL/BUY]]=Table1343[[#This Row],[PREDICTED_SELL/BUY]],1,0)</f>
        <v>0</v>
      </c>
      <c r="M88" s="6"/>
      <c r="N88" s="6"/>
      <c r="O88" s="6"/>
    </row>
    <row r="89" spans="1:15">
      <c r="A89">
        <v>87</v>
      </c>
      <c r="B89">
        <f>Table134[[#This Row],[Actual]]</f>
        <v>961.3501</v>
      </c>
      <c r="C89">
        <f>Table134[[#This Row],[Predicted]]</f>
        <v>921.22850000000005</v>
      </c>
      <c r="D89" s="3">
        <f>Table1343[[#This Row],[Actual]]/B88-1</f>
        <v>1.4488928632898412E-2</v>
      </c>
      <c r="E89" s="3">
        <f>Table1343[[#This Row],[Predicted]]/C88-1</f>
        <v>-3.0323124837350335E-4</v>
      </c>
      <c r="F89" s="1">
        <v>42867</v>
      </c>
      <c r="G89" s="4">
        <f>IF(Table1343[[#This Row],[Actual]]&gt;0,IF(Table1343[[#This Row],[Predicted]]&gt;0,1))</f>
        <v>1</v>
      </c>
      <c r="H89" s="4" t="str">
        <f>IF(Table1343[[#This Row],[Column4]]&gt;=0,"BUY","SELL")</f>
        <v>BUY</v>
      </c>
      <c r="I89" s="4" t="str">
        <f>IF(Table1343[[#This Row],[Column2]]&gt;=0,"BUY","SELL")</f>
        <v>SELL</v>
      </c>
      <c r="J89" s="5">
        <f>IF(Table1343[[#This Row],[PREDICTED_SELL/BUY]]="BUY",Table1343[[#This Row],[Column4]]*$R$3,IF(Table1343[[#This Row],[PREDICTED_SELL/BUY]]="SELL",-Table1343[[#This Row],[Column4]]*$R$3))</f>
        <v>-26.080071539217144</v>
      </c>
      <c r="K89" s="6"/>
      <c r="L89" s="6">
        <f>IF(Table1343[[#This Row],[ACTUAL_SELL/BUY]]=Table1343[[#This Row],[PREDICTED_SELL/BUY]],1,0)</f>
        <v>0</v>
      </c>
      <c r="M89" s="6"/>
      <c r="N89" s="6"/>
      <c r="O89" s="6"/>
    </row>
    <row r="90" spans="1:15">
      <c r="A90">
        <v>88</v>
      </c>
      <c r="B90">
        <f>Table134[[#This Row],[Actual]]</f>
        <v>957.97</v>
      </c>
      <c r="C90">
        <f>Table134[[#This Row],[Predicted]]</f>
        <v>924.75867000000005</v>
      </c>
      <c r="D90" s="3">
        <f>Table1343[[#This Row],[Actual]]/B89-1</f>
        <v>-3.5159927689194514E-3</v>
      </c>
      <c r="E90" s="3">
        <f>Table1343[[#This Row],[Predicted]]/C89-1</f>
        <v>3.832024302331094E-3</v>
      </c>
      <c r="F90" s="1">
        <v>42870</v>
      </c>
      <c r="G90" s="4">
        <f>IF(Table1343[[#This Row],[Actual]]&gt;0,IF(Table1343[[#This Row],[Predicted]]&gt;0,1))</f>
        <v>1</v>
      </c>
      <c r="H90" s="4" t="str">
        <f>IF(Table1343[[#This Row],[Column4]]&gt;=0,"BUY","SELL")</f>
        <v>SELL</v>
      </c>
      <c r="I90" s="4" t="str">
        <f>IF(Table1343[[#This Row],[Column2]]&gt;=0,"BUY","SELL")</f>
        <v>BUY</v>
      </c>
      <c r="J90" s="5">
        <f>IF(Table1343[[#This Row],[PREDICTED_SELL/BUY]]="BUY",Table1343[[#This Row],[Column4]]*$R$3,IF(Table1343[[#This Row],[PREDICTED_SELL/BUY]]="SELL",-Table1343[[#This Row],[Column4]]*$R$3))</f>
        <v>-6.3287869840550126</v>
      </c>
      <c r="K90" s="6"/>
      <c r="L90" s="6">
        <f>IF(Table1343[[#This Row],[ACTUAL_SELL/BUY]]=Table1343[[#This Row],[PREDICTED_SELL/BUY]],1,0)</f>
        <v>0</v>
      </c>
      <c r="M90" s="6"/>
      <c r="N90" s="6"/>
      <c r="O90" s="6"/>
    </row>
    <row r="91" spans="1:15">
      <c r="A91">
        <v>89</v>
      </c>
      <c r="B91">
        <f>Table134[[#This Row],[Actual]]</f>
        <v>966.07010000000002</v>
      </c>
      <c r="C91">
        <f>Table134[[#This Row],[Predicted]]</f>
        <v>925.58510000000001</v>
      </c>
      <c r="D91" s="3">
        <f>Table1343[[#This Row],[Actual]]/B90-1</f>
        <v>8.4554839921917591E-3</v>
      </c>
      <c r="E91" s="3">
        <f>Table1343[[#This Row],[Predicted]]/C90-1</f>
        <v>8.9367099418491414E-4</v>
      </c>
      <c r="F91" s="1">
        <v>42871</v>
      </c>
      <c r="G91" s="4">
        <f>IF(Table1343[[#This Row],[Actual]]&gt;0,IF(Table1343[[#This Row],[Predicted]]&gt;0,1))</f>
        <v>1</v>
      </c>
      <c r="H91" s="4" t="str">
        <f>IF(Table1343[[#This Row],[Column4]]&gt;=0,"BUY","SELL")</f>
        <v>BUY</v>
      </c>
      <c r="I91" s="4" t="str">
        <f>IF(Table1343[[#This Row],[Column2]]&gt;=0,"BUY","SELL")</f>
        <v>BUY</v>
      </c>
      <c r="J91" s="5">
        <f>IF(Table1343[[#This Row],[PREDICTED_SELL/BUY]]="BUY",Table1343[[#This Row],[Column4]]*$R$3,IF(Table1343[[#This Row],[PREDICTED_SELL/BUY]]="SELL",-Table1343[[#This Row],[Column4]]*$R$3))</f>
        <v>15.219871185945166</v>
      </c>
      <c r="K91" s="6"/>
      <c r="L91" s="6">
        <f>IF(Table1343[[#This Row],[ACTUAL_SELL/BUY]]=Table1343[[#This Row],[PREDICTED_SELL/BUY]],1,0)</f>
        <v>1</v>
      </c>
      <c r="M91" s="6"/>
      <c r="N91" s="6"/>
      <c r="O91" s="6"/>
    </row>
    <row r="92" spans="1:15">
      <c r="A92">
        <v>90</v>
      </c>
      <c r="B92">
        <f>Table134[[#This Row],[Actual]]</f>
        <v>944.76</v>
      </c>
      <c r="C92">
        <f>Table134[[#This Row],[Predicted]]</f>
        <v>930.82069999999999</v>
      </c>
      <c r="D92" s="3">
        <f>Table1343[[#This Row],[Actual]]/B91-1</f>
        <v>-2.2058544198811258E-2</v>
      </c>
      <c r="E92" s="3">
        <f>Table1343[[#This Row],[Predicted]]/C91-1</f>
        <v>5.6565301234861032E-3</v>
      </c>
      <c r="F92" s="1">
        <v>42872</v>
      </c>
      <c r="G92" s="4">
        <f>IF(Table1343[[#This Row],[Actual]]&gt;0,IF(Table1343[[#This Row],[Predicted]]&gt;0,1))</f>
        <v>1</v>
      </c>
      <c r="H92" s="4" t="str">
        <f>IF(Table1343[[#This Row],[Column4]]&gt;=0,"BUY","SELL")</f>
        <v>SELL</v>
      </c>
      <c r="I92" s="4" t="str">
        <f>IF(Table1343[[#This Row],[Column2]]&gt;=0,"BUY","SELL")</f>
        <v>BUY</v>
      </c>
      <c r="J92" s="5">
        <f>IF(Table1343[[#This Row],[PREDICTED_SELL/BUY]]="BUY",Table1343[[#This Row],[Column4]]*$R$3,IF(Table1343[[#This Row],[PREDICTED_SELL/BUY]]="SELL",-Table1343[[#This Row],[Column4]]*$R$3))</f>
        <v>-39.705379557860269</v>
      </c>
      <c r="K92" s="6"/>
      <c r="L92" s="6">
        <f>IF(Table1343[[#This Row],[ACTUAL_SELL/BUY]]=Table1343[[#This Row],[PREDICTED_SELL/BUY]],1,0)</f>
        <v>0</v>
      </c>
      <c r="M92" s="6"/>
      <c r="N92" s="6"/>
      <c r="O92" s="6"/>
    </row>
    <row r="93" spans="1:15">
      <c r="A93">
        <v>91</v>
      </c>
      <c r="B93">
        <f>Table134[[#This Row],[Actual]]</f>
        <v>958.49</v>
      </c>
      <c r="C93">
        <f>Table134[[#This Row],[Predicted]]</f>
        <v>922.24567000000002</v>
      </c>
      <c r="D93" s="3">
        <f>Table1343[[#This Row],[Actual]]/B92-1</f>
        <v>1.4532791396756783E-2</v>
      </c>
      <c r="E93" s="3">
        <f>Table1343[[#This Row],[Predicted]]/C92-1</f>
        <v>-9.2123327296008695E-3</v>
      </c>
      <c r="F93" s="1">
        <v>42873</v>
      </c>
      <c r="G93" s="4">
        <f>IF(Table1343[[#This Row],[Actual]]&gt;0,IF(Table1343[[#This Row],[Predicted]]&gt;0,1))</f>
        <v>1</v>
      </c>
      <c r="H93" s="4" t="str">
        <f>IF(Table1343[[#This Row],[Column4]]&gt;=0,"BUY","SELL")</f>
        <v>BUY</v>
      </c>
      <c r="I93" s="4" t="str">
        <f>IF(Table1343[[#This Row],[Column2]]&gt;=0,"BUY","SELL")</f>
        <v>SELL</v>
      </c>
      <c r="J93" s="5">
        <f>IF(Table1343[[#This Row],[PREDICTED_SELL/BUY]]="BUY",Table1343[[#This Row],[Column4]]*$R$3,IF(Table1343[[#This Row],[PREDICTED_SELL/BUY]]="SELL",-Table1343[[#This Row],[Column4]]*$R$3))</f>
        <v>-26.159024514162212</v>
      </c>
      <c r="K93" s="6"/>
      <c r="L93" s="6">
        <f>IF(Table1343[[#This Row],[ACTUAL_SELL/BUY]]=Table1343[[#This Row],[PREDICTED_SELL/BUY]],1,0)</f>
        <v>0</v>
      </c>
      <c r="M93" s="6"/>
      <c r="N93" s="6"/>
      <c r="O93" s="6"/>
    </row>
    <row r="94" spans="1:15">
      <c r="A94">
        <v>92</v>
      </c>
      <c r="B94">
        <f>Table134[[#This Row],[Actual]]</f>
        <v>959.84010000000001</v>
      </c>
      <c r="C94">
        <f>Table134[[#This Row],[Predicted]]</f>
        <v>923.24554000000001</v>
      </c>
      <c r="D94" s="3">
        <f>Table1343[[#This Row],[Actual]]/B93-1</f>
        <v>1.4085697294703436E-3</v>
      </c>
      <c r="E94" s="3">
        <f>Table1343[[#This Row],[Predicted]]/C93-1</f>
        <v>1.0841688202234412E-3</v>
      </c>
      <c r="F94" s="1">
        <v>42874</v>
      </c>
      <c r="G94" s="4">
        <f>IF(Table1343[[#This Row],[Actual]]&gt;0,IF(Table1343[[#This Row],[Predicted]]&gt;0,1))</f>
        <v>1</v>
      </c>
      <c r="H94" s="4" t="str">
        <f>IF(Table1343[[#This Row],[Column4]]&gt;=0,"BUY","SELL")</f>
        <v>BUY</v>
      </c>
      <c r="I94" s="4" t="str">
        <f>IF(Table1343[[#This Row],[Column2]]&gt;=0,"BUY","SELL")</f>
        <v>BUY</v>
      </c>
      <c r="J94" s="5">
        <f>IF(Table1343[[#This Row],[PREDICTED_SELL/BUY]]="BUY",Table1343[[#This Row],[Column4]]*$R$3,IF(Table1343[[#This Row],[PREDICTED_SELL/BUY]]="SELL",-Table1343[[#This Row],[Column4]]*$R$3))</f>
        <v>2.5354255130466186</v>
      </c>
      <c r="K94" s="6"/>
      <c r="L94" s="6">
        <f>IF(Table1343[[#This Row],[ACTUAL_SELL/BUY]]=Table1343[[#This Row],[PREDICTED_SELL/BUY]],1,0)</f>
        <v>1</v>
      </c>
      <c r="M94" s="6"/>
      <c r="N94" s="6"/>
      <c r="O94" s="6"/>
    </row>
    <row r="95" spans="1:15">
      <c r="A95">
        <v>93</v>
      </c>
      <c r="B95">
        <f>Table134[[#This Row],[Actual]]</f>
        <v>970.66989999999998</v>
      </c>
      <c r="C95">
        <f>Table134[[#This Row],[Predicted]]</f>
        <v>927.81600000000003</v>
      </c>
      <c r="D95" s="3">
        <f>Table1343[[#This Row],[Actual]]/B94-1</f>
        <v>1.1282920978192168E-2</v>
      </c>
      <c r="E95" s="3">
        <f>Table1343[[#This Row],[Predicted]]/C94-1</f>
        <v>4.9504273803477883E-3</v>
      </c>
      <c r="F95" s="1">
        <v>42877</v>
      </c>
      <c r="G95" s="4">
        <f>IF(Table1343[[#This Row],[Actual]]&gt;0,IF(Table1343[[#This Row],[Predicted]]&gt;0,1))</f>
        <v>1</v>
      </c>
      <c r="H95" s="4" t="str">
        <f>IF(Table1343[[#This Row],[Column4]]&gt;=0,"BUY","SELL")</f>
        <v>BUY</v>
      </c>
      <c r="I95" s="4" t="str">
        <f>IF(Table1343[[#This Row],[Column2]]&gt;=0,"BUY","SELL")</f>
        <v>BUY</v>
      </c>
      <c r="J95" s="5">
        <f>IF(Table1343[[#This Row],[PREDICTED_SELL/BUY]]="BUY",Table1343[[#This Row],[Column4]]*$R$3,IF(Table1343[[#This Row],[PREDICTED_SELL/BUY]]="SELL",-Table1343[[#This Row],[Column4]]*$R$3))</f>
        <v>20.309257760745901</v>
      </c>
      <c r="K95" s="6"/>
      <c r="L95" s="6">
        <f>IF(Table1343[[#This Row],[ACTUAL_SELL/BUY]]=Table1343[[#This Row],[PREDICTED_SELL/BUY]],1,0)</f>
        <v>1</v>
      </c>
      <c r="M95" s="6"/>
      <c r="N95" s="6"/>
      <c r="O95" s="6"/>
    </row>
    <row r="96" spans="1:15">
      <c r="A96">
        <v>94</v>
      </c>
      <c r="B96">
        <f>Table134[[#This Row],[Actual]]</f>
        <v>971.54</v>
      </c>
      <c r="C96">
        <f>Table134[[#This Row],[Predicted]]</f>
        <v>941.70714999999996</v>
      </c>
      <c r="D96" s="3">
        <f>Table1343[[#This Row],[Actual]]/B95-1</f>
        <v>8.9639124485052513E-4</v>
      </c>
      <c r="E96" s="3">
        <f>Table1343[[#This Row],[Predicted]]/C95-1</f>
        <v>1.4971880200384424E-2</v>
      </c>
      <c r="F96" s="1">
        <v>42878</v>
      </c>
      <c r="G96" s="4">
        <f>IF(Table1343[[#This Row],[Actual]]&gt;0,IF(Table1343[[#This Row],[Predicted]]&gt;0,1))</f>
        <v>1</v>
      </c>
      <c r="H96" s="4" t="str">
        <f>IF(Table1343[[#This Row],[Column4]]&gt;=0,"BUY","SELL")</f>
        <v>BUY</v>
      </c>
      <c r="I96" s="4" t="str">
        <f>IF(Table1343[[#This Row],[Column2]]&gt;=0,"BUY","SELL")</f>
        <v>BUY</v>
      </c>
      <c r="J96" s="5">
        <f>IF(Table1343[[#This Row],[PREDICTED_SELL/BUY]]="BUY",Table1343[[#This Row],[Column4]]*$R$3,IF(Table1343[[#This Row],[PREDICTED_SELL/BUY]]="SELL",-Table1343[[#This Row],[Column4]]*$R$3))</f>
        <v>1.6135042407309452</v>
      </c>
      <c r="K96" s="6"/>
      <c r="L96" s="6">
        <f>IF(Table1343[[#This Row],[ACTUAL_SELL/BUY]]=Table1343[[#This Row],[PREDICTED_SELL/BUY]],1,0)</f>
        <v>1</v>
      </c>
      <c r="M96" s="6"/>
      <c r="N96" s="6"/>
      <c r="O96" s="6"/>
    </row>
    <row r="97" spans="1:15">
      <c r="A97">
        <v>95</v>
      </c>
      <c r="B97">
        <f>Table134[[#This Row],[Actual]]</f>
        <v>980.3501</v>
      </c>
      <c r="C97">
        <f>Table134[[#This Row],[Predicted]]</f>
        <v>946.16754000000003</v>
      </c>
      <c r="D97" s="3">
        <f>Table1343[[#This Row],[Actual]]/B96-1</f>
        <v>9.0681804145995581E-3</v>
      </c>
      <c r="E97" s="3">
        <f>Table1343[[#This Row],[Predicted]]/C96-1</f>
        <v>4.7364937178189237E-3</v>
      </c>
      <c r="F97" s="1">
        <v>42879</v>
      </c>
      <c r="G97" s="4">
        <f>IF(Table1343[[#This Row],[Actual]]&gt;0,IF(Table1343[[#This Row],[Predicted]]&gt;0,1))</f>
        <v>1</v>
      </c>
      <c r="H97" s="4" t="str">
        <f>IF(Table1343[[#This Row],[Column4]]&gt;=0,"BUY","SELL")</f>
        <v>BUY</v>
      </c>
      <c r="I97" s="4" t="str">
        <f>IF(Table1343[[#This Row],[Column2]]&gt;=0,"BUY","SELL")</f>
        <v>BUY</v>
      </c>
      <c r="J97" s="5">
        <f>IF(Table1343[[#This Row],[PREDICTED_SELL/BUY]]="BUY",Table1343[[#This Row],[Column4]]*$R$3,IF(Table1343[[#This Row],[PREDICTED_SELL/BUY]]="SELL",-Table1343[[#This Row],[Column4]]*$R$3))</f>
        <v>16.322724746279206</v>
      </c>
      <c r="K97" s="6"/>
      <c r="L97" s="6">
        <f>IF(Table1343[[#This Row],[ACTUAL_SELL/BUY]]=Table1343[[#This Row],[PREDICTED_SELL/BUY]],1,0)</f>
        <v>1</v>
      </c>
      <c r="M97" s="6"/>
      <c r="N97" s="6"/>
      <c r="O97" s="6"/>
    </row>
    <row r="98" spans="1:15">
      <c r="A98">
        <v>96</v>
      </c>
      <c r="B98">
        <f>Table134[[#This Row],[Actual]]</f>
        <v>993.37990000000002</v>
      </c>
      <c r="C98">
        <f>Table134[[#This Row],[Predicted]]</f>
        <v>952.43426999999997</v>
      </c>
      <c r="D98" s="3">
        <f>Table1343[[#This Row],[Actual]]/B97-1</f>
        <v>1.3290966155866224E-2</v>
      </c>
      <c r="E98" s="3">
        <f>Table1343[[#This Row],[Predicted]]/C97-1</f>
        <v>6.6232773109082821E-3</v>
      </c>
      <c r="F98" s="1">
        <v>42880</v>
      </c>
      <c r="G98" s="4">
        <f>IF(Table1343[[#This Row],[Actual]]&gt;0,IF(Table1343[[#This Row],[Predicted]]&gt;0,1))</f>
        <v>1</v>
      </c>
      <c r="H98" s="4" t="str">
        <f>IF(Table1343[[#This Row],[Column4]]&gt;=0,"BUY","SELL")</f>
        <v>BUY</v>
      </c>
      <c r="I98" s="4" t="str">
        <f>IF(Table1343[[#This Row],[Column2]]&gt;=0,"BUY","SELL")</f>
        <v>BUY</v>
      </c>
      <c r="J98" s="5">
        <f>IF(Table1343[[#This Row],[PREDICTED_SELL/BUY]]="BUY",Table1343[[#This Row],[Column4]]*$R$3,IF(Table1343[[#This Row],[PREDICTED_SELL/BUY]]="SELL",-Table1343[[#This Row],[Column4]]*$R$3))</f>
        <v>23.923739080559201</v>
      </c>
      <c r="K98" s="6"/>
      <c r="L98" s="6">
        <f>IF(Table1343[[#This Row],[ACTUAL_SELL/BUY]]=Table1343[[#This Row],[PREDICTED_SELL/BUY]],1,0)</f>
        <v>1</v>
      </c>
      <c r="M98" s="6"/>
      <c r="N98" s="6"/>
      <c r="O98" s="6"/>
    </row>
    <row r="99" spans="1:15">
      <c r="A99">
        <v>97</v>
      </c>
      <c r="B99">
        <f>Table134[[#This Row],[Actual]]</f>
        <v>995.78</v>
      </c>
      <c r="C99">
        <f>Table134[[#This Row],[Predicted]]</f>
        <v>958.02189999999996</v>
      </c>
      <c r="D99" s="3">
        <f>Table1343[[#This Row],[Actual]]/B98-1</f>
        <v>2.416094789113421E-3</v>
      </c>
      <c r="E99" s="3">
        <f>Table1343[[#This Row],[Predicted]]/C98-1</f>
        <v>5.8666830625486721E-3</v>
      </c>
      <c r="F99" s="1">
        <v>42881</v>
      </c>
      <c r="G99" s="4">
        <f>IF(Table1343[[#This Row],[Actual]]&gt;0,IF(Table1343[[#This Row],[Predicted]]&gt;0,1))</f>
        <v>1</v>
      </c>
      <c r="H99" s="4" t="str">
        <f>IF(Table1343[[#This Row],[Column4]]&gt;=0,"BUY","SELL")</f>
        <v>BUY</v>
      </c>
      <c r="I99" s="4" t="str">
        <f>IF(Table1343[[#This Row],[Column2]]&gt;=0,"BUY","SELL")</f>
        <v>BUY</v>
      </c>
      <c r="J99" s="5">
        <f>IF(Table1343[[#This Row],[PREDICTED_SELL/BUY]]="BUY",Table1343[[#This Row],[Column4]]*$R$3,IF(Table1343[[#This Row],[PREDICTED_SELL/BUY]]="SELL",-Table1343[[#This Row],[Column4]]*$R$3))</f>
        <v>4.3489706204041578</v>
      </c>
      <c r="K99" s="6"/>
      <c r="L99" s="6">
        <f>IF(Table1343[[#This Row],[ACTUAL_SELL/BUY]]=Table1343[[#This Row],[PREDICTED_SELL/BUY]],1,0)</f>
        <v>1</v>
      </c>
      <c r="M99" s="6"/>
      <c r="N99" s="6"/>
      <c r="O99" s="6"/>
    </row>
    <row r="100" spans="1:15">
      <c r="A100">
        <v>98</v>
      </c>
      <c r="B100">
        <f>Table134[[#This Row],[Actual]]</f>
        <v>995.78</v>
      </c>
      <c r="C100">
        <f>Table134[[#This Row],[Predicted]]</f>
        <v>964.1422</v>
      </c>
      <c r="D100" s="3">
        <f>Table1343[[#This Row],[Actual]]/B99-1</f>
        <v>0</v>
      </c>
      <c r="E100" s="3">
        <f>Table1343[[#This Row],[Predicted]]/C99-1</f>
        <v>6.3884760880728031E-3</v>
      </c>
      <c r="F100" s="1">
        <v>42884</v>
      </c>
      <c r="G100" s="4">
        <f>IF(Table1343[[#This Row],[Actual]]&gt;0,IF(Table1343[[#This Row],[Predicted]]&gt;0,1))</f>
        <v>1</v>
      </c>
      <c r="H100" s="4" t="str">
        <f>IF(Table1343[[#This Row],[Column4]]&gt;=0,"BUY","SELL")</f>
        <v>BUY</v>
      </c>
      <c r="I100" s="4" t="str">
        <f>IF(Table1343[[#This Row],[Column2]]&gt;=0,"BUY","SELL")</f>
        <v>BUY</v>
      </c>
      <c r="J100" s="5">
        <f>IF(Table1343[[#This Row],[PREDICTED_SELL/BUY]]="BUY",Table1343[[#This Row],[Column4]]*$R$3,IF(Table1343[[#This Row],[PREDICTED_SELL/BUY]]="SELL",-Table1343[[#This Row],[Column4]]*$R$3))</f>
        <v>0</v>
      </c>
      <c r="K100" s="6"/>
      <c r="L100" s="6">
        <f>IF(Table1343[[#This Row],[ACTUAL_SELL/BUY]]=Table1343[[#This Row],[PREDICTED_SELL/BUY]],1,0)</f>
        <v>1</v>
      </c>
      <c r="M100" s="6"/>
      <c r="N100" s="6"/>
      <c r="O100" s="6"/>
    </row>
    <row r="101" spans="1:15">
      <c r="A101">
        <v>99</v>
      </c>
      <c r="B101">
        <f>Table134[[#This Row],[Actual]]</f>
        <v>996.69994999999994</v>
      </c>
      <c r="C101">
        <f>Table134[[#This Row],[Predicted]]</f>
        <v>970.43510000000003</v>
      </c>
      <c r="D101" s="3">
        <f>Table1343[[#This Row],[Actual]]/B100-1</f>
        <v>9.2384864126615618E-4</v>
      </c>
      <c r="E101" s="3">
        <f>Table1343[[#This Row],[Predicted]]/C100-1</f>
        <v>6.5269417726969703E-3</v>
      </c>
      <c r="F101" s="1">
        <v>42885</v>
      </c>
      <c r="G101" s="4">
        <f>IF(Table1343[[#This Row],[Actual]]&gt;0,IF(Table1343[[#This Row],[Predicted]]&gt;0,1))</f>
        <v>1</v>
      </c>
      <c r="H101" s="4" t="str">
        <f>IF(Table1343[[#This Row],[Column4]]&gt;=0,"BUY","SELL")</f>
        <v>BUY</v>
      </c>
      <c r="I101" s="4" t="str">
        <f>IF(Table1343[[#This Row],[Column2]]&gt;=0,"BUY","SELL")</f>
        <v>BUY</v>
      </c>
      <c r="J101" s="5">
        <f>IF(Table1343[[#This Row],[PREDICTED_SELL/BUY]]="BUY",Table1343[[#This Row],[Column4]]*$R$3,IF(Table1343[[#This Row],[PREDICTED_SELL/BUY]]="SELL",-Table1343[[#This Row],[Column4]]*$R$3))</f>
        <v>1.6629275542790811</v>
      </c>
      <c r="K101" s="6"/>
      <c r="L101" s="6">
        <f>IF(Table1343[[#This Row],[ACTUAL_SELL/BUY]]=Table1343[[#This Row],[PREDICTED_SELL/BUY]],1,0)</f>
        <v>1</v>
      </c>
      <c r="M101" s="6"/>
      <c r="N101" s="6"/>
      <c r="O101" s="6"/>
    </row>
    <row r="102" spans="1:15">
      <c r="A102">
        <v>100</v>
      </c>
      <c r="B102">
        <f>Table134[[#This Row],[Actual]]</f>
        <v>994.62009999999998</v>
      </c>
      <c r="C102">
        <f>Table134[[#This Row],[Predicted]]</f>
        <v>970.60564999999997</v>
      </c>
      <c r="D102" s="3">
        <f>Table1343[[#This Row],[Actual]]/B101-1</f>
        <v>-2.0867363342397249E-3</v>
      </c>
      <c r="E102" s="3">
        <f>Table1343[[#This Row],[Predicted]]/C101-1</f>
        <v>1.7574591026225939E-4</v>
      </c>
      <c r="F102" s="1">
        <v>42886</v>
      </c>
      <c r="G102" s="4">
        <f>IF(Table1343[[#This Row],[Actual]]&gt;0,IF(Table1343[[#This Row],[Predicted]]&gt;0,1))</f>
        <v>1</v>
      </c>
      <c r="H102" s="4" t="str">
        <f>IF(Table1343[[#This Row],[Column4]]&gt;=0,"BUY","SELL")</f>
        <v>SELL</v>
      </c>
      <c r="I102" s="4" t="str">
        <f>IF(Table1343[[#This Row],[Column2]]&gt;=0,"BUY","SELL")</f>
        <v>BUY</v>
      </c>
      <c r="J102" s="5">
        <f>IF(Table1343[[#This Row],[PREDICTED_SELL/BUY]]="BUY",Table1343[[#This Row],[Column4]]*$R$3,IF(Table1343[[#This Row],[PREDICTED_SELL/BUY]]="SELL",-Table1343[[#This Row],[Column4]]*$R$3))</f>
        <v>-3.7561254016315049</v>
      </c>
      <c r="K102" s="6"/>
      <c r="L102" s="6">
        <f>IF(Table1343[[#This Row],[ACTUAL_SELL/BUY]]=Table1343[[#This Row],[PREDICTED_SELL/BUY]],1,0)</f>
        <v>0</v>
      </c>
      <c r="M102" s="6"/>
      <c r="N102" s="6"/>
      <c r="O102" s="6"/>
    </row>
    <row r="103" spans="1:15">
      <c r="A103">
        <v>101</v>
      </c>
      <c r="B103">
        <f>Table134[[#This Row],[Actual]]</f>
        <v>995.95</v>
      </c>
      <c r="C103">
        <f>Table134[[#This Row],[Predicted]]</f>
        <v>968.74805000000003</v>
      </c>
      <c r="D103" s="3">
        <f>Table1343[[#This Row],[Actual]]/B102-1</f>
        <v>1.3370934289385072E-3</v>
      </c>
      <c r="E103" s="3">
        <f>Table1343[[#This Row],[Predicted]]/C102-1</f>
        <v>-1.913856569864314E-3</v>
      </c>
      <c r="F103" s="1">
        <v>42887</v>
      </c>
      <c r="G103" s="4">
        <f>IF(Table1343[[#This Row],[Actual]]&gt;0,IF(Table1343[[#This Row],[Predicted]]&gt;0,1))</f>
        <v>1</v>
      </c>
      <c r="H103" s="4" t="str">
        <f>IF(Table1343[[#This Row],[Column4]]&gt;=0,"BUY","SELL")</f>
        <v>BUY</v>
      </c>
      <c r="I103" s="4" t="str">
        <f>IF(Table1343[[#This Row],[Column2]]&gt;=0,"BUY","SELL")</f>
        <v>SELL</v>
      </c>
      <c r="J103" s="5">
        <f>IF(Table1343[[#This Row],[PREDICTED_SELL/BUY]]="BUY",Table1343[[#This Row],[Column4]]*$R$3,IF(Table1343[[#This Row],[PREDICTED_SELL/BUY]]="SELL",-Table1343[[#This Row],[Column4]]*$R$3))</f>
        <v>-2.406768172089313</v>
      </c>
      <c r="K103" s="6"/>
      <c r="L103" s="6">
        <f>IF(Table1343[[#This Row],[ACTUAL_SELL/BUY]]=Table1343[[#This Row],[PREDICTED_SELL/BUY]],1,0)</f>
        <v>0</v>
      </c>
      <c r="M103" s="6"/>
      <c r="N103" s="6"/>
      <c r="O103" s="6"/>
    </row>
    <row r="104" spans="1:15">
      <c r="A104">
        <v>102</v>
      </c>
      <c r="B104">
        <f>Table134[[#This Row],[Actual]]</f>
        <v>1006.73</v>
      </c>
      <c r="C104">
        <f>Table134[[#This Row],[Predicted]]</f>
        <v>968.89769999999999</v>
      </c>
      <c r="D104" s="3">
        <f>Table1343[[#This Row],[Actual]]/B103-1</f>
        <v>1.0823836537978693E-2</v>
      </c>
      <c r="E104" s="3">
        <f>Table1343[[#This Row],[Predicted]]/C103-1</f>
        <v>1.5447773030352607E-4</v>
      </c>
      <c r="F104" s="1">
        <v>42888</v>
      </c>
      <c r="G104" s="4">
        <f>IF(Table1343[[#This Row],[Actual]]&gt;0,IF(Table1343[[#This Row],[Predicted]]&gt;0,1))</f>
        <v>1</v>
      </c>
      <c r="H104" s="4" t="str">
        <f>IF(Table1343[[#This Row],[Column4]]&gt;=0,"BUY","SELL")</f>
        <v>BUY</v>
      </c>
      <c r="I104" s="4" t="str">
        <f>IF(Table1343[[#This Row],[Column2]]&gt;=0,"BUY","SELL")</f>
        <v>BUY</v>
      </c>
      <c r="J104" s="5">
        <f>IF(Table1343[[#This Row],[PREDICTED_SELL/BUY]]="BUY",Table1343[[#This Row],[Column4]]*$R$3,IF(Table1343[[#This Row],[PREDICTED_SELL/BUY]]="SELL",-Table1343[[#This Row],[Column4]]*$R$3))</f>
        <v>19.482905768361647</v>
      </c>
      <c r="K104" s="6"/>
      <c r="L104" s="6">
        <f>IF(Table1343[[#This Row],[ACTUAL_SELL/BUY]]=Table1343[[#This Row],[PREDICTED_SELL/BUY]],1,0)</f>
        <v>1</v>
      </c>
      <c r="M104" s="6"/>
      <c r="N104" s="6"/>
      <c r="O104" s="6"/>
    </row>
    <row r="105" spans="1:15">
      <c r="A105">
        <v>103</v>
      </c>
      <c r="B105">
        <f>Table134[[#This Row],[Actual]]</f>
        <v>1011.34</v>
      </c>
      <c r="C105">
        <f>Table134[[#This Row],[Predicted]]</f>
        <v>972.55589999999995</v>
      </c>
      <c r="D105" s="3">
        <f>Table1343[[#This Row],[Actual]]/B104-1</f>
        <v>4.5791821044371961E-3</v>
      </c>
      <c r="E105" s="3">
        <f>Table1343[[#This Row],[Predicted]]/C104-1</f>
        <v>3.7756308018894735E-3</v>
      </c>
      <c r="F105" s="1">
        <v>42891</v>
      </c>
      <c r="G105" s="4">
        <f>IF(Table1343[[#This Row],[Actual]]&gt;0,IF(Table1343[[#This Row],[Predicted]]&gt;0,1))</f>
        <v>1</v>
      </c>
      <c r="H105" s="4" t="str">
        <f>IF(Table1343[[#This Row],[Column4]]&gt;=0,"BUY","SELL")</f>
        <v>BUY</v>
      </c>
      <c r="I105" s="4" t="str">
        <f>IF(Table1343[[#This Row],[Column2]]&gt;=0,"BUY","SELL")</f>
        <v>BUY</v>
      </c>
      <c r="J105" s="5">
        <f>IF(Table1343[[#This Row],[PREDICTED_SELL/BUY]]="BUY",Table1343[[#This Row],[Column4]]*$R$3,IF(Table1343[[#This Row],[PREDICTED_SELL/BUY]]="SELL",-Table1343[[#This Row],[Column4]]*$R$3))</f>
        <v>8.242527787986953</v>
      </c>
      <c r="K105" s="6"/>
      <c r="L105" s="6">
        <f>IF(Table1343[[#This Row],[ACTUAL_SELL/BUY]]=Table1343[[#This Row],[PREDICTED_SELL/BUY]],1,0)</f>
        <v>1</v>
      </c>
      <c r="M105" s="6"/>
      <c r="N105" s="6"/>
      <c r="O105" s="6"/>
    </row>
    <row r="106" spans="1:15">
      <c r="A106">
        <v>104</v>
      </c>
      <c r="B106">
        <f>Table134[[#This Row],[Actual]]</f>
        <v>1003</v>
      </c>
      <c r="C106">
        <f>Table134[[#This Row],[Predicted]]</f>
        <v>978.28700000000003</v>
      </c>
      <c r="D106" s="3">
        <f>Table1343[[#This Row],[Actual]]/B105-1</f>
        <v>-8.2464848616686792E-3</v>
      </c>
      <c r="E106" s="3">
        <f>Table1343[[#This Row],[Predicted]]/C105-1</f>
        <v>5.8928232300066163E-3</v>
      </c>
      <c r="F106" s="1">
        <v>42892</v>
      </c>
      <c r="G106" s="4">
        <f>IF(Table1343[[#This Row],[Actual]]&gt;0,IF(Table1343[[#This Row],[Predicted]]&gt;0,1))</f>
        <v>1</v>
      </c>
      <c r="H106" s="4" t="str">
        <f>IF(Table1343[[#This Row],[Column4]]&gt;=0,"BUY","SELL")</f>
        <v>SELL</v>
      </c>
      <c r="I106" s="4" t="str">
        <f>IF(Table1343[[#This Row],[Column2]]&gt;=0,"BUY","SELL")</f>
        <v>BUY</v>
      </c>
      <c r="J106" s="5">
        <f>IF(Table1343[[#This Row],[PREDICTED_SELL/BUY]]="BUY",Table1343[[#This Row],[Column4]]*$R$3,IF(Table1343[[#This Row],[PREDICTED_SELL/BUY]]="SELL",-Table1343[[#This Row],[Column4]]*$R$3))</f>
        <v>-14.843672751003623</v>
      </c>
      <c r="K106" s="6"/>
      <c r="L106" s="6">
        <f>IF(Table1343[[#This Row],[ACTUAL_SELL/BUY]]=Table1343[[#This Row],[PREDICTED_SELL/BUY]],1,0)</f>
        <v>0</v>
      </c>
      <c r="M106" s="6"/>
      <c r="N106" s="6"/>
      <c r="O106" s="6"/>
    </row>
    <row r="107" spans="1:15">
      <c r="A107">
        <v>105</v>
      </c>
      <c r="B107">
        <f>Table134[[#This Row],[Actual]]</f>
        <v>1010.07</v>
      </c>
      <c r="C107">
        <f>Table134[[#This Row],[Predicted]]</f>
        <v>977.73490000000004</v>
      </c>
      <c r="D107" s="3">
        <f>Table1343[[#This Row],[Actual]]/B106-1</f>
        <v>7.0488534396810909E-3</v>
      </c>
      <c r="E107" s="3">
        <f>Table1343[[#This Row],[Predicted]]/C106-1</f>
        <v>-5.6435381437147658E-4</v>
      </c>
      <c r="F107" s="1">
        <v>42893</v>
      </c>
      <c r="G107" s="4">
        <f>IF(Table1343[[#This Row],[Actual]]&gt;0,IF(Table1343[[#This Row],[Predicted]]&gt;0,1))</f>
        <v>1</v>
      </c>
      <c r="H107" s="4" t="str">
        <f>IF(Table1343[[#This Row],[Column4]]&gt;=0,"BUY","SELL")</f>
        <v>BUY</v>
      </c>
      <c r="I107" s="4" t="str">
        <f>IF(Table1343[[#This Row],[Column2]]&gt;=0,"BUY","SELL")</f>
        <v>SELL</v>
      </c>
      <c r="J107" s="5">
        <f>IF(Table1343[[#This Row],[PREDICTED_SELL/BUY]]="BUY",Table1343[[#This Row],[Column4]]*$R$3,IF(Table1343[[#This Row],[PREDICTED_SELL/BUY]]="SELL",-Table1343[[#This Row],[Column4]]*$R$3))</f>
        <v>-12.687936191425964</v>
      </c>
      <c r="K107" s="6"/>
      <c r="L107" s="6">
        <f>IF(Table1343[[#This Row],[ACTUAL_SELL/BUY]]=Table1343[[#This Row],[PREDICTED_SELL/BUY]],1,0)</f>
        <v>0</v>
      </c>
      <c r="M107" s="6"/>
      <c r="N107" s="6"/>
      <c r="O107" s="6"/>
    </row>
    <row r="108" spans="1:15">
      <c r="A108">
        <v>106</v>
      </c>
      <c r="B108">
        <f>Table134[[#This Row],[Actual]]</f>
        <v>1010.27</v>
      </c>
      <c r="C108">
        <f>Table134[[#This Row],[Predicted]]</f>
        <v>979.57635000000005</v>
      </c>
      <c r="D108" s="3">
        <f>Table1343[[#This Row],[Actual]]/B107-1</f>
        <v>1.9800607878650567E-4</v>
      </c>
      <c r="E108" s="3">
        <f>Table1343[[#This Row],[Predicted]]/C107-1</f>
        <v>1.8833837270204601E-3</v>
      </c>
      <c r="F108" s="1">
        <v>42894</v>
      </c>
      <c r="G108" s="4">
        <f>IF(Table1343[[#This Row],[Actual]]&gt;0,IF(Table1343[[#This Row],[Predicted]]&gt;0,1))</f>
        <v>1</v>
      </c>
      <c r="H108" s="4" t="str">
        <f>IF(Table1343[[#This Row],[Column4]]&gt;=0,"BUY","SELL")</f>
        <v>BUY</v>
      </c>
      <c r="I108" s="4" t="str">
        <f>IF(Table1343[[#This Row],[Column2]]&gt;=0,"BUY","SELL")</f>
        <v>BUY</v>
      </c>
      <c r="J108" s="5">
        <f>IF(Table1343[[#This Row],[PREDICTED_SELL/BUY]]="BUY",Table1343[[#This Row],[Column4]]*$R$3,IF(Table1343[[#This Row],[PREDICTED_SELL/BUY]]="SELL",-Table1343[[#This Row],[Column4]]*$R$3))</f>
        <v>0.3564109418157102</v>
      </c>
      <c r="K108" s="6"/>
      <c r="L108" s="6">
        <f>IF(Table1343[[#This Row],[ACTUAL_SELL/BUY]]=Table1343[[#This Row],[PREDICTED_SELL/BUY]],1,0)</f>
        <v>1</v>
      </c>
      <c r="M108" s="6"/>
      <c r="N108" s="6"/>
      <c r="O108" s="6"/>
    </row>
    <row r="109" spans="1:15">
      <c r="A109">
        <v>107</v>
      </c>
      <c r="B109">
        <f>Table134[[#This Row],[Actual]]</f>
        <v>978.31010000000003</v>
      </c>
      <c r="C109">
        <f>Table134[[#This Row],[Predicted]]</f>
        <v>980.15740000000005</v>
      </c>
      <c r="D109" s="3">
        <f>Table1343[[#This Row],[Actual]]/B108-1</f>
        <v>-3.1635008463084091E-2</v>
      </c>
      <c r="E109" s="3">
        <f>Table1343[[#This Row],[Predicted]]/C108-1</f>
        <v>5.9316458589475651E-4</v>
      </c>
      <c r="F109" s="1">
        <v>42895</v>
      </c>
      <c r="G109" s="4">
        <f>IF(Table1343[[#This Row],[Actual]]&gt;0,IF(Table1343[[#This Row],[Predicted]]&gt;0,1))</f>
        <v>1</v>
      </c>
      <c r="H109" s="4" t="str">
        <f>IF(Table1343[[#This Row],[Column4]]&gt;=0,"BUY","SELL")</f>
        <v>SELL</v>
      </c>
      <c r="I109" s="4" t="str">
        <f>IF(Table1343[[#This Row],[Column2]]&gt;=0,"BUY","SELL")</f>
        <v>BUY</v>
      </c>
      <c r="J109" s="5">
        <f>IF(Table1343[[#This Row],[PREDICTED_SELL/BUY]]="BUY",Table1343[[#This Row],[Column4]]*$R$3,IF(Table1343[[#This Row],[PREDICTED_SELL/BUY]]="SELL",-Table1343[[#This Row],[Column4]]*$R$3))</f>
        <v>-56.943015233551364</v>
      </c>
      <c r="K109" s="6"/>
      <c r="L109" s="6">
        <f>IF(Table1343[[#This Row],[ACTUAL_SELL/BUY]]=Table1343[[#This Row],[PREDICTED_SELL/BUY]],1,0)</f>
        <v>0</v>
      </c>
      <c r="M109" s="6"/>
      <c r="N109" s="6"/>
      <c r="O109" s="6"/>
    </row>
    <row r="110" spans="1:15">
      <c r="A110">
        <v>108</v>
      </c>
      <c r="B110">
        <f>Table134[[#This Row],[Actual]]</f>
        <v>964.90989999999999</v>
      </c>
      <c r="C110">
        <f>Table134[[#This Row],[Predicted]]</f>
        <v>964.73883000000001</v>
      </c>
      <c r="D110" s="3">
        <f>Table1343[[#This Row],[Actual]]/B109-1</f>
        <v>-1.3697292913566028E-2</v>
      </c>
      <c r="E110" s="3">
        <f>Table1343[[#This Row],[Predicted]]/C109-1</f>
        <v>-1.5730708149527817E-2</v>
      </c>
      <c r="F110" s="1">
        <v>42898</v>
      </c>
      <c r="G110" s="4">
        <f>IF(Table1343[[#This Row],[Actual]]&gt;0,IF(Table1343[[#This Row],[Predicted]]&gt;0,1))</f>
        <v>1</v>
      </c>
      <c r="H110" s="4" t="str">
        <f>IF(Table1343[[#This Row],[Column4]]&gt;=0,"BUY","SELL")</f>
        <v>SELL</v>
      </c>
      <c r="I110" s="4" t="str">
        <f>IF(Table1343[[#This Row],[Column2]]&gt;=0,"BUY","SELL")</f>
        <v>SELL</v>
      </c>
      <c r="J110" s="5">
        <f>IF(Table1343[[#This Row],[PREDICTED_SELL/BUY]]="BUY",Table1343[[#This Row],[Column4]]*$R$3,IF(Table1343[[#This Row],[PREDICTED_SELL/BUY]]="SELL",-Table1343[[#This Row],[Column4]]*$R$3))</f>
        <v>24.65512724441885</v>
      </c>
      <c r="K110" s="6"/>
      <c r="L110" s="6">
        <f>IF(Table1343[[#This Row],[ACTUAL_SELL/BUY]]=Table1343[[#This Row],[PREDICTED_SELL/BUY]],1,0)</f>
        <v>1</v>
      </c>
      <c r="M110" s="6"/>
      <c r="N110" s="6"/>
      <c r="O110" s="6"/>
    </row>
    <row r="111" spans="1:15">
      <c r="A111">
        <v>109</v>
      </c>
      <c r="B111">
        <f>Table134[[#This Row],[Actual]]</f>
        <v>980.79</v>
      </c>
      <c r="C111">
        <f>Table134[[#This Row],[Predicted]]</f>
        <v>946.51404000000002</v>
      </c>
      <c r="D111" s="3">
        <f>Table1343[[#This Row],[Actual]]/B110-1</f>
        <v>1.6457598787202876E-2</v>
      </c>
      <c r="E111" s="3">
        <f>Table1343[[#This Row],[Predicted]]/C110-1</f>
        <v>-1.8890905427741522E-2</v>
      </c>
      <c r="F111" s="1">
        <v>42899</v>
      </c>
      <c r="G111" s="4">
        <f>IF(Table1343[[#This Row],[Actual]]&gt;0,IF(Table1343[[#This Row],[Predicted]]&gt;0,1))</f>
        <v>1</v>
      </c>
      <c r="H111" s="4" t="str">
        <f>IF(Table1343[[#This Row],[Column4]]&gt;=0,"BUY","SELL")</f>
        <v>BUY</v>
      </c>
      <c r="I111" s="4" t="str">
        <f>IF(Table1343[[#This Row],[Column2]]&gt;=0,"BUY","SELL")</f>
        <v>SELL</v>
      </c>
      <c r="J111" s="5">
        <f>IF(Table1343[[#This Row],[PREDICTED_SELL/BUY]]="BUY",Table1343[[#This Row],[Column4]]*$R$3,IF(Table1343[[#This Row],[PREDICTED_SELL/BUY]]="SELL",-Table1343[[#This Row],[Column4]]*$R$3))</f>
        <v>-29.623677816965177</v>
      </c>
      <c r="K111" s="6"/>
      <c r="L111" s="6">
        <f>IF(Table1343[[#This Row],[ACTUAL_SELL/BUY]]=Table1343[[#This Row],[PREDICTED_SELL/BUY]],1,0)</f>
        <v>0</v>
      </c>
      <c r="M111" s="6"/>
      <c r="N111" s="6"/>
      <c r="O111" s="6"/>
    </row>
    <row r="112" spans="1:15">
      <c r="A112">
        <v>110</v>
      </c>
      <c r="B112">
        <f>Table134[[#This Row],[Actual]]</f>
        <v>976.47</v>
      </c>
      <c r="C112">
        <f>Table134[[#This Row],[Predicted]]</f>
        <v>945.02329999999995</v>
      </c>
      <c r="D112" s="3">
        <f>Table1343[[#This Row],[Actual]]/B111-1</f>
        <v>-4.404612608203573E-3</v>
      </c>
      <c r="E112" s="3">
        <f>Table1343[[#This Row],[Predicted]]/C111-1</f>
        <v>-1.5749792787015382E-3</v>
      </c>
      <c r="F112" s="1">
        <v>42900</v>
      </c>
      <c r="G112" s="4">
        <f>IF(Table1343[[#This Row],[Actual]]&gt;0,IF(Table1343[[#This Row],[Predicted]]&gt;0,1))</f>
        <v>1</v>
      </c>
      <c r="H112" s="4" t="str">
        <f>IF(Table1343[[#This Row],[Column4]]&gt;=0,"BUY","SELL")</f>
        <v>SELL</v>
      </c>
      <c r="I112" s="4" t="str">
        <f>IF(Table1343[[#This Row],[Column2]]&gt;=0,"BUY","SELL")</f>
        <v>SELL</v>
      </c>
      <c r="J112" s="5">
        <f>IF(Table1343[[#This Row],[PREDICTED_SELL/BUY]]="BUY",Table1343[[#This Row],[Column4]]*$R$3,IF(Table1343[[#This Row],[PREDICTED_SELL/BUY]]="SELL",-Table1343[[#This Row],[Column4]]*$R$3))</f>
        <v>7.9283026947664315</v>
      </c>
      <c r="K112" s="6"/>
      <c r="L112" s="6">
        <f>IF(Table1343[[#This Row],[ACTUAL_SELL/BUY]]=Table1343[[#This Row],[PREDICTED_SELL/BUY]],1,0)</f>
        <v>1</v>
      </c>
      <c r="M112" s="6"/>
      <c r="N112" s="6"/>
      <c r="O112" s="6"/>
    </row>
    <row r="113" spans="1:15">
      <c r="A113">
        <v>111</v>
      </c>
      <c r="B113">
        <f>Table134[[#This Row],[Actual]]</f>
        <v>964.16989999999998</v>
      </c>
      <c r="C113">
        <f>Table134[[#This Row],[Predicted]]</f>
        <v>947.61469999999997</v>
      </c>
      <c r="D113" s="3">
        <f>Table1343[[#This Row],[Actual]]/B112-1</f>
        <v>-1.2596495540057595E-2</v>
      </c>
      <c r="E113" s="3">
        <f>Table1343[[#This Row],[Predicted]]/C112-1</f>
        <v>2.7421546114259066E-3</v>
      </c>
      <c r="F113" s="1">
        <v>42901</v>
      </c>
      <c r="G113" s="4">
        <f>IF(Table1343[[#This Row],[Actual]]&gt;0,IF(Table1343[[#This Row],[Predicted]]&gt;0,1))</f>
        <v>1</v>
      </c>
      <c r="H113" s="4" t="str">
        <f>IF(Table1343[[#This Row],[Column4]]&gt;=0,"BUY","SELL")</f>
        <v>SELL</v>
      </c>
      <c r="I113" s="4" t="str">
        <f>IF(Table1343[[#This Row],[Column2]]&gt;=0,"BUY","SELL")</f>
        <v>BUY</v>
      </c>
      <c r="J113" s="5">
        <f>IF(Table1343[[#This Row],[PREDICTED_SELL/BUY]]="BUY",Table1343[[#This Row],[Column4]]*$R$3,IF(Table1343[[#This Row],[PREDICTED_SELL/BUY]]="SELL",-Table1343[[#This Row],[Column4]]*$R$3))</f>
        <v>-22.673691972103672</v>
      </c>
      <c r="K113" s="6"/>
      <c r="L113" s="6">
        <f>IF(Table1343[[#This Row],[ACTUAL_SELL/BUY]]=Table1343[[#This Row],[PREDICTED_SELL/BUY]],1,0)</f>
        <v>0</v>
      </c>
      <c r="M113" s="6"/>
      <c r="N113" s="6"/>
      <c r="O113" s="6"/>
    </row>
    <row r="114" spans="1:15">
      <c r="A114">
        <v>112</v>
      </c>
      <c r="B114">
        <f>Table134[[#This Row],[Actual]]</f>
        <v>987.71</v>
      </c>
      <c r="C114">
        <f>Table134[[#This Row],[Predicted]]</f>
        <v>946.73299999999995</v>
      </c>
      <c r="D114" s="3">
        <f>Table1343[[#This Row],[Actual]]/B113-1</f>
        <v>2.441488787401469E-2</v>
      </c>
      <c r="E114" s="3">
        <f>Table1343[[#This Row],[Predicted]]/C113-1</f>
        <v>-9.3044145473897277E-4</v>
      </c>
      <c r="F114" s="1">
        <v>42902</v>
      </c>
      <c r="G114" s="4">
        <f>IF(Table1343[[#This Row],[Actual]]&gt;0,IF(Table1343[[#This Row],[Predicted]]&gt;0,1))</f>
        <v>1</v>
      </c>
      <c r="H114" s="4" t="str">
        <f>IF(Table1343[[#This Row],[Column4]]&gt;=0,"BUY","SELL")</f>
        <v>BUY</v>
      </c>
      <c r="I114" s="4" t="str">
        <f>IF(Table1343[[#This Row],[Column2]]&gt;=0,"BUY","SELL")</f>
        <v>SELL</v>
      </c>
      <c r="J114" s="5">
        <f>IF(Table1343[[#This Row],[PREDICTED_SELL/BUY]]="BUY",Table1343[[#This Row],[Column4]]*$R$3,IF(Table1343[[#This Row],[PREDICTED_SELL/BUY]]="SELL",-Table1343[[#This Row],[Column4]]*$R$3))</f>
        <v>-43.946798173226441</v>
      </c>
      <c r="K114" s="6"/>
      <c r="L114" s="6">
        <f>IF(Table1343[[#This Row],[ACTUAL_SELL/BUY]]=Table1343[[#This Row],[PREDICTED_SELL/BUY]],1,0)</f>
        <v>0</v>
      </c>
      <c r="M114" s="6"/>
      <c r="N114" s="6"/>
      <c r="O114" s="6"/>
    </row>
    <row r="115" spans="1:15">
      <c r="A115">
        <v>113</v>
      </c>
      <c r="B115">
        <f>Table134[[#This Row],[Actual]]</f>
        <v>995.16989999999998</v>
      </c>
      <c r="C115">
        <f>Table134[[#This Row],[Predicted]]</f>
        <v>946.82330000000002</v>
      </c>
      <c r="D115" s="3">
        <f>Table1343[[#This Row],[Actual]]/B114-1</f>
        <v>7.5527229652427863E-3</v>
      </c>
      <c r="E115" s="3">
        <f>Table1343[[#This Row],[Predicted]]/C114-1</f>
        <v>9.5380640581899101E-5</v>
      </c>
      <c r="F115" s="1">
        <v>42905</v>
      </c>
      <c r="G115" s="4">
        <f>IF(Table1343[[#This Row],[Actual]]&gt;0,IF(Table1343[[#This Row],[Predicted]]&gt;0,1))</f>
        <v>1</v>
      </c>
      <c r="H115" s="4" t="str">
        <f>IF(Table1343[[#This Row],[Column4]]&gt;=0,"BUY","SELL")</f>
        <v>BUY</v>
      </c>
      <c r="I115" s="4" t="str">
        <f>IF(Table1343[[#This Row],[Column2]]&gt;=0,"BUY","SELL")</f>
        <v>BUY</v>
      </c>
      <c r="J115" s="5">
        <f>IF(Table1343[[#This Row],[PREDICTED_SELL/BUY]]="BUY",Table1343[[#This Row],[Column4]]*$R$3,IF(Table1343[[#This Row],[PREDICTED_SELL/BUY]]="SELL",-Table1343[[#This Row],[Column4]]*$R$3))</f>
        <v>13.594901337437015</v>
      </c>
      <c r="K115" s="6"/>
      <c r="L115" s="6">
        <f>IF(Table1343[[#This Row],[ACTUAL_SELL/BUY]]=Table1343[[#This Row],[PREDICTED_SELL/BUY]],1,0)</f>
        <v>1</v>
      </c>
      <c r="M115" s="6"/>
      <c r="N115" s="6"/>
      <c r="O115" s="6"/>
    </row>
    <row r="116" spans="1:15">
      <c r="A116">
        <v>114</v>
      </c>
      <c r="B116">
        <f>Table134[[#This Row],[Actual]]</f>
        <v>992.59010000000001</v>
      </c>
      <c r="C116">
        <f>Table134[[#This Row],[Predicted]]</f>
        <v>956.61614999999995</v>
      </c>
      <c r="D116" s="3">
        <f>Table1343[[#This Row],[Actual]]/B115-1</f>
        <v>-2.5923211704855786E-3</v>
      </c>
      <c r="E116" s="3">
        <f>Table1343[[#This Row],[Predicted]]/C115-1</f>
        <v>1.0342848554740769E-2</v>
      </c>
      <c r="F116" s="1">
        <v>42906</v>
      </c>
      <c r="G116" s="4">
        <f>IF(Table1343[[#This Row],[Actual]]&gt;0,IF(Table1343[[#This Row],[Predicted]]&gt;0,1))</f>
        <v>1</v>
      </c>
      <c r="H116" s="4" t="str">
        <f>IF(Table1343[[#This Row],[Column4]]&gt;=0,"BUY","SELL")</f>
        <v>SELL</v>
      </c>
      <c r="I116" s="4" t="str">
        <f>IF(Table1343[[#This Row],[Column2]]&gt;=0,"BUY","SELL")</f>
        <v>BUY</v>
      </c>
      <c r="J116" s="5">
        <f>IF(Table1343[[#This Row],[PREDICTED_SELL/BUY]]="BUY",Table1343[[#This Row],[Column4]]*$R$3,IF(Table1343[[#This Row],[PREDICTED_SELL/BUY]]="SELL",-Table1343[[#This Row],[Column4]]*$R$3))</f>
        <v>-4.6661781068740416</v>
      </c>
      <c r="K116" s="6"/>
      <c r="L116" s="6">
        <f>IF(Table1343[[#This Row],[ACTUAL_SELL/BUY]]=Table1343[[#This Row],[PREDICTED_SELL/BUY]],1,0)</f>
        <v>0</v>
      </c>
      <c r="M116" s="6"/>
      <c r="N116" s="6"/>
      <c r="O116" s="6"/>
    </row>
    <row r="117" spans="1:15">
      <c r="A117">
        <v>115</v>
      </c>
      <c r="B117">
        <f>Table134[[#This Row],[Actual]]</f>
        <v>1002.23</v>
      </c>
      <c r="C117">
        <f>Table134[[#This Row],[Predicted]]</f>
        <v>964.50963999999999</v>
      </c>
      <c r="D117" s="3">
        <f>Table1343[[#This Row],[Actual]]/B116-1</f>
        <v>9.7118639406135188E-3</v>
      </c>
      <c r="E117" s="3">
        <f>Table1343[[#This Row],[Predicted]]/C116-1</f>
        <v>8.2514705611023142E-3</v>
      </c>
      <c r="F117" s="1">
        <v>42907</v>
      </c>
      <c r="G117" s="4">
        <f>IF(Table1343[[#This Row],[Actual]]&gt;0,IF(Table1343[[#This Row],[Predicted]]&gt;0,1))</f>
        <v>1</v>
      </c>
      <c r="H117" s="4" t="str">
        <f>IF(Table1343[[#This Row],[Column4]]&gt;=0,"BUY","SELL")</f>
        <v>BUY</v>
      </c>
      <c r="I117" s="4" t="str">
        <f>IF(Table1343[[#This Row],[Column2]]&gt;=0,"BUY","SELL")</f>
        <v>BUY</v>
      </c>
      <c r="J117" s="5">
        <f>IF(Table1343[[#This Row],[PREDICTED_SELL/BUY]]="BUY",Table1343[[#This Row],[Column4]]*$R$3,IF(Table1343[[#This Row],[PREDICTED_SELL/BUY]]="SELL",-Table1343[[#This Row],[Column4]]*$R$3))</f>
        <v>17.481355093104334</v>
      </c>
      <c r="K117" s="6"/>
      <c r="L117" s="6">
        <f>IF(Table1343[[#This Row],[ACTUAL_SELL/BUY]]=Table1343[[#This Row],[PREDICTED_SELL/BUY]],1,0)</f>
        <v>1</v>
      </c>
      <c r="M117" s="6"/>
      <c r="N117" s="6"/>
      <c r="O117" s="6"/>
    </row>
    <row r="118" spans="1:15">
      <c r="A118">
        <v>116</v>
      </c>
      <c r="B118">
        <f>Table134[[#This Row],[Actual]]</f>
        <v>1001.3</v>
      </c>
      <c r="C118">
        <f>Table134[[#This Row],[Predicted]]</f>
        <v>972.79139999999995</v>
      </c>
      <c r="D118" s="3">
        <f>Table1343[[#This Row],[Actual]]/B117-1</f>
        <v>-9.2793071450669729E-4</v>
      </c>
      <c r="E118" s="3">
        <f>Table1343[[#This Row],[Predicted]]/C117-1</f>
        <v>8.5864979016694321E-3</v>
      </c>
      <c r="F118" s="1">
        <v>42908</v>
      </c>
      <c r="G118" s="4">
        <f>IF(Table1343[[#This Row],[Actual]]&gt;0,IF(Table1343[[#This Row],[Predicted]]&gt;0,1))</f>
        <v>1</v>
      </c>
      <c r="H118" s="4" t="str">
        <f>IF(Table1343[[#This Row],[Column4]]&gt;=0,"BUY","SELL")</f>
        <v>SELL</v>
      </c>
      <c r="I118" s="4" t="str">
        <f>IF(Table1343[[#This Row],[Column2]]&gt;=0,"BUY","SELL")</f>
        <v>BUY</v>
      </c>
      <c r="J118" s="5">
        <f>IF(Table1343[[#This Row],[PREDICTED_SELL/BUY]]="BUY",Table1343[[#This Row],[Column4]]*$R$3,IF(Table1343[[#This Row],[PREDICTED_SELL/BUY]]="SELL",-Table1343[[#This Row],[Column4]]*$R$3))</f>
        <v>-1.6702752861120551</v>
      </c>
      <c r="K118" s="6"/>
      <c r="L118" s="6">
        <f>IF(Table1343[[#This Row],[ACTUAL_SELL/BUY]]=Table1343[[#This Row],[PREDICTED_SELL/BUY]],1,0)</f>
        <v>0</v>
      </c>
      <c r="M118" s="6"/>
      <c r="N118" s="6"/>
      <c r="O118" s="6"/>
    </row>
    <row r="119" spans="1:15">
      <c r="A119">
        <v>117</v>
      </c>
      <c r="B119">
        <f>Table134[[#This Row],[Actual]]</f>
        <v>1003.74</v>
      </c>
      <c r="C119">
        <f>Table134[[#This Row],[Predicted]]</f>
        <v>976.20529999999997</v>
      </c>
      <c r="D119" s="3">
        <f>Table1343[[#This Row],[Actual]]/B118-1</f>
        <v>2.4368321182464125E-3</v>
      </c>
      <c r="E119" s="3">
        <f>Table1343[[#This Row],[Predicted]]/C118-1</f>
        <v>3.5093854653731604E-3</v>
      </c>
      <c r="F119" s="1">
        <v>42909</v>
      </c>
      <c r="G119" s="4">
        <f>IF(Table1343[[#This Row],[Actual]]&gt;0,IF(Table1343[[#This Row],[Predicted]]&gt;0,1))</f>
        <v>1</v>
      </c>
      <c r="H119" s="4" t="str">
        <f>IF(Table1343[[#This Row],[Column4]]&gt;=0,"BUY","SELL")</f>
        <v>BUY</v>
      </c>
      <c r="I119" s="4" t="str">
        <f>IF(Table1343[[#This Row],[Column2]]&gt;=0,"BUY","SELL")</f>
        <v>BUY</v>
      </c>
      <c r="J119" s="5">
        <f>IF(Table1343[[#This Row],[PREDICTED_SELL/BUY]]="BUY",Table1343[[#This Row],[Column4]]*$R$3,IF(Table1343[[#This Row],[PREDICTED_SELL/BUY]]="SELL",-Table1343[[#This Row],[Column4]]*$R$3))</f>
        <v>4.3862978128435426</v>
      </c>
      <c r="K119" s="6"/>
      <c r="L119" s="6">
        <f>IF(Table1343[[#This Row],[ACTUAL_SELL/BUY]]=Table1343[[#This Row],[PREDICTED_SELL/BUY]],1,0)</f>
        <v>1</v>
      </c>
      <c r="M119" s="6"/>
      <c r="N119" s="6"/>
      <c r="O119" s="6"/>
    </row>
    <row r="120" spans="1:15">
      <c r="A120">
        <v>118</v>
      </c>
      <c r="B120">
        <f>Table134[[#This Row],[Actual]]</f>
        <v>993.98</v>
      </c>
      <c r="C120">
        <f>Table134[[#This Row],[Predicted]]</f>
        <v>978.92345999999998</v>
      </c>
      <c r="D120" s="3">
        <f>Table1343[[#This Row],[Actual]]/B119-1</f>
        <v>-9.7236336102974885E-3</v>
      </c>
      <c r="E120" s="3">
        <f>Table1343[[#This Row],[Predicted]]/C119-1</f>
        <v>2.784414303016014E-3</v>
      </c>
      <c r="F120" s="1">
        <v>42912</v>
      </c>
      <c r="G120" s="4">
        <f>IF(Table1343[[#This Row],[Actual]]&gt;0,IF(Table1343[[#This Row],[Predicted]]&gt;0,1))</f>
        <v>1</v>
      </c>
      <c r="H120" s="4" t="str">
        <f>IF(Table1343[[#This Row],[Column4]]&gt;=0,"BUY","SELL")</f>
        <v>SELL</v>
      </c>
      <c r="I120" s="4" t="str">
        <f>IF(Table1343[[#This Row],[Column2]]&gt;=0,"BUY","SELL")</f>
        <v>BUY</v>
      </c>
      <c r="J120" s="5">
        <f>IF(Table1343[[#This Row],[PREDICTED_SELL/BUY]]="BUY",Table1343[[#This Row],[Column4]]*$R$3,IF(Table1343[[#This Row],[PREDICTED_SELL/BUY]]="SELL",-Table1343[[#This Row],[Column4]]*$R$3))</f>
        <v>-17.502540498535481</v>
      </c>
      <c r="K120" s="6"/>
      <c r="L120" s="6">
        <f>IF(Table1343[[#This Row],[ACTUAL_SELL/BUY]]=Table1343[[#This Row],[PREDICTED_SELL/BUY]],1,0)</f>
        <v>0</v>
      </c>
      <c r="M120" s="6"/>
      <c r="N120" s="6"/>
      <c r="O120" s="6"/>
    </row>
    <row r="121" spans="1:15">
      <c r="A121">
        <v>119</v>
      </c>
      <c r="B121">
        <f>Table134[[#This Row],[Actual]]</f>
        <v>976.78</v>
      </c>
      <c r="C121">
        <f>Table134[[#This Row],[Predicted]]</f>
        <v>974.97180000000003</v>
      </c>
      <c r="D121" s="3">
        <f>Table1343[[#This Row],[Actual]]/B120-1</f>
        <v>-1.7304171110082756E-2</v>
      </c>
      <c r="E121" s="3">
        <f>Table1343[[#This Row],[Predicted]]/C120-1</f>
        <v>-4.0367405231047648E-3</v>
      </c>
      <c r="F121" s="1">
        <v>42913</v>
      </c>
      <c r="G121" s="4">
        <f>IF(Table1343[[#This Row],[Actual]]&gt;0,IF(Table1343[[#This Row],[Predicted]]&gt;0,1))</f>
        <v>1</v>
      </c>
      <c r="H121" s="4" t="str">
        <f>IF(Table1343[[#This Row],[Column4]]&gt;=0,"BUY","SELL")</f>
        <v>SELL</v>
      </c>
      <c r="I121" s="4" t="str">
        <f>IF(Table1343[[#This Row],[Column2]]&gt;=0,"BUY","SELL")</f>
        <v>SELL</v>
      </c>
      <c r="J121" s="5">
        <f>IF(Table1343[[#This Row],[PREDICTED_SELL/BUY]]="BUY",Table1343[[#This Row],[Column4]]*$R$3,IF(Table1343[[#This Row],[PREDICTED_SELL/BUY]]="SELL",-Table1343[[#This Row],[Column4]]*$R$3))</f>
        <v>31.14750799814896</v>
      </c>
      <c r="K121" s="6"/>
      <c r="L121" s="6">
        <f>IF(Table1343[[#This Row],[ACTUAL_SELL/BUY]]=Table1343[[#This Row],[PREDICTED_SELL/BUY]],1,0)</f>
        <v>1</v>
      </c>
      <c r="M121" s="6"/>
      <c r="N121" s="6"/>
      <c r="O121" s="6"/>
    </row>
    <row r="122" spans="1:15">
      <c r="A122">
        <v>120</v>
      </c>
      <c r="B122">
        <f>Table134[[#This Row],[Actual]]</f>
        <v>990.33010000000002</v>
      </c>
      <c r="C122">
        <f>Table134[[#This Row],[Predicted]]</f>
        <v>965.19976999999994</v>
      </c>
      <c r="D122" s="3">
        <f>Table1343[[#This Row],[Actual]]/B121-1</f>
        <v>1.3872212780769555E-2</v>
      </c>
      <c r="E122" s="3">
        <f>Table1343[[#This Row],[Predicted]]/C121-1</f>
        <v>-1.0022884764462003E-2</v>
      </c>
      <c r="F122" s="1">
        <v>42914</v>
      </c>
      <c r="G122" s="4">
        <f>IF(Table1343[[#This Row],[Actual]]&gt;0,IF(Table1343[[#This Row],[Predicted]]&gt;0,1))</f>
        <v>1</v>
      </c>
      <c r="H122" s="4" t="str">
        <f>IF(Table1343[[#This Row],[Column4]]&gt;=0,"BUY","SELL")</f>
        <v>BUY</v>
      </c>
      <c r="I122" s="4" t="str">
        <f>IF(Table1343[[#This Row],[Column2]]&gt;=0,"BUY","SELL")</f>
        <v>SELL</v>
      </c>
      <c r="J122" s="5">
        <f>IF(Table1343[[#This Row],[PREDICTED_SELL/BUY]]="BUY",Table1343[[#This Row],[Column4]]*$R$3,IF(Table1343[[#This Row],[PREDICTED_SELL/BUY]]="SELL",-Table1343[[#This Row],[Column4]]*$R$3))</f>
        <v>-24.969983005385199</v>
      </c>
      <c r="K122" s="6"/>
      <c r="L122" s="6">
        <f>IF(Table1343[[#This Row],[ACTUAL_SELL/BUY]]=Table1343[[#This Row],[PREDICTED_SELL/BUY]],1,0)</f>
        <v>0</v>
      </c>
      <c r="M122" s="6"/>
      <c r="N122" s="6"/>
      <c r="O122" s="6"/>
    </row>
    <row r="123" spans="1:15">
      <c r="A123">
        <v>121</v>
      </c>
      <c r="B123">
        <f>Table134[[#This Row],[Actual]]</f>
        <v>975.92989999999998</v>
      </c>
      <c r="C123">
        <f>Table134[[#This Row],[Predicted]]</f>
        <v>963.68089999999995</v>
      </c>
      <c r="D123" s="3">
        <f>Table1343[[#This Row],[Actual]]/B122-1</f>
        <v>-1.4540808160834473E-2</v>
      </c>
      <c r="E123" s="3">
        <f>Table1343[[#This Row],[Predicted]]/C122-1</f>
        <v>-1.5736327827761132E-3</v>
      </c>
      <c r="F123" s="1">
        <v>42915</v>
      </c>
      <c r="G123" s="4">
        <f>IF(Table1343[[#This Row],[Actual]]&gt;0,IF(Table1343[[#This Row],[Predicted]]&gt;0,1))</f>
        <v>1</v>
      </c>
      <c r="H123" s="4" t="str">
        <f>IF(Table1343[[#This Row],[Column4]]&gt;=0,"BUY","SELL")</f>
        <v>SELL</v>
      </c>
      <c r="I123" s="4" t="str">
        <f>IF(Table1343[[#This Row],[Column2]]&gt;=0,"BUY","SELL")</f>
        <v>SELL</v>
      </c>
      <c r="J123" s="5">
        <f>IF(Table1343[[#This Row],[PREDICTED_SELL/BUY]]="BUY",Table1343[[#This Row],[Column4]]*$R$3,IF(Table1343[[#This Row],[PREDICTED_SELL/BUY]]="SELL",-Table1343[[#This Row],[Column4]]*$R$3))</f>
        <v>26.173454689502051</v>
      </c>
      <c r="K123" s="6"/>
      <c r="L123" s="6">
        <f>IF(Table1343[[#This Row],[ACTUAL_SELL/BUY]]=Table1343[[#This Row],[PREDICTED_SELL/BUY]],1,0)</f>
        <v>1</v>
      </c>
      <c r="M123" s="6"/>
      <c r="N123" s="6"/>
      <c r="O123" s="6"/>
    </row>
    <row r="124" spans="1:15">
      <c r="A124">
        <v>122</v>
      </c>
      <c r="B124">
        <f>Table134[[#This Row],[Actual]]</f>
        <v>968</v>
      </c>
      <c r="C124">
        <f>Table134[[#This Row],[Predicted]]</f>
        <v>957.90093999999999</v>
      </c>
      <c r="D124" s="3">
        <f>Table1343[[#This Row],[Actual]]/B123-1</f>
        <v>-8.1254811436763941E-3</v>
      </c>
      <c r="E124" s="3">
        <f>Table1343[[#This Row],[Predicted]]/C123-1</f>
        <v>-5.9977944981579601E-3</v>
      </c>
      <c r="F124" s="1">
        <v>42916</v>
      </c>
      <c r="G124" s="4">
        <f>IF(Table1343[[#This Row],[Actual]]&gt;0,IF(Table1343[[#This Row],[Predicted]]&gt;0,1))</f>
        <v>1</v>
      </c>
      <c r="H124" s="4" t="str">
        <f>IF(Table1343[[#This Row],[Column4]]&gt;=0,"BUY","SELL")</f>
        <v>SELL</v>
      </c>
      <c r="I124" s="4" t="str">
        <f>IF(Table1343[[#This Row],[Column2]]&gt;=0,"BUY","SELL")</f>
        <v>SELL</v>
      </c>
      <c r="J124" s="5">
        <f>IF(Table1343[[#This Row],[PREDICTED_SELL/BUY]]="BUY",Table1343[[#This Row],[Column4]]*$R$3,IF(Table1343[[#This Row],[PREDICTED_SELL/BUY]]="SELL",-Table1343[[#This Row],[Column4]]*$R$3))</f>
        <v>14.625866058617509</v>
      </c>
      <c r="K124" s="6"/>
      <c r="L124" s="6">
        <f>IF(Table1343[[#This Row],[ACTUAL_SELL/BUY]]=Table1343[[#This Row],[PREDICTED_SELL/BUY]],1,0)</f>
        <v>1</v>
      </c>
      <c r="M124" s="6"/>
      <c r="N124" s="6"/>
      <c r="O124" s="6"/>
    </row>
    <row r="125" spans="1:15">
      <c r="A125">
        <v>123</v>
      </c>
      <c r="B125">
        <f>Table134[[#This Row],[Actual]]</f>
        <v>953.65989999999999</v>
      </c>
      <c r="C125">
        <f>Table134[[#This Row],[Predicted]]</f>
        <v>953.92870000000005</v>
      </c>
      <c r="D125" s="3">
        <f>Table1343[[#This Row],[Actual]]/B124-1</f>
        <v>-1.4814152892561938E-2</v>
      </c>
      <c r="E125" s="3">
        <f>Table1343[[#This Row],[Predicted]]/C124-1</f>
        <v>-4.1468171019855005E-3</v>
      </c>
      <c r="F125" s="1">
        <v>42919</v>
      </c>
      <c r="G125" s="4">
        <f>IF(Table1343[[#This Row],[Actual]]&gt;0,IF(Table1343[[#This Row],[Predicted]]&gt;0,1))</f>
        <v>1</v>
      </c>
      <c r="H125" s="4" t="str">
        <f>IF(Table1343[[#This Row],[Column4]]&gt;=0,"BUY","SELL")</f>
        <v>SELL</v>
      </c>
      <c r="I125" s="4" t="str">
        <f>IF(Table1343[[#This Row],[Column2]]&gt;=0,"BUY","SELL")</f>
        <v>SELL</v>
      </c>
      <c r="J125" s="5">
        <f>IF(Table1343[[#This Row],[PREDICTED_SELL/BUY]]="BUY",Table1343[[#This Row],[Column4]]*$R$3,IF(Table1343[[#This Row],[PREDICTED_SELL/BUY]]="SELL",-Table1343[[#This Row],[Column4]]*$R$3))</f>
        <v>26.66547520661149</v>
      </c>
      <c r="K125" s="6"/>
      <c r="L125" s="6">
        <f>IF(Table1343[[#This Row],[ACTUAL_SELL/BUY]]=Table1343[[#This Row],[PREDICTED_SELL/BUY]],1,0)</f>
        <v>1</v>
      </c>
      <c r="M125" s="6"/>
      <c r="N125" s="6"/>
      <c r="O125" s="6"/>
    </row>
    <row r="126" spans="1:15">
      <c r="A126">
        <v>124</v>
      </c>
      <c r="B126">
        <f>Table134[[#This Row],[Actual]]</f>
        <v>953.65989999999999</v>
      </c>
      <c r="C126">
        <f>Table134[[#This Row],[Predicted]]</f>
        <v>944.33609999999999</v>
      </c>
      <c r="D126" s="3">
        <f>Table1343[[#This Row],[Actual]]/B125-1</f>
        <v>0</v>
      </c>
      <c r="E126" s="3">
        <f>Table1343[[#This Row],[Predicted]]/C125-1</f>
        <v>-1.0055887824739984E-2</v>
      </c>
      <c r="F126" s="1">
        <v>42920</v>
      </c>
      <c r="G126" s="4">
        <f>IF(Table1343[[#This Row],[Actual]]&gt;0,IF(Table1343[[#This Row],[Predicted]]&gt;0,1))</f>
        <v>1</v>
      </c>
      <c r="H126" s="4" t="str">
        <f>IF(Table1343[[#This Row],[Column4]]&gt;=0,"BUY","SELL")</f>
        <v>BUY</v>
      </c>
      <c r="I126" s="4" t="str">
        <f>IF(Table1343[[#This Row],[Column2]]&gt;=0,"BUY","SELL")</f>
        <v>SELL</v>
      </c>
      <c r="J126" s="5">
        <f>IF(Table1343[[#This Row],[PREDICTED_SELL/BUY]]="BUY",Table1343[[#This Row],[Column4]]*$R$3,IF(Table1343[[#This Row],[PREDICTED_SELL/BUY]]="SELL",-Table1343[[#This Row],[Column4]]*$R$3))</f>
        <v>0</v>
      </c>
      <c r="K126" s="6"/>
      <c r="L126" s="6">
        <f>IF(Table1343[[#This Row],[ACTUAL_SELL/BUY]]=Table1343[[#This Row],[PREDICTED_SELL/BUY]],1,0)</f>
        <v>0</v>
      </c>
      <c r="M126" s="6"/>
      <c r="N126" s="6"/>
      <c r="O126" s="6"/>
    </row>
    <row r="127" spans="1:15">
      <c r="A127">
        <v>125</v>
      </c>
      <c r="B127">
        <f>Table134[[#This Row],[Actual]]</f>
        <v>971.3999</v>
      </c>
      <c r="C127">
        <f>Table134[[#This Row],[Predicted]]</f>
        <v>942.1105</v>
      </c>
      <c r="D127" s="3">
        <f>Table1343[[#This Row],[Actual]]/B126-1</f>
        <v>1.8602019441102735E-2</v>
      </c>
      <c r="E127" s="3">
        <f>Table1343[[#This Row],[Predicted]]/C126-1</f>
        <v>-2.3567880122341567E-3</v>
      </c>
      <c r="F127" s="1">
        <v>42921</v>
      </c>
      <c r="G127" s="4">
        <f>IF(Table1343[[#This Row],[Actual]]&gt;0,IF(Table1343[[#This Row],[Predicted]]&gt;0,1))</f>
        <v>1</v>
      </c>
      <c r="H127" s="4" t="str">
        <f>IF(Table1343[[#This Row],[Column4]]&gt;=0,"BUY","SELL")</f>
        <v>BUY</v>
      </c>
      <c r="I127" s="4" t="str">
        <f>IF(Table1343[[#This Row],[Column2]]&gt;=0,"BUY","SELL")</f>
        <v>SELL</v>
      </c>
      <c r="J127" s="5">
        <f>IF(Table1343[[#This Row],[PREDICTED_SELL/BUY]]="BUY",Table1343[[#This Row],[Column4]]*$R$3,IF(Table1343[[#This Row],[PREDICTED_SELL/BUY]]="SELL",-Table1343[[#This Row],[Column4]]*$R$3))</f>
        <v>-33.483634993984921</v>
      </c>
      <c r="K127" s="6"/>
      <c r="L127" s="6">
        <f>IF(Table1343[[#This Row],[ACTUAL_SELL/BUY]]=Table1343[[#This Row],[PREDICTED_SELL/BUY]],1,0)</f>
        <v>0</v>
      </c>
      <c r="M127" s="6"/>
      <c r="N127" s="6"/>
      <c r="O127" s="6"/>
    </row>
    <row r="128" spans="1:15">
      <c r="A128">
        <v>126</v>
      </c>
      <c r="B128">
        <f>Table134[[#This Row],[Actual]]</f>
        <v>965.13990000000001</v>
      </c>
      <c r="C128">
        <f>Table134[[#This Row],[Predicted]]</f>
        <v>944.82090000000005</v>
      </c>
      <c r="D128" s="3">
        <f>Table1343[[#This Row],[Actual]]/B127-1</f>
        <v>-6.4443078489095917E-3</v>
      </c>
      <c r="E128" s="3">
        <f>Table1343[[#This Row],[Predicted]]/C127-1</f>
        <v>2.8769449018986037E-3</v>
      </c>
      <c r="F128" s="1">
        <v>42922</v>
      </c>
      <c r="G128" s="4">
        <f>IF(Table1343[[#This Row],[Actual]]&gt;0,IF(Table1343[[#This Row],[Predicted]]&gt;0,1))</f>
        <v>1</v>
      </c>
      <c r="H128" s="4" t="str">
        <f>IF(Table1343[[#This Row],[Column4]]&gt;=0,"BUY","SELL")</f>
        <v>SELL</v>
      </c>
      <c r="I128" s="4" t="str">
        <f>IF(Table1343[[#This Row],[Column2]]&gt;=0,"BUY","SELL")</f>
        <v>BUY</v>
      </c>
      <c r="J128" s="5">
        <f>IF(Table1343[[#This Row],[PREDICTED_SELL/BUY]]="BUY",Table1343[[#This Row],[Column4]]*$R$3,IF(Table1343[[#This Row],[PREDICTED_SELL/BUY]]="SELL",-Table1343[[#This Row],[Column4]]*$R$3))</f>
        <v>-11.599754128037265</v>
      </c>
      <c r="K128" s="6"/>
      <c r="L128" s="6">
        <f>IF(Table1343[[#This Row],[ACTUAL_SELL/BUY]]=Table1343[[#This Row],[PREDICTED_SELL/BUY]],1,0)</f>
        <v>0</v>
      </c>
      <c r="M128" s="6"/>
      <c r="N128" s="6"/>
      <c r="O128" s="6"/>
    </row>
    <row r="129" spans="1:15">
      <c r="A129">
        <v>127</v>
      </c>
      <c r="B129">
        <f>Table134[[#This Row],[Actual]]</f>
        <v>978.76</v>
      </c>
      <c r="C129">
        <f>Table134[[#This Row],[Predicted]]</f>
        <v>946.24</v>
      </c>
      <c r="D129" s="3">
        <f>Table1343[[#This Row],[Actual]]/B128-1</f>
        <v>1.4112047382975224E-2</v>
      </c>
      <c r="E129" s="3">
        <f>Table1343[[#This Row],[Predicted]]/C128-1</f>
        <v>1.501977782244257E-3</v>
      </c>
      <c r="F129" s="1">
        <v>42923</v>
      </c>
      <c r="G129" s="4">
        <f>IF(Table1343[[#This Row],[Actual]]&gt;0,IF(Table1343[[#This Row],[Predicted]]&gt;0,1))</f>
        <v>1</v>
      </c>
      <c r="H129" s="4" t="str">
        <f>IF(Table1343[[#This Row],[Column4]]&gt;=0,"BUY","SELL")</f>
        <v>BUY</v>
      </c>
      <c r="I129" s="4" t="str">
        <f>IF(Table1343[[#This Row],[Column2]]&gt;=0,"BUY","SELL")</f>
        <v>BUY</v>
      </c>
      <c r="J129" s="5">
        <f>IF(Table1343[[#This Row],[PREDICTED_SELL/BUY]]="BUY",Table1343[[#This Row],[Column4]]*$R$3,IF(Table1343[[#This Row],[PREDICTED_SELL/BUY]]="SELL",-Table1343[[#This Row],[Column4]]*$R$3))</f>
        <v>25.401685289355402</v>
      </c>
      <c r="K129" s="6"/>
      <c r="L129" s="6">
        <f>IF(Table1343[[#This Row],[ACTUAL_SELL/BUY]]=Table1343[[#This Row],[PREDICTED_SELL/BUY]],1,0)</f>
        <v>1</v>
      </c>
      <c r="M129" s="6"/>
      <c r="N129" s="6"/>
      <c r="O129" s="6"/>
    </row>
    <row r="130" spans="1:15">
      <c r="A130">
        <v>128</v>
      </c>
      <c r="B130">
        <f>Table134[[#This Row],[Actual]]</f>
        <v>996.47</v>
      </c>
      <c r="C130">
        <f>Table134[[#This Row],[Predicted]]</f>
        <v>952.8723</v>
      </c>
      <c r="D130" s="3">
        <f>Table1343[[#This Row],[Actual]]/B129-1</f>
        <v>1.8094323429645787E-2</v>
      </c>
      <c r="E130" s="3">
        <f>Table1343[[#This Row],[Predicted]]/C129-1</f>
        <v>7.0091097396010049E-3</v>
      </c>
      <c r="F130" s="1">
        <v>42926</v>
      </c>
      <c r="G130" s="4">
        <f>IF(Table1343[[#This Row],[Actual]]&gt;0,IF(Table1343[[#This Row],[Predicted]]&gt;0,1))</f>
        <v>1</v>
      </c>
      <c r="H130" s="4" t="str">
        <f>IF(Table1343[[#This Row],[Column4]]&gt;=0,"BUY","SELL")</f>
        <v>BUY</v>
      </c>
      <c r="I130" s="4" t="str">
        <f>IF(Table1343[[#This Row],[Column2]]&gt;=0,"BUY","SELL")</f>
        <v>BUY</v>
      </c>
      <c r="J130" s="5">
        <f>IF(Table1343[[#This Row],[PREDICTED_SELL/BUY]]="BUY",Table1343[[#This Row],[Column4]]*$R$3,IF(Table1343[[#This Row],[PREDICTED_SELL/BUY]]="SELL",-Table1343[[#This Row],[Column4]]*$R$3))</f>
        <v>32.569782173362412</v>
      </c>
      <c r="K130" s="6"/>
      <c r="L130" s="6">
        <f>IF(Table1343[[#This Row],[ACTUAL_SELL/BUY]]=Table1343[[#This Row],[PREDICTED_SELL/BUY]],1,0)</f>
        <v>1</v>
      </c>
      <c r="M130" s="6"/>
      <c r="N130" s="6"/>
      <c r="O130" s="6"/>
    </row>
    <row r="131" spans="1:15">
      <c r="A131">
        <v>129</v>
      </c>
      <c r="B131">
        <f>Table134[[#This Row],[Actual]]</f>
        <v>994.12990000000002</v>
      </c>
      <c r="C131">
        <f>Table134[[#This Row],[Predicted]]</f>
        <v>962.00229999999999</v>
      </c>
      <c r="D131" s="3">
        <f>Table1343[[#This Row],[Actual]]/B130-1</f>
        <v>-2.3483898160506778E-3</v>
      </c>
      <c r="E131" s="3">
        <f>Table1343[[#This Row],[Predicted]]/C130-1</f>
        <v>9.5815567311590133E-3</v>
      </c>
      <c r="F131" s="1">
        <v>42927</v>
      </c>
      <c r="G131" s="4">
        <f>IF(Table1343[[#This Row],[Actual]]&gt;0,IF(Table1343[[#This Row],[Predicted]]&gt;0,1))</f>
        <v>1</v>
      </c>
      <c r="H131" s="4" t="str">
        <f>IF(Table1343[[#This Row],[Column4]]&gt;=0,"BUY","SELL")</f>
        <v>SELL</v>
      </c>
      <c r="I131" s="4" t="str">
        <f>IF(Table1343[[#This Row],[Column2]]&gt;=0,"BUY","SELL")</f>
        <v>BUY</v>
      </c>
      <c r="J131" s="5">
        <f>IF(Table1343[[#This Row],[PREDICTED_SELL/BUY]]="BUY",Table1343[[#This Row],[Column4]]*$R$3,IF(Table1343[[#This Row],[PREDICTED_SELL/BUY]]="SELL",-Table1343[[#This Row],[Column4]]*$R$3))</f>
        <v>-4.22710166889122</v>
      </c>
      <c r="K131" s="6"/>
      <c r="L131" s="6">
        <f>IF(Table1343[[#This Row],[ACTUAL_SELL/BUY]]=Table1343[[#This Row],[PREDICTED_SELL/BUY]],1,0)</f>
        <v>0</v>
      </c>
      <c r="M131" s="6"/>
      <c r="N131" s="6"/>
      <c r="O131" s="6"/>
    </row>
    <row r="132" spans="1:15">
      <c r="A132">
        <v>130</v>
      </c>
      <c r="B132">
        <f>Table134[[#This Row],[Actual]]</f>
        <v>1006.5101</v>
      </c>
      <c r="C132">
        <f>Table134[[#This Row],[Predicted]]</f>
        <v>968.72864000000004</v>
      </c>
      <c r="D132" s="3">
        <f>Table1343[[#This Row],[Actual]]/B131-1</f>
        <v>1.2453302128826449E-2</v>
      </c>
      <c r="E132" s="3">
        <f>Table1343[[#This Row],[Predicted]]/C131-1</f>
        <v>6.9920207051481498E-3</v>
      </c>
      <c r="F132" s="1">
        <v>42928</v>
      </c>
      <c r="G132" s="4">
        <f>IF(Table1343[[#This Row],[Actual]]&gt;0,IF(Table1343[[#This Row],[Predicted]]&gt;0,1))</f>
        <v>1</v>
      </c>
      <c r="H132" s="4" t="str">
        <f>IF(Table1343[[#This Row],[Column4]]&gt;=0,"BUY","SELL")</f>
        <v>BUY</v>
      </c>
      <c r="I132" s="4" t="str">
        <f>IF(Table1343[[#This Row],[Column2]]&gt;=0,"BUY","SELL")</f>
        <v>BUY</v>
      </c>
      <c r="J132" s="5">
        <f>IF(Table1343[[#This Row],[PREDICTED_SELL/BUY]]="BUY",Table1343[[#This Row],[Column4]]*$R$3,IF(Table1343[[#This Row],[PREDICTED_SELL/BUY]]="SELL",-Table1343[[#This Row],[Column4]]*$R$3))</f>
        <v>22.41594383188761</v>
      </c>
      <c r="K132" s="6"/>
      <c r="L132" s="6">
        <f>IF(Table1343[[#This Row],[ACTUAL_SELL/BUY]]=Table1343[[#This Row],[PREDICTED_SELL/BUY]],1,0)</f>
        <v>1</v>
      </c>
      <c r="M132" s="6"/>
      <c r="N132" s="6"/>
      <c r="O132" s="6"/>
    </row>
    <row r="133" spans="1:15">
      <c r="A133">
        <v>131</v>
      </c>
      <c r="B133">
        <f>Table134[[#This Row],[Actual]]</f>
        <v>1000.63</v>
      </c>
      <c r="C133">
        <f>Table134[[#This Row],[Predicted]]</f>
        <v>975.6703</v>
      </c>
      <c r="D133" s="3">
        <f>Table1343[[#This Row],[Actual]]/B132-1</f>
        <v>-5.8420675560035829E-3</v>
      </c>
      <c r="E133" s="3">
        <f>Table1343[[#This Row],[Predicted]]/C132-1</f>
        <v>7.1657425138167419E-3</v>
      </c>
      <c r="F133" s="1">
        <v>42929</v>
      </c>
      <c r="G133" s="4">
        <f>IF(Table1343[[#This Row],[Actual]]&gt;0,IF(Table1343[[#This Row],[Predicted]]&gt;0,1))</f>
        <v>1</v>
      </c>
      <c r="H133" s="4" t="str">
        <f>IF(Table1343[[#This Row],[Column4]]&gt;=0,"BUY","SELL")</f>
        <v>SELL</v>
      </c>
      <c r="I133" s="4" t="str">
        <f>IF(Table1343[[#This Row],[Column2]]&gt;=0,"BUY","SELL")</f>
        <v>BUY</v>
      </c>
      <c r="J133" s="5">
        <f>IF(Table1343[[#This Row],[PREDICTED_SELL/BUY]]="BUY",Table1343[[#This Row],[Column4]]*$R$3,IF(Table1343[[#This Row],[PREDICTED_SELL/BUY]]="SELL",-Table1343[[#This Row],[Column4]]*$R$3))</f>
        <v>-10.515721600806449</v>
      </c>
      <c r="K133" s="6"/>
      <c r="L133" s="6">
        <f>IF(Table1343[[#This Row],[ACTUAL_SELL/BUY]]=Table1343[[#This Row],[PREDICTED_SELL/BUY]],1,0)</f>
        <v>0</v>
      </c>
      <c r="M133" s="6"/>
      <c r="N133" s="6"/>
      <c r="O133" s="6"/>
    </row>
    <row r="134" spans="1:15">
      <c r="A134">
        <v>132</v>
      </c>
      <c r="B134">
        <f>Table134[[#This Row],[Actual]]</f>
        <v>1001.81</v>
      </c>
      <c r="C134">
        <f>Table134[[#This Row],[Predicted]]</f>
        <v>976.73424999999997</v>
      </c>
      <c r="D134" s="3">
        <f>Table1343[[#This Row],[Actual]]/B133-1</f>
        <v>1.1792570680471126E-3</v>
      </c>
      <c r="E134" s="3">
        <f>Table1343[[#This Row],[Predicted]]/C133-1</f>
        <v>1.090481077470562E-3</v>
      </c>
      <c r="F134" s="1">
        <v>42930</v>
      </c>
      <c r="G134" s="4">
        <f>IF(Table1343[[#This Row],[Actual]]&gt;0,IF(Table1343[[#This Row],[Predicted]]&gt;0,1))</f>
        <v>1</v>
      </c>
      <c r="H134" s="4" t="str">
        <f>IF(Table1343[[#This Row],[Column4]]&gt;=0,"BUY","SELL")</f>
        <v>BUY</v>
      </c>
      <c r="I134" s="4" t="str">
        <f>IF(Table1343[[#This Row],[Column2]]&gt;=0,"BUY","SELL")</f>
        <v>BUY</v>
      </c>
      <c r="J134" s="5">
        <f>IF(Table1343[[#This Row],[PREDICTED_SELL/BUY]]="BUY",Table1343[[#This Row],[Column4]]*$R$3,IF(Table1343[[#This Row],[PREDICTED_SELL/BUY]]="SELL",-Table1343[[#This Row],[Column4]]*$R$3))</f>
        <v>2.1226627224848027</v>
      </c>
      <c r="K134" s="6"/>
      <c r="L134" s="6">
        <f>IF(Table1343[[#This Row],[ACTUAL_SELL/BUY]]=Table1343[[#This Row],[PREDICTED_SELL/BUY]],1,0)</f>
        <v>1</v>
      </c>
      <c r="M134" s="6"/>
      <c r="N134" s="6"/>
      <c r="O134" s="6"/>
    </row>
    <row r="135" spans="1:15">
      <c r="A135">
        <v>133</v>
      </c>
      <c r="B135">
        <f>Table134[[#This Row],[Actual]]</f>
        <v>1010.04</v>
      </c>
      <c r="C135">
        <f>Table134[[#This Row],[Predicted]]</f>
        <v>978.84717000000001</v>
      </c>
      <c r="D135" s="3">
        <f>Table1343[[#This Row],[Actual]]/B134-1</f>
        <v>8.2151306135893609E-3</v>
      </c>
      <c r="E135" s="3">
        <f>Table1343[[#This Row],[Predicted]]/C134-1</f>
        <v>2.1632496249619493E-3</v>
      </c>
      <c r="F135" s="1">
        <v>42933</v>
      </c>
      <c r="G135" s="4">
        <f>IF(Table1343[[#This Row],[Actual]]&gt;0,IF(Table1343[[#This Row],[Predicted]]&gt;0,1))</f>
        <v>1</v>
      </c>
      <c r="H135" s="4" t="str">
        <f>IF(Table1343[[#This Row],[Column4]]&gt;=0,"BUY","SELL")</f>
        <v>BUY</v>
      </c>
      <c r="I135" s="4" t="str">
        <f>IF(Table1343[[#This Row],[Column2]]&gt;=0,"BUY","SELL")</f>
        <v>BUY</v>
      </c>
      <c r="J135" s="5">
        <f>IF(Table1343[[#This Row],[PREDICTED_SELL/BUY]]="BUY",Table1343[[#This Row],[Column4]]*$R$3,IF(Table1343[[#This Row],[PREDICTED_SELL/BUY]]="SELL",-Table1343[[#This Row],[Column4]]*$R$3))</f>
        <v>14.78723510446085</v>
      </c>
      <c r="K135" s="6"/>
      <c r="L135" s="6">
        <f>IF(Table1343[[#This Row],[ACTUAL_SELL/BUY]]=Table1343[[#This Row],[PREDICTED_SELL/BUY]],1,0)</f>
        <v>1</v>
      </c>
      <c r="M135" s="6"/>
      <c r="N135" s="6"/>
      <c r="O135" s="6"/>
    </row>
    <row r="136" spans="1:15">
      <c r="A136">
        <v>134</v>
      </c>
      <c r="B136">
        <f>Table134[[#This Row],[Actual]]</f>
        <v>1024.45</v>
      </c>
      <c r="C136">
        <f>Table134[[#This Row],[Predicted]]</f>
        <v>980.47753999999998</v>
      </c>
      <c r="D136" s="3">
        <f>Table1343[[#This Row],[Actual]]/B135-1</f>
        <v>1.4266761712407483E-2</v>
      </c>
      <c r="E136" s="3">
        <f>Table1343[[#This Row],[Predicted]]/C135-1</f>
        <v>1.6656022001881876E-3</v>
      </c>
      <c r="F136" s="1">
        <v>42934</v>
      </c>
      <c r="G136" s="4">
        <f>IF(Table1343[[#This Row],[Actual]]&gt;0,IF(Table1343[[#This Row],[Predicted]]&gt;0,1))</f>
        <v>1</v>
      </c>
      <c r="H136" s="4" t="str">
        <f>IF(Table1343[[#This Row],[Column4]]&gt;=0,"BUY","SELL")</f>
        <v>BUY</v>
      </c>
      <c r="I136" s="4" t="str">
        <f>IF(Table1343[[#This Row],[Column2]]&gt;=0,"BUY","SELL")</f>
        <v>BUY</v>
      </c>
      <c r="J136" s="5">
        <f>IF(Table1343[[#This Row],[PREDICTED_SELL/BUY]]="BUY",Table1343[[#This Row],[Column4]]*$R$3,IF(Table1343[[#This Row],[PREDICTED_SELL/BUY]]="SELL",-Table1343[[#This Row],[Column4]]*$R$3))</f>
        <v>25.680171082333469</v>
      </c>
      <c r="K136" s="6"/>
      <c r="L136" s="6">
        <f>IF(Table1343[[#This Row],[ACTUAL_SELL/BUY]]=Table1343[[#This Row],[PREDICTED_SELL/BUY]],1,0)</f>
        <v>1</v>
      </c>
      <c r="M136" s="6"/>
      <c r="N136" s="6"/>
      <c r="O136" s="6"/>
    </row>
    <row r="137" spans="1:15">
      <c r="A137">
        <v>135</v>
      </c>
      <c r="B137">
        <f>Table134[[#This Row],[Actual]]</f>
        <v>1026.8699999999999</v>
      </c>
      <c r="C137">
        <f>Table134[[#This Row],[Predicted]]</f>
        <v>987.66063999999994</v>
      </c>
      <c r="D137" s="3">
        <f>Table1343[[#This Row],[Actual]]/B136-1</f>
        <v>2.3622431548633305E-3</v>
      </c>
      <c r="E137" s="3">
        <f>Table1343[[#This Row],[Predicted]]/C136-1</f>
        <v>7.3261239620032725E-3</v>
      </c>
      <c r="F137" s="1">
        <v>42935</v>
      </c>
      <c r="G137" s="4">
        <f>IF(Table1343[[#This Row],[Actual]]&gt;0,IF(Table1343[[#This Row],[Predicted]]&gt;0,1))</f>
        <v>1</v>
      </c>
      <c r="H137" s="4" t="str">
        <f>IF(Table1343[[#This Row],[Column4]]&gt;=0,"BUY","SELL")</f>
        <v>BUY</v>
      </c>
      <c r="I137" s="4" t="str">
        <f>IF(Table1343[[#This Row],[Column2]]&gt;=0,"BUY","SELL")</f>
        <v>BUY</v>
      </c>
      <c r="J137" s="5">
        <f>IF(Table1343[[#This Row],[PREDICTED_SELL/BUY]]="BUY",Table1343[[#This Row],[Column4]]*$R$3,IF(Table1343[[#This Row],[PREDICTED_SELL/BUY]]="SELL",-Table1343[[#This Row],[Column4]]*$R$3))</f>
        <v>4.2520376787539949</v>
      </c>
      <c r="K137" s="6"/>
      <c r="L137" s="6">
        <f>IF(Table1343[[#This Row],[ACTUAL_SELL/BUY]]=Table1343[[#This Row],[PREDICTED_SELL/BUY]],1,0)</f>
        <v>1</v>
      </c>
      <c r="M137" s="6"/>
      <c r="N137" s="6"/>
      <c r="O137" s="6"/>
    </row>
    <row r="138" spans="1:15">
      <c r="A138">
        <v>136</v>
      </c>
      <c r="B138">
        <f>Table134[[#This Row],[Actual]]</f>
        <v>1028.7</v>
      </c>
      <c r="C138">
        <f>Table134[[#This Row],[Predicted]]</f>
        <v>994.32776000000001</v>
      </c>
      <c r="D138" s="3">
        <f>Table1343[[#This Row],[Actual]]/B137-1</f>
        <v>1.7821145812031425E-3</v>
      </c>
      <c r="E138" s="3">
        <f>Table1343[[#This Row],[Predicted]]/C137-1</f>
        <v>6.7504158108397938E-3</v>
      </c>
      <c r="F138" s="1">
        <v>42936</v>
      </c>
      <c r="G138" s="4">
        <f>IF(Table1343[[#This Row],[Actual]]&gt;0,IF(Table1343[[#This Row],[Predicted]]&gt;0,1))</f>
        <v>1</v>
      </c>
      <c r="H138" s="4" t="str">
        <f>IF(Table1343[[#This Row],[Column4]]&gt;=0,"BUY","SELL")</f>
        <v>BUY</v>
      </c>
      <c r="I138" s="4" t="str">
        <f>IF(Table1343[[#This Row],[Column2]]&gt;=0,"BUY","SELL")</f>
        <v>BUY</v>
      </c>
      <c r="J138" s="5">
        <f>IF(Table1343[[#This Row],[PREDICTED_SELL/BUY]]="BUY",Table1343[[#This Row],[Column4]]*$R$3,IF(Table1343[[#This Row],[PREDICTED_SELL/BUY]]="SELL",-Table1343[[#This Row],[Column4]]*$R$3))</f>
        <v>3.2078062461656565</v>
      </c>
      <c r="K138" s="6"/>
      <c r="L138" s="6">
        <f>IF(Table1343[[#This Row],[ACTUAL_SELL/BUY]]=Table1343[[#This Row],[PREDICTED_SELL/BUY]],1,0)</f>
        <v>1</v>
      </c>
      <c r="M138" s="6"/>
      <c r="N138" s="6"/>
      <c r="O138" s="6"/>
    </row>
    <row r="139" spans="1:15">
      <c r="A139">
        <v>137</v>
      </c>
      <c r="B139">
        <f>Table134[[#This Row],[Actual]]</f>
        <v>1025.67</v>
      </c>
      <c r="C139">
        <f>Table134[[#This Row],[Predicted]]</f>
        <v>1000.0234</v>
      </c>
      <c r="D139" s="3">
        <f>Table1343[[#This Row],[Actual]]/B138-1</f>
        <v>-2.9454651501895635E-3</v>
      </c>
      <c r="E139" s="3">
        <f>Table1343[[#This Row],[Predicted]]/C138-1</f>
        <v>5.728131335687614E-3</v>
      </c>
      <c r="F139" s="1">
        <v>42937</v>
      </c>
      <c r="G139" s="4">
        <f>IF(Table1343[[#This Row],[Actual]]&gt;0,IF(Table1343[[#This Row],[Predicted]]&gt;0,1))</f>
        <v>1</v>
      </c>
      <c r="H139" s="4" t="str">
        <f>IF(Table1343[[#This Row],[Column4]]&gt;=0,"BUY","SELL")</f>
        <v>SELL</v>
      </c>
      <c r="I139" s="4" t="str">
        <f>IF(Table1343[[#This Row],[Column2]]&gt;=0,"BUY","SELL")</f>
        <v>BUY</v>
      </c>
      <c r="J139" s="5">
        <f>IF(Table1343[[#This Row],[PREDICTED_SELL/BUY]]="BUY",Table1343[[#This Row],[Column4]]*$R$3,IF(Table1343[[#This Row],[PREDICTED_SELL/BUY]]="SELL",-Table1343[[#This Row],[Column4]]*$R$3))</f>
        <v>-5.3018372703412142</v>
      </c>
      <c r="K139" s="6"/>
      <c r="L139" s="6">
        <f>IF(Table1343[[#This Row],[ACTUAL_SELL/BUY]]=Table1343[[#This Row],[PREDICTED_SELL/BUY]],1,0)</f>
        <v>0</v>
      </c>
      <c r="M139" s="6"/>
      <c r="N139" s="6"/>
      <c r="O139" s="6"/>
    </row>
    <row r="140" spans="1:15">
      <c r="A140">
        <v>138</v>
      </c>
      <c r="B140">
        <f>Table134[[#This Row],[Actual]]</f>
        <v>1038.95</v>
      </c>
      <c r="C140">
        <f>Table134[[#This Row],[Predicted]]</f>
        <v>1001.662</v>
      </c>
      <c r="D140" s="3">
        <f>Table1343[[#This Row],[Actual]]/B139-1</f>
        <v>1.2947634229333094E-2</v>
      </c>
      <c r="E140" s="3">
        <f>Table1343[[#This Row],[Predicted]]/C139-1</f>
        <v>1.6385616576573003E-3</v>
      </c>
      <c r="F140" s="1">
        <v>42940</v>
      </c>
      <c r="G140" s="4">
        <f>IF(Table1343[[#This Row],[Actual]]&gt;0,IF(Table1343[[#This Row],[Predicted]]&gt;0,1))</f>
        <v>1</v>
      </c>
      <c r="H140" s="4" t="str">
        <f>IF(Table1343[[#This Row],[Column4]]&gt;=0,"BUY","SELL")</f>
        <v>BUY</v>
      </c>
      <c r="I140" s="4" t="str">
        <f>IF(Table1343[[#This Row],[Column2]]&gt;=0,"BUY","SELL")</f>
        <v>BUY</v>
      </c>
      <c r="J140" s="5">
        <f>IF(Table1343[[#This Row],[PREDICTED_SELL/BUY]]="BUY",Table1343[[#This Row],[Column4]]*$R$3,IF(Table1343[[#This Row],[PREDICTED_SELL/BUY]]="SELL",-Table1343[[#This Row],[Column4]]*$R$3))</f>
        <v>23.305741612799569</v>
      </c>
      <c r="K140" s="6"/>
      <c r="L140" s="6">
        <f>IF(Table1343[[#This Row],[ACTUAL_SELL/BUY]]=Table1343[[#This Row],[PREDICTED_SELL/BUY]],1,0)</f>
        <v>1</v>
      </c>
      <c r="M140" s="6"/>
      <c r="N140" s="6"/>
      <c r="O140" s="6"/>
    </row>
    <row r="141" spans="1:15">
      <c r="A141">
        <v>139</v>
      </c>
      <c r="B141">
        <f>Table134[[#This Row],[Actual]]</f>
        <v>1039.8699999999999</v>
      </c>
      <c r="C141">
        <f>Table134[[#This Row],[Predicted]]</f>
        <v>1006.8924</v>
      </c>
      <c r="D141" s="3">
        <f>Table1343[[#This Row],[Actual]]/B140-1</f>
        <v>8.8550940853737714E-4</v>
      </c>
      <c r="E141" s="3">
        <f>Table1343[[#This Row],[Predicted]]/C140-1</f>
        <v>5.2217214988687921E-3</v>
      </c>
      <c r="F141" s="1">
        <v>42941</v>
      </c>
      <c r="G141" s="4">
        <f>IF(Table1343[[#This Row],[Actual]]&gt;0,IF(Table1343[[#This Row],[Predicted]]&gt;0,1))</f>
        <v>1</v>
      </c>
      <c r="H141" s="4" t="str">
        <f>IF(Table1343[[#This Row],[Column4]]&gt;=0,"BUY","SELL")</f>
        <v>BUY</v>
      </c>
      <c r="I141" s="4" t="str">
        <f>IF(Table1343[[#This Row],[Column2]]&gt;=0,"BUY","SELL")</f>
        <v>BUY</v>
      </c>
      <c r="J141" s="5">
        <f>IF(Table1343[[#This Row],[PREDICTED_SELL/BUY]]="BUY",Table1343[[#This Row],[Column4]]*$R$3,IF(Table1343[[#This Row],[PREDICTED_SELL/BUY]]="SELL",-Table1343[[#This Row],[Column4]]*$R$3))</f>
        <v>1.5939169353672789</v>
      </c>
      <c r="K141" s="6"/>
      <c r="L141" s="6">
        <f>IF(Table1343[[#This Row],[ACTUAL_SELL/BUY]]=Table1343[[#This Row],[PREDICTED_SELL/BUY]],1,0)</f>
        <v>1</v>
      </c>
      <c r="M141" s="6"/>
      <c r="N141" s="6"/>
      <c r="O141" s="6"/>
    </row>
    <row r="142" spans="1:15">
      <c r="A142">
        <v>140</v>
      </c>
      <c r="B142">
        <f>Table134[[#This Row],[Actual]]</f>
        <v>1052.8</v>
      </c>
      <c r="C142">
        <f>Table134[[#This Row],[Predicted]]</f>
        <v>1010.8801</v>
      </c>
      <c r="D142" s="3">
        <f>Table1343[[#This Row],[Actual]]/B141-1</f>
        <v>1.2434246588515885E-2</v>
      </c>
      <c r="E142" s="3">
        <f>Table1343[[#This Row],[Predicted]]/C141-1</f>
        <v>3.960403316183525E-3</v>
      </c>
      <c r="F142" s="1">
        <v>42942</v>
      </c>
      <c r="G142" s="4">
        <f>IF(Table1343[[#This Row],[Actual]]&gt;0,IF(Table1343[[#This Row],[Predicted]]&gt;0,1))</f>
        <v>1</v>
      </c>
      <c r="H142" s="4" t="str">
        <f>IF(Table1343[[#This Row],[Column4]]&gt;=0,"BUY","SELL")</f>
        <v>BUY</v>
      </c>
      <c r="I142" s="4" t="str">
        <f>IF(Table1343[[#This Row],[Column2]]&gt;=0,"BUY","SELL")</f>
        <v>BUY</v>
      </c>
      <c r="J142" s="5">
        <f>IF(Table1343[[#This Row],[PREDICTED_SELL/BUY]]="BUY",Table1343[[#This Row],[Column4]]*$R$3,IF(Table1343[[#This Row],[PREDICTED_SELL/BUY]]="SELL",-Table1343[[#This Row],[Column4]]*$R$3))</f>
        <v>22.381643859328591</v>
      </c>
      <c r="K142" s="6"/>
      <c r="L142" s="6">
        <f>IF(Table1343[[#This Row],[ACTUAL_SELL/BUY]]=Table1343[[#This Row],[PREDICTED_SELL/BUY]],1,0)</f>
        <v>1</v>
      </c>
      <c r="M142" s="6"/>
      <c r="N142" s="6"/>
      <c r="O142" s="6"/>
    </row>
    <row r="143" spans="1:15">
      <c r="A143">
        <v>141</v>
      </c>
      <c r="B143">
        <f>Table134[[#This Row],[Actual]]</f>
        <v>1046</v>
      </c>
      <c r="C143">
        <f>Table134[[#This Row],[Predicted]]</f>
        <v>1018.46423</v>
      </c>
      <c r="D143" s="3">
        <f>Table1343[[#This Row],[Actual]]/B142-1</f>
        <v>-6.4589665653494999E-3</v>
      </c>
      <c r="E143" s="3">
        <f>Table1343[[#This Row],[Predicted]]/C142-1</f>
        <v>7.5025020276886512E-3</v>
      </c>
      <c r="F143" s="1">
        <v>42943</v>
      </c>
      <c r="G143" s="4">
        <f>IF(Table1343[[#This Row],[Actual]]&gt;0,IF(Table1343[[#This Row],[Predicted]]&gt;0,1))</f>
        <v>1</v>
      </c>
      <c r="H143" s="4" t="str">
        <f>IF(Table1343[[#This Row],[Column4]]&gt;=0,"BUY","SELL")</f>
        <v>SELL</v>
      </c>
      <c r="I143" s="4" t="str">
        <f>IF(Table1343[[#This Row],[Column2]]&gt;=0,"BUY","SELL")</f>
        <v>BUY</v>
      </c>
      <c r="J143" s="5">
        <f>IF(Table1343[[#This Row],[PREDICTED_SELL/BUY]]="BUY",Table1343[[#This Row],[Column4]]*$R$3,IF(Table1343[[#This Row],[PREDICTED_SELL/BUY]]="SELL",-Table1343[[#This Row],[Column4]]*$R$3))</f>
        <v>-11.626139817629099</v>
      </c>
      <c r="K143" s="6"/>
      <c r="L143" s="6">
        <f>IF(Table1343[[#This Row],[ACTUAL_SELL/BUY]]=Table1343[[#This Row],[PREDICTED_SELL/BUY]],1,0)</f>
        <v>0</v>
      </c>
      <c r="M143" s="6"/>
      <c r="N143" s="6"/>
      <c r="O143" s="6"/>
    </row>
    <row r="144" spans="1:15">
      <c r="A144">
        <v>142</v>
      </c>
      <c r="B144">
        <f>Table134[[#This Row],[Actual]]</f>
        <v>1020.04</v>
      </c>
      <c r="C144">
        <f>Table134[[#This Row],[Predicted]]</f>
        <v>1011.66833</v>
      </c>
      <c r="D144" s="3">
        <f>Table1343[[#This Row],[Actual]]/B143-1</f>
        <v>-2.4818355640535361E-2</v>
      </c>
      <c r="E144" s="3">
        <f>Table1343[[#This Row],[Predicted]]/C143-1</f>
        <v>-6.6726938461060259E-3</v>
      </c>
      <c r="F144" s="1">
        <v>42944</v>
      </c>
      <c r="G144" s="4">
        <f>IF(Table1343[[#This Row],[Actual]]&gt;0,IF(Table1343[[#This Row],[Predicted]]&gt;0,1))</f>
        <v>1</v>
      </c>
      <c r="H144" s="4" t="str">
        <f>IF(Table1343[[#This Row],[Column4]]&gt;=0,"BUY","SELL")</f>
        <v>SELL</v>
      </c>
      <c r="I144" s="4" t="str">
        <f>IF(Table1343[[#This Row],[Column2]]&gt;=0,"BUY","SELL")</f>
        <v>SELL</v>
      </c>
      <c r="J144" s="5">
        <f>IF(Table1343[[#This Row],[PREDICTED_SELL/BUY]]="BUY",Table1343[[#This Row],[Column4]]*$R$3,IF(Table1343[[#This Row],[PREDICTED_SELL/BUY]]="SELL",-Table1343[[#This Row],[Column4]]*$R$3))</f>
        <v>44.673040152963651</v>
      </c>
      <c r="K144" s="6"/>
      <c r="L144" s="6">
        <f>IF(Table1343[[#This Row],[ACTUAL_SELL/BUY]]=Table1343[[#This Row],[PREDICTED_SELL/BUY]],1,0)</f>
        <v>1</v>
      </c>
      <c r="M144" s="6"/>
      <c r="N144" s="6"/>
      <c r="O144" s="6"/>
    </row>
    <row r="145" spans="1:15">
      <c r="A145">
        <v>143</v>
      </c>
      <c r="B145">
        <f>Table134[[#This Row],[Actual]]</f>
        <v>987.78</v>
      </c>
      <c r="C145">
        <f>Table134[[#This Row],[Predicted]]</f>
        <v>1000.4855</v>
      </c>
      <c r="D145" s="3">
        <f>Table1343[[#This Row],[Actual]]/B144-1</f>
        <v>-3.1626210736833804E-2</v>
      </c>
      <c r="E145" s="3">
        <f>Table1343[[#This Row],[Predicted]]/C144-1</f>
        <v>-1.1053850030078527E-2</v>
      </c>
      <c r="F145" s="1">
        <v>42947</v>
      </c>
      <c r="G145" s="4">
        <f>IF(Table1343[[#This Row],[Actual]]&gt;0,IF(Table1343[[#This Row],[Predicted]]&gt;0,1))</f>
        <v>1</v>
      </c>
      <c r="H145" s="4" t="str">
        <f>IF(Table1343[[#This Row],[Column4]]&gt;=0,"BUY","SELL")</f>
        <v>SELL</v>
      </c>
      <c r="I145" s="4" t="str">
        <f>IF(Table1343[[#This Row],[Column2]]&gt;=0,"BUY","SELL")</f>
        <v>SELL</v>
      </c>
      <c r="J145" s="5">
        <f>IF(Table1343[[#This Row],[PREDICTED_SELL/BUY]]="BUY",Table1343[[#This Row],[Column4]]*$R$3,IF(Table1343[[#This Row],[PREDICTED_SELL/BUY]]="SELL",-Table1343[[#This Row],[Column4]]*$R$3))</f>
        <v>56.927179326300845</v>
      </c>
      <c r="K145" s="6"/>
      <c r="L145" s="6">
        <f>IF(Table1343[[#This Row],[ACTUAL_SELL/BUY]]=Table1343[[#This Row],[PREDICTED_SELL/BUY]],1,0)</f>
        <v>1</v>
      </c>
      <c r="M145" s="6"/>
      <c r="N145" s="6"/>
      <c r="O145" s="6"/>
    </row>
    <row r="146" spans="1:15">
      <c r="A146">
        <v>144</v>
      </c>
      <c r="B146">
        <f>Table134[[#This Row],[Actual]]</f>
        <v>996.18989999999997</v>
      </c>
      <c r="C146">
        <f>Table134[[#This Row],[Predicted]]</f>
        <v>979.19870000000003</v>
      </c>
      <c r="D146" s="3">
        <f>Table1343[[#This Row],[Actual]]/B145-1</f>
        <v>8.5139403510903211E-3</v>
      </c>
      <c r="E146" s="3">
        <f>Table1343[[#This Row],[Predicted]]/C145-1</f>
        <v>-2.1276470273682069E-2</v>
      </c>
      <c r="F146" s="1">
        <v>42948</v>
      </c>
      <c r="G146" s="4">
        <f>IF(Table1343[[#This Row],[Actual]]&gt;0,IF(Table1343[[#This Row],[Predicted]]&gt;0,1))</f>
        <v>1</v>
      </c>
      <c r="H146" s="4" t="str">
        <f>IF(Table1343[[#This Row],[Column4]]&gt;=0,"BUY","SELL")</f>
        <v>BUY</v>
      </c>
      <c r="I146" s="4" t="str">
        <f>IF(Table1343[[#This Row],[Column2]]&gt;=0,"BUY","SELL")</f>
        <v>SELL</v>
      </c>
      <c r="J146" s="5">
        <f>IF(Table1343[[#This Row],[PREDICTED_SELL/BUY]]="BUY",Table1343[[#This Row],[Column4]]*$R$3,IF(Table1343[[#This Row],[PREDICTED_SELL/BUY]]="SELL",-Table1343[[#This Row],[Column4]]*$R$3))</f>
        <v>-15.325092631962578</v>
      </c>
      <c r="K146" s="6"/>
      <c r="L146" s="6">
        <f>IF(Table1343[[#This Row],[ACTUAL_SELL/BUY]]=Table1343[[#This Row],[PREDICTED_SELL/BUY]],1,0)</f>
        <v>0</v>
      </c>
      <c r="M146" s="6"/>
      <c r="N146" s="6"/>
      <c r="O146" s="6"/>
    </row>
    <row r="147" spans="1:15">
      <c r="A147">
        <v>145</v>
      </c>
      <c r="B147">
        <f>Table134[[#This Row],[Actual]]</f>
        <v>995.88982999999996</v>
      </c>
      <c r="C147">
        <f>Table134[[#This Row],[Predicted]]</f>
        <v>972.83429999999998</v>
      </c>
      <c r="D147" s="3">
        <f>Table1343[[#This Row],[Actual]]/B146-1</f>
        <v>-3.0121766944235517E-4</v>
      </c>
      <c r="E147" s="3">
        <f>Table1343[[#This Row],[Predicted]]/C146-1</f>
        <v>-6.4996001322306096E-3</v>
      </c>
      <c r="F147" s="1">
        <v>42949</v>
      </c>
      <c r="G147" s="4">
        <f>IF(Table1343[[#This Row],[Actual]]&gt;0,IF(Table1343[[#This Row],[Predicted]]&gt;0,1))</f>
        <v>1</v>
      </c>
      <c r="H147" s="4" t="str">
        <f>IF(Table1343[[#This Row],[Column4]]&gt;=0,"BUY","SELL")</f>
        <v>SELL</v>
      </c>
      <c r="I147" s="4" t="str">
        <f>IF(Table1343[[#This Row],[Column2]]&gt;=0,"BUY","SELL")</f>
        <v>SELL</v>
      </c>
      <c r="J147" s="5">
        <f>IF(Table1343[[#This Row],[PREDICTED_SELL/BUY]]="BUY",Table1343[[#This Row],[Column4]]*$R$3,IF(Table1343[[#This Row],[PREDICTED_SELL/BUY]]="SELL",-Table1343[[#This Row],[Column4]]*$R$3))</f>
        <v>0.54219180499623931</v>
      </c>
      <c r="K147" s="6"/>
      <c r="L147" s="6">
        <f>IF(Table1343[[#This Row],[ACTUAL_SELL/BUY]]=Table1343[[#This Row],[PREDICTED_SELL/BUY]],1,0)</f>
        <v>1</v>
      </c>
      <c r="M147" s="6"/>
      <c r="N147" s="6"/>
      <c r="O147" s="6"/>
    </row>
    <row r="148" spans="1:15">
      <c r="A148">
        <v>146</v>
      </c>
      <c r="B148">
        <f>Table134[[#This Row],[Actual]]</f>
        <v>986.91989999999998</v>
      </c>
      <c r="C148">
        <f>Table134[[#This Row],[Predicted]]</f>
        <v>971.08219999999994</v>
      </c>
      <c r="D148" s="3">
        <f>Table1343[[#This Row],[Actual]]/B147-1</f>
        <v>-9.0069500960763271E-3</v>
      </c>
      <c r="E148" s="3">
        <f>Table1343[[#This Row],[Predicted]]/C147-1</f>
        <v>-1.801026135694439E-3</v>
      </c>
      <c r="F148" s="1">
        <v>42950</v>
      </c>
      <c r="G148" s="4">
        <f>IF(Table1343[[#This Row],[Actual]]&gt;0,IF(Table1343[[#This Row],[Predicted]]&gt;0,1))</f>
        <v>1</v>
      </c>
      <c r="H148" s="4" t="str">
        <f>IF(Table1343[[#This Row],[Column4]]&gt;=0,"BUY","SELL")</f>
        <v>SELL</v>
      </c>
      <c r="I148" s="4" t="str">
        <f>IF(Table1343[[#This Row],[Column2]]&gt;=0,"BUY","SELL")</f>
        <v>SELL</v>
      </c>
      <c r="J148" s="5">
        <f>IF(Table1343[[#This Row],[PREDICTED_SELL/BUY]]="BUY",Table1343[[#This Row],[Column4]]*$R$3,IF(Table1343[[#This Row],[PREDICTED_SELL/BUY]]="SELL",-Table1343[[#This Row],[Column4]]*$R$3))</f>
        <v>16.212510172937389</v>
      </c>
      <c r="K148" s="6"/>
      <c r="L148" s="6">
        <f>IF(Table1343[[#This Row],[ACTUAL_SELL/BUY]]=Table1343[[#This Row],[PREDICTED_SELL/BUY]],1,0)</f>
        <v>1</v>
      </c>
      <c r="M148" s="6"/>
      <c r="N148" s="6"/>
      <c r="O148" s="6"/>
    </row>
    <row r="149" spans="1:15">
      <c r="A149">
        <v>147</v>
      </c>
      <c r="B149">
        <f>Table134[[#This Row],[Actual]]</f>
        <v>987.58010000000002</v>
      </c>
      <c r="C149">
        <f>Table134[[#This Row],[Predicted]]</f>
        <v>971.02855999999997</v>
      </c>
      <c r="D149" s="3">
        <f>Table1343[[#This Row],[Actual]]/B148-1</f>
        <v>6.6894993200561359E-4</v>
      </c>
      <c r="E149" s="3">
        <f>Table1343[[#This Row],[Predicted]]/C148-1</f>
        <v>-5.5237342420633162E-5</v>
      </c>
      <c r="F149" s="1">
        <v>42951</v>
      </c>
      <c r="G149" s="4">
        <f>IF(Table1343[[#This Row],[Actual]]&gt;0,IF(Table1343[[#This Row],[Predicted]]&gt;0,1))</f>
        <v>1</v>
      </c>
      <c r="H149" s="4" t="str">
        <f>IF(Table1343[[#This Row],[Column4]]&gt;=0,"BUY","SELL")</f>
        <v>BUY</v>
      </c>
      <c r="I149" s="4" t="str">
        <f>IF(Table1343[[#This Row],[Column2]]&gt;=0,"BUY","SELL")</f>
        <v>SELL</v>
      </c>
      <c r="J149" s="5">
        <f>IF(Table1343[[#This Row],[PREDICTED_SELL/BUY]]="BUY",Table1343[[#This Row],[Column4]]*$R$3,IF(Table1343[[#This Row],[PREDICTED_SELL/BUY]]="SELL",-Table1343[[#This Row],[Column4]]*$R$3))</f>
        <v>-1.2041098776101045</v>
      </c>
      <c r="K149" s="6"/>
      <c r="L149" s="6">
        <f>IF(Table1343[[#This Row],[ACTUAL_SELL/BUY]]=Table1343[[#This Row],[PREDICTED_SELL/BUY]],1,0)</f>
        <v>0</v>
      </c>
      <c r="M149" s="6"/>
      <c r="N149" s="6"/>
      <c r="O149" s="6"/>
    </row>
    <row r="150" spans="1:15">
      <c r="A150">
        <v>148</v>
      </c>
      <c r="B150">
        <f>Table134[[#This Row],[Actual]]</f>
        <v>992.27</v>
      </c>
      <c r="C150">
        <f>Table134[[#This Row],[Predicted]]</f>
        <v>969.93146000000002</v>
      </c>
      <c r="D150" s="3">
        <f>Table1343[[#This Row],[Actual]]/B149-1</f>
        <v>4.7488806224427194E-3</v>
      </c>
      <c r="E150" s="3">
        <f>Table1343[[#This Row],[Predicted]]/C149-1</f>
        <v>-1.1298328856568229E-3</v>
      </c>
      <c r="F150" s="1">
        <v>42954</v>
      </c>
      <c r="G150" s="4">
        <f>IF(Table1343[[#This Row],[Actual]]&gt;0,IF(Table1343[[#This Row],[Predicted]]&gt;0,1))</f>
        <v>1</v>
      </c>
      <c r="H150" s="4" t="str">
        <f>IF(Table1343[[#This Row],[Column4]]&gt;=0,"BUY","SELL")</f>
        <v>BUY</v>
      </c>
      <c r="I150" s="4" t="str">
        <f>IF(Table1343[[#This Row],[Column2]]&gt;=0,"BUY","SELL")</f>
        <v>SELL</v>
      </c>
      <c r="J150" s="5">
        <f>IF(Table1343[[#This Row],[PREDICTED_SELL/BUY]]="BUY",Table1343[[#This Row],[Column4]]*$R$3,IF(Table1343[[#This Row],[PREDICTED_SELL/BUY]]="SELL",-Table1343[[#This Row],[Column4]]*$R$3))</f>
        <v>-8.5479851203968948</v>
      </c>
      <c r="K150" s="6"/>
      <c r="L150" s="6">
        <f>IF(Table1343[[#This Row],[ACTUAL_SELL/BUY]]=Table1343[[#This Row],[PREDICTED_SELL/BUY]],1,0)</f>
        <v>0</v>
      </c>
      <c r="M150" s="6"/>
      <c r="N150" s="6"/>
      <c r="O150" s="6"/>
    </row>
    <row r="151" spans="1:15">
      <c r="A151">
        <v>149</v>
      </c>
      <c r="B151">
        <f>Table134[[#This Row],[Actual]]</f>
        <v>989.84010000000001</v>
      </c>
      <c r="C151">
        <f>Table134[[#This Row],[Predicted]]</f>
        <v>970.86080000000004</v>
      </c>
      <c r="D151" s="3">
        <f>Table1343[[#This Row],[Actual]]/B150-1</f>
        <v>-2.4488294516613607E-3</v>
      </c>
      <c r="E151" s="3">
        <f>Table1343[[#This Row],[Predicted]]/C150-1</f>
        <v>9.5815017692069127E-4</v>
      </c>
      <c r="F151" s="1">
        <v>42955</v>
      </c>
      <c r="G151" s="4">
        <f>IF(Table1343[[#This Row],[Actual]]&gt;0,IF(Table1343[[#This Row],[Predicted]]&gt;0,1))</f>
        <v>1</v>
      </c>
      <c r="H151" s="4" t="str">
        <f>IF(Table1343[[#This Row],[Column4]]&gt;=0,"BUY","SELL")</f>
        <v>SELL</v>
      </c>
      <c r="I151" s="4" t="str">
        <f>IF(Table1343[[#This Row],[Column2]]&gt;=0,"BUY","SELL")</f>
        <v>BUY</v>
      </c>
      <c r="J151" s="5">
        <f>IF(Table1343[[#This Row],[PREDICTED_SELL/BUY]]="BUY",Table1343[[#This Row],[Column4]]*$R$3,IF(Table1343[[#This Row],[PREDICTED_SELL/BUY]]="SELL",-Table1343[[#This Row],[Column4]]*$R$3))</f>
        <v>-4.4078930129904492</v>
      </c>
      <c r="K151" s="6"/>
      <c r="L151" s="6">
        <f>IF(Table1343[[#This Row],[ACTUAL_SELL/BUY]]=Table1343[[#This Row],[PREDICTED_SELL/BUY]],1,0)</f>
        <v>0</v>
      </c>
      <c r="M151" s="6"/>
      <c r="N151" s="6"/>
      <c r="O151" s="6"/>
    </row>
    <row r="152" spans="1:15">
      <c r="A152">
        <v>150</v>
      </c>
      <c r="B152">
        <f>Table134[[#This Row],[Actual]]</f>
        <v>982.01</v>
      </c>
      <c r="C152">
        <f>Table134[[#This Row],[Predicted]]</f>
        <v>971.32384999999999</v>
      </c>
      <c r="D152" s="3">
        <f>Table1343[[#This Row],[Actual]]/B151-1</f>
        <v>-7.9104695798847269E-3</v>
      </c>
      <c r="E152" s="3">
        <f>Table1343[[#This Row],[Predicted]]/C151-1</f>
        <v>4.7694787965468777E-4</v>
      </c>
      <c r="F152" s="1">
        <v>42956</v>
      </c>
      <c r="G152" s="4">
        <f>IF(Table1343[[#This Row],[Actual]]&gt;0,IF(Table1343[[#This Row],[Predicted]]&gt;0,1))</f>
        <v>1</v>
      </c>
      <c r="H152" s="4" t="str">
        <f>IF(Table1343[[#This Row],[Column4]]&gt;=0,"BUY","SELL")</f>
        <v>SELL</v>
      </c>
      <c r="I152" s="4" t="str">
        <f>IF(Table1343[[#This Row],[Column2]]&gt;=0,"BUY","SELL")</f>
        <v>BUY</v>
      </c>
      <c r="J152" s="5">
        <f>IF(Table1343[[#This Row],[PREDICTED_SELL/BUY]]="BUY",Table1343[[#This Row],[Column4]]*$R$3,IF(Table1343[[#This Row],[PREDICTED_SELL/BUY]]="SELL",-Table1343[[#This Row],[Column4]]*$R$3))</f>
        <v>-14.238845243792507</v>
      </c>
      <c r="K152" s="6"/>
      <c r="L152" s="6">
        <f>IF(Table1343[[#This Row],[ACTUAL_SELL/BUY]]=Table1343[[#This Row],[PREDICTED_SELL/BUY]],1,0)</f>
        <v>0</v>
      </c>
      <c r="M152" s="6"/>
      <c r="N152" s="6"/>
      <c r="O152" s="6"/>
    </row>
    <row r="153" spans="1:15">
      <c r="A153">
        <v>151</v>
      </c>
      <c r="B153">
        <f>Table134[[#This Row],[Actual]]</f>
        <v>956.91989999999998</v>
      </c>
      <c r="C153">
        <f>Table134[[#This Row],[Predicted]]</f>
        <v>967.77859999999998</v>
      </c>
      <c r="D153" s="3">
        <f>Table1343[[#This Row],[Actual]]/B152-1</f>
        <v>-2.5549739819350159E-2</v>
      </c>
      <c r="E153" s="3">
        <f>Table1343[[#This Row],[Predicted]]/C152-1</f>
        <v>-3.649915525084646E-3</v>
      </c>
      <c r="F153" s="1">
        <v>42957</v>
      </c>
      <c r="G153" s="4">
        <f>IF(Table1343[[#This Row],[Actual]]&gt;0,IF(Table1343[[#This Row],[Predicted]]&gt;0,1))</f>
        <v>1</v>
      </c>
      <c r="H153" s="4" t="str">
        <f>IF(Table1343[[#This Row],[Column4]]&gt;=0,"BUY","SELL")</f>
        <v>SELL</v>
      </c>
      <c r="I153" s="4" t="str">
        <f>IF(Table1343[[#This Row],[Column2]]&gt;=0,"BUY","SELL")</f>
        <v>SELL</v>
      </c>
      <c r="J153" s="5">
        <f>IF(Table1343[[#This Row],[PREDICTED_SELL/BUY]]="BUY",Table1343[[#This Row],[Column4]]*$R$3,IF(Table1343[[#This Row],[PREDICTED_SELL/BUY]]="SELL",-Table1343[[#This Row],[Column4]]*$R$3))</f>
        <v>45.989531674830289</v>
      </c>
      <c r="K153" s="6"/>
      <c r="L153" s="6">
        <f>IF(Table1343[[#This Row],[ACTUAL_SELL/BUY]]=Table1343[[#This Row],[PREDICTED_SELL/BUY]],1,0)</f>
        <v>1</v>
      </c>
      <c r="M153" s="6"/>
      <c r="N153" s="6"/>
      <c r="O153" s="6"/>
    </row>
    <row r="154" spans="1:15">
      <c r="A154">
        <v>152</v>
      </c>
      <c r="B154">
        <f>Table134[[#This Row],[Actual]]</f>
        <v>967.99</v>
      </c>
      <c r="C154">
        <f>Table134[[#This Row],[Predicted]]</f>
        <v>953.0693</v>
      </c>
      <c r="D154" s="3">
        <f>Table1343[[#This Row],[Actual]]/B153-1</f>
        <v>1.1568470882463711E-2</v>
      </c>
      <c r="E154" s="3">
        <f>Table1343[[#This Row],[Predicted]]/C153-1</f>
        <v>-1.5199034159259162E-2</v>
      </c>
      <c r="F154" s="1">
        <v>42958</v>
      </c>
      <c r="G154" s="4">
        <f>IF(Table1343[[#This Row],[Actual]]&gt;0,IF(Table1343[[#This Row],[Predicted]]&gt;0,1))</f>
        <v>1</v>
      </c>
      <c r="H154" s="4" t="str">
        <f>IF(Table1343[[#This Row],[Column4]]&gt;=0,"BUY","SELL")</f>
        <v>BUY</v>
      </c>
      <c r="I154" s="4" t="str">
        <f>IF(Table1343[[#This Row],[Column2]]&gt;=0,"BUY","SELL")</f>
        <v>SELL</v>
      </c>
      <c r="J154" s="5">
        <f>IF(Table1343[[#This Row],[PREDICTED_SELL/BUY]]="BUY",Table1343[[#This Row],[Column4]]*$R$3,IF(Table1343[[#This Row],[PREDICTED_SELL/BUY]]="SELL",-Table1343[[#This Row],[Column4]]*$R$3))</f>
        <v>-20.823247588434679</v>
      </c>
      <c r="K154" s="6"/>
      <c r="L154" s="6">
        <f>IF(Table1343[[#This Row],[ACTUAL_SELL/BUY]]=Table1343[[#This Row],[PREDICTED_SELL/BUY]],1,0)</f>
        <v>0</v>
      </c>
      <c r="M154" s="6"/>
      <c r="N154" s="6"/>
      <c r="O154" s="6"/>
    </row>
    <row r="155" spans="1:15">
      <c r="A155">
        <v>153</v>
      </c>
      <c r="B155">
        <f>Table134[[#This Row],[Actual]]</f>
        <v>983.3</v>
      </c>
      <c r="C155">
        <f>Table134[[#This Row],[Predicted]]</f>
        <v>949.77229999999997</v>
      </c>
      <c r="D155" s="3">
        <f>Table1343[[#This Row],[Actual]]/B154-1</f>
        <v>1.5816279093792129E-2</v>
      </c>
      <c r="E155" s="3">
        <f>Table1343[[#This Row],[Predicted]]/C154-1</f>
        <v>-3.4593497031119025E-3</v>
      </c>
      <c r="F155" s="1">
        <v>42961</v>
      </c>
      <c r="G155" s="4">
        <f>IF(Table1343[[#This Row],[Actual]]&gt;0,IF(Table1343[[#This Row],[Predicted]]&gt;0,1))</f>
        <v>1</v>
      </c>
      <c r="H155" s="4" t="str">
        <f>IF(Table1343[[#This Row],[Column4]]&gt;=0,"BUY","SELL")</f>
        <v>BUY</v>
      </c>
      <c r="I155" s="4" t="str">
        <f>IF(Table1343[[#This Row],[Column2]]&gt;=0,"BUY","SELL")</f>
        <v>SELL</v>
      </c>
      <c r="J155" s="5">
        <f>IF(Table1343[[#This Row],[PREDICTED_SELL/BUY]]="BUY",Table1343[[#This Row],[Column4]]*$R$3,IF(Table1343[[#This Row],[PREDICTED_SELL/BUY]]="SELL",-Table1343[[#This Row],[Column4]]*$R$3))</f>
        <v>-28.469302368825833</v>
      </c>
      <c r="K155" s="6"/>
      <c r="L155" s="6">
        <f>IF(Table1343[[#This Row],[ACTUAL_SELL/BUY]]=Table1343[[#This Row],[PREDICTED_SELL/BUY]],1,0)</f>
        <v>0</v>
      </c>
      <c r="M155" s="6"/>
      <c r="N155" s="6"/>
      <c r="O155" s="6"/>
    </row>
    <row r="156" spans="1:15">
      <c r="A156">
        <v>154</v>
      </c>
      <c r="B156">
        <f>Table134[[#This Row],[Actual]]</f>
        <v>982.74005</v>
      </c>
      <c r="C156">
        <f>Table134[[#This Row],[Predicted]]</f>
        <v>954.79912999999999</v>
      </c>
      <c r="D156" s="3">
        <f>Table1343[[#This Row],[Actual]]/B155-1</f>
        <v>-5.694599816942203E-4</v>
      </c>
      <c r="E156" s="3">
        <f>Table1343[[#This Row],[Predicted]]/C155-1</f>
        <v>5.2926685690874997E-3</v>
      </c>
      <c r="F156" s="1">
        <v>42962</v>
      </c>
      <c r="G156" s="4">
        <f>IF(Table1343[[#This Row],[Actual]]&gt;0,IF(Table1343[[#This Row],[Predicted]]&gt;0,1))</f>
        <v>1</v>
      </c>
      <c r="H156" s="4" t="str">
        <f>IF(Table1343[[#This Row],[Column4]]&gt;=0,"BUY","SELL")</f>
        <v>SELL</v>
      </c>
      <c r="I156" s="4" t="str">
        <f>IF(Table1343[[#This Row],[Column2]]&gt;=0,"BUY","SELL")</f>
        <v>BUY</v>
      </c>
      <c r="J156" s="5">
        <f>IF(Table1343[[#This Row],[PREDICTED_SELL/BUY]]="BUY",Table1343[[#This Row],[Column4]]*$R$3,IF(Table1343[[#This Row],[PREDICTED_SELL/BUY]]="SELL",-Table1343[[#This Row],[Column4]]*$R$3))</f>
        <v>-1.0250279670495965</v>
      </c>
      <c r="K156" s="6"/>
      <c r="L156" s="6">
        <f>IF(Table1343[[#This Row],[ACTUAL_SELL/BUY]]=Table1343[[#This Row],[PREDICTED_SELL/BUY]],1,0)</f>
        <v>0</v>
      </c>
      <c r="M156" s="6"/>
      <c r="N156" s="6"/>
      <c r="O156" s="6"/>
    </row>
    <row r="157" spans="1:15">
      <c r="A157">
        <v>155</v>
      </c>
      <c r="B157">
        <f>Table134[[#This Row],[Actual]]</f>
        <v>978.17989999999998</v>
      </c>
      <c r="C157">
        <f>Table134[[#This Row],[Predicted]]</f>
        <v>962.21579999999994</v>
      </c>
      <c r="D157" s="3">
        <f>Table1343[[#This Row],[Actual]]/B156-1</f>
        <v>-4.6402403158394279E-3</v>
      </c>
      <c r="E157" s="3">
        <f>Table1343[[#This Row],[Predicted]]/C156-1</f>
        <v>7.7677804335660738E-3</v>
      </c>
      <c r="F157" s="1">
        <v>42963</v>
      </c>
      <c r="G157" s="4">
        <f>IF(Table1343[[#This Row],[Actual]]&gt;0,IF(Table1343[[#This Row],[Predicted]]&gt;0,1))</f>
        <v>1</v>
      </c>
      <c r="H157" s="4" t="str">
        <f>IF(Table1343[[#This Row],[Column4]]&gt;=0,"BUY","SELL")</f>
        <v>SELL</v>
      </c>
      <c r="I157" s="4" t="str">
        <f>IF(Table1343[[#This Row],[Column2]]&gt;=0,"BUY","SELL")</f>
        <v>BUY</v>
      </c>
      <c r="J157" s="5">
        <f>IF(Table1343[[#This Row],[PREDICTED_SELL/BUY]]="BUY",Table1343[[#This Row],[Column4]]*$R$3,IF(Table1343[[#This Row],[PREDICTED_SELL/BUY]]="SELL",-Table1343[[#This Row],[Column4]]*$R$3))</f>
        <v>-8.3524325685109702</v>
      </c>
      <c r="K157" s="6"/>
      <c r="L157" s="6">
        <f>IF(Table1343[[#This Row],[ACTUAL_SELL/BUY]]=Table1343[[#This Row],[PREDICTED_SELL/BUY]],1,0)</f>
        <v>0</v>
      </c>
      <c r="M157" s="6"/>
      <c r="N157" s="6"/>
      <c r="O157" s="6"/>
    </row>
    <row r="158" spans="1:15">
      <c r="A158">
        <v>156</v>
      </c>
      <c r="B158">
        <f>Table134[[#This Row],[Actual]]</f>
        <v>960.57010000000002</v>
      </c>
      <c r="C158">
        <f>Table134[[#This Row],[Predicted]]</f>
        <v>963.05740000000003</v>
      </c>
      <c r="D158" s="3">
        <f>Table1343[[#This Row],[Actual]]/B157-1</f>
        <v>-1.8002618945656024E-2</v>
      </c>
      <c r="E158" s="3">
        <f>Table1343[[#This Row],[Predicted]]/C157-1</f>
        <v>8.7464787005164801E-4</v>
      </c>
      <c r="F158" s="1">
        <v>42964</v>
      </c>
      <c r="G158" s="4">
        <f>IF(Table1343[[#This Row],[Actual]]&gt;0,IF(Table1343[[#This Row],[Predicted]]&gt;0,1))</f>
        <v>1</v>
      </c>
      <c r="H158" s="4" t="str">
        <f>IF(Table1343[[#This Row],[Column4]]&gt;=0,"BUY","SELL")</f>
        <v>SELL</v>
      </c>
      <c r="I158" s="4" t="str">
        <f>IF(Table1343[[#This Row],[Column2]]&gt;=0,"BUY","SELL")</f>
        <v>BUY</v>
      </c>
      <c r="J158" s="5">
        <f>IF(Table1343[[#This Row],[PREDICTED_SELL/BUY]]="BUY",Table1343[[#This Row],[Column4]]*$R$3,IF(Table1343[[#This Row],[PREDICTED_SELL/BUY]]="SELL",-Table1343[[#This Row],[Column4]]*$R$3))</f>
        <v>-32.40471410218084</v>
      </c>
      <c r="K158" s="6"/>
      <c r="L158" s="6">
        <f>IF(Table1343[[#This Row],[ACTUAL_SELL/BUY]]=Table1343[[#This Row],[PREDICTED_SELL/BUY]],1,0)</f>
        <v>0</v>
      </c>
      <c r="M158" s="6"/>
      <c r="N158" s="6"/>
      <c r="O158" s="6"/>
    </row>
    <row r="159" spans="1:15">
      <c r="A159">
        <v>157</v>
      </c>
      <c r="B159">
        <f>Table134[[#This Row],[Actual]]</f>
        <v>958.47</v>
      </c>
      <c r="C159">
        <f>Table134[[#This Row],[Predicted]]</f>
        <v>952.07665999999995</v>
      </c>
      <c r="D159" s="3">
        <f>Table1343[[#This Row],[Actual]]/B158-1</f>
        <v>-2.1863058198459129E-3</v>
      </c>
      <c r="E159" s="3">
        <f>Table1343[[#This Row],[Predicted]]/C158-1</f>
        <v>-1.1401957972598575E-2</v>
      </c>
      <c r="F159" s="1">
        <v>42965</v>
      </c>
      <c r="G159" s="4">
        <f>IF(Table1343[[#This Row],[Actual]]&gt;0,IF(Table1343[[#This Row],[Predicted]]&gt;0,1))</f>
        <v>1</v>
      </c>
      <c r="H159" s="4" t="str">
        <f>IF(Table1343[[#This Row],[Column4]]&gt;=0,"BUY","SELL")</f>
        <v>SELL</v>
      </c>
      <c r="I159" s="4" t="str">
        <f>IF(Table1343[[#This Row],[Column2]]&gt;=0,"BUY","SELL")</f>
        <v>SELL</v>
      </c>
      <c r="J159" s="5">
        <f>IF(Table1343[[#This Row],[PREDICTED_SELL/BUY]]="BUY",Table1343[[#This Row],[Column4]]*$R$3,IF(Table1343[[#This Row],[PREDICTED_SELL/BUY]]="SELL",-Table1343[[#This Row],[Column4]]*$R$3))</f>
        <v>3.9353504757226432</v>
      </c>
      <c r="K159" s="6"/>
      <c r="L159" s="6">
        <f>IF(Table1343[[#This Row],[ACTUAL_SELL/BUY]]=Table1343[[#This Row],[PREDICTED_SELL/BUY]],1,0)</f>
        <v>1</v>
      </c>
      <c r="M159" s="6"/>
      <c r="N159" s="6"/>
      <c r="O159" s="6"/>
    </row>
    <row r="160" spans="1:15">
      <c r="A160">
        <v>158</v>
      </c>
      <c r="B160">
        <f>Table134[[#This Row],[Actual]]</f>
        <v>953.29</v>
      </c>
      <c r="C160">
        <f>Table134[[#This Row],[Predicted]]</f>
        <v>944.92859999999996</v>
      </c>
      <c r="D160" s="3">
        <f>Table1343[[#This Row],[Actual]]/B159-1</f>
        <v>-5.4044466702140026E-3</v>
      </c>
      <c r="E160" s="3">
        <f>Table1343[[#This Row],[Predicted]]/C159-1</f>
        <v>-7.5078618144047704E-3</v>
      </c>
      <c r="F160" s="1">
        <v>42968</v>
      </c>
      <c r="G160" s="4">
        <f>IF(Table1343[[#This Row],[Actual]]&gt;0,IF(Table1343[[#This Row],[Predicted]]&gt;0,1))</f>
        <v>1</v>
      </c>
      <c r="H160" s="4" t="str">
        <f>IF(Table1343[[#This Row],[Column4]]&gt;=0,"BUY","SELL")</f>
        <v>SELL</v>
      </c>
      <c r="I160" s="4" t="str">
        <f>IF(Table1343[[#This Row],[Column2]]&gt;=0,"BUY","SELL")</f>
        <v>SELL</v>
      </c>
      <c r="J160" s="5">
        <f>IF(Table1343[[#This Row],[PREDICTED_SELL/BUY]]="BUY",Table1343[[#This Row],[Column4]]*$R$3,IF(Table1343[[#This Row],[PREDICTED_SELL/BUY]]="SELL",-Table1343[[#This Row],[Column4]]*$R$3))</f>
        <v>9.7280040063852056</v>
      </c>
      <c r="K160" s="6"/>
      <c r="L160" s="6">
        <f>IF(Table1343[[#This Row],[ACTUAL_SELL/BUY]]=Table1343[[#This Row],[PREDICTED_SELL/BUY]],1,0)</f>
        <v>1</v>
      </c>
      <c r="M160" s="6"/>
      <c r="N160" s="6"/>
      <c r="O160" s="6"/>
    </row>
    <row r="161" spans="1:15">
      <c r="A161">
        <v>159</v>
      </c>
      <c r="B161">
        <f>Table134[[#This Row],[Actual]]</f>
        <v>966.8999</v>
      </c>
      <c r="C161">
        <f>Table134[[#This Row],[Predicted]]</f>
        <v>939.51679999999999</v>
      </c>
      <c r="D161" s="3">
        <f>Table1343[[#This Row],[Actual]]/B160-1</f>
        <v>1.4276767825111003E-2</v>
      </c>
      <c r="E161" s="3">
        <f>Table1343[[#This Row],[Predicted]]/C160-1</f>
        <v>-5.7272052089437642E-3</v>
      </c>
      <c r="F161" s="1">
        <v>42969</v>
      </c>
      <c r="G161" s="4">
        <f>IF(Table1343[[#This Row],[Actual]]&gt;0,IF(Table1343[[#This Row],[Predicted]]&gt;0,1))</f>
        <v>1</v>
      </c>
      <c r="H161" s="4" t="str">
        <f>IF(Table1343[[#This Row],[Column4]]&gt;=0,"BUY","SELL")</f>
        <v>BUY</v>
      </c>
      <c r="I161" s="4" t="str">
        <f>IF(Table1343[[#This Row],[Column2]]&gt;=0,"BUY","SELL")</f>
        <v>SELL</v>
      </c>
      <c r="J161" s="5">
        <f>IF(Table1343[[#This Row],[PREDICTED_SELL/BUY]]="BUY",Table1343[[#This Row],[Column4]]*$R$3,IF(Table1343[[#This Row],[PREDICTED_SELL/BUY]]="SELL",-Table1343[[#This Row],[Column4]]*$R$3))</f>
        <v>-25.698182085199804</v>
      </c>
      <c r="K161" s="6"/>
      <c r="L161" s="6">
        <f>IF(Table1343[[#This Row],[ACTUAL_SELL/BUY]]=Table1343[[#This Row],[PREDICTED_SELL/BUY]],1,0)</f>
        <v>0</v>
      </c>
      <c r="M161" s="6"/>
      <c r="N161" s="6"/>
      <c r="O161" s="6"/>
    </row>
    <row r="162" spans="1:15">
      <c r="A162">
        <v>160</v>
      </c>
      <c r="B162">
        <f>Table134[[#This Row],[Actual]]</f>
        <v>957.99994000000004</v>
      </c>
      <c r="C162">
        <f>Table134[[#This Row],[Predicted]]</f>
        <v>943.47784000000001</v>
      </c>
      <c r="D162" s="3">
        <f>Table1343[[#This Row],[Actual]]/B161-1</f>
        <v>-9.2046343163340039E-3</v>
      </c>
      <c r="E162" s="3">
        <f>Table1343[[#This Row],[Predicted]]/C161-1</f>
        <v>4.2160395641674953E-3</v>
      </c>
      <c r="F162" s="1">
        <v>42970</v>
      </c>
      <c r="G162" s="4">
        <f>IF(Table1343[[#This Row],[Actual]]&gt;0,IF(Table1343[[#This Row],[Predicted]]&gt;0,1))</f>
        <v>1</v>
      </c>
      <c r="H162" s="4" t="str">
        <f>IF(Table1343[[#This Row],[Column4]]&gt;=0,"BUY","SELL")</f>
        <v>SELL</v>
      </c>
      <c r="I162" s="4" t="str">
        <f>IF(Table1343[[#This Row],[Column2]]&gt;=0,"BUY","SELL")</f>
        <v>BUY</v>
      </c>
      <c r="J162" s="5">
        <f>IF(Table1343[[#This Row],[PREDICTED_SELL/BUY]]="BUY",Table1343[[#This Row],[Column4]]*$R$3,IF(Table1343[[#This Row],[PREDICTED_SELL/BUY]]="SELL",-Table1343[[#This Row],[Column4]]*$R$3))</f>
        <v>-16.568341769401208</v>
      </c>
      <c r="K162" s="6"/>
      <c r="L162" s="6">
        <f>IF(Table1343[[#This Row],[ACTUAL_SELL/BUY]]=Table1343[[#This Row],[PREDICTED_SELL/BUY]],1,0)</f>
        <v>0</v>
      </c>
      <c r="M162" s="6"/>
      <c r="N162" s="6"/>
      <c r="O162" s="6"/>
    </row>
    <row r="163" spans="1:15">
      <c r="A163">
        <v>161</v>
      </c>
      <c r="B163">
        <f>Table134[[#This Row],[Actual]]</f>
        <v>952.45</v>
      </c>
      <c r="C163">
        <f>Table134[[#This Row],[Predicted]]</f>
        <v>943.08780000000002</v>
      </c>
      <c r="D163" s="3">
        <f>Table1343[[#This Row],[Actual]]/B162-1</f>
        <v>-5.7932571478030992E-3</v>
      </c>
      <c r="E163" s="3">
        <f>Table1343[[#This Row],[Predicted]]/C162-1</f>
        <v>-4.1340663602651428E-4</v>
      </c>
      <c r="F163" s="1">
        <v>42971</v>
      </c>
      <c r="G163" s="4">
        <f>IF(Table1343[[#This Row],[Actual]]&gt;0,IF(Table1343[[#This Row],[Predicted]]&gt;0,1))</f>
        <v>1</v>
      </c>
      <c r="H163" s="4" t="str">
        <f>IF(Table1343[[#This Row],[Column4]]&gt;=0,"BUY","SELL")</f>
        <v>SELL</v>
      </c>
      <c r="I163" s="4" t="str">
        <f>IF(Table1343[[#This Row],[Column2]]&gt;=0,"BUY","SELL")</f>
        <v>SELL</v>
      </c>
      <c r="J163" s="5">
        <f>IF(Table1343[[#This Row],[PREDICTED_SELL/BUY]]="BUY",Table1343[[#This Row],[Column4]]*$R$3,IF(Table1343[[#This Row],[PREDICTED_SELL/BUY]]="SELL",-Table1343[[#This Row],[Column4]]*$R$3))</f>
        <v>10.427862866045579</v>
      </c>
      <c r="K163" s="6"/>
      <c r="L163" s="6">
        <f>IF(Table1343[[#This Row],[ACTUAL_SELL/BUY]]=Table1343[[#This Row],[PREDICTED_SELL/BUY]],1,0)</f>
        <v>1</v>
      </c>
      <c r="M163" s="6"/>
      <c r="N163" s="6"/>
      <c r="O163" s="6"/>
    </row>
    <row r="164" spans="1:15">
      <c r="A164">
        <v>162</v>
      </c>
      <c r="B164">
        <f>Table134[[#This Row],[Actual]]</f>
        <v>945.26</v>
      </c>
      <c r="C164">
        <f>Table134[[#This Row],[Predicted]]</f>
        <v>939.01599999999996</v>
      </c>
      <c r="D164" s="3">
        <f>Table1343[[#This Row],[Actual]]/B163-1</f>
        <v>-7.5489527009292567E-3</v>
      </c>
      <c r="E164" s="3">
        <f>Table1343[[#This Row],[Predicted]]/C163-1</f>
        <v>-4.3175195352967988E-3</v>
      </c>
      <c r="F164" s="1">
        <v>42972</v>
      </c>
      <c r="G164" s="4">
        <f>IF(Table1343[[#This Row],[Actual]]&gt;0,IF(Table1343[[#This Row],[Predicted]]&gt;0,1))</f>
        <v>1</v>
      </c>
      <c r="H164" s="4" t="str">
        <f>IF(Table1343[[#This Row],[Column4]]&gt;=0,"BUY","SELL")</f>
        <v>SELL</v>
      </c>
      <c r="I164" s="4" t="str">
        <f>IF(Table1343[[#This Row],[Column2]]&gt;=0,"BUY","SELL")</f>
        <v>SELL</v>
      </c>
      <c r="J164" s="5">
        <f>IF(Table1343[[#This Row],[PREDICTED_SELL/BUY]]="BUY",Table1343[[#This Row],[Column4]]*$R$3,IF(Table1343[[#This Row],[PREDICTED_SELL/BUY]]="SELL",-Table1343[[#This Row],[Column4]]*$R$3))</f>
        <v>13.588114861672661</v>
      </c>
      <c r="K164" s="6"/>
      <c r="L164" s="6">
        <f>IF(Table1343[[#This Row],[ACTUAL_SELL/BUY]]=Table1343[[#This Row],[PREDICTED_SELL/BUY]],1,0)</f>
        <v>1</v>
      </c>
      <c r="M164" s="6"/>
      <c r="N164" s="6"/>
      <c r="O164" s="6"/>
    </row>
    <row r="165" spans="1:15">
      <c r="A165">
        <v>163</v>
      </c>
      <c r="B165">
        <f>Table134[[#This Row],[Actual]]</f>
        <v>946.02</v>
      </c>
      <c r="C165">
        <f>Table134[[#This Row],[Predicted]]</f>
        <v>933.41859999999997</v>
      </c>
      <c r="D165" s="3">
        <f>Table1343[[#This Row],[Actual]]/B164-1</f>
        <v>8.0401159469345451E-4</v>
      </c>
      <c r="E165" s="3">
        <f>Table1343[[#This Row],[Predicted]]/C164-1</f>
        <v>-5.9609207936819342E-3</v>
      </c>
      <c r="F165" s="1">
        <v>42975</v>
      </c>
      <c r="G165" s="4">
        <f>IF(Table1343[[#This Row],[Actual]]&gt;0,IF(Table1343[[#This Row],[Predicted]]&gt;0,1))</f>
        <v>1</v>
      </c>
      <c r="H165" s="4" t="str">
        <f>IF(Table1343[[#This Row],[Column4]]&gt;=0,"BUY","SELL")</f>
        <v>BUY</v>
      </c>
      <c r="I165" s="4" t="str">
        <f>IF(Table1343[[#This Row],[Column2]]&gt;=0,"BUY","SELL")</f>
        <v>SELL</v>
      </c>
      <c r="J165" s="5">
        <f>IF(Table1343[[#This Row],[PREDICTED_SELL/BUY]]="BUY",Table1343[[#This Row],[Column4]]*$R$3,IF(Table1343[[#This Row],[PREDICTED_SELL/BUY]]="SELL",-Table1343[[#This Row],[Column4]]*$R$3))</f>
        <v>-1.4472208704482181</v>
      </c>
      <c r="K165" s="6"/>
      <c r="L165" s="6">
        <f>IF(Table1343[[#This Row],[ACTUAL_SELL/BUY]]=Table1343[[#This Row],[PREDICTED_SELL/BUY]],1,0)</f>
        <v>0</v>
      </c>
      <c r="M165" s="6"/>
      <c r="N165" s="6"/>
      <c r="O165" s="6"/>
    </row>
    <row r="166" spans="1:15">
      <c r="A166">
        <v>164</v>
      </c>
      <c r="B166">
        <f>Table134[[#This Row],[Actual]]</f>
        <v>954.06010000000003</v>
      </c>
      <c r="C166">
        <f>Table134[[#This Row],[Predicted]]</f>
        <v>931.54474000000005</v>
      </c>
      <c r="D166" s="3">
        <f>Table1343[[#This Row],[Actual]]/B165-1</f>
        <v>8.4988689456884092E-3</v>
      </c>
      <c r="E166" s="3">
        <f>Table1343[[#This Row],[Predicted]]/C165-1</f>
        <v>-2.0075237412238156E-3</v>
      </c>
      <c r="F166" s="1">
        <v>42976</v>
      </c>
      <c r="G166" s="4">
        <f>IF(Table1343[[#This Row],[Actual]]&gt;0,IF(Table1343[[#This Row],[Predicted]]&gt;0,1))</f>
        <v>1</v>
      </c>
      <c r="H166" s="4" t="str">
        <f>IF(Table1343[[#This Row],[Column4]]&gt;=0,"BUY","SELL")</f>
        <v>BUY</v>
      </c>
      <c r="I166" s="4" t="str">
        <f>IF(Table1343[[#This Row],[Column2]]&gt;=0,"BUY","SELL")</f>
        <v>SELL</v>
      </c>
      <c r="J166" s="5">
        <f>IF(Table1343[[#This Row],[PREDICTED_SELL/BUY]]="BUY",Table1343[[#This Row],[Column4]]*$R$3,IF(Table1343[[#This Row],[PREDICTED_SELL/BUY]]="SELL",-Table1343[[#This Row],[Column4]]*$R$3))</f>
        <v>-15.297964102239137</v>
      </c>
      <c r="K166" s="6"/>
      <c r="L166" s="6">
        <f>IF(Table1343[[#This Row],[ACTUAL_SELL/BUY]]=Table1343[[#This Row],[PREDICTED_SELL/BUY]],1,0)</f>
        <v>0</v>
      </c>
      <c r="M166" s="6"/>
      <c r="N166" s="6"/>
      <c r="O166" s="6"/>
    </row>
    <row r="167" spans="1:15">
      <c r="A167">
        <v>165</v>
      </c>
      <c r="B167">
        <f>Table134[[#This Row],[Actual]]</f>
        <v>967.59010000000001</v>
      </c>
      <c r="C167">
        <f>Table134[[#This Row],[Predicted]]</f>
        <v>934.27099999999996</v>
      </c>
      <c r="D167" s="3">
        <f>Table1343[[#This Row],[Actual]]/B166-1</f>
        <v>1.4181496532555959E-2</v>
      </c>
      <c r="E167" s="3">
        <f>Table1343[[#This Row],[Predicted]]/C166-1</f>
        <v>2.9266012494471028E-3</v>
      </c>
      <c r="F167" s="1">
        <v>42977</v>
      </c>
      <c r="G167" s="4">
        <f>IF(Table1343[[#This Row],[Actual]]&gt;0,IF(Table1343[[#This Row],[Predicted]]&gt;0,1))</f>
        <v>1</v>
      </c>
      <c r="H167" s="4" t="str">
        <f>IF(Table1343[[#This Row],[Column4]]&gt;=0,"BUY","SELL")</f>
        <v>BUY</v>
      </c>
      <c r="I167" s="4" t="str">
        <f>IF(Table1343[[#This Row],[Column2]]&gt;=0,"BUY","SELL")</f>
        <v>BUY</v>
      </c>
      <c r="J167" s="5">
        <f>IF(Table1343[[#This Row],[PREDICTED_SELL/BUY]]="BUY",Table1343[[#This Row],[Column4]]*$R$3,IF(Table1343[[#This Row],[PREDICTED_SELL/BUY]]="SELL",-Table1343[[#This Row],[Column4]]*$R$3))</f>
        <v>25.526693758600729</v>
      </c>
      <c r="K167" s="6"/>
      <c r="L167" s="6">
        <f>IF(Table1343[[#This Row],[ACTUAL_SELL/BUY]]=Table1343[[#This Row],[PREDICTED_SELL/BUY]],1,0)</f>
        <v>1</v>
      </c>
      <c r="M167" s="6"/>
      <c r="N167" s="6"/>
      <c r="O167" s="6"/>
    </row>
    <row r="168" spans="1:15">
      <c r="A168">
        <v>166</v>
      </c>
      <c r="B168">
        <f>Table134[[#This Row],[Actual]]</f>
        <v>980.6001</v>
      </c>
      <c r="C168">
        <f>Table134[[#This Row],[Predicted]]</f>
        <v>941.87316999999996</v>
      </c>
      <c r="D168" s="3">
        <f>Table1343[[#This Row],[Actual]]/B167-1</f>
        <v>1.3445776264143339E-2</v>
      </c>
      <c r="E168" s="3">
        <f>Table1343[[#This Row],[Predicted]]/C167-1</f>
        <v>8.1370073565378842E-3</v>
      </c>
      <c r="F168" s="1">
        <v>42978</v>
      </c>
      <c r="G168" s="4">
        <f>IF(Table1343[[#This Row],[Actual]]&gt;0,IF(Table1343[[#This Row],[Predicted]]&gt;0,1))</f>
        <v>1</v>
      </c>
      <c r="H168" s="4" t="str">
        <f>IF(Table1343[[#This Row],[Column4]]&gt;=0,"BUY","SELL")</f>
        <v>BUY</v>
      </c>
      <c r="I168" s="4" t="str">
        <f>IF(Table1343[[#This Row],[Column2]]&gt;=0,"BUY","SELL")</f>
        <v>BUY</v>
      </c>
      <c r="J168" s="5">
        <f>IF(Table1343[[#This Row],[PREDICTED_SELL/BUY]]="BUY",Table1343[[#This Row],[Column4]]*$R$3,IF(Table1343[[#This Row],[PREDICTED_SELL/BUY]]="SELL",-Table1343[[#This Row],[Column4]]*$R$3))</f>
        <v>24.202397275458011</v>
      </c>
      <c r="K168" s="6"/>
      <c r="L168" s="6">
        <f>IF(Table1343[[#This Row],[ACTUAL_SELL/BUY]]=Table1343[[#This Row],[PREDICTED_SELL/BUY]],1,0)</f>
        <v>1</v>
      </c>
      <c r="M168" s="6"/>
      <c r="N168" s="6"/>
      <c r="O168" s="6"/>
    </row>
    <row r="169" spans="1:15">
      <c r="A169">
        <v>167</v>
      </c>
      <c r="B169">
        <f>Table134[[#This Row],[Actual]]</f>
        <v>978.25</v>
      </c>
      <c r="C169">
        <f>Table134[[#This Row],[Predicted]]</f>
        <v>951.58450000000005</v>
      </c>
      <c r="D169" s="3">
        <f>Table1343[[#This Row],[Actual]]/B168-1</f>
        <v>-2.3965936776877417E-3</v>
      </c>
      <c r="E169" s="3">
        <f>Table1343[[#This Row],[Predicted]]/C168-1</f>
        <v>1.0310655732979512E-2</v>
      </c>
      <c r="F169" s="1">
        <v>42979</v>
      </c>
      <c r="G169" s="4">
        <f>IF(Table1343[[#This Row],[Actual]]&gt;0,IF(Table1343[[#This Row],[Predicted]]&gt;0,1))</f>
        <v>1</v>
      </c>
      <c r="H169" s="4" t="str">
        <f>IF(Table1343[[#This Row],[Column4]]&gt;=0,"BUY","SELL")</f>
        <v>SELL</v>
      </c>
      <c r="I169" s="4" t="str">
        <f>IF(Table1343[[#This Row],[Column2]]&gt;=0,"BUY","SELL")</f>
        <v>BUY</v>
      </c>
      <c r="J169" s="5">
        <f>IF(Table1343[[#This Row],[PREDICTED_SELL/BUY]]="BUY",Table1343[[#This Row],[Column4]]*$R$3,IF(Table1343[[#This Row],[PREDICTED_SELL/BUY]]="SELL",-Table1343[[#This Row],[Column4]]*$R$3))</f>
        <v>-4.313868619837935</v>
      </c>
      <c r="K169" s="6"/>
      <c r="L169" s="6">
        <f>IF(Table1343[[#This Row],[ACTUAL_SELL/BUY]]=Table1343[[#This Row],[PREDICTED_SELL/BUY]],1,0)</f>
        <v>0</v>
      </c>
      <c r="M169" s="6"/>
      <c r="N169" s="6"/>
      <c r="O169" s="6"/>
    </row>
    <row r="170" spans="1:15">
      <c r="A170">
        <v>168</v>
      </c>
      <c r="B170">
        <f>Table134[[#This Row],[Actual]]</f>
        <v>978.25</v>
      </c>
      <c r="C170">
        <f>Table134[[#This Row],[Predicted]]</f>
        <v>957.18146000000002</v>
      </c>
      <c r="D170" s="3">
        <f>Table1343[[#This Row],[Actual]]/B169-1</f>
        <v>0</v>
      </c>
      <c r="E170" s="3">
        <f>Table1343[[#This Row],[Predicted]]/C169-1</f>
        <v>5.8817267410302687E-3</v>
      </c>
      <c r="F170" s="1">
        <v>42982</v>
      </c>
      <c r="G170" s="4">
        <f>IF(Table1343[[#This Row],[Actual]]&gt;0,IF(Table1343[[#This Row],[Predicted]]&gt;0,1))</f>
        <v>1</v>
      </c>
      <c r="H170" s="4" t="str">
        <f>IF(Table1343[[#This Row],[Column4]]&gt;=0,"BUY","SELL")</f>
        <v>BUY</v>
      </c>
      <c r="I170" s="4" t="str">
        <f>IF(Table1343[[#This Row],[Column2]]&gt;=0,"BUY","SELL")</f>
        <v>BUY</v>
      </c>
      <c r="J170" s="5">
        <f>IF(Table1343[[#This Row],[PREDICTED_SELL/BUY]]="BUY",Table1343[[#This Row],[Column4]]*$R$3,IF(Table1343[[#This Row],[PREDICTED_SELL/BUY]]="SELL",-Table1343[[#This Row],[Column4]]*$R$3))</f>
        <v>0</v>
      </c>
      <c r="K170" s="6"/>
      <c r="L170" s="6">
        <f>IF(Table1343[[#This Row],[ACTUAL_SELL/BUY]]=Table1343[[#This Row],[PREDICTED_SELL/BUY]],1,0)</f>
        <v>1</v>
      </c>
      <c r="M170" s="6"/>
      <c r="N170" s="6"/>
      <c r="O170" s="6"/>
    </row>
    <row r="171" spans="1:15">
      <c r="A171">
        <v>169</v>
      </c>
      <c r="B171">
        <f>Table134[[#This Row],[Actual]]</f>
        <v>965.27</v>
      </c>
      <c r="C171">
        <f>Table134[[#This Row],[Predicted]]</f>
        <v>961.56195000000002</v>
      </c>
      <c r="D171" s="3">
        <f>Table1343[[#This Row],[Actual]]/B170-1</f>
        <v>-1.326859187324303E-2</v>
      </c>
      <c r="E171" s="3">
        <f>Table1343[[#This Row],[Predicted]]/C170-1</f>
        <v>4.5764467690379007E-3</v>
      </c>
      <c r="F171" s="1">
        <v>42983</v>
      </c>
      <c r="G171" s="4">
        <f>IF(Table1343[[#This Row],[Actual]]&gt;0,IF(Table1343[[#This Row],[Predicted]]&gt;0,1))</f>
        <v>1</v>
      </c>
      <c r="H171" s="4" t="str">
        <f>IF(Table1343[[#This Row],[Column4]]&gt;=0,"BUY","SELL")</f>
        <v>SELL</v>
      </c>
      <c r="I171" s="4" t="str">
        <f>IF(Table1343[[#This Row],[Column2]]&gt;=0,"BUY","SELL")</f>
        <v>BUY</v>
      </c>
      <c r="J171" s="5">
        <f>IF(Table1343[[#This Row],[PREDICTED_SELL/BUY]]="BUY",Table1343[[#This Row],[Column4]]*$R$3,IF(Table1343[[#This Row],[PREDICTED_SELL/BUY]]="SELL",-Table1343[[#This Row],[Column4]]*$R$3))</f>
        <v>-23.883465371837453</v>
      </c>
      <c r="K171" s="6"/>
      <c r="L171" s="6">
        <f>IF(Table1343[[#This Row],[ACTUAL_SELL/BUY]]=Table1343[[#This Row],[PREDICTED_SELL/BUY]],1,0)</f>
        <v>0</v>
      </c>
      <c r="M171" s="6"/>
      <c r="N171" s="6"/>
      <c r="O171" s="6"/>
    </row>
    <row r="172" spans="1:15">
      <c r="A172">
        <v>170</v>
      </c>
      <c r="B172">
        <f>Table134[[#This Row],[Actual]]</f>
        <v>967.8</v>
      </c>
      <c r="C172">
        <f>Table134[[#This Row],[Predicted]]</f>
        <v>955.00145999999995</v>
      </c>
      <c r="D172" s="3">
        <f>Table1343[[#This Row],[Actual]]/B171-1</f>
        <v>2.6210283133216716E-3</v>
      </c>
      <c r="E172" s="3">
        <f>Table1343[[#This Row],[Predicted]]/C171-1</f>
        <v>-6.8227429340357304E-3</v>
      </c>
      <c r="F172" s="1">
        <v>42984</v>
      </c>
      <c r="G172" s="4">
        <f>IF(Table1343[[#This Row],[Actual]]&gt;0,IF(Table1343[[#This Row],[Predicted]]&gt;0,1))</f>
        <v>1</v>
      </c>
      <c r="H172" s="4" t="str">
        <f>IF(Table1343[[#This Row],[Column4]]&gt;=0,"BUY","SELL")</f>
        <v>BUY</v>
      </c>
      <c r="I172" s="4" t="str">
        <f>IF(Table1343[[#This Row],[Column2]]&gt;=0,"BUY","SELL")</f>
        <v>SELL</v>
      </c>
      <c r="J172" s="5">
        <f>IF(Table1343[[#This Row],[PREDICTED_SELL/BUY]]="BUY",Table1343[[#This Row],[Column4]]*$R$3,IF(Table1343[[#This Row],[PREDICTED_SELL/BUY]]="SELL",-Table1343[[#This Row],[Column4]]*$R$3))</f>
        <v>-4.7178509639790089</v>
      </c>
      <c r="K172" s="6"/>
      <c r="L172" s="6">
        <f>IF(Table1343[[#This Row],[ACTUAL_SELL/BUY]]=Table1343[[#This Row],[PREDICTED_SELL/BUY]],1,0)</f>
        <v>0</v>
      </c>
      <c r="M172" s="6"/>
      <c r="N172" s="6"/>
      <c r="O172" s="6"/>
    </row>
    <row r="173" spans="1:15">
      <c r="A173">
        <v>171</v>
      </c>
      <c r="B173">
        <f>Table134[[#This Row],[Actual]]</f>
        <v>979.47002999999995</v>
      </c>
      <c r="C173">
        <f>Table134[[#This Row],[Predicted]]</f>
        <v>952.46119999999996</v>
      </c>
      <c r="D173" s="3">
        <f>Table1343[[#This Row],[Actual]]/B172-1</f>
        <v>1.2058307501549903E-2</v>
      </c>
      <c r="E173" s="3">
        <f>Table1343[[#This Row],[Predicted]]/C172-1</f>
        <v>-2.6599540486565987E-3</v>
      </c>
      <c r="F173" s="1">
        <v>42985</v>
      </c>
      <c r="G173" s="4">
        <f>IF(Table1343[[#This Row],[Actual]]&gt;0,IF(Table1343[[#This Row],[Predicted]]&gt;0,1))</f>
        <v>1</v>
      </c>
      <c r="H173" s="4" t="str">
        <f>IF(Table1343[[#This Row],[Column4]]&gt;=0,"BUY","SELL")</f>
        <v>BUY</v>
      </c>
      <c r="I173" s="4" t="str">
        <f>IF(Table1343[[#This Row],[Column2]]&gt;=0,"BUY","SELL")</f>
        <v>SELL</v>
      </c>
      <c r="J173" s="5">
        <f>IF(Table1343[[#This Row],[PREDICTED_SELL/BUY]]="BUY",Table1343[[#This Row],[Column4]]*$R$3,IF(Table1343[[#This Row],[PREDICTED_SELL/BUY]]="SELL",-Table1343[[#This Row],[Column4]]*$R$3))</f>
        <v>-21.704953502789827</v>
      </c>
      <c r="K173" s="6"/>
      <c r="L173" s="6">
        <f>IF(Table1343[[#This Row],[ACTUAL_SELL/BUY]]=Table1343[[#This Row],[PREDICTED_SELL/BUY]],1,0)</f>
        <v>0</v>
      </c>
      <c r="M173" s="6"/>
      <c r="N173" s="6"/>
      <c r="O173" s="6"/>
    </row>
    <row r="174" spans="1:15">
      <c r="A174">
        <v>172</v>
      </c>
      <c r="B174">
        <f>Table134[[#This Row],[Actual]]</f>
        <v>965.8999</v>
      </c>
      <c r="C174">
        <f>Table134[[#This Row],[Predicted]]</f>
        <v>954.35924999999997</v>
      </c>
      <c r="D174" s="3">
        <f>Table1343[[#This Row],[Actual]]/B173-1</f>
        <v>-1.3854563778740614E-2</v>
      </c>
      <c r="E174" s="3">
        <f>Table1343[[#This Row],[Predicted]]/C173-1</f>
        <v>1.9927845879705863E-3</v>
      </c>
      <c r="F174" s="1">
        <v>42986</v>
      </c>
      <c r="G174" s="4">
        <f>IF(Table1343[[#This Row],[Actual]]&gt;0,IF(Table1343[[#This Row],[Predicted]]&gt;0,1))</f>
        <v>1</v>
      </c>
      <c r="H174" s="4" t="str">
        <f>IF(Table1343[[#This Row],[Column4]]&gt;=0,"BUY","SELL")</f>
        <v>SELL</v>
      </c>
      <c r="I174" s="4" t="str">
        <f>IF(Table1343[[#This Row],[Column2]]&gt;=0,"BUY","SELL")</f>
        <v>BUY</v>
      </c>
      <c r="J174" s="5">
        <f>IF(Table1343[[#This Row],[PREDICTED_SELL/BUY]]="BUY",Table1343[[#This Row],[Column4]]*$R$3,IF(Table1343[[#This Row],[PREDICTED_SELL/BUY]]="SELL",-Table1343[[#This Row],[Column4]]*$R$3))</f>
        <v>-24.938214801733103</v>
      </c>
      <c r="K174" s="6"/>
      <c r="L174" s="6">
        <f>IF(Table1343[[#This Row],[ACTUAL_SELL/BUY]]=Table1343[[#This Row],[PREDICTED_SELL/BUY]],1,0)</f>
        <v>0</v>
      </c>
      <c r="M174" s="6"/>
      <c r="N174" s="6"/>
      <c r="O174" s="6"/>
    </row>
    <row r="175" spans="1:15">
      <c r="A175">
        <v>173</v>
      </c>
      <c r="B175">
        <f>Table134[[#This Row],[Actual]]</f>
        <v>977.96</v>
      </c>
      <c r="C175">
        <f>Table134[[#This Row],[Predicted]]</f>
        <v>952.73737000000006</v>
      </c>
      <c r="D175" s="3">
        <f>Table1343[[#This Row],[Actual]]/B174-1</f>
        <v>1.2485869394954996E-2</v>
      </c>
      <c r="E175" s="3">
        <f>Table1343[[#This Row],[Predicted]]/C174-1</f>
        <v>-1.6994438939004208E-3</v>
      </c>
      <c r="F175" s="1">
        <v>42989</v>
      </c>
      <c r="G175" s="4">
        <f>IF(Table1343[[#This Row],[Actual]]&gt;0,IF(Table1343[[#This Row],[Predicted]]&gt;0,1))</f>
        <v>1</v>
      </c>
      <c r="H175" s="4" t="str">
        <f>IF(Table1343[[#This Row],[Column4]]&gt;=0,"BUY","SELL")</f>
        <v>BUY</v>
      </c>
      <c r="I175" s="4" t="str">
        <f>IF(Table1343[[#This Row],[Column2]]&gt;=0,"BUY","SELL")</f>
        <v>SELL</v>
      </c>
      <c r="J175" s="5">
        <f>IF(Table1343[[#This Row],[PREDICTED_SELL/BUY]]="BUY",Table1343[[#This Row],[Column4]]*$R$3,IF(Table1343[[#This Row],[PREDICTED_SELL/BUY]]="SELL",-Table1343[[#This Row],[Column4]]*$R$3))</f>
        <v>-22.474564910918993</v>
      </c>
      <c r="K175" s="6"/>
      <c r="L175" s="6">
        <f>IF(Table1343[[#This Row],[ACTUAL_SELL/BUY]]=Table1343[[#This Row],[PREDICTED_SELL/BUY]],1,0)</f>
        <v>0</v>
      </c>
      <c r="M175" s="6"/>
      <c r="N175" s="6"/>
      <c r="O175" s="6"/>
    </row>
    <row r="176" spans="1:15">
      <c r="A176">
        <v>174</v>
      </c>
      <c r="B176">
        <f>Table134[[#This Row],[Actual]]</f>
        <v>982.58010000000002</v>
      </c>
      <c r="C176">
        <f>Table134[[#This Row],[Predicted]]</f>
        <v>956.15279999999996</v>
      </c>
      <c r="D176" s="3">
        <f>Table1343[[#This Row],[Actual]]/B175-1</f>
        <v>4.7242218495644472E-3</v>
      </c>
      <c r="E176" s="3">
        <f>Table1343[[#This Row],[Predicted]]/C175-1</f>
        <v>3.5848599074055354E-3</v>
      </c>
      <c r="F176" s="1">
        <v>42990</v>
      </c>
      <c r="G176" s="4">
        <f>IF(Table1343[[#This Row],[Actual]]&gt;0,IF(Table1343[[#This Row],[Predicted]]&gt;0,1))</f>
        <v>1</v>
      </c>
      <c r="H176" s="4" t="str">
        <f>IF(Table1343[[#This Row],[Column4]]&gt;=0,"BUY","SELL")</f>
        <v>BUY</v>
      </c>
      <c r="I176" s="4" t="str">
        <f>IF(Table1343[[#This Row],[Column2]]&gt;=0,"BUY","SELL")</f>
        <v>BUY</v>
      </c>
      <c r="J176" s="5">
        <f>IF(Table1343[[#This Row],[PREDICTED_SELL/BUY]]="BUY",Table1343[[#This Row],[Column4]]*$R$3,IF(Table1343[[#This Row],[PREDICTED_SELL/BUY]]="SELL",-Table1343[[#This Row],[Column4]]*$R$3))</f>
        <v>8.503599329216005</v>
      </c>
      <c r="K176" s="6"/>
      <c r="L176" s="6">
        <f>IF(Table1343[[#This Row],[ACTUAL_SELL/BUY]]=Table1343[[#This Row],[PREDICTED_SELL/BUY]],1,0)</f>
        <v>1</v>
      </c>
      <c r="M176" s="6"/>
      <c r="N176" s="6"/>
      <c r="O176" s="6"/>
    </row>
    <row r="177" spans="1:15">
      <c r="A177">
        <v>175</v>
      </c>
      <c r="B177">
        <f>Table134[[#This Row],[Actual]]</f>
        <v>999.6001</v>
      </c>
      <c r="C177">
        <f>Table134[[#This Row],[Predicted]]</f>
        <v>958.55579999999998</v>
      </c>
      <c r="D177" s="3">
        <f>Table1343[[#This Row],[Actual]]/B176-1</f>
        <v>1.732174303143319E-2</v>
      </c>
      <c r="E177" s="3">
        <f>Table1343[[#This Row],[Predicted]]/C176-1</f>
        <v>2.5131966355167457E-3</v>
      </c>
      <c r="F177" s="1">
        <v>42991</v>
      </c>
      <c r="G177" s="4">
        <f>IF(Table1343[[#This Row],[Actual]]&gt;0,IF(Table1343[[#This Row],[Predicted]]&gt;0,1))</f>
        <v>1</v>
      </c>
      <c r="H177" s="4" t="str">
        <f>IF(Table1343[[#This Row],[Column4]]&gt;=0,"BUY","SELL")</f>
        <v>BUY</v>
      </c>
      <c r="I177" s="4" t="str">
        <f>IF(Table1343[[#This Row],[Column2]]&gt;=0,"BUY","SELL")</f>
        <v>BUY</v>
      </c>
      <c r="J177" s="5">
        <f>IF(Table1343[[#This Row],[PREDICTED_SELL/BUY]]="BUY",Table1343[[#This Row],[Column4]]*$R$3,IF(Table1343[[#This Row],[PREDICTED_SELL/BUY]]="SELL",-Table1343[[#This Row],[Column4]]*$R$3))</f>
        <v>31.179137456579742</v>
      </c>
      <c r="K177" s="6"/>
      <c r="L177" s="6">
        <f>IF(Table1343[[#This Row],[ACTUAL_SELL/BUY]]=Table1343[[#This Row],[PREDICTED_SELL/BUY]],1,0)</f>
        <v>1</v>
      </c>
      <c r="M177" s="6"/>
      <c r="N177" s="6"/>
      <c r="O177" s="6"/>
    </row>
    <row r="178" spans="1:15">
      <c r="A178">
        <v>176</v>
      </c>
      <c r="B178">
        <f>Table134[[#This Row],[Actual]]</f>
        <v>992.21</v>
      </c>
      <c r="C178">
        <f>Table134[[#This Row],[Predicted]]</f>
        <v>967.83465999999999</v>
      </c>
      <c r="D178" s="3">
        <f>Table1343[[#This Row],[Actual]]/B177-1</f>
        <v>-7.3930564832875856E-3</v>
      </c>
      <c r="E178" s="3">
        <f>Table1343[[#This Row],[Predicted]]/C177-1</f>
        <v>9.6800415792173133E-3</v>
      </c>
      <c r="F178" s="1">
        <v>42992</v>
      </c>
      <c r="G178" s="4">
        <f>IF(Table1343[[#This Row],[Actual]]&gt;0,IF(Table1343[[#This Row],[Predicted]]&gt;0,1))</f>
        <v>1</v>
      </c>
      <c r="H178" s="4" t="str">
        <f>IF(Table1343[[#This Row],[Column4]]&gt;=0,"BUY","SELL")</f>
        <v>SELL</v>
      </c>
      <c r="I178" s="4" t="str">
        <f>IF(Table1343[[#This Row],[Column2]]&gt;=0,"BUY","SELL")</f>
        <v>BUY</v>
      </c>
      <c r="J178" s="5">
        <f>IF(Table1343[[#This Row],[PREDICTED_SELL/BUY]]="BUY",Table1343[[#This Row],[Column4]]*$R$3,IF(Table1343[[#This Row],[PREDICTED_SELL/BUY]]="SELL",-Table1343[[#This Row],[Column4]]*$R$3))</f>
        <v>-13.307501669917654</v>
      </c>
      <c r="K178" s="6"/>
      <c r="L178" s="6">
        <f>IF(Table1343[[#This Row],[ACTUAL_SELL/BUY]]=Table1343[[#This Row],[PREDICTED_SELL/BUY]],1,0)</f>
        <v>0</v>
      </c>
      <c r="M178" s="6"/>
      <c r="N178" s="6"/>
      <c r="O178" s="6"/>
    </row>
    <row r="179" spans="1:15">
      <c r="A179">
        <v>177</v>
      </c>
      <c r="B179">
        <f>Table134[[#This Row],[Actual]]</f>
        <v>986.79</v>
      </c>
      <c r="C179">
        <f>Table134[[#This Row],[Predicted]]</f>
        <v>968.04259999999999</v>
      </c>
      <c r="D179" s="3">
        <f>Table1343[[#This Row],[Actual]]/B178-1</f>
        <v>-5.4625532901302343E-3</v>
      </c>
      <c r="E179" s="3">
        <f>Table1343[[#This Row],[Predicted]]/C178-1</f>
        <v>2.1485074733740284E-4</v>
      </c>
      <c r="F179" s="1">
        <v>42993</v>
      </c>
      <c r="G179" s="4">
        <f>IF(Table1343[[#This Row],[Actual]]&gt;0,IF(Table1343[[#This Row],[Predicted]]&gt;0,1))</f>
        <v>1</v>
      </c>
      <c r="H179" s="4" t="str">
        <f>IF(Table1343[[#This Row],[Column4]]&gt;=0,"BUY","SELL")</f>
        <v>SELL</v>
      </c>
      <c r="I179" s="4" t="str">
        <f>IF(Table1343[[#This Row],[Column2]]&gt;=0,"BUY","SELL")</f>
        <v>BUY</v>
      </c>
      <c r="J179" s="5">
        <f>IF(Table1343[[#This Row],[PREDICTED_SELL/BUY]]="BUY",Table1343[[#This Row],[Column4]]*$R$3,IF(Table1343[[#This Row],[PREDICTED_SELL/BUY]]="SELL",-Table1343[[#This Row],[Column4]]*$R$3))</f>
        <v>-9.8325959222344217</v>
      </c>
      <c r="K179" s="6"/>
      <c r="L179" s="6">
        <f>IF(Table1343[[#This Row],[ACTUAL_SELL/BUY]]=Table1343[[#This Row],[PREDICTED_SELL/BUY]],1,0)</f>
        <v>0</v>
      </c>
      <c r="M179" s="6"/>
      <c r="N179" s="6"/>
      <c r="O179" s="6"/>
    </row>
    <row r="180" spans="1:15">
      <c r="A180">
        <v>178</v>
      </c>
      <c r="B180">
        <f>Table134[[#This Row],[Actual]]</f>
        <v>974.18989999999997</v>
      </c>
      <c r="C180">
        <f>Table134[[#This Row],[Predicted]]</f>
        <v>966.19510000000002</v>
      </c>
      <c r="D180" s="3">
        <f>Table1343[[#This Row],[Actual]]/B179-1</f>
        <v>-1.2768775524681031E-2</v>
      </c>
      <c r="E180" s="3">
        <f>Table1343[[#This Row],[Predicted]]/C179-1</f>
        <v>-1.9084903908154205E-3</v>
      </c>
      <c r="F180" s="1">
        <v>42996</v>
      </c>
      <c r="G180" s="4">
        <f>IF(Table1343[[#This Row],[Actual]]&gt;0,IF(Table1343[[#This Row],[Predicted]]&gt;0,1))</f>
        <v>1</v>
      </c>
      <c r="H180" s="4" t="str">
        <f>IF(Table1343[[#This Row],[Column4]]&gt;=0,"BUY","SELL")</f>
        <v>SELL</v>
      </c>
      <c r="I180" s="4" t="str">
        <f>IF(Table1343[[#This Row],[Column2]]&gt;=0,"BUY","SELL")</f>
        <v>SELL</v>
      </c>
      <c r="J180" s="5">
        <f>IF(Table1343[[#This Row],[PREDICTED_SELL/BUY]]="BUY",Table1343[[#This Row],[Column4]]*$R$3,IF(Table1343[[#This Row],[PREDICTED_SELL/BUY]]="SELL",-Table1343[[#This Row],[Column4]]*$R$3))</f>
        <v>22.983795944425857</v>
      </c>
      <c r="K180" s="6"/>
      <c r="L180" s="6">
        <f>IF(Table1343[[#This Row],[ACTUAL_SELL/BUY]]=Table1343[[#This Row],[PREDICTED_SELL/BUY]],1,0)</f>
        <v>1</v>
      </c>
      <c r="M180" s="6"/>
      <c r="N180" s="6"/>
      <c r="O180" s="6"/>
    </row>
    <row r="181" spans="1:15">
      <c r="A181">
        <v>179</v>
      </c>
      <c r="B181">
        <f>Table134[[#This Row],[Actual]]</f>
        <v>969.86009999999999</v>
      </c>
      <c r="C181">
        <f>Table134[[#This Row],[Predicted]]</f>
        <v>958.7079</v>
      </c>
      <c r="D181" s="3">
        <f>Table1343[[#This Row],[Actual]]/B180-1</f>
        <v>-4.4445133335913045E-3</v>
      </c>
      <c r="E181" s="3">
        <f>Table1343[[#This Row],[Predicted]]/C180-1</f>
        <v>-7.749159564150121E-3</v>
      </c>
      <c r="F181" s="1">
        <v>42997</v>
      </c>
      <c r="G181" s="4">
        <f>IF(Table1343[[#This Row],[Actual]]&gt;0,IF(Table1343[[#This Row],[Predicted]]&gt;0,1))</f>
        <v>1</v>
      </c>
      <c r="H181" s="4" t="str">
        <f>IF(Table1343[[#This Row],[Column4]]&gt;=0,"BUY","SELL")</f>
        <v>SELL</v>
      </c>
      <c r="I181" s="4" t="str">
        <f>IF(Table1343[[#This Row],[Column2]]&gt;=0,"BUY","SELL")</f>
        <v>SELL</v>
      </c>
      <c r="J181" s="5">
        <f>IF(Table1343[[#This Row],[PREDICTED_SELL/BUY]]="BUY",Table1343[[#This Row],[Column4]]*$R$3,IF(Table1343[[#This Row],[PREDICTED_SELL/BUY]]="SELL",-Table1343[[#This Row],[Column4]]*$R$3))</f>
        <v>8.0001240004643481</v>
      </c>
      <c r="K181" s="6"/>
      <c r="L181" s="6">
        <f>IF(Table1343[[#This Row],[ACTUAL_SELL/BUY]]=Table1343[[#This Row],[PREDICTED_SELL/BUY]],1,0)</f>
        <v>1</v>
      </c>
      <c r="M181" s="6"/>
      <c r="N181" s="6"/>
      <c r="O181" s="6"/>
    </row>
    <row r="182" spans="1:15">
      <c r="A182">
        <v>180</v>
      </c>
      <c r="B182">
        <f>Table134[[#This Row],[Actual]]</f>
        <v>973.21</v>
      </c>
      <c r="C182">
        <f>Table134[[#This Row],[Predicted]]</f>
        <v>953.53189999999995</v>
      </c>
      <c r="D182" s="3">
        <f>Table1343[[#This Row],[Actual]]/B181-1</f>
        <v>3.4540033144987436E-3</v>
      </c>
      <c r="E182" s="3">
        <f>Table1343[[#This Row],[Predicted]]/C181-1</f>
        <v>-5.3989332934463174E-3</v>
      </c>
      <c r="F182" s="1">
        <v>42998</v>
      </c>
      <c r="G182" s="4">
        <f>IF(Table1343[[#This Row],[Actual]]&gt;0,IF(Table1343[[#This Row],[Predicted]]&gt;0,1))</f>
        <v>1</v>
      </c>
      <c r="H182" s="4" t="str">
        <f>IF(Table1343[[#This Row],[Column4]]&gt;=0,"BUY","SELL")</f>
        <v>BUY</v>
      </c>
      <c r="I182" s="4" t="str">
        <f>IF(Table1343[[#This Row],[Column2]]&gt;=0,"BUY","SELL")</f>
        <v>SELL</v>
      </c>
      <c r="J182" s="5">
        <f>IF(Table1343[[#This Row],[PREDICTED_SELL/BUY]]="BUY",Table1343[[#This Row],[Column4]]*$R$3,IF(Table1343[[#This Row],[PREDICTED_SELL/BUY]]="SELL",-Table1343[[#This Row],[Column4]]*$R$3))</f>
        <v>-6.2172059660977386</v>
      </c>
      <c r="K182" s="6"/>
      <c r="L182" s="6">
        <f>IF(Table1343[[#This Row],[ACTUAL_SELL/BUY]]=Table1343[[#This Row],[PREDICTED_SELL/BUY]],1,0)</f>
        <v>0</v>
      </c>
      <c r="M182" s="6"/>
      <c r="N182" s="6"/>
      <c r="O182" s="6"/>
    </row>
    <row r="183" spans="1:15">
      <c r="A183">
        <v>181</v>
      </c>
      <c r="B183">
        <f>Table134[[#This Row],[Actual]]</f>
        <v>964.6499</v>
      </c>
      <c r="C183">
        <f>Table134[[#This Row],[Predicted]]</f>
        <v>951.59540000000004</v>
      </c>
      <c r="D183" s="3">
        <f>Table1343[[#This Row],[Actual]]/B182-1</f>
        <v>-8.7957378160932187E-3</v>
      </c>
      <c r="E183" s="3">
        <f>Table1343[[#This Row],[Predicted]]/C182-1</f>
        <v>-2.0308707029097484E-3</v>
      </c>
      <c r="F183" s="1">
        <v>42999</v>
      </c>
      <c r="G183" s="4">
        <f>IF(Table1343[[#This Row],[Actual]]&gt;0,IF(Table1343[[#This Row],[Predicted]]&gt;0,1))</f>
        <v>1</v>
      </c>
      <c r="H183" s="4" t="str">
        <f>IF(Table1343[[#This Row],[Column4]]&gt;=0,"BUY","SELL")</f>
        <v>SELL</v>
      </c>
      <c r="I183" s="4" t="str">
        <f>IF(Table1343[[#This Row],[Column2]]&gt;=0,"BUY","SELL")</f>
        <v>SELL</v>
      </c>
      <c r="J183" s="5">
        <f>IF(Table1343[[#This Row],[PREDICTED_SELL/BUY]]="BUY",Table1343[[#This Row],[Column4]]*$R$3,IF(Table1343[[#This Row],[PREDICTED_SELL/BUY]]="SELL",-Table1343[[#This Row],[Column4]]*$R$3))</f>
        <v>15.832328068967794</v>
      </c>
      <c r="K183" s="6"/>
      <c r="L183" s="6">
        <f>IF(Table1343[[#This Row],[ACTUAL_SELL/BUY]]=Table1343[[#This Row],[PREDICTED_SELL/BUY]],1,0)</f>
        <v>1</v>
      </c>
      <c r="M183" s="6"/>
      <c r="N183" s="6"/>
      <c r="O183" s="6"/>
    </row>
    <row r="184" spans="1:15">
      <c r="A184">
        <v>182</v>
      </c>
      <c r="B184">
        <f>Table134[[#This Row],[Actual]]</f>
        <v>955.1001</v>
      </c>
      <c r="C184">
        <f>Table134[[#This Row],[Predicted]]</f>
        <v>949.00085000000001</v>
      </c>
      <c r="D184" s="3">
        <f>Table1343[[#This Row],[Actual]]/B183-1</f>
        <v>-9.8997574145811562E-3</v>
      </c>
      <c r="E184" s="3">
        <f>Table1343[[#This Row],[Predicted]]/C183-1</f>
        <v>-2.7265264207876339E-3</v>
      </c>
      <c r="F184" s="1">
        <v>43000</v>
      </c>
      <c r="G184" s="4">
        <f>IF(Table1343[[#This Row],[Actual]]&gt;0,IF(Table1343[[#This Row],[Predicted]]&gt;0,1))</f>
        <v>1</v>
      </c>
      <c r="H184" s="4" t="str">
        <f>IF(Table1343[[#This Row],[Column4]]&gt;=0,"BUY","SELL")</f>
        <v>SELL</v>
      </c>
      <c r="I184" s="4" t="str">
        <f>IF(Table1343[[#This Row],[Column2]]&gt;=0,"BUY","SELL")</f>
        <v>SELL</v>
      </c>
      <c r="J184" s="5">
        <f>IF(Table1343[[#This Row],[PREDICTED_SELL/BUY]]="BUY",Table1343[[#This Row],[Column4]]*$R$3,IF(Table1343[[#This Row],[PREDICTED_SELL/BUY]]="SELL",-Table1343[[#This Row],[Column4]]*$R$3))</f>
        <v>17.819563346246081</v>
      </c>
      <c r="K184" s="6"/>
      <c r="L184" s="6">
        <f>IF(Table1343[[#This Row],[ACTUAL_SELL/BUY]]=Table1343[[#This Row],[PREDICTED_SELL/BUY]],1,0)</f>
        <v>1</v>
      </c>
      <c r="M184" s="6"/>
      <c r="N184" s="6"/>
      <c r="O184" s="6"/>
    </row>
    <row r="185" spans="1:15">
      <c r="A185">
        <v>183</v>
      </c>
      <c r="B185">
        <f>Table134[[#This Row],[Actual]]</f>
        <v>939.79</v>
      </c>
      <c r="C185">
        <f>Table134[[#This Row],[Predicted]]</f>
        <v>943.6001</v>
      </c>
      <c r="D185" s="3">
        <f>Table1343[[#This Row],[Actual]]/B184-1</f>
        <v>-1.6029838129008711E-2</v>
      </c>
      <c r="E185" s="3">
        <f>Table1343[[#This Row],[Predicted]]/C184-1</f>
        <v>-5.6909854190331233E-3</v>
      </c>
      <c r="F185" s="1">
        <v>43003</v>
      </c>
      <c r="G185" s="4">
        <f>IF(Table1343[[#This Row],[Actual]]&gt;0,IF(Table1343[[#This Row],[Predicted]]&gt;0,1))</f>
        <v>1</v>
      </c>
      <c r="H185" s="4" t="str">
        <f>IF(Table1343[[#This Row],[Column4]]&gt;=0,"BUY","SELL")</f>
        <v>SELL</v>
      </c>
      <c r="I185" s="4" t="str">
        <f>IF(Table1343[[#This Row],[Column2]]&gt;=0,"BUY","SELL")</f>
        <v>SELL</v>
      </c>
      <c r="J185" s="5">
        <f>IF(Table1343[[#This Row],[PREDICTED_SELL/BUY]]="BUY",Table1343[[#This Row],[Column4]]*$R$3,IF(Table1343[[#This Row],[PREDICTED_SELL/BUY]]="SELL",-Table1343[[#This Row],[Column4]]*$R$3))</f>
        <v>28.853708632215678</v>
      </c>
      <c r="K185" s="6"/>
      <c r="L185" s="6">
        <f>IF(Table1343[[#This Row],[ACTUAL_SELL/BUY]]=Table1343[[#This Row],[PREDICTED_SELL/BUY]],1,0)</f>
        <v>1</v>
      </c>
      <c r="M185" s="6"/>
      <c r="N185" s="6"/>
      <c r="O185" s="6"/>
    </row>
    <row r="186" spans="1:15">
      <c r="A186">
        <v>184</v>
      </c>
      <c r="B186">
        <f>Table134[[#This Row],[Actual]]</f>
        <v>938.6001</v>
      </c>
      <c r="C186">
        <f>Table134[[#This Row],[Predicted]]</f>
        <v>931.2835</v>
      </c>
      <c r="D186" s="3">
        <f>Table1343[[#This Row],[Actual]]/B185-1</f>
        <v>-1.266133923536028E-3</v>
      </c>
      <c r="E186" s="3">
        <f>Table1343[[#This Row],[Predicted]]/C185-1</f>
        <v>-1.3052775216958912E-2</v>
      </c>
      <c r="F186" s="1">
        <v>43004</v>
      </c>
      <c r="G186" s="4">
        <f>IF(Table1343[[#This Row],[Actual]]&gt;0,IF(Table1343[[#This Row],[Predicted]]&gt;0,1))</f>
        <v>1</v>
      </c>
      <c r="H186" s="4" t="str">
        <f>IF(Table1343[[#This Row],[Column4]]&gt;=0,"BUY","SELL")</f>
        <v>SELL</v>
      </c>
      <c r="I186" s="4" t="str">
        <f>IF(Table1343[[#This Row],[Column2]]&gt;=0,"BUY","SELL")</f>
        <v>SELL</v>
      </c>
      <c r="J186" s="5">
        <f>IF(Table1343[[#This Row],[PREDICTED_SELL/BUY]]="BUY",Table1343[[#This Row],[Column4]]*$R$3,IF(Table1343[[#This Row],[PREDICTED_SELL/BUY]]="SELL",-Table1343[[#This Row],[Column4]]*$R$3))</f>
        <v>2.2790410623648505</v>
      </c>
      <c r="K186" s="6"/>
      <c r="L186" s="6">
        <f>IF(Table1343[[#This Row],[ACTUAL_SELL/BUY]]=Table1343[[#This Row],[PREDICTED_SELL/BUY]],1,0)</f>
        <v>1</v>
      </c>
      <c r="M186" s="6"/>
      <c r="N186" s="6"/>
      <c r="O186" s="6"/>
    </row>
    <row r="187" spans="1:15">
      <c r="A187">
        <v>185</v>
      </c>
      <c r="B187">
        <f>Table134[[#This Row],[Actual]]</f>
        <v>950.87009999999998</v>
      </c>
      <c r="C187">
        <f>Table134[[#This Row],[Predicted]]</f>
        <v>924.85950000000003</v>
      </c>
      <c r="D187" s="3">
        <f>Table1343[[#This Row],[Actual]]/B186-1</f>
        <v>1.3072660017828586E-2</v>
      </c>
      <c r="E187" s="3">
        <f>Table1343[[#This Row],[Predicted]]/C186-1</f>
        <v>-6.8980068904903602E-3</v>
      </c>
      <c r="F187" s="1">
        <v>43005</v>
      </c>
      <c r="G187" s="4">
        <f>IF(Table1343[[#This Row],[Actual]]&gt;0,IF(Table1343[[#This Row],[Predicted]]&gt;0,1))</f>
        <v>1</v>
      </c>
      <c r="H187" s="4" t="str">
        <f>IF(Table1343[[#This Row],[Column4]]&gt;=0,"BUY","SELL")</f>
        <v>BUY</v>
      </c>
      <c r="I187" s="4" t="str">
        <f>IF(Table1343[[#This Row],[Column2]]&gt;=0,"BUY","SELL")</f>
        <v>SELL</v>
      </c>
      <c r="J187" s="5">
        <f>IF(Table1343[[#This Row],[PREDICTED_SELL/BUY]]="BUY",Table1343[[#This Row],[Column4]]*$R$3,IF(Table1343[[#This Row],[PREDICTED_SELL/BUY]]="SELL",-Table1343[[#This Row],[Column4]]*$R$3))</f>
        <v>-23.530788032091454</v>
      </c>
      <c r="K187" s="6"/>
      <c r="L187" s="6">
        <f>IF(Table1343[[#This Row],[ACTUAL_SELL/BUY]]=Table1343[[#This Row],[PREDICTED_SELL/BUY]],1,0)</f>
        <v>0</v>
      </c>
      <c r="M187" s="6"/>
      <c r="N187" s="6"/>
      <c r="O187" s="6"/>
    </row>
    <row r="188" spans="1:15">
      <c r="A188">
        <v>186</v>
      </c>
      <c r="B188">
        <f>Table134[[#This Row],[Actual]]</f>
        <v>956.39995999999996</v>
      </c>
      <c r="C188">
        <f>Table134[[#This Row],[Predicted]]</f>
        <v>926.83659999999998</v>
      </c>
      <c r="D188" s="3">
        <f>Table1343[[#This Row],[Actual]]/B187-1</f>
        <v>5.8155788051386104E-3</v>
      </c>
      <c r="E188" s="3">
        <f>Table1343[[#This Row],[Predicted]]/C187-1</f>
        <v>2.1377301092759815E-3</v>
      </c>
      <c r="F188" s="1">
        <v>43006</v>
      </c>
      <c r="G188" s="4">
        <f>IF(Table1343[[#This Row],[Actual]]&gt;0,IF(Table1343[[#This Row],[Predicted]]&gt;0,1))</f>
        <v>1</v>
      </c>
      <c r="H188" s="4" t="str">
        <f>IF(Table1343[[#This Row],[Column4]]&gt;=0,"BUY","SELL")</f>
        <v>BUY</v>
      </c>
      <c r="I188" s="4" t="str">
        <f>IF(Table1343[[#This Row],[Column2]]&gt;=0,"BUY","SELL")</f>
        <v>BUY</v>
      </c>
      <c r="J188" s="5">
        <f>IF(Table1343[[#This Row],[PREDICTED_SELL/BUY]]="BUY",Table1343[[#This Row],[Column4]]*$R$3,IF(Table1343[[#This Row],[PREDICTED_SELL/BUY]]="SELL",-Table1343[[#This Row],[Column4]]*$R$3))</f>
        <v>10.468041849249499</v>
      </c>
      <c r="K188" s="6"/>
      <c r="L188" s="6">
        <f>IF(Table1343[[#This Row],[ACTUAL_SELL/BUY]]=Table1343[[#This Row],[PREDICTED_SELL/BUY]],1,0)</f>
        <v>1</v>
      </c>
      <c r="M188" s="6"/>
      <c r="N188" s="6"/>
      <c r="O188" s="6"/>
    </row>
    <row r="189" spans="1:15">
      <c r="A189">
        <v>187</v>
      </c>
      <c r="B189">
        <f>Table134[[#This Row],[Actual]]</f>
        <v>961.3501</v>
      </c>
      <c r="C189">
        <f>Table134[[#This Row],[Predicted]]</f>
        <v>933.35889999999995</v>
      </c>
      <c r="D189" s="3">
        <f>Table1343[[#This Row],[Actual]]/B188-1</f>
        <v>5.1758053189379094E-3</v>
      </c>
      <c r="E189" s="3">
        <f>Table1343[[#This Row],[Predicted]]/C188-1</f>
        <v>7.0371627533913905E-3</v>
      </c>
      <c r="F189" s="1">
        <v>43007</v>
      </c>
      <c r="G189" s="4">
        <f>IF(Table1343[[#This Row],[Actual]]&gt;0,IF(Table1343[[#This Row],[Predicted]]&gt;0,1))</f>
        <v>1</v>
      </c>
      <c r="H189" s="4" t="str">
        <f>IF(Table1343[[#This Row],[Column4]]&gt;=0,"BUY","SELL")</f>
        <v>BUY</v>
      </c>
      <c r="I189" s="4" t="str">
        <f>IF(Table1343[[#This Row],[Column2]]&gt;=0,"BUY","SELL")</f>
        <v>BUY</v>
      </c>
      <c r="J189" s="5">
        <f>IF(Table1343[[#This Row],[PREDICTED_SELL/BUY]]="BUY",Table1343[[#This Row],[Column4]]*$R$3,IF(Table1343[[#This Row],[PREDICTED_SELL/BUY]]="SELL",-Table1343[[#This Row],[Column4]]*$R$3))</f>
        <v>9.3164495740882369</v>
      </c>
      <c r="K189" s="6"/>
      <c r="L189" s="6">
        <f>IF(Table1343[[#This Row],[ACTUAL_SELL/BUY]]=Table1343[[#This Row],[PREDICTED_SELL/BUY]],1,0)</f>
        <v>1</v>
      </c>
      <c r="M189" s="6"/>
      <c r="N189" s="6"/>
      <c r="O189" s="6"/>
    </row>
    <row r="190" spans="1:15">
      <c r="A190">
        <v>188</v>
      </c>
      <c r="B190">
        <f>Table134[[#This Row],[Actual]]</f>
        <v>959.18989999999997</v>
      </c>
      <c r="C190">
        <f>Table134[[#This Row],[Predicted]]</f>
        <v>939.51764000000003</v>
      </c>
      <c r="D190" s="3">
        <f>Table1343[[#This Row],[Actual]]/B189-1</f>
        <v>-2.2470481877517878E-3</v>
      </c>
      <c r="E190" s="3">
        <f>Table1343[[#This Row],[Predicted]]/C189-1</f>
        <v>6.59846924907459E-3</v>
      </c>
      <c r="F190" s="1">
        <v>43010</v>
      </c>
      <c r="G190" s="4">
        <f>IF(Table1343[[#This Row],[Actual]]&gt;0,IF(Table1343[[#This Row],[Predicted]]&gt;0,1))</f>
        <v>1</v>
      </c>
      <c r="H190" s="4" t="str">
        <f>IF(Table1343[[#This Row],[Column4]]&gt;=0,"BUY","SELL")</f>
        <v>SELL</v>
      </c>
      <c r="I190" s="4" t="str">
        <f>IF(Table1343[[#This Row],[Column2]]&gt;=0,"BUY","SELL")</f>
        <v>BUY</v>
      </c>
      <c r="J190" s="5">
        <f>IF(Table1343[[#This Row],[PREDICTED_SELL/BUY]]="BUY",Table1343[[#This Row],[Column4]]*$R$3,IF(Table1343[[#This Row],[PREDICTED_SELL/BUY]]="SELL",-Table1343[[#This Row],[Column4]]*$R$3))</f>
        <v>-4.0446867379532181</v>
      </c>
      <c r="K190" s="6"/>
      <c r="L190" s="6">
        <f>IF(Table1343[[#This Row],[ACTUAL_SELL/BUY]]=Table1343[[#This Row],[PREDICTED_SELL/BUY]],1,0)</f>
        <v>0</v>
      </c>
      <c r="M190" s="6"/>
      <c r="N190" s="6"/>
      <c r="O190" s="6"/>
    </row>
    <row r="191" spans="1:15">
      <c r="A191">
        <v>189</v>
      </c>
      <c r="B191">
        <f>Table134[[#This Row],[Actual]]</f>
        <v>957.1001</v>
      </c>
      <c r="C191">
        <f>Table134[[#This Row],[Predicted]]</f>
        <v>941.37383999999997</v>
      </c>
      <c r="D191" s="3">
        <f>Table1343[[#This Row],[Actual]]/B190-1</f>
        <v>-2.178713516478803E-3</v>
      </c>
      <c r="E191" s="3">
        <f>Table1343[[#This Row],[Predicted]]/C190-1</f>
        <v>1.9756946766853467E-3</v>
      </c>
      <c r="F191" s="1">
        <v>43011</v>
      </c>
      <c r="G191" s="4">
        <f>IF(Table1343[[#This Row],[Actual]]&gt;0,IF(Table1343[[#This Row],[Predicted]]&gt;0,1))</f>
        <v>1</v>
      </c>
      <c r="H191" s="4" t="str">
        <f>IF(Table1343[[#This Row],[Column4]]&gt;=0,"BUY","SELL")</f>
        <v>SELL</v>
      </c>
      <c r="I191" s="4" t="str">
        <f>IF(Table1343[[#This Row],[Column2]]&gt;=0,"BUY","SELL")</f>
        <v>BUY</v>
      </c>
      <c r="J191" s="5">
        <f>IF(Table1343[[#This Row],[PREDICTED_SELL/BUY]]="BUY",Table1343[[#This Row],[Column4]]*$R$3,IF(Table1343[[#This Row],[PREDICTED_SELL/BUY]]="SELL",-Table1343[[#This Row],[Column4]]*$R$3))</f>
        <v>-3.9216843296618453</v>
      </c>
      <c r="K191" s="6"/>
      <c r="L191" s="6">
        <f>IF(Table1343[[#This Row],[ACTUAL_SELL/BUY]]=Table1343[[#This Row],[PREDICTED_SELL/BUY]],1,0)</f>
        <v>0</v>
      </c>
      <c r="M191" s="6"/>
      <c r="N191" s="6"/>
      <c r="O191" s="6"/>
    </row>
    <row r="192" spans="1:15">
      <c r="A192">
        <v>190</v>
      </c>
      <c r="B192">
        <f>Table134[[#This Row],[Actual]]</f>
        <v>965.45</v>
      </c>
      <c r="C192">
        <f>Table134[[#This Row],[Predicted]]</f>
        <v>940.77980000000002</v>
      </c>
      <c r="D192" s="3">
        <f>Table1343[[#This Row],[Actual]]/B191-1</f>
        <v>8.7241658422143598E-3</v>
      </c>
      <c r="E192" s="3">
        <f>Table1343[[#This Row],[Predicted]]/C191-1</f>
        <v>-6.3103516876983345E-4</v>
      </c>
      <c r="F192" s="1">
        <v>43012</v>
      </c>
      <c r="G192" s="4">
        <f>IF(Table1343[[#This Row],[Actual]]&gt;0,IF(Table1343[[#This Row],[Predicted]]&gt;0,1))</f>
        <v>1</v>
      </c>
      <c r="H192" s="4" t="str">
        <f>IF(Table1343[[#This Row],[Column4]]&gt;=0,"BUY","SELL")</f>
        <v>BUY</v>
      </c>
      <c r="I192" s="4" t="str">
        <f>IF(Table1343[[#This Row],[Column2]]&gt;=0,"BUY","SELL")</f>
        <v>SELL</v>
      </c>
      <c r="J192" s="5">
        <f>IF(Table1343[[#This Row],[PREDICTED_SELL/BUY]]="BUY",Table1343[[#This Row],[Column4]]*$R$3,IF(Table1343[[#This Row],[PREDICTED_SELL/BUY]]="SELL",-Table1343[[#This Row],[Column4]]*$R$3))</f>
        <v>-15.703498515985848</v>
      </c>
      <c r="K192" s="6"/>
      <c r="L192" s="6">
        <f>IF(Table1343[[#This Row],[ACTUAL_SELL/BUY]]=Table1343[[#This Row],[PREDICTED_SELL/BUY]],1,0)</f>
        <v>0</v>
      </c>
      <c r="M192" s="6"/>
      <c r="N192" s="6"/>
      <c r="O192" s="6"/>
    </row>
    <row r="193" spans="1:15">
      <c r="A193">
        <v>191</v>
      </c>
      <c r="B193">
        <f>Table134[[#This Row],[Actual]]</f>
        <v>980.8501</v>
      </c>
      <c r="C193">
        <f>Table134[[#This Row],[Predicted]]</f>
        <v>943.05597</v>
      </c>
      <c r="D193" s="3">
        <f>Table1343[[#This Row],[Actual]]/B192-1</f>
        <v>1.5951214459578367E-2</v>
      </c>
      <c r="E193" s="3">
        <f>Table1343[[#This Row],[Predicted]]/C192-1</f>
        <v>2.4194503325858374E-3</v>
      </c>
      <c r="F193" s="1">
        <v>43013</v>
      </c>
      <c r="G193" s="4">
        <f>IF(Table1343[[#This Row],[Actual]]&gt;0,IF(Table1343[[#This Row],[Predicted]]&gt;0,1))</f>
        <v>1</v>
      </c>
      <c r="H193" s="4" t="str">
        <f>IF(Table1343[[#This Row],[Column4]]&gt;=0,"BUY","SELL")</f>
        <v>BUY</v>
      </c>
      <c r="I193" s="4" t="str">
        <f>IF(Table1343[[#This Row],[Column2]]&gt;=0,"BUY","SELL")</f>
        <v>BUY</v>
      </c>
      <c r="J193" s="5">
        <f>IF(Table1343[[#This Row],[PREDICTED_SELL/BUY]]="BUY",Table1343[[#This Row],[Column4]]*$R$3,IF(Table1343[[#This Row],[PREDICTED_SELL/BUY]]="SELL",-Table1343[[#This Row],[Column4]]*$R$3))</f>
        <v>28.71218602724106</v>
      </c>
      <c r="K193" s="6"/>
      <c r="L193" s="6">
        <f>IF(Table1343[[#This Row],[ACTUAL_SELL/BUY]]=Table1343[[#This Row],[PREDICTED_SELL/BUY]],1,0)</f>
        <v>1</v>
      </c>
      <c r="M193" s="6"/>
      <c r="N193" s="6"/>
      <c r="O193" s="6"/>
    </row>
    <row r="194" spans="1:15">
      <c r="A194">
        <v>192</v>
      </c>
      <c r="B194">
        <f>Table134[[#This Row],[Actual]]</f>
        <v>989.58010000000002</v>
      </c>
      <c r="C194">
        <f>Table134[[#This Row],[Predicted]]</f>
        <v>950.24180000000001</v>
      </c>
      <c r="D194" s="3">
        <f>Table1343[[#This Row],[Actual]]/B193-1</f>
        <v>8.9004425854675162E-3</v>
      </c>
      <c r="E194" s="3">
        <f>Table1343[[#This Row],[Predicted]]/C193-1</f>
        <v>7.619728021020844E-3</v>
      </c>
      <c r="F194" s="1">
        <v>43014</v>
      </c>
      <c r="G194" s="4">
        <f>IF(Table1343[[#This Row],[Actual]]&gt;0,IF(Table1343[[#This Row],[Predicted]]&gt;0,1))</f>
        <v>1</v>
      </c>
      <c r="H194" s="4" t="str">
        <f>IF(Table1343[[#This Row],[Column4]]&gt;=0,"BUY","SELL")</f>
        <v>BUY</v>
      </c>
      <c r="I194" s="4" t="str">
        <f>IF(Table1343[[#This Row],[Column2]]&gt;=0,"BUY","SELL")</f>
        <v>BUY</v>
      </c>
      <c r="J194" s="5">
        <f>IF(Table1343[[#This Row],[PREDICTED_SELL/BUY]]="BUY",Table1343[[#This Row],[Column4]]*$R$3,IF(Table1343[[#This Row],[PREDICTED_SELL/BUY]]="SELL",-Table1343[[#This Row],[Column4]]*$R$3))</f>
        <v>16.020796653841529</v>
      </c>
      <c r="K194" s="6"/>
      <c r="L194" s="6">
        <f>IF(Table1343[[#This Row],[ACTUAL_SELL/BUY]]=Table1343[[#This Row],[PREDICTED_SELL/BUY]],1,0)</f>
        <v>1</v>
      </c>
      <c r="M194" s="6"/>
      <c r="N194" s="6"/>
      <c r="O194" s="6"/>
    </row>
    <row r="195" spans="1:15">
      <c r="A195">
        <v>193</v>
      </c>
      <c r="B195">
        <f>Table134[[#This Row],[Actual]]</f>
        <v>990.99</v>
      </c>
      <c r="C195">
        <f>Table134[[#This Row],[Predicted]]</f>
        <v>958.48670000000004</v>
      </c>
      <c r="D195" s="3">
        <f>Table1343[[#This Row],[Actual]]/B194-1</f>
        <v>1.424745707800712E-3</v>
      </c>
      <c r="E195" s="3">
        <f>Table1343[[#This Row],[Predicted]]/C194-1</f>
        <v>8.676633673660783E-3</v>
      </c>
      <c r="F195" s="1">
        <v>43017</v>
      </c>
      <c r="G195" s="4">
        <f>IF(Table1343[[#This Row],[Actual]]&gt;0,IF(Table1343[[#This Row],[Predicted]]&gt;0,1))</f>
        <v>1</v>
      </c>
      <c r="H195" s="4" t="str">
        <f>IF(Table1343[[#This Row],[Column4]]&gt;=0,"BUY","SELL")</f>
        <v>BUY</v>
      </c>
      <c r="I195" s="4" t="str">
        <f>IF(Table1343[[#This Row],[Column2]]&gt;=0,"BUY","SELL")</f>
        <v>BUY</v>
      </c>
      <c r="J195" s="5">
        <f>IF(Table1343[[#This Row],[PREDICTED_SELL/BUY]]="BUY",Table1343[[#This Row],[Column4]]*$R$3,IF(Table1343[[#This Row],[PREDICTED_SELL/BUY]]="SELL",-Table1343[[#This Row],[Column4]]*$R$3))</f>
        <v>2.5645422740412815</v>
      </c>
      <c r="K195" s="6"/>
      <c r="L195" s="6">
        <f>IF(Table1343[[#This Row],[ACTUAL_SELL/BUY]]=Table1343[[#This Row],[PREDICTED_SELL/BUY]],1,0)</f>
        <v>1</v>
      </c>
      <c r="M195" s="6"/>
      <c r="N195" s="6"/>
      <c r="O195" s="6"/>
    </row>
    <row r="196" spans="1:15">
      <c r="A196">
        <v>194</v>
      </c>
      <c r="B196">
        <f>Table134[[#This Row],[Actual]]</f>
        <v>987.2</v>
      </c>
      <c r="C196">
        <f>Table134[[#This Row],[Predicted]]</f>
        <v>964.49959999999999</v>
      </c>
      <c r="D196" s="3">
        <f>Table1343[[#This Row],[Actual]]/B195-1</f>
        <v>-3.8244583699128532E-3</v>
      </c>
      <c r="E196" s="3">
        <f>Table1343[[#This Row],[Predicted]]/C195-1</f>
        <v>6.273326484342423E-3</v>
      </c>
      <c r="F196" s="1">
        <v>43018</v>
      </c>
      <c r="G196" s="4">
        <f>IF(Table1343[[#This Row],[Actual]]&gt;0,IF(Table1343[[#This Row],[Predicted]]&gt;0,1))</f>
        <v>1</v>
      </c>
      <c r="H196" s="4" t="str">
        <f>IF(Table1343[[#This Row],[Column4]]&gt;=0,"BUY","SELL")</f>
        <v>SELL</v>
      </c>
      <c r="I196" s="4" t="str">
        <f>IF(Table1343[[#This Row],[Column2]]&gt;=0,"BUY","SELL")</f>
        <v>BUY</v>
      </c>
      <c r="J196" s="5">
        <f>IF(Table1343[[#This Row],[PREDICTED_SELL/BUY]]="BUY",Table1343[[#This Row],[Column4]]*$R$3,IF(Table1343[[#This Row],[PREDICTED_SELL/BUY]]="SELL",-Table1343[[#This Row],[Column4]]*$R$3))</f>
        <v>-6.8840250658431357</v>
      </c>
      <c r="K196" s="6"/>
      <c r="L196" s="6">
        <f>IF(Table1343[[#This Row],[ACTUAL_SELL/BUY]]=Table1343[[#This Row],[PREDICTED_SELL/BUY]],1,0)</f>
        <v>0</v>
      </c>
      <c r="M196" s="6"/>
      <c r="N196" s="6"/>
      <c r="O196" s="6"/>
    </row>
    <row r="197" spans="1:15">
      <c r="A197">
        <v>195</v>
      </c>
      <c r="B197">
        <f>Table134[[#This Row],[Actual]]</f>
        <v>995</v>
      </c>
      <c r="C197">
        <f>Table134[[#This Row],[Predicted]]</f>
        <v>965.19370000000004</v>
      </c>
      <c r="D197" s="3">
        <f>Table1343[[#This Row],[Actual]]/B196-1</f>
        <v>7.9011345218800155E-3</v>
      </c>
      <c r="E197" s="3">
        <f>Table1343[[#This Row],[Predicted]]/C196-1</f>
        <v>7.1964778419819631E-4</v>
      </c>
      <c r="F197" s="1">
        <v>43019</v>
      </c>
      <c r="G197" s="4">
        <f>IF(Table1343[[#This Row],[Actual]]&gt;0,IF(Table1343[[#This Row],[Predicted]]&gt;0,1))</f>
        <v>1</v>
      </c>
      <c r="H197" s="4" t="str">
        <f>IF(Table1343[[#This Row],[Column4]]&gt;=0,"BUY","SELL")</f>
        <v>BUY</v>
      </c>
      <c r="I197" s="4" t="str">
        <f>IF(Table1343[[#This Row],[Column2]]&gt;=0,"BUY","SELL")</f>
        <v>BUY</v>
      </c>
      <c r="J197" s="5">
        <f>IF(Table1343[[#This Row],[PREDICTED_SELL/BUY]]="BUY",Table1343[[#This Row],[Column4]]*$R$3,IF(Table1343[[#This Row],[PREDICTED_SELL/BUY]]="SELL",-Table1343[[#This Row],[Column4]]*$R$3))</f>
        <v>14.222042139384028</v>
      </c>
      <c r="K197" s="6"/>
      <c r="L197" s="6">
        <f>IF(Table1343[[#This Row],[ACTUAL_SELL/BUY]]=Table1343[[#This Row],[PREDICTED_SELL/BUY]],1,0)</f>
        <v>1</v>
      </c>
      <c r="M197" s="6"/>
      <c r="N197" s="6"/>
      <c r="O197" s="6"/>
    </row>
    <row r="198" spans="1:15">
      <c r="A198">
        <v>196</v>
      </c>
      <c r="B198">
        <f>Table134[[#This Row],[Actual]]</f>
        <v>1000.93</v>
      </c>
      <c r="C198">
        <f>Table134[[#This Row],[Predicted]]</f>
        <v>968.34640000000002</v>
      </c>
      <c r="D198" s="3">
        <f>Table1343[[#This Row],[Actual]]/B197-1</f>
        <v>5.9597989949748964E-3</v>
      </c>
      <c r="E198" s="3">
        <f>Table1343[[#This Row],[Predicted]]/C197-1</f>
        <v>3.2663909845247474E-3</v>
      </c>
      <c r="F198" s="1">
        <v>43020</v>
      </c>
      <c r="G198" s="4">
        <f>IF(Table1343[[#This Row],[Actual]]&gt;0,IF(Table1343[[#This Row],[Predicted]]&gt;0,1))</f>
        <v>1</v>
      </c>
      <c r="H198" s="4" t="str">
        <f>IF(Table1343[[#This Row],[Column4]]&gt;=0,"BUY","SELL")</f>
        <v>BUY</v>
      </c>
      <c r="I198" s="4" t="str">
        <f>IF(Table1343[[#This Row],[Column2]]&gt;=0,"BUY","SELL")</f>
        <v>BUY</v>
      </c>
      <c r="J198" s="5">
        <f>IF(Table1343[[#This Row],[PREDICTED_SELL/BUY]]="BUY",Table1343[[#This Row],[Column4]]*$R$3,IF(Table1343[[#This Row],[PREDICTED_SELL/BUY]]="SELL",-Table1343[[#This Row],[Column4]]*$R$3))</f>
        <v>10.727638190954814</v>
      </c>
      <c r="K198" s="6"/>
      <c r="L198" s="6">
        <f>IF(Table1343[[#This Row],[ACTUAL_SELL/BUY]]=Table1343[[#This Row],[PREDICTED_SELL/BUY]],1,0)</f>
        <v>1</v>
      </c>
      <c r="M198" s="6"/>
      <c r="N198" s="6"/>
      <c r="O198" s="6"/>
    </row>
    <row r="199" spans="1:15">
      <c r="A199">
        <v>197</v>
      </c>
      <c r="B199">
        <f>Table134[[#This Row],[Actual]]</f>
        <v>1002.94</v>
      </c>
      <c r="C199">
        <f>Table134[[#This Row],[Predicted]]</f>
        <v>970.83010000000002</v>
      </c>
      <c r="D199" s="3">
        <f>Table1343[[#This Row],[Actual]]/B198-1</f>
        <v>2.0081324368339537E-3</v>
      </c>
      <c r="E199" s="3">
        <f>Table1343[[#This Row],[Predicted]]/C198-1</f>
        <v>2.5648879367961008E-3</v>
      </c>
      <c r="F199" s="1">
        <v>43021</v>
      </c>
      <c r="G199" s="4">
        <f>IF(Table1343[[#This Row],[Actual]]&gt;0,IF(Table1343[[#This Row],[Predicted]]&gt;0,1))</f>
        <v>1</v>
      </c>
      <c r="H199" s="4" t="str">
        <f>IF(Table1343[[#This Row],[Column4]]&gt;=0,"BUY","SELL")</f>
        <v>BUY</v>
      </c>
      <c r="I199" s="4" t="str">
        <f>IF(Table1343[[#This Row],[Column2]]&gt;=0,"BUY","SELL")</f>
        <v>BUY</v>
      </c>
      <c r="J199" s="5">
        <f>IF(Table1343[[#This Row],[PREDICTED_SELL/BUY]]="BUY",Table1343[[#This Row],[Column4]]*$R$3,IF(Table1343[[#This Row],[PREDICTED_SELL/BUY]]="SELL",-Table1343[[#This Row],[Column4]]*$R$3))</f>
        <v>3.6146383863011167</v>
      </c>
      <c r="K199" s="6"/>
      <c r="L199" s="6">
        <f>IF(Table1343[[#This Row],[ACTUAL_SELL/BUY]]=Table1343[[#This Row],[PREDICTED_SELL/BUY]],1,0)</f>
        <v>1</v>
      </c>
      <c r="M199" s="6"/>
      <c r="N199" s="6"/>
      <c r="O199" s="6"/>
    </row>
    <row r="200" spans="1:15">
      <c r="A200">
        <v>198</v>
      </c>
      <c r="B200">
        <f>Table134[[#This Row],[Actual]]</f>
        <v>1006.34</v>
      </c>
      <c r="C200">
        <f>Table134[[#This Row],[Predicted]]</f>
        <v>975.47670000000005</v>
      </c>
      <c r="D200" s="3">
        <f>Table1343[[#This Row],[Actual]]/B199-1</f>
        <v>3.390033302091755E-3</v>
      </c>
      <c r="E200" s="3">
        <f>Table1343[[#This Row],[Predicted]]/C199-1</f>
        <v>4.7862133652427641E-3</v>
      </c>
      <c r="F200" s="1">
        <v>43024</v>
      </c>
      <c r="G200" s="4">
        <f>IF(Table1343[[#This Row],[Actual]]&gt;0,IF(Table1343[[#This Row],[Predicted]]&gt;0,1))</f>
        <v>1</v>
      </c>
      <c r="H200" s="4" t="str">
        <f>IF(Table1343[[#This Row],[Column4]]&gt;=0,"BUY","SELL")</f>
        <v>BUY</v>
      </c>
      <c r="I200" s="4" t="str">
        <f>IF(Table1343[[#This Row],[Column2]]&gt;=0,"BUY","SELL")</f>
        <v>BUY</v>
      </c>
      <c r="J200" s="5">
        <f>IF(Table1343[[#This Row],[PREDICTED_SELL/BUY]]="BUY",Table1343[[#This Row],[Column4]]*$R$3,IF(Table1343[[#This Row],[PREDICTED_SELL/BUY]]="SELL",-Table1343[[#This Row],[Column4]]*$R$3))</f>
        <v>6.102059943765159</v>
      </c>
      <c r="K200" s="6"/>
      <c r="L200" s="6">
        <f>IF(Table1343[[#This Row],[ACTUAL_SELL/BUY]]=Table1343[[#This Row],[PREDICTED_SELL/BUY]],1,0)</f>
        <v>1</v>
      </c>
      <c r="M200" s="6"/>
      <c r="N200" s="6"/>
      <c r="O200" s="6"/>
    </row>
    <row r="201" spans="1:15">
      <c r="A201">
        <v>199</v>
      </c>
      <c r="B201">
        <f>Table134[[#This Row],[Actual]]</f>
        <v>1009.13</v>
      </c>
      <c r="C201">
        <f>Table134[[#This Row],[Predicted]]</f>
        <v>979.19100000000003</v>
      </c>
      <c r="D201" s="3">
        <f>Table1343[[#This Row],[Actual]]/B200-1</f>
        <v>2.7724228391994288E-3</v>
      </c>
      <c r="E201" s="3">
        <f>Table1343[[#This Row],[Predicted]]/C200-1</f>
        <v>3.8076768004813299E-3</v>
      </c>
      <c r="F201" s="1">
        <v>43025</v>
      </c>
      <c r="G201" s="4">
        <f>IF(Table1343[[#This Row],[Actual]]&gt;0,IF(Table1343[[#This Row],[Predicted]]&gt;0,1))</f>
        <v>1</v>
      </c>
      <c r="H201" s="4" t="str">
        <f>IF(Table1343[[#This Row],[Column4]]&gt;=0,"BUY","SELL")</f>
        <v>BUY</v>
      </c>
      <c r="I201" s="4" t="str">
        <f>IF(Table1343[[#This Row],[Column2]]&gt;=0,"BUY","SELL")</f>
        <v>BUY</v>
      </c>
      <c r="J201" s="5">
        <f>IF(Table1343[[#This Row],[PREDICTED_SELL/BUY]]="BUY",Table1343[[#This Row],[Column4]]*$R$3,IF(Table1343[[#This Row],[PREDICTED_SELL/BUY]]="SELL",-Table1343[[#This Row],[Column4]]*$R$3))</f>
        <v>4.9903611105589718</v>
      </c>
      <c r="K201" s="6"/>
      <c r="L201" s="6">
        <f>IF(Table1343[[#This Row],[ACTUAL_SELL/BUY]]=Table1343[[#This Row],[PREDICTED_SELL/BUY]],1,0)</f>
        <v>1</v>
      </c>
      <c r="M201" s="6"/>
      <c r="N201" s="6"/>
      <c r="O201" s="6"/>
    </row>
    <row r="202" spans="1:15">
      <c r="A202">
        <v>200</v>
      </c>
      <c r="B202">
        <f>Table134[[#This Row],[Actual]]</f>
        <v>997</v>
      </c>
      <c r="C202">
        <f>Table134[[#This Row],[Predicted]]</f>
        <v>982.07696999999996</v>
      </c>
      <c r="D202" s="3">
        <f>Table1343[[#This Row],[Actual]]/B201-1</f>
        <v>-1.202025507119997E-2</v>
      </c>
      <c r="E202" s="3">
        <f>Table1343[[#This Row],[Predicted]]/C201-1</f>
        <v>2.947300373471462E-3</v>
      </c>
      <c r="F202" s="1">
        <v>43026</v>
      </c>
      <c r="G202" s="4">
        <f>IF(Table1343[[#This Row],[Actual]]&gt;0,IF(Table1343[[#This Row],[Predicted]]&gt;0,1))</f>
        <v>1</v>
      </c>
      <c r="H202" s="4" t="str">
        <f>IF(Table1343[[#This Row],[Column4]]&gt;=0,"BUY","SELL")</f>
        <v>SELL</v>
      </c>
      <c r="I202" s="4" t="str">
        <f>IF(Table1343[[#This Row],[Column2]]&gt;=0,"BUY","SELL")</f>
        <v>BUY</v>
      </c>
      <c r="J202" s="5">
        <f>IF(Table1343[[#This Row],[PREDICTED_SELL/BUY]]="BUY",Table1343[[#This Row],[Column4]]*$R$3,IF(Table1343[[#This Row],[PREDICTED_SELL/BUY]]="SELL",-Table1343[[#This Row],[Column4]]*$R$3))</f>
        <v>-21.636459128159945</v>
      </c>
      <c r="K202" s="6"/>
      <c r="L202" s="6">
        <f>IF(Table1343[[#This Row],[ACTUAL_SELL/BUY]]=Table1343[[#This Row],[PREDICTED_SELL/BUY]],1,0)</f>
        <v>0</v>
      </c>
      <c r="M202" s="6"/>
      <c r="N202" s="6"/>
      <c r="O202" s="6"/>
    </row>
    <row r="203" spans="1:15">
      <c r="A203">
        <v>201</v>
      </c>
      <c r="B203">
        <f>Table134[[#This Row],[Actual]]</f>
        <v>986.61009999999999</v>
      </c>
      <c r="C203">
        <f>Table134[[#This Row],[Predicted]]</f>
        <v>978.52200000000005</v>
      </c>
      <c r="D203" s="3">
        <f>Table1343[[#This Row],[Actual]]/B202-1</f>
        <v>-1.0421163490471397E-2</v>
      </c>
      <c r="E203" s="3">
        <f>Table1343[[#This Row],[Predicted]]/C202-1</f>
        <v>-3.6198486560579113E-3</v>
      </c>
      <c r="F203" s="1">
        <v>43027</v>
      </c>
      <c r="G203" s="4">
        <f>IF(Table1343[[#This Row],[Actual]]&gt;0,IF(Table1343[[#This Row],[Predicted]]&gt;0,1))</f>
        <v>1</v>
      </c>
      <c r="H203" s="4" t="str">
        <f>IF(Table1343[[#This Row],[Column4]]&gt;=0,"BUY","SELL")</f>
        <v>SELL</v>
      </c>
      <c r="I203" s="4" t="str">
        <f>IF(Table1343[[#This Row],[Column2]]&gt;=0,"BUY","SELL")</f>
        <v>SELL</v>
      </c>
      <c r="J203" s="5">
        <f>IF(Table1343[[#This Row],[PREDICTED_SELL/BUY]]="BUY",Table1343[[#This Row],[Column4]]*$R$3,IF(Table1343[[#This Row],[PREDICTED_SELL/BUY]]="SELL",-Table1343[[#This Row],[Column4]]*$R$3))</f>
        <v>18.758094282848514</v>
      </c>
      <c r="K203" s="6"/>
      <c r="L203" s="6">
        <f>IF(Table1343[[#This Row],[ACTUAL_SELL/BUY]]=Table1343[[#This Row],[PREDICTED_SELL/BUY]],1,0)</f>
        <v>1</v>
      </c>
      <c r="M203" s="6"/>
      <c r="N203" s="6"/>
      <c r="O203" s="6"/>
    </row>
    <row r="204" spans="1:15">
      <c r="A204">
        <v>202</v>
      </c>
      <c r="B204">
        <f>Table134[[#This Row],[Actual]]</f>
        <v>982.90989999999999</v>
      </c>
      <c r="C204">
        <f>Table134[[#This Row],[Predicted]]</f>
        <v>970.45989999999995</v>
      </c>
      <c r="D204" s="3">
        <f>Table1343[[#This Row],[Actual]]/B203-1</f>
        <v>-3.7504177182049458E-3</v>
      </c>
      <c r="E204" s="3">
        <f>Table1343[[#This Row],[Predicted]]/C203-1</f>
        <v>-8.2390584984293191E-3</v>
      </c>
      <c r="F204" s="1">
        <v>43028</v>
      </c>
      <c r="G204" s="4">
        <f>IF(Table1343[[#This Row],[Actual]]&gt;0,IF(Table1343[[#This Row],[Predicted]]&gt;0,1))</f>
        <v>1</v>
      </c>
      <c r="H204" s="4" t="str">
        <f>IF(Table1343[[#This Row],[Column4]]&gt;=0,"BUY","SELL")</f>
        <v>SELL</v>
      </c>
      <c r="I204" s="4" t="str">
        <f>IF(Table1343[[#This Row],[Column2]]&gt;=0,"BUY","SELL")</f>
        <v>SELL</v>
      </c>
      <c r="J204" s="5">
        <f>IF(Table1343[[#This Row],[PREDICTED_SELL/BUY]]="BUY",Table1343[[#This Row],[Column4]]*$R$3,IF(Table1343[[#This Row],[PREDICTED_SELL/BUY]]="SELL",-Table1343[[#This Row],[Column4]]*$R$3))</f>
        <v>6.7507518927689025</v>
      </c>
      <c r="K204" s="6"/>
      <c r="L204" s="6">
        <f>IF(Table1343[[#This Row],[ACTUAL_SELL/BUY]]=Table1343[[#This Row],[PREDICTED_SELL/BUY]],1,0)</f>
        <v>1</v>
      </c>
      <c r="M204" s="6"/>
      <c r="N204" s="6"/>
      <c r="O204" s="6"/>
    </row>
    <row r="205" spans="1:15">
      <c r="A205">
        <v>203</v>
      </c>
      <c r="B205">
        <f>Table134[[#This Row],[Actual]]</f>
        <v>966.3</v>
      </c>
      <c r="C205">
        <f>Table134[[#This Row],[Predicted]]</f>
        <v>964.40769999999998</v>
      </c>
      <c r="D205" s="3">
        <f>Table1343[[#This Row],[Actual]]/B204-1</f>
        <v>-1.6898700481091988E-2</v>
      </c>
      <c r="E205" s="3">
        <f>Table1343[[#This Row],[Predicted]]/C204-1</f>
        <v>-6.2364246065189644E-3</v>
      </c>
      <c r="F205" s="1">
        <v>43031</v>
      </c>
      <c r="G205" s="4">
        <f>IF(Table1343[[#This Row],[Actual]]&gt;0,IF(Table1343[[#This Row],[Predicted]]&gt;0,1))</f>
        <v>1</v>
      </c>
      <c r="H205" s="4" t="str">
        <f>IF(Table1343[[#This Row],[Column4]]&gt;=0,"BUY","SELL")</f>
        <v>SELL</v>
      </c>
      <c r="I205" s="4" t="str">
        <f>IF(Table1343[[#This Row],[Column2]]&gt;=0,"BUY","SELL")</f>
        <v>SELL</v>
      </c>
      <c r="J205" s="5">
        <f>IF(Table1343[[#This Row],[PREDICTED_SELL/BUY]]="BUY",Table1343[[#This Row],[Column4]]*$R$3,IF(Table1343[[#This Row],[PREDICTED_SELL/BUY]]="SELL",-Table1343[[#This Row],[Column4]]*$R$3))</f>
        <v>30.41766086596558</v>
      </c>
      <c r="K205" s="6"/>
      <c r="L205" s="6">
        <f>IF(Table1343[[#This Row],[ACTUAL_SELL/BUY]]=Table1343[[#This Row],[PREDICTED_SELL/BUY]],1,0)</f>
        <v>1</v>
      </c>
      <c r="M205" s="6"/>
      <c r="N205" s="6"/>
      <c r="O205" s="6"/>
    </row>
    <row r="206" spans="1:15">
      <c r="A206">
        <v>204</v>
      </c>
      <c r="B206">
        <f>Table134[[#This Row],[Actual]]</f>
        <v>975.8999</v>
      </c>
      <c r="C206">
        <f>Table134[[#This Row],[Predicted]]</f>
        <v>954.76116999999999</v>
      </c>
      <c r="D206" s="3">
        <f>Table1343[[#This Row],[Actual]]/B205-1</f>
        <v>9.934699368726152E-3</v>
      </c>
      <c r="E206" s="3">
        <f>Table1343[[#This Row],[Predicted]]/C205-1</f>
        <v>-1.0002543530085894E-2</v>
      </c>
      <c r="F206" s="1">
        <v>43032</v>
      </c>
      <c r="G206" s="4">
        <f>IF(Table1343[[#This Row],[Actual]]&gt;0,IF(Table1343[[#This Row],[Predicted]]&gt;0,1))</f>
        <v>1</v>
      </c>
      <c r="H206" s="4" t="str">
        <f>IF(Table1343[[#This Row],[Column4]]&gt;=0,"BUY","SELL")</f>
        <v>BUY</v>
      </c>
      <c r="I206" s="4" t="str">
        <f>IF(Table1343[[#This Row],[Column2]]&gt;=0,"BUY","SELL")</f>
        <v>SELL</v>
      </c>
      <c r="J206" s="5">
        <f>IF(Table1343[[#This Row],[PREDICTED_SELL/BUY]]="BUY",Table1343[[#This Row],[Column4]]*$R$3,IF(Table1343[[#This Row],[PREDICTED_SELL/BUY]]="SELL",-Table1343[[#This Row],[Column4]]*$R$3))</f>
        <v>-17.882458863707072</v>
      </c>
      <c r="K206" s="6"/>
      <c r="L206" s="6">
        <f>IF(Table1343[[#This Row],[ACTUAL_SELL/BUY]]=Table1343[[#This Row],[PREDICTED_SELL/BUY]],1,0)</f>
        <v>0</v>
      </c>
      <c r="M206" s="6"/>
      <c r="N206" s="6"/>
      <c r="O206" s="6"/>
    </row>
    <row r="207" spans="1:15">
      <c r="A207">
        <v>205</v>
      </c>
      <c r="B207">
        <f>Table134[[#This Row],[Actual]]</f>
        <v>972.90989999999999</v>
      </c>
      <c r="C207">
        <f>Table134[[#This Row],[Predicted]]</f>
        <v>953.61383000000001</v>
      </c>
      <c r="D207" s="3">
        <f>Table1343[[#This Row],[Actual]]/B206-1</f>
        <v>-3.0638388219939028E-3</v>
      </c>
      <c r="E207" s="3">
        <f>Table1343[[#This Row],[Predicted]]/C206-1</f>
        <v>-1.2017036679444759E-3</v>
      </c>
      <c r="F207" s="1">
        <v>43033</v>
      </c>
      <c r="G207" s="4">
        <f>IF(Table1343[[#This Row],[Actual]]&gt;0,IF(Table1343[[#This Row],[Predicted]]&gt;0,1))</f>
        <v>1</v>
      </c>
      <c r="H207" s="4" t="str">
        <f>IF(Table1343[[#This Row],[Column4]]&gt;=0,"BUY","SELL")</f>
        <v>SELL</v>
      </c>
      <c r="I207" s="4" t="str">
        <f>IF(Table1343[[#This Row],[Column2]]&gt;=0,"BUY","SELL")</f>
        <v>SELL</v>
      </c>
      <c r="J207" s="5">
        <f>IF(Table1343[[#This Row],[PREDICTED_SELL/BUY]]="BUY",Table1343[[#This Row],[Column4]]*$R$3,IF(Table1343[[#This Row],[PREDICTED_SELL/BUY]]="SELL",-Table1343[[#This Row],[Column4]]*$R$3))</f>
        <v>5.514909879589025</v>
      </c>
      <c r="K207" s="6"/>
      <c r="L207" s="6">
        <f>IF(Table1343[[#This Row],[ACTUAL_SELL/BUY]]=Table1343[[#This Row],[PREDICTED_SELL/BUY]],1,0)</f>
        <v>1</v>
      </c>
      <c r="M207" s="6"/>
      <c r="N207" s="6"/>
      <c r="O207" s="6"/>
    </row>
    <row r="208" spans="1:15">
      <c r="A208">
        <v>206</v>
      </c>
      <c r="B208">
        <f>Table134[[#This Row],[Actual]]</f>
        <v>972.42989999999998</v>
      </c>
      <c r="C208">
        <f>Table134[[#This Row],[Predicted]]</f>
        <v>951.69006000000002</v>
      </c>
      <c r="D208" s="3">
        <f>Table1343[[#This Row],[Actual]]/B207-1</f>
        <v>-4.9336531573995757E-4</v>
      </c>
      <c r="E208" s="3">
        <f>Table1343[[#This Row],[Predicted]]/C207-1</f>
        <v>-2.0173470009343664E-3</v>
      </c>
      <c r="F208" s="1">
        <v>43034</v>
      </c>
      <c r="G208" s="4">
        <f>IF(Table1343[[#This Row],[Actual]]&gt;0,IF(Table1343[[#This Row],[Predicted]]&gt;0,1))</f>
        <v>1</v>
      </c>
      <c r="H208" s="4" t="str">
        <f>IF(Table1343[[#This Row],[Column4]]&gt;=0,"BUY","SELL")</f>
        <v>SELL</v>
      </c>
      <c r="I208" s="4" t="str">
        <f>IF(Table1343[[#This Row],[Column2]]&gt;=0,"BUY","SELL")</f>
        <v>SELL</v>
      </c>
      <c r="J208" s="5">
        <f>IF(Table1343[[#This Row],[PREDICTED_SELL/BUY]]="BUY",Table1343[[#This Row],[Column4]]*$R$3,IF(Table1343[[#This Row],[PREDICTED_SELL/BUY]]="SELL",-Table1343[[#This Row],[Column4]]*$R$3))</f>
        <v>0.88805756833192362</v>
      </c>
      <c r="K208" s="6"/>
      <c r="L208" s="6">
        <f>IF(Table1343[[#This Row],[ACTUAL_SELL/BUY]]=Table1343[[#This Row],[PREDICTED_SELL/BUY]],1,0)</f>
        <v>1</v>
      </c>
      <c r="M208" s="6"/>
      <c r="N208" s="6"/>
      <c r="O208" s="6"/>
    </row>
    <row r="209" spans="1:15">
      <c r="A209">
        <v>207</v>
      </c>
      <c r="B209">
        <f>Table134[[#This Row],[Actual]]</f>
        <v>1100.9501</v>
      </c>
      <c r="C209">
        <f>Table134[[#This Row],[Predicted]]</f>
        <v>949.07006999999999</v>
      </c>
      <c r="D209" s="3">
        <f>Table1343[[#This Row],[Actual]]/B208-1</f>
        <v>0.13216397397899837</v>
      </c>
      <c r="E209" s="3">
        <f>Table1343[[#This Row],[Predicted]]/C208-1</f>
        <v>-2.7529866183534368E-3</v>
      </c>
      <c r="F209" s="1">
        <v>43035</v>
      </c>
      <c r="G209" s="4">
        <f>IF(Table1343[[#This Row],[Actual]]&gt;0,IF(Table1343[[#This Row],[Predicted]]&gt;0,1))</f>
        <v>1</v>
      </c>
      <c r="H209" s="4" t="str">
        <f>IF(Table1343[[#This Row],[Column4]]&gt;=0,"BUY","SELL")</f>
        <v>BUY</v>
      </c>
      <c r="I209" s="4" t="str">
        <f>IF(Table1343[[#This Row],[Column2]]&gt;=0,"BUY","SELL")</f>
        <v>SELL</v>
      </c>
      <c r="J209" s="5">
        <f>IF(Table1343[[#This Row],[PREDICTED_SELL/BUY]]="BUY",Table1343[[#This Row],[Column4]]*$R$3,IF(Table1343[[#This Row],[PREDICTED_SELL/BUY]]="SELL",-Table1343[[#This Row],[Column4]]*$R$3))</f>
        <v>-237.89515316219706</v>
      </c>
      <c r="K209" s="6"/>
      <c r="L209" s="6">
        <f>IF(Table1343[[#This Row],[ACTUAL_SELL/BUY]]=Table1343[[#This Row],[PREDICTED_SELL/BUY]],1,0)</f>
        <v>0</v>
      </c>
      <c r="M209" s="6"/>
      <c r="N209" s="6"/>
      <c r="O209" s="6"/>
    </row>
  </sheetData>
  <conditionalFormatting sqref="H1:I1">
    <cfRule type="cellIs" dxfId="21" priority="4" operator="equal">
      <formula>"""SELL"""</formula>
    </cfRule>
    <cfRule type="cellIs" dxfId="20" priority="5" operator="equal">
      <formula>#REF!</formula>
    </cfRule>
    <cfRule type="cellIs" dxfId="19" priority="6" operator="equal">
      <formula>#REF!</formula>
    </cfRule>
  </conditionalFormatting>
  <conditionalFormatting sqref="H2:I209">
    <cfRule type="cellIs" dxfId="3" priority="1" operator="equal">
      <formula>$O$3</formula>
    </cfRule>
    <cfRule type="cellIs" dxfId="2" priority="2" operator="equal">
      <formula>$O$2</formula>
    </cfRule>
    <cfRule type="cellIs" dxfId="1" priority="3" operator="equal">
      <formula>$O$2</formula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E3573-946C-3D4F-B3C9-96A99AFCFAFF}">
  <dimension ref="A1:W209"/>
  <sheetViews>
    <sheetView zoomScale="114" workbookViewId="0">
      <selection activeCell="I201" sqref="I201"/>
    </sheetView>
  </sheetViews>
  <sheetFormatPr baseColWidth="10" defaultRowHeight="16"/>
  <cols>
    <col min="1" max="1" width="6" customWidth="1"/>
    <col min="3" max="6" width="11.1640625" customWidth="1"/>
    <col min="8" max="8" width="7.5" style="4" bestFit="1" customWidth="1"/>
    <col min="9" max="10" width="10.83203125" style="4"/>
    <col min="11" max="11" width="17.5" customWidth="1"/>
    <col min="12" max="12" width="12.83203125" customWidth="1"/>
    <col min="13" max="13" width="8.6640625" customWidth="1"/>
    <col min="14" max="14" width="7" customWidth="1"/>
    <col min="15" max="16" width="12.83203125" customWidth="1"/>
    <col min="17" max="17" width="4.83203125" customWidth="1"/>
    <col min="18" max="18" width="10.5" bestFit="1" customWidth="1"/>
    <col min="19" max="19" width="12.33203125" bestFit="1" customWidth="1"/>
    <col min="20" max="20" width="4.83203125" customWidth="1"/>
  </cols>
  <sheetData>
    <row r="1" spans="1:23">
      <c r="A1" t="s">
        <v>0</v>
      </c>
      <c r="B1" t="s">
        <v>1</v>
      </c>
      <c r="C1" t="s">
        <v>2</v>
      </c>
      <c r="D1" t="s">
        <v>13</v>
      </c>
      <c r="E1" t="s">
        <v>20</v>
      </c>
      <c r="F1" t="s">
        <v>7</v>
      </c>
      <c r="G1" t="s">
        <v>3</v>
      </c>
      <c r="H1" s="4" t="s">
        <v>5</v>
      </c>
      <c r="I1" t="s">
        <v>15</v>
      </c>
      <c r="J1" t="s">
        <v>14</v>
      </c>
      <c r="K1" t="s">
        <v>19</v>
      </c>
      <c r="L1" t="s">
        <v>11</v>
      </c>
      <c r="M1" t="s">
        <v>18</v>
      </c>
      <c r="U1" t="s">
        <v>5</v>
      </c>
      <c r="V1" t="s">
        <v>4</v>
      </c>
      <c r="W1" t="s">
        <v>6</v>
      </c>
    </row>
    <row r="2" spans="1:23">
      <c r="A2">
        <v>0</v>
      </c>
      <c r="B2">
        <f>Table134[[#This Row],[Actual]]</f>
        <v>799.02</v>
      </c>
      <c r="C2">
        <f>Table134[[#This Row],[Predicted]]</f>
        <v>777.15229999999997</v>
      </c>
      <c r="D2" s="2" t="e">
        <f>Table13435[[#This Row],[Actual]]/B1-1</f>
        <v>#VALUE!</v>
      </c>
      <c r="E2" s="2" t="e">
        <f>Table13435[[#This Row],[Predicted]]/B1-1</f>
        <v>#VALUE!</v>
      </c>
      <c r="F2" s="3" t="e">
        <f>Table13435[[#This Row],[Predicted]]/C1-1</f>
        <v>#VALUE!</v>
      </c>
      <c r="G2" s="1">
        <v>42746</v>
      </c>
      <c r="H2" s="4">
        <f>IF(Table13435[[#This Row],[Actual]]&gt;0,IF(Table13435[[#This Row],[Predicted]]&gt;0,1))</f>
        <v>1</v>
      </c>
      <c r="I2" s="4" t="e">
        <f>IF(Table13435[[#This Row],[Column4]]&gt;=0,"BUY","SELL")</f>
        <v>#VALUE!</v>
      </c>
      <c r="J2" s="4" t="e">
        <f>IF(SUM(Table13435[[#This Row],[Column5]:[Column2]])&gt;=0,"BUY","SELL")</f>
        <v>#VALUE!</v>
      </c>
      <c r="K2" s="5"/>
      <c r="L2" s="6"/>
      <c r="M2" s="6"/>
      <c r="N2" s="6"/>
      <c r="O2" s="6"/>
      <c r="P2" s="6" t="s">
        <v>16</v>
      </c>
      <c r="U2">
        <f>SUM(H:H)</f>
        <v>208</v>
      </c>
      <c r="V2" t="e">
        <f>SUM(I:I)</f>
        <v>#VALUE!</v>
      </c>
      <c r="W2" t="e">
        <f>SUM(U2:V2)</f>
        <v>#VALUE!</v>
      </c>
    </row>
    <row r="3" spans="1:23">
      <c r="A3">
        <v>1</v>
      </c>
      <c r="B3">
        <f>Table134[[#This Row],[Actual]]</f>
        <v>813.63990000000001</v>
      </c>
      <c r="C3">
        <f>Table134[[#This Row],[Predicted]]</f>
        <v>779.06079999999997</v>
      </c>
      <c r="D3" s="3">
        <f>Table13435[[#This Row],[Actual]]/B2-1</f>
        <v>1.8297289179244558E-2</v>
      </c>
      <c r="E3" s="3">
        <f>Table13435[[#This Row],[Predicted]]/B2-1</f>
        <v>-2.4979600010012315E-2</v>
      </c>
      <c r="F3" s="3">
        <f>Table13435[[#This Row],[Predicted]]/C2-1</f>
        <v>2.4557606018793532E-3</v>
      </c>
      <c r="G3" s="1">
        <v>42747</v>
      </c>
      <c r="H3" s="4">
        <f>IF(Table13435[[#This Row],[Actual]]&gt;0,IF(Table13435[[#This Row],[Predicted]]&gt;0,1))</f>
        <v>1</v>
      </c>
      <c r="I3" s="4" t="str">
        <f>IF(Table13435[[#This Row],[Column4]]&gt;=0,"BUY","SELL")</f>
        <v>BUY</v>
      </c>
      <c r="J3" s="4" t="str">
        <f>IF(SUM(Table13435[[#This Row],[Column5]:[Column2]])&gt;=0,"BUY","SELL")</f>
        <v>SELL</v>
      </c>
      <c r="K3" s="5">
        <f>IF(Table13435[[#This Row],[PREDICTED_SELL/BUY]]="BUY",Table13435[[#This Row],[Column4]]*$S$3,IF(Table13435[[#This Row],[PREDICTED_SELL/BUY]]="SELL",-Table13435[[#This Row],[Column4]]*$S$3))</f>
        <v>-32.935120522640204</v>
      </c>
      <c r="L3" s="6"/>
      <c r="M3" s="6">
        <f>IF(Table13435[[#This Row],[ACTUAL_SELL/BUY]]=Table13435[[#This Row],[PREDICTED_SELL/BUY]],1,0)</f>
        <v>0</v>
      </c>
      <c r="N3" s="6"/>
      <c r="O3" s="6"/>
      <c r="P3" s="6" t="s">
        <v>17</v>
      </c>
      <c r="R3" t="s">
        <v>8</v>
      </c>
      <c r="S3" s="8">
        <v>1800</v>
      </c>
    </row>
    <row r="4" spans="1:23">
      <c r="A4">
        <v>2</v>
      </c>
      <c r="B4">
        <f>Table134[[#This Row],[Actual]]</f>
        <v>817.13990000000001</v>
      </c>
      <c r="C4">
        <f>Table134[[#This Row],[Predicted]]</f>
        <v>784.36414000000002</v>
      </c>
      <c r="D4" s="3">
        <f>Table13435[[#This Row],[Actual]]/B3-1</f>
        <v>4.3016572810650189E-3</v>
      </c>
      <c r="E4" s="3">
        <f>Table13435[[#This Row],[Predicted]]/B3-1</f>
        <v>-3.5981224617917529E-2</v>
      </c>
      <c r="F4" s="3">
        <f>Table13435[[#This Row],[Predicted]]/C3-1</f>
        <v>6.8073505944594714E-3</v>
      </c>
      <c r="G4" s="1">
        <v>42748</v>
      </c>
      <c r="H4" s="4">
        <f>IF(Table13435[[#This Row],[Actual]]&gt;0,IF(Table13435[[#This Row],[Predicted]]&gt;0,1))</f>
        <v>1</v>
      </c>
      <c r="I4" s="4" t="str">
        <f>IF(Table13435[[#This Row],[Column4]]&gt;=0,"BUY","SELL")</f>
        <v>BUY</v>
      </c>
      <c r="J4" s="4" t="str">
        <f>IF(SUM(Table13435[[#This Row],[Column5]:[Column2]])&gt;=0,"BUY","SELL")</f>
        <v>SELL</v>
      </c>
      <c r="K4" s="5">
        <f>IF(Table13435[[#This Row],[PREDICTED_SELL/BUY]]="BUY",Table13435[[#This Row],[Column4]]*$S$3,IF(Table13435[[#This Row],[PREDICTED_SELL/BUY]]="SELL",-Table13435[[#This Row],[Column4]]*$S$3))</f>
        <v>-7.742983105917034</v>
      </c>
      <c r="L4" s="6"/>
      <c r="M4" s="6">
        <f>IF(Table13435[[#This Row],[ACTUAL_SELL/BUY]]=Table13435[[#This Row],[PREDICTED_SELL/BUY]],1,0)</f>
        <v>0</v>
      </c>
      <c r="N4" s="6"/>
      <c r="O4" s="6"/>
      <c r="P4" s="6"/>
      <c r="R4" t="s">
        <v>9</v>
      </c>
      <c r="S4" s="5"/>
      <c r="U4">
        <f>U2/COUNT(A:A)</f>
        <v>1</v>
      </c>
      <c r="V4" t="e">
        <f>V2/COUNT(A:A)</f>
        <v>#VALUE!</v>
      </c>
      <c r="W4" t="e">
        <f>W2/COUNT(A:A)</f>
        <v>#VALUE!</v>
      </c>
    </row>
    <row r="5" spans="1:23">
      <c r="A5">
        <v>3</v>
      </c>
      <c r="B5">
        <f>Table134[[#This Row],[Actual]]</f>
        <v>817.13990000000001</v>
      </c>
      <c r="C5">
        <f>Table134[[#This Row],[Predicted]]</f>
        <v>790.34</v>
      </c>
      <c r="D5" s="3">
        <f>Table13435[[#This Row],[Actual]]/B4-1</f>
        <v>0</v>
      </c>
      <c r="E5" s="3">
        <f>Table13435[[#This Row],[Predicted]]/B4-1</f>
        <v>-3.2797199108745012E-2</v>
      </c>
      <c r="F5" s="3">
        <f>Table13435[[#This Row],[Predicted]]/C4-1</f>
        <v>7.6187317793492415E-3</v>
      </c>
      <c r="G5" s="1">
        <v>42751</v>
      </c>
      <c r="H5" s="4">
        <f>IF(Table13435[[#This Row],[Actual]]&gt;0,IF(Table13435[[#This Row],[Predicted]]&gt;0,1))</f>
        <v>1</v>
      </c>
      <c r="I5" s="4" t="str">
        <f>IF(Table13435[[#This Row],[Column4]]&gt;=0,"BUY","SELL")</f>
        <v>BUY</v>
      </c>
      <c r="J5" s="4" t="str">
        <f>IF(SUM(Table13435[[#This Row],[Column5]:[Column2]])&gt;=0,"BUY","SELL")</f>
        <v>SELL</v>
      </c>
      <c r="K5" s="5">
        <f>IF(Table13435[[#This Row],[PREDICTED_SELL/BUY]]="BUY",Table13435[[#This Row],[Column4]]*$S$3,IF(Table13435[[#This Row],[PREDICTED_SELL/BUY]]="SELL",-Table13435[[#This Row],[Column4]]*$S$3))</f>
        <v>0</v>
      </c>
      <c r="L5" s="6"/>
      <c r="M5" s="6">
        <f>IF(Table13435[[#This Row],[ACTUAL_SELL/BUY]]=Table13435[[#This Row],[PREDICTED_SELL/BUY]],1,0)</f>
        <v>0</v>
      </c>
      <c r="N5" s="6"/>
      <c r="O5" s="6" t="s">
        <v>18</v>
      </c>
      <c r="P5" s="6"/>
      <c r="S5" s="2"/>
    </row>
    <row r="6" spans="1:23">
      <c r="A6">
        <v>4</v>
      </c>
      <c r="B6">
        <f>Table134[[#This Row],[Actual]]</f>
        <v>809.72</v>
      </c>
      <c r="C6">
        <f>Table134[[#This Row],[Predicted]]</f>
        <v>797.1789</v>
      </c>
      <c r="D6" s="3">
        <f>Table13435[[#This Row],[Actual]]/B5-1</f>
        <v>-9.0803300634322293E-3</v>
      </c>
      <c r="E6" s="3">
        <f>Table13435[[#This Row],[Predicted]]/B5-1</f>
        <v>-2.4427885604411226E-2</v>
      </c>
      <c r="F6" s="3">
        <f>Table13435[[#This Row],[Predicted]]/C5-1</f>
        <v>8.6531113191790077E-3</v>
      </c>
      <c r="G6" s="1">
        <v>42752</v>
      </c>
      <c r="H6" s="4">
        <f>IF(Table13435[[#This Row],[Actual]]&gt;0,IF(Table13435[[#This Row],[Predicted]]&gt;0,1))</f>
        <v>1</v>
      </c>
      <c r="I6" s="4" t="str">
        <f>IF(Table13435[[#This Row],[Column4]]&gt;=0,"BUY","SELL")</f>
        <v>SELL</v>
      </c>
      <c r="J6" s="4" t="str">
        <f>IF(SUM(Table13435[[#This Row],[Column5]:[Column2]])&gt;=0,"BUY","SELL")</f>
        <v>SELL</v>
      </c>
      <c r="K6" s="5">
        <f>IF(Table13435[[#This Row],[PREDICTED_SELL/BUY]]="BUY",Table13435[[#This Row],[Column4]]*$S$3,IF(Table13435[[#This Row],[PREDICTED_SELL/BUY]]="SELL",-Table13435[[#This Row],[Column4]]*$S$3))</f>
        <v>16.344594114178012</v>
      </c>
      <c r="L6" s="6"/>
      <c r="M6" s="6">
        <f>IF(Table13435[[#This Row],[ACTUAL_SELL/BUY]]=Table13435[[#This Row],[PREDICTED_SELL/BUY]],1,0)</f>
        <v>1</v>
      </c>
      <c r="N6" s="6"/>
      <c r="O6" s="2">
        <f>SUM(M:M)/COUNT(M:M)</f>
        <v>0.43478260869565216</v>
      </c>
      <c r="P6" s="6"/>
    </row>
    <row r="7" spans="1:23">
      <c r="A7">
        <v>5</v>
      </c>
      <c r="B7">
        <f>Table134[[#This Row],[Actual]]</f>
        <v>807.48</v>
      </c>
      <c r="C7">
        <f>Table134[[#This Row],[Predicted]]</f>
        <v>793.85770000000002</v>
      </c>
      <c r="D7" s="3">
        <f>Table13435[[#This Row],[Actual]]/B6-1</f>
        <v>-2.7663883811688272E-3</v>
      </c>
      <c r="E7" s="3">
        <f>Table13435[[#This Row],[Predicted]]/B6-1</f>
        <v>-1.9589858222595513E-2</v>
      </c>
      <c r="F7" s="3">
        <f>Table13435[[#This Row],[Predicted]]/C6-1</f>
        <v>-4.1661915537403171E-3</v>
      </c>
      <c r="G7" s="1">
        <v>42753</v>
      </c>
      <c r="H7" s="4">
        <f>IF(Table13435[[#This Row],[Actual]]&gt;0,IF(Table13435[[#This Row],[Predicted]]&gt;0,1))</f>
        <v>1</v>
      </c>
      <c r="I7" s="4" t="str">
        <f>IF(Table13435[[#This Row],[Column4]]&gt;=0,"BUY","SELL")</f>
        <v>SELL</v>
      </c>
      <c r="J7" s="4" t="str">
        <f>IF(SUM(Table13435[[#This Row],[Column5]:[Column2]])&gt;=0,"BUY","SELL")</f>
        <v>SELL</v>
      </c>
      <c r="K7" s="5">
        <f>IF(Table13435[[#This Row],[PREDICTED_SELL/BUY]]="BUY",Table13435[[#This Row],[Column4]]*$S$3,IF(Table13435[[#This Row],[PREDICTED_SELL/BUY]]="SELL",-Table13435[[#This Row],[Column4]]*$S$3))</f>
        <v>4.979499086103889</v>
      </c>
      <c r="L7" s="6"/>
      <c r="M7" s="6">
        <f>IF(Table13435[[#This Row],[ACTUAL_SELL/BUY]]=Table13435[[#This Row],[PREDICTED_SELL/BUY]],1,0)</f>
        <v>1</v>
      </c>
      <c r="N7" s="6"/>
      <c r="O7" s="6"/>
      <c r="P7" s="6"/>
    </row>
    <row r="8" spans="1:23">
      <c r="A8">
        <v>6</v>
      </c>
      <c r="B8">
        <f>Table134[[#This Row],[Actual]]</f>
        <v>809.04003999999998</v>
      </c>
      <c r="C8">
        <f>Table134[[#This Row],[Predicted]]</f>
        <v>791.20025999999996</v>
      </c>
      <c r="D8" s="3">
        <f>Table13435[[#This Row],[Actual]]/B7-1</f>
        <v>1.9319859315400922E-3</v>
      </c>
      <c r="E8" s="3">
        <f>Table13435[[#This Row],[Predicted]]/B7-1</f>
        <v>-2.0161168078466463E-2</v>
      </c>
      <c r="F8" s="3">
        <f>Table13435[[#This Row],[Predicted]]/C7-1</f>
        <v>-3.3475016996119544E-3</v>
      </c>
      <c r="G8" s="1">
        <v>42754</v>
      </c>
      <c r="H8" s="4">
        <f>IF(Table13435[[#This Row],[Actual]]&gt;0,IF(Table13435[[#This Row],[Predicted]]&gt;0,1))</f>
        <v>1</v>
      </c>
      <c r="I8" s="4" t="str">
        <f>IF(Table13435[[#This Row],[Column4]]&gt;=0,"BUY","SELL")</f>
        <v>BUY</v>
      </c>
      <c r="J8" s="4" t="str">
        <f>IF(SUM(Table13435[[#This Row],[Column5]:[Column2]])&gt;=0,"BUY","SELL")</f>
        <v>SELL</v>
      </c>
      <c r="K8" s="5">
        <f>IF(Table13435[[#This Row],[PREDICTED_SELL/BUY]]="BUY",Table13435[[#This Row],[Column4]]*$S$3,IF(Table13435[[#This Row],[PREDICTED_SELL/BUY]]="SELL",-Table13435[[#This Row],[Column4]]*$S$3))</f>
        <v>-3.477574676772166</v>
      </c>
      <c r="L8" s="6"/>
      <c r="M8" s="6">
        <f>IF(Table13435[[#This Row],[ACTUAL_SELL/BUY]]=Table13435[[#This Row],[PREDICTED_SELL/BUY]],1,0)</f>
        <v>0</v>
      </c>
      <c r="N8" s="6"/>
      <c r="O8" s="6"/>
      <c r="P8" s="6"/>
      <c r="R8" t="s">
        <v>10</v>
      </c>
      <c r="S8" s="8"/>
    </row>
    <row r="9" spans="1:23">
      <c r="A9">
        <v>7</v>
      </c>
      <c r="B9">
        <f>Table134[[#This Row],[Actual]]</f>
        <v>808.33010000000002</v>
      </c>
      <c r="C9">
        <f>Table134[[#This Row],[Predicted]]</f>
        <v>788.85720000000003</v>
      </c>
      <c r="D9" s="3">
        <f>Table13435[[#This Row],[Actual]]/B8-1</f>
        <v>-8.7750910325767872E-4</v>
      </c>
      <c r="E9" s="3">
        <f>Table13435[[#This Row],[Predicted]]/B8-1</f>
        <v>-2.4946651589703661E-2</v>
      </c>
      <c r="F9" s="3">
        <f>Table13435[[#This Row],[Predicted]]/C8-1</f>
        <v>-2.9613994312892578E-3</v>
      </c>
      <c r="G9" s="1">
        <v>42755</v>
      </c>
      <c r="H9" s="4">
        <f>IF(Table13435[[#This Row],[Actual]]&gt;0,IF(Table13435[[#This Row],[Predicted]]&gt;0,1))</f>
        <v>1</v>
      </c>
      <c r="I9" s="4" t="str">
        <f>IF(Table13435[[#This Row],[Column4]]&gt;=0,"BUY","SELL")</f>
        <v>SELL</v>
      </c>
      <c r="J9" s="4" t="str">
        <f>IF(SUM(Table13435[[#This Row],[Column5]:[Column2]])&gt;=0,"BUY","SELL")</f>
        <v>SELL</v>
      </c>
      <c r="K9" s="5">
        <f>IF(Table13435[[#This Row],[PREDICTED_SELL/BUY]]="BUY",Table13435[[#This Row],[Column4]]*$S$3,IF(Table13435[[#This Row],[PREDICTED_SELL/BUY]]="SELL",-Table13435[[#This Row],[Column4]]*$S$3))</f>
        <v>1.5795163858638217</v>
      </c>
      <c r="L9" s="6"/>
      <c r="M9" s="6">
        <f>IF(Table13435[[#This Row],[ACTUAL_SELL/BUY]]=Table13435[[#This Row],[PREDICTED_SELL/BUY]],1,0)</f>
        <v>1</v>
      </c>
      <c r="N9" s="6"/>
      <c r="O9" s="6"/>
      <c r="P9" s="6"/>
      <c r="S9" s="2"/>
    </row>
    <row r="10" spans="1:23">
      <c r="A10">
        <v>8</v>
      </c>
      <c r="B10">
        <f>Table134[[#This Row],[Actual]]</f>
        <v>817.87990000000002</v>
      </c>
      <c r="C10">
        <f>Table134[[#This Row],[Predicted]]</f>
        <v>787.97204999999997</v>
      </c>
      <c r="D10" s="3">
        <f>Table13435[[#This Row],[Actual]]/B9-1</f>
        <v>1.1814232823941673E-2</v>
      </c>
      <c r="E10" s="3">
        <f>Table13435[[#This Row],[Predicted]]/B9-1</f>
        <v>-2.5185317236114391E-2</v>
      </c>
      <c r="F10" s="3">
        <f>Table13435[[#This Row],[Predicted]]/C9-1</f>
        <v>-1.1220661990536396E-3</v>
      </c>
      <c r="G10" s="1">
        <v>42758</v>
      </c>
      <c r="H10" s="4">
        <f>IF(Table13435[[#This Row],[Actual]]&gt;0,IF(Table13435[[#This Row],[Predicted]]&gt;0,1))</f>
        <v>1</v>
      </c>
      <c r="I10" s="4" t="str">
        <f>IF(Table13435[[#This Row],[Column4]]&gt;=0,"BUY","SELL")</f>
        <v>BUY</v>
      </c>
      <c r="J10" s="4" t="str">
        <f>IF(SUM(Table13435[[#This Row],[Column5]:[Column2]])&gt;=0,"BUY","SELL")</f>
        <v>SELL</v>
      </c>
      <c r="K10" s="5">
        <f>IF(Table13435[[#This Row],[PREDICTED_SELL/BUY]]="BUY",Table13435[[#This Row],[Column4]]*$S$3,IF(Table13435[[#This Row],[PREDICTED_SELL/BUY]]="SELL",-Table13435[[#This Row],[Column4]]*$S$3))</f>
        <v>-21.265619083095011</v>
      </c>
      <c r="L10" s="6"/>
      <c r="M10" s="6">
        <f>IF(Table13435[[#This Row],[ACTUAL_SELL/BUY]]=Table13435[[#This Row],[PREDICTED_SELL/BUY]],1,0)</f>
        <v>0</v>
      </c>
      <c r="N10" s="6"/>
      <c r="O10" s="6"/>
      <c r="P10" s="6"/>
      <c r="W10" s="2"/>
    </row>
    <row r="11" spans="1:23">
      <c r="A11">
        <v>9</v>
      </c>
      <c r="B11">
        <f>Table134[[#This Row],[Actual]]</f>
        <v>822.43989999999997</v>
      </c>
      <c r="C11">
        <f>Table134[[#This Row],[Predicted]]</f>
        <v>791.99120000000005</v>
      </c>
      <c r="D11" s="3">
        <f>Table13435[[#This Row],[Actual]]/B10-1</f>
        <v>5.5753907144557857E-3</v>
      </c>
      <c r="E11" s="3">
        <f>Table13435[[#This Row],[Predicted]]/B10-1</f>
        <v>-3.1653424909940941E-2</v>
      </c>
      <c r="F11" s="3">
        <f>Table13435[[#This Row],[Predicted]]/C10-1</f>
        <v>5.1006250792779984E-3</v>
      </c>
      <c r="G11" s="1">
        <v>42759</v>
      </c>
      <c r="H11" s="4">
        <f>IF(Table13435[[#This Row],[Actual]]&gt;0,IF(Table13435[[#This Row],[Predicted]]&gt;0,1))</f>
        <v>1</v>
      </c>
      <c r="I11" s="4" t="str">
        <f>IF(Table13435[[#This Row],[Column4]]&gt;=0,"BUY","SELL")</f>
        <v>BUY</v>
      </c>
      <c r="J11" s="4" t="str">
        <f>IF(SUM(Table13435[[#This Row],[Column5]:[Column2]])&gt;=0,"BUY","SELL")</f>
        <v>SELL</v>
      </c>
      <c r="K11" s="5">
        <f>IF(Table13435[[#This Row],[PREDICTED_SELL/BUY]]="BUY",Table13435[[#This Row],[Column4]]*$S$3,IF(Table13435[[#This Row],[PREDICTED_SELL/BUY]]="SELL",-Table13435[[#This Row],[Column4]]*$S$3))</f>
        <v>-10.035703286020414</v>
      </c>
      <c r="L11" s="6"/>
      <c r="M11" s="6">
        <f>IF(Table13435[[#This Row],[ACTUAL_SELL/BUY]]=Table13435[[#This Row],[PREDICTED_SELL/BUY]],1,0)</f>
        <v>0</v>
      </c>
      <c r="N11" s="6"/>
      <c r="O11" s="6"/>
      <c r="P11" s="6"/>
    </row>
    <row r="12" spans="1:23">
      <c r="A12">
        <v>10</v>
      </c>
      <c r="B12">
        <f>Table134[[#This Row],[Actual]]</f>
        <v>836.52</v>
      </c>
      <c r="C12">
        <f>Table134[[#This Row],[Predicted]]</f>
        <v>796.34313999999995</v>
      </c>
      <c r="D12" s="3">
        <f>Table13435[[#This Row],[Actual]]/B11-1</f>
        <v>1.7119913564504818E-2</v>
      </c>
      <c r="E12" s="3">
        <f>Table13435[[#This Row],[Predicted]]/B11-1</f>
        <v>-3.1730902160753693E-2</v>
      </c>
      <c r="F12" s="3">
        <f>Table13435[[#This Row],[Predicted]]/C11-1</f>
        <v>5.4949347922046421E-3</v>
      </c>
      <c r="G12" s="1">
        <v>42760</v>
      </c>
      <c r="H12" s="4">
        <f>IF(Table13435[[#This Row],[Actual]]&gt;0,IF(Table13435[[#This Row],[Predicted]]&gt;0,1))</f>
        <v>1</v>
      </c>
      <c r="I12" s="4" t="str">
        <f>IF(Table13435[[#This Row],[Column4]]&gt;=0,"BUY","SELL")</f>
        <v>BUY</v>
      </c>
      <c r="J12" s="4" t="str">
        <f>IF(SUM(Table13435[[#This Row],[Column5]:[Column2]])&gt;=0,"BUY","SELL")</f>
        <v>SELL</v>
      </c>
      <c r="K12" s="5">
        <f>IF(Table13435[[#This Row],[PREDICTED_SELL/BUY]]="BUY",Table13435[[#This Row],[Column4]]*$S$3,IF(Table13435[[#This Row],[PREDICTED_SELL/BUY]]="SELL",-Table13435[[#This Row],[Column4]]*$S$3))</f>
        <v>-30.815844416108675</v>
      </c>
      <c r="L12" s="6"/>
      <c r="M12" s="6">
        <f>IF(Table13435[[#This Row],[ACTUAL_SELL/BUY]]=Table13435[[#This Row],[PREDICTED_SELL/BUY]],1,0)</f>
        <v>0</v>
      </c>
      <c r="N12" s="6"/>
      <c r="O12" s="6"/>
      <c r="P12" s="6"/>
      <c r="R12" t="s">
        <v>12</v>
      </c>
      <c r="S12" s="7">
        <f>SUM(K:K)</f>
        <v>-610.51482753759865</v>
      </c>
    </row>
    <row r="13" spans="1:23">
      <c r="A13">
        <v>11</v>
      </c>
      <c r="B13">
        <f>Table134[[#This Row],[Actual]]</f>
        <v>839.1499</v>
      </c>
      <c r="C13">
        <f>Table134[[#This Row],[Predicted]]</f>
        <v>804.51959999999997</v>
      </c>
      <c r="D13" s="3">
        <f>Table13435[[#This Row],[Actual]]/B12-1</f>
        <v>3.1438578874385392E-3</v>
      </c>
      <c r="E13" s="3">
        <f>Table13435[[#This Row],[Predicted]]/B12-1</f>
        <v>-3.825419595466939E-2</v>
      </c>
      <c r="F13" s="3">
        <f>Table13435[[#This Row],[Predicted]]/C12-1</f>
        <v>1.0267508551652815E-2</v>
      </c>
      <c r="G13" s="1">
        <v>42761</v>
      </c>
      <c r="H13" s="4">
        <f>IF(Table13435[[#This Row],[Actual]]&gt;0,IF(Table13435[[#This Row],[Predicted]]&gt;0,1))</f>
        <v>1</v>
      </c>
      <c r="I13" s="4" t="str">
        <f>IF(Table13435[[#This Row],[Column4]]&gt;=0,"BUY","SELL")</f>
        <v>BUY</v>
      </c>
      <c r="J13" s="4" t="str">
        <f>IF(SUM(Table13435[[#This Row],[Column5]:[Column2]])&gt;=0,"BUY","SELL")</f>
        <v>SELL</v>
      </c>
      <c r="K13" s="5">
        <f>IF(Table13435[[#This Row],[PREDICTED_SELL/BUY]]="BUY",Table13435[[#This Row],[Column4]]*$S$3,IF(Table13435[[#This Row],[PREDICTED_SELL/BUY]]="SELL",-Table13435[[#This Row],[Column4]]*$S$3))</f>
        <v>-5.6589441973893706</v>
      </c>
      <c r="L13" s="6"/>
      <c r="M13" s="6">
        <f>IF(Table13435[[#This Row],[ACTUAL_SELL/BUY]]=Table13435[[#This Row],[PREDICTED_SELL/BUY]],1,0)</f>
        <v>0</v>
      </c>
      <c r="N13" s="6"/>
      <c r="O13" s="6"/>
      <c r="P13" s="6"/>
      <c r="S13" s="2">
        <f>S12/S3</f>
        <v>-0.3391749041875548</v>
      </c>
    </row>
    <row r="14" spans="1:23">
      <c r="A14">
        <v>12</v>
      </c>
      <c r="B14">
        <f>Table134[[#This Row],[Actual]]</f>
        <v>835.77</v>
      </c>
      <c r="C14">
        <f>Table134[[#This Row],[Predicted]]</f>
        <v>810.25869999999998</v>
      </c>
      <c r="D14" s="3">
        <f>Table13435[[#This Row],[Actual]]/B13-1</f>
        <v>-4.0277666719616967E-3</v>
      </c>
      <c r="E14" s="3">
        <f>Table13435[[#This Row],[Predicted]]/B13-1</f>
        <v>-3.4429128812385024E-2</v>
      </c>
      <c r="F14" s="3">
        <f>Table13435[[#This Row],[Predicted]]/C13-1</f>
        <v>7.1335738743965038E-3</v>
      </c>
      <c r="G14" s="1">
        <v>42762</v>
      </c>
      <c r="H14" s="4">
        <f>IF(Table13435[[#This Row],[Actual]]&gt;0,IF(Table13435[[#This Row],[Predicted]]&gt;0,1))</f>
        <v>1</v>
      </c>
      <c r="I14" s="4" t="str">
        <f>IF(Table13435[[#This Row],[Column4]]&gt;=0,"BUY","SELL")</f>
        <v>SELL</v>
      </c>
      <c r="J14" s="4" t="str">
        <f>IF(SUM(Table13435[[#This Row],[Column5]:[Column2]])&gt;=0,"BUY","SELL")</f>
        <v>SELL</v>
      </c>
      <c r="K14" s="5">
        <f>IF(Table13435[[#This Row],[PREDICTED_SELL/BUY]]="BUY",Table13435[[#This Row],[Column4]]*$S$3,IF(Table13435[[#This Row],[PREDICTED_SELL/BUY]]="SELL",-Table13435[[#This Row],[Column4]]*$S$3))</f>
        <v>7.249980009531054</v>
      </c>
      <c r="L14" s="6"/>
      <c r="M14" s="6">
        <f>IF(Table13435[[#This Row],[ACTUAL_SELL/BUY]]=Table13435[[#This Row],[PREDICTED_SELL/BUY]],1,0)</f>
        <v>1</v>
      </c>
      <c r="N14" s="6"/>
      <c r="O14" s="6"/>
      <c r="P14" s="6"/>
    </row>
    <row r="15" spans="1:23">
      <c r="A15">
        <v>13</v>
      </c>
      <c r="B15">
        <f>Table134[[#This Row],[Actual]]</f>
        <v>830.37990000000002</v>
      </c>
      <c r="C15">
        <f>Table134[[#This Row],[Predicted]]</f>
        <v>812.66840000000002</v>
      </c>
      <c r="D15" s="3">
        <f>Table13435[[#This Row],[Actual]]/B14-1</f>
        <v>-6.4492623568684904E-3</v>
      </c>
      <c r="E15" s="3">
        <f>Table13435[[#This Row],[Predicted]]/B14-1</f>
        <v>-2.7641097431111428E-2</v>
      </c>
      <c r="F15" s="3">
        <f>Table13435[[#This Row],[Predicted]]/C14-1</f>
        <v>2.9739884311024145E-3</v>
      </c>
      <c r="G15" s="1">
        <v>42765</v>
      </c>
      <c r="H15" s="4">
        <f>IF(Table13435[[#This Row],[Actual]]&gt;0,IF(Table13435[[#This Row],[Predicted]]&gt;0,1))</f>
        <v>1</v>
      </c>
      <c r="I15" s="4" t="str">
        <f>IF(Table13435[[#This Row],[Column4]]&gt;=0,"BUY","SELL")</f>
        <v>SELL</v>
      </c>
      <c r="J15" s="4" t="str">
        <f>IF(SUM(Table13435[[#This Row],[Column5]:[Column2]])&gt;=0,"BUY","SELL")</f>
        <v>SELL</v>
      </c>
      <c r="K15" s="5">
        <f>IF(Table13435[[#This Row],[PREDICTED_SELL/BUY]]="BUY",Table13435[[#This Row],[Column4]]*$S$3,IF(Table13435[[#This Row],[PREDICTED_SELL/BUY]]="SELL",-Table13435[[#This Row],[Column4]]*$S$3))</f>
        <v>11.608672242363284</v>
      </c>
      <c r="L15" s="6"/>
      <c r="M15" s="6">
        <f>IF(Table13435[[#This Row],[ACTUAL_SELL/BUY]]=Table13435[[#This Row],[PREDICTED_SELL/BUY]],1,0)</f>
        <v>1</v>
      </c>
      <c r="N15" s="6"/>
      <c r="O15" s="6"/>
      <c r="P15" s="6"/>
    </row>
    <row r="16" spans="1:23">
      <c r="A16">
        <v>14</v>
      </c>
      <c r="B16">
        <f>Table134[[#This Row],[Actual]]</f>
        <v>823.48</v>
      </c>
      <c r="C16">
        <f>Table134[[#This Row],[Predicted]]</f>
        <v>809.77184999999997</v>
      </c>
      <c r="D16" s="3">
        <f>Table13435[[#This Row],[Actual]]/B15-1</f>
        <v>-8.3093292600170399E-3</v>
      </c>
      <c r="E16" s="3">
        <f>Table13435[[#This Row],[Predicted]]/B15-1</f>
        <v>-2.4817616611384818E-2</v>
      </c>
      <c r="F16" s="3">
        <f>Table13435[[#This Row],[Predicted]]/C15-1</f>
        <v>-3.5642458842992664E-3</v>
      </c>
      <c r="G16" s="1">
        <v>42766</v>
      </c>
      <c r="H16" s="4">
        <f>IF(Table13435[[#This Row],[Actual]]&gt;0,IF(Table13435[[#This Row],[Predicted]]&gt;0,1))</f>
        <v>1</v>
      </c>
      <c r="I16" s="4" t="str">
        <f>IF(Table13435[[#This Row],[Column4]]&gt;=0,"BUY","SELL")</f>
        <v>SELL</v>
      </c>
      <c r="J16" s="4" t="str">
        <f>IF(SUM(Table13435[[#This Row],[Column5]:[Column2]])&gt;=0,"BUY","SELL")</f>
        <v>SELL</v>
      </c>
      <c r="K16" s="5">
        <f>IF(Table13435[[#This Row],[PREDICTED_SELL/BUY]]="BUY",Table13435[[#This Row],[Column4]]*$S$3,IF(Table13435[[#This Row],[PREDICTED_SELL/BUY]]="SELL",-Table13435[[#This Row],[Column4]]*$S$3))</f>
        <v>14.956792668030673</v>
      </c>
      <c r="L16" s="6"/>
      <c r="M16" s="6">
        <f>IF(Table13435[[#This Row],[ACTUAL_SELL/BUY]]=Table13435[[#This Row],[PREDICTED_SELL/BUY]],1,0)</f>
        <v>1</v>
      </c>
      <c r="N16" s="6"/>
      <c r="O16" s="6"/>
      <c r="P16" s="6"/>
    </row>
    <row r="17" spans="1:16">
      <c r="A17">
        <v>15</v>
      </c>
      <c r="B17">
        <f>Table134[[#This Row],[Actual]]</f>
        <v>832.3501</v>
      </c>
      <c r="C17">
        <f>Table134[[#This Row],[Predicted]]</f>
        <v>805.03107</v>
      </c>
      <c r="D17" s="3">
        <f>Table13435[[#This Row],[Actual]]/B16-1</f>
        <v>1.0771482003205879E-2</v>
      </c>
      <c r="E17" s="3">
        <f>Table13435[[#This Row],[Predicted]]/B16-1</f>
        <v>-2.2403616359838785E-2</v>
      </c>
      <c r="F17" s="3">
        <f>Table13435[[#This Row],[Predicted]]/C16-1</f>
        <v>-5.8544638221247336E-3</v>
      </c>
      <c r="G17" s="1">
        <v>42767</v>
      </c>
      <c r="H17" s="4">
        <f>IF(Table13435[[#This Row],[Actual]]&gt;0,IF(Table13435[[#This Row],[Predicted]]&gt;0,1))</f>
        <v>1</v>
      </c>
      <c r="I17" s="4" t="str">
        <f>IF(Table13435[[#This Row],[Column4]]&gt;=0,"BUY","SELL")</f>
        <v>BUY</v>
      </c>
      <c r="J17" s="4" t="str">
        <f>IF(SUM(Table13435[[#This Row],[Column5]:[Column2]])&gt;=0,"BUY","SELL")</f>
        <v>SELL</v>
      </c>
      <c r="K17" s="5">
        <f>IF(Table13435[[#This Row],[PREDICTED_SELL/BUY]]="BUY",Table13435[[#This Row],[Column4]]*$S$3,IF(Table13435[[#This Row],[PREDICTED_SELL/BUY]]="SELL",-Table13435[[#This Row],[Column4]]*$S$3))</f>
        <v>-19.388667605770582</v>
      </c>
      <c r="L17" s="6"/>
      <c r="M17" s="6">
        <f>IF(Table13435[[#This Row],[ACTUAL_SELL/BUY]]=Table13435[[#This Row],[PREDICTED_SELL/BUY]],1,0)</f>
        <v>0</v>
      </c>
      <c r="N17" s="6"/>
      <c r="O17" s="6"/>
      <c r="P17" s="6"/>
    </row>
    <row r="18" spans="1:16">
      <c r="A18">
        <v>16</v>
      </c>
      <c r="B18">
        <f>Table134[[#This Row],[Actual]]</f>
        <v>839.95</v>
      </c>
      <c r="C18">
        <f>Table134[[#This Row],[Predicted]]</f>
        <v>805.26980000000003</v>
      </c>
      <c r="D18" s="3">
        <f>Table13435[[#This Row],[Actual]]/B17-1</f>
        <v>9.1306530749502013E-3</v>
      </c>
      <c r="E18" s="3">
        <f>Table13435[[#This Row],[Predicted]]/B17-1</f>
        <v>-3.2534747097405226E-2</v>
      </c>
      <c r="F18" s="3">
        <f>Table13435[[#This Row],[Predicted]]/C17-1</f>
        <v>2.965475605805068E-4</v>
      </c>
      <c r="G18" s="1">
        <v>42768</v>
      </c>
      <c r="H18" s="4">
        <f>IF(Table13435[[#This Row],[Actual]]&gt;0,IF(Table13435[[#This Row],[Predicted]]&gt;0,1))</f>
        <v>1</v>
      </c>
      <c r="I18" s="4" t="str">
        <f>IF(Table13435[[#This Row],[Column4]]&gt;=0,"BUY","SELL")</f>
        <v>BUY</v>
      </c>
      <c r="J18" s="4" t="str">
        <f>IF(SUM(Table13435[[#This Row],[Column5]:[Column2]])&gt;=0,"BUY","SELL")</f>
        <v>SELL</v>
      </c>
      <c r="K18" s="5">
        <f>IF(Table13435[[#This Row],[PREDICTED_SELL/BUY]]="BUY",Table13435[[#This Row],[Column4]]*$S$3,IF(Table13435[[#This Row],[PREDICTED_SELL/BUY]]="SELL",-Table13435[[#This Row],[Column4]]*$S$3))</f>
        <v>-16.435175534910364</v>
      </c>
      <c r="L18" s="6"/>
      <c r="M18" s="6">
        <f>IF(Table13435[[#This Row],[ACTUAL_SELL/BUY]]=Table13435[[#This Row],[PREDICTED_SELL/BUY]],1,0)</f>
        <v>0</v>
      </c>
      <c r="N18" s="6"/>
      <c r="O18" s="6"/>
      <c r="P18" s="6"/>
    </row>
    <row r="19" spans="1:16">
      <c r="A19">
        <v>17</v>
      </c>
      <c r="B19">
        <f>Table134[[#This Row],[Actual]]</f>
        <v>810.2</v>
      </c>
      <c r="C19">
        <f>Table134[[#This Row],[Predicted]]</f>
        <v>806.47370000000001</v>
      </c>
      <c r="D19" s="3">
        <f>Table13435[[#This Row],[Actual]]/B18-1</f>
        <v>-3.5418774927079011E-2</v>
      </c>
      <c r="E19" s="3">
        <f>Table13435[[#This Row],[Predicted]]/B18-1</f>
        <v>-3.9855110423239526E-2</v>
      </c>
      <c r="F19" s="3">
        <f>Table13435[[#This Row],[Predicted]]/C18-1</f>
        <v>1.4950268841573688E-3</v>
      </c>
      <c r="G19" s="1">
        <v>42769</v>
      </c>
      <c r="H19" s="4">
        <f>IF(Table13435[[#This Row],[Actual]]&gt;0,IF(Table13435[[#This Row],[Predicted]]&gt;0,1))</f>
        <v>1</v>
      </c>
      <c r="I19" s="4" t="str">
        <f>IF(Table13435[[#This Row],[Column4]]&gt;=0,"BUY","SELL")</f>
        <v>SELL</v>
      </c>
      <c r="J19" s="4" t="str">
        <f>IF(SUM(Table13435[[#This Row],[Column5]:[Column2]])&gt;=0,"BUY","SELL")</f>
        <v>SELL</v>
      </c>
      <c r="K19" s="5">
        <f>IF(Table13435[[#This Row],[PREDICTED_SELL/BUY]]="BUY",Table13435[[#This Row],[Column4]]*$S$3,IF(Table13435[[#This Row],[PREDICTED_SELL/BUY]]="SELL",-Table13435[[#This Row],[Column4]]*$S$3))</f>
        <v>63.753794868742219</v>
      </c>
      <c r="L19" s="6"/>
      <c r="M19" s="6">
        <f>IF(Table13435[[#This Row],[ACTUAL_SELL/BUY]]=Table13435[[#This Row],[PREDICTED_SELL/BUY]],1,0)</f>
        <v>1</v>
      </c>
      <c r="N19" s="6"/>
      <c r="O19" s="6"/>
      <c r="P19" s="6"/>
    </row>
    <row r="20" spans="1:16">
      <c r="A20">
        <v>18</v>
      </c>
      <c r="B20">
        <f>Table134[[#This Row],[Actual]]</f>
        <v>807.63990000000001</v>
      </c>
      <c r="C20">
        <f>Table134[[#This Row],[Predicted]]</f>
        <v>793.12819999999999</v>
      </c>
      <c r="D20" s="3">
        <f>Table13435[[#This Row],[Actual]]/B19-1</f>
        <v>-3.1598370772648599E-3</v>
      </c>
      <c r="E20" s="3">
        <f>Table13435[[#This Row],[Predicted]]/B19-1</f>
        <v>-2.1071093557146425E-2</v>
      </c>
      <c r="F20" s="3">
        <f>Table13435[[#This Row],[Predicted]]/C19-1</f>
        <v>-1.6547966784285717E-2</v>
      </c>
      <c r="G20" s="1">
        <v>42772</v>
      </c>
      <c r="H20" s="4">
        <f>IF(Table13435[[#This Row],[Actual]]&gt;0,IF(Table13435[[#This Row],[Predicted]]&gt;0,1))</f>
        <v>1</v>
      </c>
      <c r="I20" s="4" t="str">
        <f>IF(Table13435[[#This Row],[Column4]]&gt;=0,"BUY","SELL")</f>
        <v>SELL</v>
      </c>
      <c r="J20" s="4" t="str">
        <f>IF(SUM(Table13435[[#This Row],[Column5]:[Column2]])&gt;=0,"BUY","SELL")</f>
        <v>SELL</v>
      </c>
      <c r="K20" s="5">
        <f>IF(Table13435[[#This Row],[PREDICTED_SELL/BUY]]="BUY",Table13435[[#This Row],[Column4]]*$S$3,IF(Table13435[[#This Row],[PREDICTED_SELL/BUY]]="SELL",-Table13435[[#This Row],[Column4]]*$S$3))</f>
        <v>5.6877067390767477</v>
      </c>
      <c r="L20" s="6"/>
      <c r="M20" s="6">
        <f>IF(Table13435[[#This Row],[ACTUAL_SELL/BUY]]=Table13435[[#This Row],[PREDICTED_SELL/BUY]],1,0)</f>
        <v>1</v>
      </c>
      <c r="N20" s="6"/>
      <c r="O20" s="6"/>
      <c r="P20" s="6"/>
    </row>
    <row r="21" spans="1:16">
      <c r="A21">
        <v>19</v>
      </c>
      <c r="B21">
        <f>Table134[[#This Row],[Actual]]</f>
        <v>812.5</v>
      </c>
      <c r="C21">
        <f>Table134[[#This Row],[Predicted]]</f>
        <v>788.32809999999995</v>
      </c>
      <c r="D21" s="3">
        <f>Table13435[[#This Row],[Actual]]/B20-1</f>
        <v>6.0176571266477019E-3</v>
      </c>
      <c r="E21" s="3">
        <f>Table13435[[#This Row],[Predicted]]/B20-1</f>
        <v>-2.3911399127259592E-2</v>
      </c>
      <c r="F21" s="3">
        <f>Table13435[[#This Row],[Predicted]]/C20-1</f>
        <v>-6.0521111215060541E-3</v>
      </c>
      <c r="G21" s="1">
        <v>42773</v>
      </c>
      <c r="H21" s="4">
        <f>IF(Table13435[[#This Row],[Actual]]&gt;0,IF(Table13435[[#This Row],[Predicted]]&gt;0,1))</f>
        <v>1</v>
      </c>
      <c r="I21" s="4" t="str">
        <f>IF(Table13435[[#This Row],[Column4]]&gt;=0,"BUY","SELL")</f>
        <v>BUY</v>
      </c>
      <c r="J21" s="4" t="str">
        <f>IF(SUM(Table13435[[#This Row],[Column5]:[Column2]])&gt;=0,"BUY","SELL")</f>
        <v>SELL</v>
      </c>
      <c r="K21" s="5">
        <f>IF(Table13435[[#This Row],[PREDICTED_SELL/BUY]]="BUY",Table13435[[#This Row],[Column4]]*$S$3,IF(Table13435[[#This Row],[PREDICTED_SELL/BUY]]="SELL",-Table13435[[#This Row],[Column4]]*$S$3))</f>
        <v>-10.831782827965863</v>
      </c>
      <c r="L21" s="6"/>
      <c r="M21" s="6">
        <f>IF(Table13435[[#This Row],[ACTUAL_SELL/BUY]]=Table13435[[#This Row],[PREDICTED_SELL/BUY]],1,0)</f>
        <v>0</v>
      </c>
      <c r="N21" s="6"/>
      <c r="O21" s="6"/>
      <c r="P21" s="6"/>
    </row>
    <row r="22" spans="1:16">
      <c r="A22">
        <v>20</v>
      </c>
      <c r="B22">
        <f>Table134[[#This Row],[Actual]]</f>
        <v>819.71</v>
      </c>
      <c r="C22">
        <f>Table134[[#This Row],[Predicted]]</f>
        <v>786.76859999999999</v>
      </c>
      <c r="D22" s="3">
        <f>Table13435[[#This Row],[Actual]]/B21-1</f>
        <v>8.8738461538462321E-3</v>
      </c>
      <c r="E22" s="3">
        <f>Table13435[[#This Row],[Predicted]]/B21-1</f>
        <v>-3.1669415384615429E-2</v>
      </c>
      <c r="F22" s="3">
        <f>Table13435[[#This Row],[Predicted]]/C21-1</f>
        <v>-1.9782372339638421E-3</v>
      </c>
      <c r="G22" s="1">
        <v>42774</v>
      </c>
      <c r="H22" s="4">
        <f>IF(Table13435[[#This Row],[Actual]]&gt;0,IF(Table13435[[#This Row],[Predicted]]&gt;0,1))</f>
        <v>1</v>
      </c>
      <c r="I22" s="4" t="str">
        <f>IF(Table13435[[#This Row],[Column4]]&gt;=0,"BUY","SELL")</f>
        <v>BUY</v>
      </c>
      <c r="J22" s="4" t="str">
        <f>IF(SUM(Table13435[[#This Row],[Column5]:[Column2]])&gt;=0,"BUY","SELL")</f>
        <v>SELL</v>
      </c>
      <c r="K22" s="5">
        <f>IF(Table13435[[#This Row],[PREDICTED_SELL/BUY]]="BUY",Table13435[[#This Row],[Column4]]*$S$3,IF(Table13435[[#This Row],[PREDICTED_SELL/BUY]]="SELL",-Table13435[[#This Row],[Column4]]*$S$3))</f>
        <v>-15.972923076923218</v>
      </c>
      <c r="L22" s="6"/>
      <c r="M22" s="6">
        <f>IF(Table13435[[#This Row],[ACTUAL_SELL/BUY]]=Table13435[[#This Row],[PREDICTED_SELL/BUY]],1,0)</f>
        <v>0</v>
      </c>
      <c r="N22" s="6"/>
      <c r="O22" s="6"/>
      <c r="P22" s="6"/>
    </row>
    <row r="23" spans="1:16">
      <c r="A23">
        <v>21</v>
      </c>
      <c r="B23">
        <f>Table134[[#This Row],[Actual]]</f>
        <v>821.36009999999999</v>
      </c>
      <c r="C23">
        <f>Table134[[#This Row],[Predicted]]</f>
        <v>793.25085000000001</v>
      </c>
      <c r="D23" s="3">
        <f>Table13435[[#This Row],[Actual]]/B22-1</f>
        <v>2.0130289980602178E-3</v>
      </c>
      <c r="E23" s="3">
        <f>Table13435[[#This Row],[Predicted]]/B22-1</f>
        <v>-3.2278671725366359E-2</v>
      </c>
      <c r="F23" s="3">
        <f>Table13435[[#This Row],[Predicted]]/C22-1</f>
        <v>8.2390807157275425E-3</v>
      </c>
      <c r="G23" s="1">
        <v>42775</v>
      </c>
      <c r="H23" s="4">
        <f>IF(Table13435[[#This Row],[Actual]]&gt;0,IF(Table13435[[#This Row],[Predicted]]&gt;0,1))</f>
        <v>1</v>
      </c>
      <c r="I23" s="4" t="str">
        <f>IF(Table13435[[#This Row],[Column4]]&gt;=0,"BUY","SELL")</f>
        <v>BUY</v>
      </c>
      <c r="J23" s="4" t="str">
        <f>IF(SUM(Table13435[[#This Row],[Column5]:[Column2]])&gt;=0,"BUY","SELL")</f>
        <v>SELL</v>
      </c>
      <c r="K23" s="5">
        <f>IF(Table13435[[#This Row],[PREDICTED_SELL/BUY]]="BUY",Table13435[[#This Row],[Column4]]*$S$3,IF(Table13435[[#This Row],[PREDICTED_SELL/BUY]]="SELL",-Table13435[[#This Row],[Column4]]*$S$3))</f>
        <v>-3.6234521965083921</v>
      </c>
      <c r="L23" s="6"/>
      <c r="M23" s="6">
        <f>IF(Table13435[[#This Row],[ACTUAL_SELL/BUY]]=Table13435[[#This Row],[PREDICTED_SELL/BUY]],1,0)</f>
        <v>0</v>
      </c>
      <c r="N23" s="6"/>
      <c r="O23" s="6"/>
      <c r="P23" s="6"/>
    </row>
    <row r="24" spans="1:16">
      <c r="A24">
        <v>22</v>
      </c>
      <c r="B24">
        <f>Table134[[#This Row],[Actual]]</f>
        <v>827.46</v>
      </c>
      <c r="C24">
        <f>Table134[[#This Row],[Predicted]]</f>
        <v>797.55319999999995</v>
      </c>
      <c r="D24" s="3">
        <f>Table13435[[#This Row],[Actual]]/B23-1</f>
        <v>7.42658427162457E-3</v>
      </c>
      <c r="E24" s="3">
        <f>Table13435[[#This Row],[Predicted]]/B23-1</f>
        <v>-2.8984729109680418E-2</v>
      </c>
      <c r="F24" s="3">
        <f>Table13435[[#This Row],[Predicted]]/C23-1</f>
        <v>5.4236941567726848E-3</v>
      </c>
      <c r="G24" s="1">
        <v>42776</v>
      </c>
      <c r="H24" s="4">
        <f>IF(Table13435[[#This Row],[Actual]]&gt;0,IF(Table13435[[#This Row],[Predicted]]&gt;0,1))</f>
        <v>1</v>
      </c>
      <c r="I24" s="4" t="str">
        <f>IF(Table13435[[#This Row],[Column4]]&gt;=0,"BUY","SELL")</f>
        <v>BUY</v>
      </c>
      <c r="J24" s="4" t="str">
        <f>IF(SUM(Table13435[[#This Row],[Column5]:[Column2]])&gt;=0,"BUY","SELL")</f>
        <v>SELL</v>
      </c>
      <c r="K24" s="5">
        <f>IF(Table13435[[#This Row],[PREDICTED_SELL/BUY]]="BUY",Table13435[[#This Row],[Column4]]*$S$3,IF(Table13435[[#This Row],[PREDICTED_SELL/BUY]]="SELL",-Table13435[[#This Row],[Column4]]*$S$3))</f>
        <v>-13.367851688924226</v>
      </c>
      <c r="L24" s="6"/>
      <c r="M24" s="6">
        <f>IF(Table13435[[#This Row],[ACTUAL_SELL/BUY]]=Table13435[[#This Row],[PREDICTED_SELL/BUY]],1,0)</f>
        <v>0</v>
      </c>
      <c r="N24" s="6"/>
      <c r="O24" s="6"/>
      <c r="P24" s="6"/>
    </row>
    <row r="25" spans="1:16">
      <c r="A25">
        <v>23</v>
      </c>
      <c r="B25">
        <f>Table134[[#This Row],[Actual]]</f>
        <v>836.53</v>
      </c>
      <c r="C25">
        <f>Table134[[#This Row],[Predicted]]</f>
        <v>802.34625000000005</v>
      </c>
      <c r="D25" s="3">
        <f>Table13435[[#This Row],[Actual]]/B24-1</f>
        <v>1.096125492470934E-2</v>
      </c>
      <c r="E25" s="3">
        <f>Table13435[[#This Row],[Predicted]]/B24-1</f>
        <v>-3.0350409687477264E-2</v>
      </c>
      <c r="F25" s="3">
        <f>Table13435[[#This Row],[Predicted]]/C24-1</f>
        <v>6.0096931464885817E-3</v>
      </c>
      <c r="G25" s="1">
        <v>42779</v>
      </c>
      <c r="H25" s="4">
        <f>IF(Table13435[[#This Row],[Actual]]&gt;0,IF(Table13435[[#This Row],[Predicted]]&gt;0,1))</f>
        <v>1</v>
      </c>
      <c r="I25" s="4" t="str">
        <f>IF(Table13435[[#This Row],[Column4]]&gt;=0,"BUY","SELL")</f>
        <v>BUY</v>
      </c>
      <c r="J25" s="4" t="str">
        <f>IF(SUM(Table13435[[#This Row],[Column5]:[Column2]])&gt;=0,"BUY","SELL")</f>
        <v>SELL</v>
      </c>
      <c r="K25" s="5">
        <f>IF(Table13435[[#This Row],[PREDICTED_SELL/BUY]]="BUY",Table13435[[#This Row],[Column4]]*$S$3,IF(Table13435[[#This Row],[PREDICTED_SELL/BUY]]="SELL",-Table13435[[#This Row],[Column4]]*$S$3))</f>
        <v>-19.730258864476813</v>
      </c>
      <c r="L25" s="6"/>
      <c r="M25" s="6">
        <f>IF(Table13435[[#This Row],[ACTUAL_SELL/BUY]]=Table13435[[#This Row],[PREDICTED_SELL/BUY]],1,0)</f>
        <v>0</v>
      </c>
      <c r="N25" s="6"/>
      <c r="O25" s="6"/>
      <c r="P25" s="6"/>
    </row>
    <row r="26" spans="1:16">
      <c r="A26">
        <v>24</v>
      </c>
      <c r="B26">
        <f>Table134[[#This Row],[Actual]]</f>
        <v>836.38990000000001</v>
      </c>
      <c r="C26">
        <f>Table134[[#This Row],[Predicted]]</f>
        <v>806.83344</v>
      </c>
      <c r="D26" s="3">
        <f>Table13435[[#This Row],[Actual]]/B25-1</f>
        <v>-1.674775560948083E-4</v>
      </c>
      <c r="E26" s="3">
        <f>Table13435[[#This Row],[Predicted]]/B25-1</f>
        <v>-3.5499695169330381E-2</v>
      </c>
      <c r="F26" s="3">
        <f>Table13435[[#This Row],[Predicted]]/C25-1</f>
        <v>5.5925854953517984E-3</v>
      </c>
      <c r="G26" s="1">
        <v>42780</v>
      </c>
      <c r="H26" s="4">
        <f>IF(Table13435[[#This Row],[Actual]]&gt;0,IF(Table13435[[#This Row],[Predicted]]&gt;0,1))</f>
        <v>1</v>
      </c>
      <c r="I26" s="4" t="str">
        <f>IF(Table13435[[#This Row],[Column4]]&gt;=0,"BUY","SELL")</f>
        <v>SELL</v>
      </c>
      <c r="J26" s="4" t="str">
        <f>IF(SUM(Table13435[[#This Row],[Column5]:[Column2]])&gt;=0,"BUY","SELL")</f>
        <v>SELL</v>
      </c>
      <c r="K26" s="5">
        <f>IF(Table13435[[#This Row],[PREDICTED_SELL/BUY]]="BUY",Table13435[[#This Row],[Column4]]*$S$3,IF(Table13435[[#This Row],[PREDICTED_SELL/BUY]]="SELL",-Table13435[[#This Row],[Column4]]*$S$3))</f>
        <v>0.30145960097065494</v>
      </c>
      <c r="L26" s="6"/>
      <c r="M26" s="6">
        <f>IF(Table13435[[#This Row],[ACTUAL_SELL/BUY]]=Table13435[[#This Row],[PREDICTED_SELL/BUY]],1,0)</f>
        <v>1</v>
      </c>
      <c r="N26" s="6"/>
      <c r="O26" s="6"/>
      <c r="P26" s="6"/>
    </row>
    <row r="27" spans="1:16">
      <c r="A27">
        <v>25</v>
      </c>
      <c r="B27">
        <f>Table134[[#This Row],[Actual]]</f>
        <v>842.7</v>
      </c>
      <c r="C27">
        <f>Table134[[#This Row],[Predicted]]</f>
        <v>810.80870000000004</v>
      </c>
      <c r="D27" s="3">
        <f>Table13435[[#This Row],[Actual]]/B26-1</f>
        <v>7.5444478705446461E-3</v>
      </c>
      <c r="E27" s="3">
        <f>Table13435[[#This Row],[Predicted]]/B26-1</f>
        <v>-3.0585256947746498E-2</v>
      </c>
      <c r="F27" s="3">
        <f>Table13435[[#This Row],[Predicted]]/C26-1</f>
        <v>4.9269896398940194E-3</v>
      </c>
      <c r="G27" s="1">
        <v>42781</v>
      </c>
      <c r="H27" s="4">
        <f>IF(Table13435[[#This Row],[Actual]]&gt;0,IF(Table13435[[#This Row],[Predicted]]&gt;0,1))</f>
        <v>1</v>
      </c>
      <c r="I27" s="4" t="str">
        <f>IF(Table13435[[#This Row],[Column4]]&gt;=0,"BUY","SELL")</f>
        <v>BUY</v>
      </c>
      <c r="J27" s="4" t="str">
        <f>IF(SUM(Table13435[[#This Row],[Column5]:[Column2]])&gt;=0,"BUY","SELL")</f>
        <v>SELL</v>
      </c>
      <c r="K27" s="5">
        <f>IF(Table13435[[#This Row],[PREDICTED_SELL/BUY]]="BUY",Table13435[[#This Row],[Column4]]*$S$3,IF(Table13435[[#This Row],[PREDICTED_SELL/BUY]]="SELL",-Table13435[[#This Row],[Column4]]*$S$3))</f>
        <v>-13.580006166980363</v>
      </c>
      <c r="L27" s="6"/>
      <c r="M27" s="6">
        <f>IF(Table13435[[#This Row],[ACTUAL_SELL/BUY]]=Table13435[[#This Row],[PREDICTED_SELL/BUY]],1,0)</f>
        <v>0</v>
      </c>
      <c r="N27" s="6"/>
      <c r="O27" s="6"/>
      <c r="P27" s="6"/>
    </row>
    <row r="28" spans="1:16">
      <c r="A28">
        <v>26</v>
      </c>
      <c r="B28">
        <f>Table134[[#This Row],[Actual]]</f>
        <v>844.13990000000001</v>
      </c>
      <c r="C28">
        <f>Table134[[#This Row],[Predicted]]</f>
        <v>815.12743999999998</v>
      </c>
      <c r="D28" s="3">
        <f>Table13435[[#This Row],[Actual]]/B27-1</f>
        <v>1.7086744986352098E-3</v>
      </c>
      <c r="E28" s="3">
        <f>Table13435[[#This Row],[Predicted]]/B27-1</f>
        <v>-3.2719306989438812E-2</v>
      </c>
      <c r="F28" s="3">
        <f>Table13435[[#This Row],[Predicted]]/C27-1</f>
        <v>5.3264598665503371E-3</v>
      </c>
      <c r="G28" s="1">
        <v>42782</v>
      </c>
      <c r="H28" s="4">
        <f>IF(Table13435[[#This Row],[Actual]]&gt;0,IF(Table13435[[#This Row],[Predicted]]&gt;0,1))</f>
        <v>1</v>
      </c>
      <c r="I28" s="4" t="str">
        <f>IF(Table13435[[#This Row],[Column4]]&gt;=0,"BUY","SELL")</f>
        <v>BUY</v>
      </c>
      <c r="J28" s="4" t="str">
        <f>IF(SUM(Table13435[[#This Row],[Column5]:[Column2]])&gt;=0,"BUY","SELL")</f>
        <v>SELL</v>
      </c>
      <c r="K28" s="5">
        <f>IF(Table13435[[#This Row],[PREDICTED_SELL/BUY]]="BUY",Table13435[[#This Row],[Column4]]*$S$3,IF(Table13435[[#This Row],[PREDICTED_SELL/BUY]]="SELL",-Table13435[[#This Row],[Column4]]*$S$3))</f>
        <v>-3.0756140975433777</v>
      </c>
      <c r="L28" s="6"/>
      <c r="M28" s="6">
        <f>IF(Table13435[[#This Row],[ACTUAL_SELL/BUY]]=Table13435[[#This Row],[PREDICTED_SELL/BUY]],1,0)</f>
        <v>0</v>
      </c>
      <c r="N28" s="6"/>
      <c r="O28" s="6"/>
      <c r="P28" s="6"/>
    </row>
    <row r="29" spans="1:16">
      <c r="A29">
        <v>27</v>
      </c>
      <c r="B29">
        <f>Table134[[#This Row],[Actual]]</f>
        <v>845.07010000000002</v>
      </c>
      <c r="C29">
        <f>Table134[[#This Row],[Predicted]]</f>
        <v>819.29363999999998</v>
      </c>
      <c r="D29" s="3">
        <f>Table13435[[#This Row],[Actual]]/B28-1</f>
        <v>1.1019500440625496E-3</v>
      </c>
      <c r="E29" s="3">
        <f>Table13435[[#This Row],[Predicted]]/B28-1</f>
        <v>-2.9433817783047656E-2</v>
      </c>
      <c r="F29" s="3">
        <f>Table13435[[#This Row],[Predicted]]/C28-1</f>
        <v>5.1111026270935778E-3</v>
      </c>
      <c r="G29" s="1">
        <v>42783</v>
      </c>
      <c r="H29" s="4">
        <f>IF(Table13435[[#This Row],[Actual]]&gt;0,IF(Table13435[[#This Row],[Predicted]]&gt;0,1))</f>
        <v>1</v>
      </c>
      <c r="I29" s="4" t="str">
        <f>IF(Table13435[[#This Row],[Column4]]&gt;=0,"BUY","SELL")</f>
        <v>BUY</v>
      </c>
      <c r="J29" s="4" t="str">
        <f>IF(SUM(Table13435[[#This Row],[Column5]:[Column2]])&gt;=0,"BUY","SELL")</f>
        <v>SELL</v>
      </c>
      <c r="K29" s="5">
        <f>IF(Table13435[[#This Row],[PREDICTED_SELL/BUY]]="BUY",Table13435[[#This Row],[Column4]]*$S$3,IF(Table13435[[#This Row],[PREDICTED_SELL/BUY]]="SELL",-Table13435[[#This Row],[Column4]]*$S$3))</f>
        <v>-1.9835100793125893</v>
      </c>
      <c r="L29" s="6"/>
      <c r="M29" s="6">
        <f>IF(Table13435[[#This Row],[ACTUAL_SELL/BUY]]=Table13435[[#This Row],[PREDICTED_SELL/BUY]],1,0)</f>
        <v>0</v>
      </c>
      <c r="N29" s="6"/>
      <c r="O29" s="6"/>
      <c r="P29" s="6"/>
    </row>
    <row r="30" spans="1:16">
      <c r="A30">
        <v>28</v>
      </c>
      <c r="B30">
        <f>Table134[[#This Row],[Actual]]</f>
        <v>845.07010000000002</v>
      </c>
      <c r="C30">
        <f>Table134[[#This Row],[Predicted]]</f>
        <v>821.46074999999996</v>
      </c>
      <c r="D30" s="3">
        <f>Table13435[[#This Row],[Actual]]/B29-1</f>
        <v>0</v>
      </c>
      <c r="E30" s="3">
        <f>Table13435[[#This Row],[Predicted]]/B29-1</f>
        <v>-2.7937741496238067E-2</v>
      </c>
      <c r="F30" s="3">
        <f>Table13435[[#This Row],[Predicted]]/C29-1</f>
        <v>2.6450955972268098E-3</v>
      </c>
      <c r="G30" s="1">
        <v>42786</v>
      </c>
      <c r="H30" s="4">
        <f>IF(Table13435[[#This Row],[Actual]]&gt;0,IF(Table13435[[#This Row],[Predicted]]&gt;0,1))</f>
        <v>1</v>
      </c>
      <c r="I30" s="4" t="str">
        <f>IF(Table13435[[#This Row],[Column4]]&gt;=0,"BUY","SELL")</f>
        <v>BUY</v>
      </c>
      <c r="J30" s="4" t="str">
        <f>IF(SUM(Table13435[[#This Row],[Column5]:[Column2]])&gt;=0,"BUY","SELL")</f>
        <v>SELL</v>
      </c>
      <c r="K30" s="5">
        <f>IF(Table13435[[#This Row],[PREDICTED_SELL/BUY]]="BUY",Table13435[[#This Row],[Column4]]*$S$3,IF(Table13435[[#This Row],[PREDICTED_SELL/BUY]]="SELL",-Table13435[[#This Row],[Column4]]*$S$3))</f>
        <v>0</v>
      </c>
      <c r="L30" s="6"/>
      <c r="M30" s="6">
        <f>IF(Table13435[[#This Row],[ACTUAL_SELL/BUY]]=Table13435[[#This Row],[PREDICTED_SELL/BUY]],1,0)</f>
        <v>0</v>
      </c>
      <c r="N30" s="6"/>
      <c r="O30" s="6"/>
      <c r="P30" s="6"/>
    </row>
    <row r="31" spans="1:16">
      <c r="A31">
        <v>29</v>
      </c>
      <c r="B31">
        <f>Table134[[#This Row],[Actual]]</f>
        <v>856.43989999999997</v>
      </c>
      <c r="C31">
        <f>Table134[[#This Row],[Predicted]]</f>
        <v>824.47109999999998</v>
      </c>
      <c r="D31" s="3">
        <f>Table13435[[#This Row],[Actual]]/B30-1</f>
        <v>1.345426846837916E-2</v>
      </c>
      <c r="E31" s="3">
        <f>Table13435[[#This Row],[Predicted]]/B30-1</f>
        <v>-2.4375492636646401E-2</v>
      </c>
      <c r="F31" s="3">
        <f>Table13435[[#This Row],[Predicted]]/C30-1</f>
        <v>3.6646303551326476E-3</v>
      </c>
      <c r="G31" s="1">
        <v>42787</v>
      </c>
      <c r="H31" s="4">
        <f>IF(Table13435[[#This Row],[Actual]]&gt;0,IF(Table13435[[#This Row],[Predicted]]&gt;0,1))</f>
        <v>1</v>
      </c>
      <c r="I31" s="4" t="str">
        <f>IF(Table13435[[#This Row],[Column4]]&gt;=0,"BUY","SELL")</f>
        <v>BUY</v>
      </c>
      <c r="J31" s="4" t="str">
        <f>IF(SUM(Table13435[[#This Row],[Column5]:[Column2]])&gt;=0,"BUY","SELL")</f>
        <v>SELL</v>
      </c>
      <c r="K31" s="5">
        <f>IF(Table13435[[#This Row],[PREDICTED_SELL/BUY]]="BUY",Table13435[[#This Row],[Column4]]*$S$3,IF(Table13435[[#This Row],[PREDICTED_SELL/BUY]]="SELL",-Table13435[[#This Row],[Column4]]*$S$3))</f>
        <v>-24.21768324308249</v>
      </c>
      <c r="L31" s="6"/>
      <c r="M31" s="6">
        <f>IF(Table13435[[#This Row],[ACTUAL_SELL/BUY]]=Table13435[[#This Row],[PREDICTED_SELL/BUY]],1,0)</f>
        <v>0</v>
      </c>
      <c r="N31" s="6"/>
      <c r="O31" s="6"/>
      <c r="P31" s="6"/>
    </row>
    <row r="32" spans="1:16">
      <c r="A32">
        <v>30</v>
      </c>
      <c r="B32">
        <f>Table134[[#This Row],[Actual]]</f>
        <v>855.61005</v>
      </c>
      <c r="C32">
        <f>Table134[[#This Row],[Predicted]]</f>
        <v>827.93849999999998</v>
      </c>
      <c r="D32" s="3">
        <f>Table13435[[#This Row],[Actual]]/B31-1</f>
        <v>-9.6895298782784245E-4</v>
      </c>
      <c r="E32" s="3">
        <f>Table13435[[#This Row],[Predicted]]/B31-1</f>
        <v>-3.3278925935141479E-2</v>
      </c>
      <c r="F32" s="3">
        <f>Table13435[[#This Row],[Predicted]]/C31-1</f>
        <v>4.2056052662124976E-3</v>
      </c>
      <c r="G32" s="1">
        <v>42788</v>
      </c>
      <c r="H32" s="4">
        <f>IF(Table13435[[#This Row],[Actual]]&gt;0,IF(Table13435[[#This Row],[Predicted]]&gt;0,1))</f>
        <v>1</v>
      </c>
      <c r="I32" s="4" t="str">
        <f>IF(Table13435[[#This Row],[Column4]]&gt;=0,"BUY","SELL")</f>
        <v>SELL</v>
      </c>
      <c r="J32" s="4" t="str">
        <f>IF(SUM(Table13435[[#This Row],[Column5]:[Column2]])&gt;=0,"BUY","SELL")</f>
        <v>SELL</v>
      </c>
      <c r="K32" s="5">
        <f>IF(Table13435[[#This Row],[PREDICTED_SELL/BUY]]="BUY",Table13435[[#This Row],[Column4]]*$S$3,IF(Table13435[[#This Row],[PREDICTED_SELL/BUY]]="SELL",-Table13435[[#This Row],[Column4]]*$S$3))</f>
        <v>1.7441153780901164</v>
      </c>
      <c r="L32" s="6"/>
      <c r="M32" s="6">
        <f>IF(Table13435[[#This Row],[ACTUAL_SELL/BUY]]=Table13435[[#This Row],[PREDICTED_SELL/BUY]],1,0)</f>
        <v>1</v>
      </c>
      <c r="N32" s="6"/>
      <c r="O32" s="6"/>
      <c r="P32" s="6"/>
    </row>
    <row r="33" spans="1:16">
      <c r="A33">
        <v>31</v>
      </c>
      <c r="B33">
        <f>Table134[[#This Row],[Actual]]</f>
        <v>852.18989999999997</v>
      </c>
      <c r="C33">
        <f>Table134[[#This Row],[Predicted]]</f>
        <v>830.70525999999995</v>
      </c>
      <c r="D33" s="3">
        <f>Table13435[[#This Row],[Actual]]/B32-1</f>
        <v>-3.9973233133482333E-3</v>
      </c>
      <c r="E33" s="3">
        <f>Table13435[[#This Row],[Predicted]]/B32-1</f>
        <v>-2.910764079968442E-2</v>
      </c>
      <c r="F33" s="3">
        <f>Table13435[[#This Row],[Predicted]]/C32-1</f>
        <v>3.3417457939206585E-3</v>
      </c>
      <c r="G33" s="1">
        <v>42789</v>
      </c>
      <c r="H33" s="4">
        <f>IF(Table13435[[#This Row],[Actual]]&gt;0,IF(Table13435[[#This Row],[Predicted]]&gt;0,1))</f>
        <v>1</v>
      </c>
      <c r="I33" s="4" t="str">
        <f>IF(Table13435[[#This Row],[Column4]]&gt;=0,"BUY","SELL")</f>
        <v>SELL</v>
      </c>
      <c r="J33" s="4" t="str">
        <f>IF(SUM(Table13435[[#This Row],[Column5]:[Column2]])&gt;=0,"BUY","SELL")</f>
        <v>SELL</v>
      </c>
      <c r="K33" s="5">
        <f>IF(Table13435[[#This Row],[PREDICTED_SELL/BUY]]="BUY",Table13435[[#This Row],[Column4]]*$S$3,IF(Table13435[[#This Row],[PREDICTED_SELL/BUY]]="SELL",-Table13435[[#This Row],[Column4]]*$S$3))</f>
        <v>7.19518196402682</v>
      </c>
      <c r="L33" s="6"/>
      <c r="M33" s="6">
        <f>IF(Table13435[[#This Row],[ACTUAL_SELL/BUY]]=Table13435[[#This Row],[PREDICTED_SELL/BUY]],1,0)</f>
        <v>1</v>
      </c>
      <c r="N33" s="6"/>
      <c r="O33" s="6"/>
      <c r="P33" s="6"/>
    </row>
    <row r="34" spans="1:16">
      <c r="A34">
        <v>32</v>
      </c>
      <c r="B34">
        <f>Table134[[#This Row],[Actual]]</f>
        <v>845.24</v>
      </c>
      <c r="C34">
        <f>Table134[[#This Row],[Predicted]]</f>
        <v>830.00509999999997</v>
      </c>
      <c r="D34" s="3">
        <f>Table13435[[#This Row],[Actual]]/B33-1</f>
        <v>-8.1553419020806706E-3</v>
      </c>
      <c r="E34" s="3">
        <f>Table13435[[#This Row],[Predicted]]/B33-1</f>
        <v>-2.6032695294792907E-2</v>
      </c>
      <c r="F34" s="3">
        <f>Table13435[[#This Row],[Predicted]]/C33-1</f>
        <v>-8.4285008620266222E-4</v>
      </c>
      <c r="G34" s="1">
        <v>42790</v>
      </c>
      <c r="H34" s="4">
        <f>IF(Table13435[[#This Row],[Actual]]&gt;0,IF(Table13435[[#This Row],[Predicted]]&gt;0,1))</f>
        <v>1</v>
      </c>
      <c r="I34" s="4" t="str">
        <f>IF(Table13435[[#This Row],[Column4]]&gt;=0,"BUY","SELL")</f>
        <v>SELL</v>
      </c>
      <c r="J34" s="4" t="str">
        <f>IF(SUM(Table13435[[#This Row],[Column5]:[Column2]])&gt;=0,"BUY","SELL")</f>
        <v>SELL</v>
      </c>
      <c r="K34" s="5">
        <f>IF(Table13435[[#This Row],[PREDICTED_SELL/BUY]]="BUY",Table13435[[#This Row],[Column4]]*$S$3,IF(Table13435[[#This Row],[PREDICTED_SELL/BUY]]="SELL",-Table13435[[#This Row],[Column4]]*$S$3))</f>
        <v>14.679615423745208</v>
      </c>
      <c r="L34" s="6"/>
      <c r="M34" s="6">
        <f>IF(Table13435[[#This Row],[ACTUAL_SELL/BUY]]=Table13435[[#This Row],[PREDICTED_SELL/BUY]],1,0)</f>
        <v>1</v>
      </c>
      <c r="N34" s="6"/>
      <c r="O34" s="6"/>
      <c r="P34" s="6"/>
    </row>
    <row r="35" spans="1:16">
      <c r="A35">
        <v>33</v>
      </c>
      <c r="B35">
        <f>Table134[[#This Row],[Actual]]</f>
        <v>848.63990000000001</v>
      </c>
      <c r="C35">
        <f>Table134[[#This Row],[Predicted]]</f>
        <v>825.55909999999994</v>
      </c>
      <c r="D35" s="3">
        <f>Table13435[[#This Row],[Actual]]/B34-1</f>
        <v>4.0224078368273908E-3</v>
      </c>
      <c r="E35" s="3">
        <f>Table13435[[#This Row],[Predicted]]/B34-1</f>
        <v>-2.3284392598551973E-2</v>
      </c>
      <c r="F35" s="3">
        <f>Table13435[[#This Row],[Predicted]]/C34-1</f>
        <v>-5.3565935920153462E-3</v>
      </c>
      <c r="G35" s="1">
        <v>42793</v>
      </c>
      <c r="H35" s="4">
        <f>IF(Table13435[[#This Row],[Actual]]&gt;0,IF(Table13435[[#This Row],[Predicted]]&gt;0,1))</f>
        <v>1</v>
      </c>
      <c r="I35" s="4" t="str">
        <f>IF(Table13435[[#This Row],[Column4]]&gt;=0,"BUY","SELL")</f>
        <v>BUY</v>
      </c>
      <c r="J35" s="4" t="str">
        <f>IF(SUM(Table13435[[#This Row],[Column5]:[Column2]])&gt;=0,"BUY","SELL")</f>
        <v>SELL</v>
      </c>
      <c r="K35" s="5">
        <f>IF(Table13435[[#This Row],[PREDICTED_SELL/BUY]]="BUY",Table13435[[#This Row],[Column4]]*$S$3,IF(Table13435[[#This Row],[PREDICTED_SELL/BUY]]="SELL",-Table13435[[#This Row],[Column4]]*$S$3))</f>
        <v>-7.2403341062893034</v>
      </c>
      <c r="L35" s="6"/>
      <c r="M35" s="6">
        <f>IF(Table13435[[#This Row],[ACTUAL_SELL/BUY]]=Table13435[[#This Row],[PREDICTED_SELL/BUY]],1,0)</f>
        <v>0</v>
      </c>
      <c r="N35" s="6"/>
      <c r="O35" s="6"/>
      <c r="P35" s="6"/>
    </row>
    <row r="36" spans="1:16">
      <c r="A36">
        <v>34</v>
      </c>
      <c r="B36">
        <f>Table134[[#This Row],[Actual]]</f>
        <v>845.04</v>
      </c>
      <c r="C36">
        <f>Table134[[#This Row],[Predicted]]</f>
        <v>824.85582999999997</v>
      </c>
      <c r="D36" s="3">
        <f>Table13435[[#This Row],[Actual]]/B35-1</f>
        <v>-4.2419641122224405E-3</v>
      </c>
      <c r="E36" s="3">
        <f>Table13435[[#This Row],[Predicted]]/B35-1</f>
        <v>-2.802610388693727E-2</v>
      </c>
      <c r="F36" s="3">
        <f>Table13435[[#This Row],[Predicted]]/C35-1</f>
        <v>-8.5187117433505044E-4</v>
      </c>
      <c r="G36" s="1">
        <v>42794</v>
      </c>
      <c r="H36" s="4">
        <f>IF(Table13435[[#This Row],[Actual]]&gt;0,IF(Table13435[[#This Row],[Predicted]]&gt;0,1))</f>
        <v>1</v>
      </c>
      <c r="I36" s="4" t="str">
        <f>IF(Table13435[[#This Row],[Column4]]&gt;=0,"BUY","SELL")</f>
        <v>SELL</v>
      </c>
      <c r="J36" s="4" t="str">
        <f>IF(SUM(Table13435[[#This Row],[Column5]:[Column2]])&gt;=0,"BUY","SELL")</f>
        <v>SELL</v>
      </c>
      <c r="K36" s="5">
        <f>IF(Table13435[[#This Row],[PREDICTED_SELL/BUY]]="BUY",Table13435[[#This Row],[Column4]]*$S$3,IF(Table13435[[#This Row],[PREDICTED_SELL/BUY]]="SELL",-Table13435[[#This Row],[Column4]]*$S$3))</f>
        <v>7.6355354020003929</v>
      </c>
      <c r="L36" s="6"/>
      <c r="M36" s="6">
        <f>IF(Table13435[[#This Row],[ACTUAL_SELL/BUY]]=Table13435[[#This Row],[PREDICTED_SELL/BUY]],1,0)</f>
        <v>1</v>
      </c>
      <c r="N36" s="6"/>
      <c r="O36" s="6"/>
      <c r="P36" s="6"/>
    </row>
    <row r="37" spans="1:16">
      <c r="A37">
        <v>35</v>
      </c>
      <c r="B37">
        <f>Table134[[#This Row],[Actual]]</f>
        <v>853.08010000000002</v>
      </c>
      <c r="C37">
        <f>Table134[[#This Row],[Predicted]]</f>
        <v>823.27855999999997</v>
      </c>
      <c r="D37" s="3">
        <f>Table13435[[#This Row],[Actual]]/B36-1</f>
        <v>9.514460853924156E-3</v>
      </c>
      <c r="E37" s="3">
        <f>Table13435[[#This Row],[Predicted]]/B36-1</f>
        <v>-2.5751964404051919E-2</v>
      </c>
      <c r="F37" s="3">
        <f>Table13435[[#This Row],[Predicted]]/C36-1</f>
        <v>-1.9121765799969825E-3</v>
      </c>
      <c r="G37" s="1">
        <v>42795</v>
      </c>
      <c r="H37" s="4">
        <f>IF(Table13435[[#This Row],[Actual]]&gt;0,IF(Table13435[[#This Row],[Predicted]]&gt;0,1))</f>
        <v>1</v>
      </c>
      <c r="I37" s="4" t="str">
        <f>IF(Table13435[[#This Row],[Column4]]&gt;=0,"BUY","SELL")</f>
        <v>BUY</v>
      </c>
      <c r="J37" s="4" t="str">
        <f>IF(SUM(Table13435[[#This Row],[Column5]:[Column2]])&gt;=0,"BUY","SELL")</f>
        <v>SELL</v>
      </c>
      <c r="K37" s="5">
        <f>IF(Table13435[[#This Row],[PREDICTED_SELL/BUY]]="BUY",Table13435[[#This Row],[Column4]]*$S$3,IF(Table13435[[#This Row],[PREDICTED_SELL/BUY]]="SELL",-Table13435[[#This Row],[Column4]]*$S$3))</f>
        <v>-17.126029537063481</v>
      </c>
      <c r="L37" s="6"/>
      <c r="M37" s="6">
        <f>IF(Table13435[[#This Row],[ACTUAL_SELL/BUY]]=Table13435[[#This Row],[PREDICTED_SELL/BUY]],1,0)</f>
        <v>0</v>
      </c>
      <c r="N37" s="6"/>
      <c r="O37" s="6"/>
      <c r="P37" s="6"/>
    </row>
    <row r="38" spans="1:16">
      <c r="A38">
        <v>36</v>
      </c>
      <c r="B38">
        <f>Table134[[#This Row],[Actual]]</f>
        <v>848.90989999999999</v>
      </c>
      <c r="C38">
        <f>Table134[[#This Row],[Predicted]]</f>
        <v>826.59289999999999</v>
      </c>
      <c r="D38" s="3">
        <f>Table13435[[#This Row],[Actual]]/B37-1</f>
        <v>-4.8884037970174932E-3</v>
      </c>
      <c r="E38" s="3">
        <f>Table13435[[#This Row],[Predicted]]/B37-1</f>
        <v>-3.1048901504090898E-2</v>
      </c>
      <c r="F38" s="3">
        <f>Table13435[[#This Row],[Predicted]]/C37-1</f>
        <v>4.0257819904845338E-3</v>
      </c>
      <c r="G38" s="1">
        <v>42796</v>
      </c>
      <c r="H38" s="4">
        <f>IF(Table13435[[#This Row],[Actual]]&gt;0,IF(Table13435[[#This Row],[Predicted]]&gt;0,1))</f>
        <v>1</v>
      </c>
      <c r="I38" s="4" t="str">
        <f>IF(Table13435[[#This Row],[Column4]]&gt;=0,"BUY","SELL")</f>
        <v>SELL</v>
      </c>
      <c r="J38" s="4" t="str">
        <f>IF(SUM(Table13435[[#This Row],[Column5]:[Column2]])&gt;=0,"BUY","SELL")</f>
        <v>SELL</v>
      </c>
      <c r="K38" s="5">
        <f>IF(Table13435[[#This Row],[PREDICTED_SELL/BUY]]="BUY",Table13435[[#This Row],[Column4]]*$S$3,IF(Table13435[[#This Row],[PREDICTED_SELL/BUY]]="SELL",-Table13435[[#This Row],[Column4]]*$S$3))</f>
        <v>8.7991268346314868</v>
      </c>
      <c r="L38" s="6"/>
      <c r="M38" s="6">
        <f>IF(Table13435[[#This Row],[ACTUAL_SELL/BUY]]=Table13435[[#This Row],[PREDICTED_SELL/BUY]],1,0)</f>
        <v>1</v>
      </c>
      <c r="N38" s="6"/>
      <c r="O38" s="6"/>
      <c r="P38" s="6"/>
    </row>
    <row r="39" spans="1:16">
      <c r="A39">
        <v>37</v>
      </c>
      <c r="B39">
        <f>Table134[[#This Row],[Actual]]</f>
        <v>849.87990000000002</v>
      </c>
      <c r="C39">
        <f>Table134[[#This Row],[Predicted]]</f>
        <v>826.9674</v>
      </c>
      <c r="D39" s="3">
        <f>Table13435[[#This Row],[Actual]]/B38-1</f>
        <v>1.1426418751860901E-3</v>
      </c>
      <c r="E39" s="3">
        <f>Table13435[[#This Row],[Predicted]]/B38-1</f>
        <v>-2.5847854996154496E-2</v>
      </c>
      <c r="F39" s="3">
        <f>Table13435[[#This Row],[Predicted]]/C38-1</f>
        <v>4.5306462225847E-4</v>
      </c>
      <c r="G39" s="1">
        <v>42797</v>
      </c>
      <c r="H39" s="4">
        <f>IF(Table13435[[#This Row],[Actual]]&gt;0,IF(Table13435[[#This Row],[Predicted]]&gt;0,1))</f>
        <v>1</v>
      </c>
      <c r="I39" s="4" t="str">
        <f>IF(Table13435[[#This Row],[Column4]]&gt;=0,"BUY","SELL")</f>
        <v>BUY</v>
      </c>
      <c r="J39" s="4" t="str">
        <f>IF(SUM(Table13435[[#This Row],[Column5]:[Column2]])&gt;=0,"BUY","SELL")</f>
        <v>SELL</v>
      </c>
      <c r="K39" s="5">
        <f>IF(Table13435[[#This Row],[PREDICTED_SELL/BUY]]="BUY",Table13435[[#This Row],[Column4]]*$S$3,IF(Table13435[[#This Row],[PREDICTED_SELL/BUY]]="SELL",-Table13435[[#This Row],[Column4]]*$S$3))</f>
        <v>-2.0567553753349621</v>
      </c>
      <c r="L39" s="6"/>
      <c r="M39" s="6">
        <f>IF(Table13435[[#This Row],[ACTUAL_SELL/BUY]]=Table13435[[#This Row],[PREDICTED_SELL/BUY]],1,0)</f>
        <v>0</v>
      </c>
      <c r="N39" s="6"/>
      <c r="O39" s="6"/>
      <c r="P39" s="6"/>
    </row>
    <row r="40" spans="1:16">
      <c r="A40">
        <v>38</v>
      </c>
      <c r="B40">
        <f>Table134[[#This Row],[Actual]]</f>
        <v>846.61009999999999</v>
      </c>
      <c r="C40">
        <f>Table134[[#This Row],[Predicted]]</f>
        <v>828.21532999999999</v>
      </c>
      <c r="D40" s="3">
        <f>Table13435[[#This Row],[Actual]]/B39-1</f>
        <v>-3.8473671397570852E-3</v>
      </c>
      <c r="E40" s="3">
        <f>Table13435[[#This Row],[Predicted]]/B39-1</f>
        <v>-2.5491331186912491E-2</v>
      </c>
      <c r="F40" s="3">
        <f>Table13435[[#This Row],[Predicted]]/C39-1</f>
        <v>1.5090437664169176E-3</v>
      </c>
      <c r="G40" s="1">
        <v>42800</v>
      </c>
      <c r="H40" s="4">
        <f>IF(Table13435[[#This Row],[Actual]]&gt;0,IF(Table13435[[#This Row],[Predicted]]&gt;0,1))</f>
        <v>1</v>
      </c>
      <c r="I40" s="4" t="str">
        <f>IF(Table13435[[#This Row],[Column4]]&gt;=0,"BUY","SELL")</f>
        <v>SELL</v>
      </c>
      <c r="J40" s="4" t="str">
        <f>IF(SUM(Table13435[[#This Row],[Column5]:[Column2]])&gt;=0,"BUY","SELL")</f>
        <v>SELL</v>
      </c>
      <c r="K40" s="5">
        <f>IF(Table13435[[#This Row],[PREDICTED_SELL/BUY]]="BUY",Table13435[[#This Row],[Column4]]*$S$3,IF(Table13435[[#This Row],[PREDICTED_SELL/BUY]]="SELL",-Table13435[[#This Row],[Column4]]*$S$3))</f>
        <v>6.9252608515627534</v>
      </c>
      <c r="L40" s="6"/>
      <c r="M40" s="6">
        <f>IF(Table13435[[#This Row],[ACTUAL_SELL/BUY]]=Table13435[[#This Row],[PREDICTED_SELL/BUY]],1,0)</f>
        <v>1</v>
      </c>
      <c r="N40" s="6"/>
      <c r="O40" s="6"/>
      <c r="P40" s="6"/>
    </row>
    <row r="41" spans="1:16">
      <c r="A41">
        <v>39</v>
      </c>
      <c r="B41">
        <f>Table134[[#This Row],[Actual]]</f>
        <v>846.02</v>
      </c>
      <c r="C41">
        <f>Table134[[#This Row],[Predicted]]</f>
        <v>825.98419999999999</v>
      </c>
      <c r="D41" s="3">
        <f>Table13435[[#This Row],[Actual]]/B40-1</f>
        <v>-6.9701507222752479E-4</v>
      </c>
      <c r="E41" s="3">
        <f>Table13435[[#This Row],[Predicted]]/B40-1</f>
        <v>-2.4362926924684669E-2</v>
      </c>
      <c r="F41" s="3">
        <f>Table13435[[#This Row],[Predicted]]/C40-1</f>
        <v>-2.6939008723734226E-3</v>
      </c>
      <c r="G41" s="1">
        <v>42801</v>
      </c>
      <c r="H41" s="4">
        <f>IF(Table13435[[#This Row],[Actual]]&gt;0,IF(Table13435[[#This Row],[Predicted]]&gt;0,1))</f>
        <v>1</v>
      </c>
      <c r="I41" s="4" t="str">
        <f>IF(Table13435[[#This Row],[Column4]]&gt;=0,"BUY","SELL")</f>
        <v>SELL</v>
      </c>
      <c r="J41" s="4" t="str">
        <f>IF(SUM(Table13435[[#This Row],[Column5]:[Column2]])&gt;=0,"BUY","SELL")</f>
        <v>SELL</v>
      </c>
      <c r="K41" s="5">
        <f>IF(Table13435[[#This Row],[PREDICTED_SELL/BUY]]="BUY",Table13435[[#This Row],[Column4]]*$S$3,IF(Table13435[[#This Row],[PREDICTED_SELL/BUY]]="SELL",-Table13435[[#This Row],[Column4]]*$S$3))</f>
        <v>1.2546271300095446</v>
      </c>
      <c r="L41" s="6"/>
      <c r="M41" s="6">
        <f>IF(Table13435[[#This Row],[ACTUAL_SELL/BUY]]=Table13435[[#This Row],[PREDICTED_SELL/BUY]],1,0)</f>
        <v>1</v>
      </c>
      <c r="N41" s="6"/>
      <c r="O41" s="6"/>
      <c r="P41" s="6"/>
    </row>
    <row r="42" spans="1:16">
      <c r="A42">
        <v>40</v>
      </c>
      <c r="B42">
        <f>Table134[[#This Row],[Actual]]</f>
        <v>850.5</v>
      </c>
      <c r="C42">
        <f>Table134[[#This Row],[Predicted]]</f>
        <v>825.03959999999995</v>
      </c>
      <c r="D42" s="3">
        <f>Table13435[[#This Row],[Actual]]/B41-1</f>
        <v>5.2953830878703645E-3</v>
      </c>
      <c r="E42" s="3">
        <f>Table13435[[#This Row],[Predicted]]/B41-1</f>
        <v>-2.4798940923382418E-2</v>
      </c>
      <c r="F42" s="3">
        <f>Table13435[[#This Row],[Predicted]]/C41-1</f>
        <v>-1.1436054103698412E-3</v>
      </c>
      <c r="G42" s="1">
        <v>42802</v>
      </c>
      <c r="H42" s="4">
        <f>IF(Table13435[[#This Row],[Actual]]&gt;0,IF(Table13435[[#This Row],[Predicted]]&gt;0,1))</f>
        <v>1</v>
      </c>
      <c r="I42" s="4" t="str">
        <f>IF(Table13435[[#This Row],[Column4]]&gt;=0,"BUY","SELL")</f>
        <v>BUY</v>
      </c>
      <c r="J42" s="4" t="str">
        <f>IF(SUM(Table13435[[#This Row],[Column5]:[Column2]])&gt;=0,"BUY","SELL")</f>
        <v>SELL</v>
      </c>
      <c r="K42" s="5">
        <f>IF(Table13435[[#This Row],[PREDICTED_SELL/BUY]]="BUY",Table13435[[#This Row],[Column4]]*$S$3,IF(Table13435[[#This Row],[PREDICTED_SELL/BUY]]="SELL",-Table13435[[#This Row],[Column4]]*$S$3))</f>
        <v>-9.5316895581666561</v>
      </c>
      <c r="L42" s="6"/>
      <c r="M42" s="6">
        <f>IF(Table13435[[#This Row],[ACTUAL_SELL/BUY]]=Table13435[[#This Row],[PREDICTED_SELL/BUY]],1,0)</f>
        <v>0</v>
      </c>
      <c r="N42" s="6"/>
      <c r="O42" s="6"/>
      <c r="P42" s="6"/>
    </row>
    <row r="43" spans="1:16">
      <c r="A43">
        <v>41</v>
      </c>
      <c r="B43">
        <f>Table134[[#This Row],[Actual]]</f>
        <v>853</v>
      </c>
      <c r="C43">
        <f>Table134[[#This Row],[Predicted]]</f>
        <v>826.0616</v>
      </c>
      <c r="D43" s="3">
        <f>Table13435[[#This Row],[Actual]]/B42-1</f>
        <v>2.9394473838917357E-3</v>
      </c>
      <c r="E43" s="3">
        <f>Table13435[[#This Row],[Predicted]]/B42-1</f>
        <v>-2.8734156378600773E-2</v>
      </c>
      <c r="F43" s="3">
        <f>Table13435[[#This Row],[Predicted]]/C42-1</f>
        <v>1.2387284198238646E-3</v>
      </c>
      <c r="G43" s="1">
        <v>42803</v>
      </c>
      <c r="H43" s="4">
        <f>IF(Table13435[[#This Row],[Actual]]&gt;0,IF(Table13435[[#This Row],[Predicted]]&gt;0,1))</f>
        <v>1</v>
      </c>
      <c r="I43" s="4" t="str">
        <f>IF(Table13435[[#This Row],[Column4]]&gt;=0,"BUY","SELL")</f>
        <v>BUY</v>
      </c>
      <c r="J43" s="4" t="str">
        <f>IF(SUM(Table13435[[#This Row],[Column5]:[Column2]])&gt;=0,"BUY","SELL")</f>
        <v>SELL</v>
      </c>
      <c r="K43" s="5">
        <f>IF(Table13435[[#This Row],[PREDICTED_SELL/BUY]]="BUY",Table13435[[#This Row],[Column4]]*$S$3,IF(Table13435[[#This Row],[PREDICTED_SELL/BUY]]="SELL",-Table13435[[#This Row],[Column4]]*$S$3))</f>
        <v>-5.2910052910051242</v>
      </c>
      <c r="L43" s="6"/>
      <c r="M43" s="6">
        <f>IF(Table13435[[#This Row],[ACTUAL_SELL/BUY]]=Table13435[[#This Row],[PREDICTED_SELL/BUY]],1,0)</f>
        <v>0</v>
      </c>
      <c r="N43" s="6"/>
      <c r="O43" s="6"/>
      <c r="P43" s="6"/>
    </row>
    <row r="44" spans="1:16">
      <c r="A44">
        <v>42</v>
      </c>
      <c r="B44">
        <f>Table134[[#This Row],[Actual]]</f>
        <v>852.46</v>
      </c>
      <c r="C44">
        <f>Table134[[#This Row],[Predicted]]</f>
        <v>828.53890000000001</v>
      </c>
      <c r="D44" s="3">
        <f>Table13435[[#This Row],[Actual]]/B43-1</f>
        <v>-6.3305978897998383E-4</v>
      </c>
      <c r="E44" s="3">
        <f>Table13435[[#This Row],[Predicted]]/B43-1</f>
        <v>-2.8676553341148825E-2</v>
      </c>
      <c r="F44" s="3">
        <f>Table13435[[#This Row],[Predicted]]/C43-1</f>
        <v>2.9989288934384462E-3</v>
      </c>
      <c r="G44" s="1">
        <v>42804</v>
      </c>
      <c r="H44" s="4">
        <f>IF(Table13435[[#This Row],[Actual]]&gt;0,IF(Table13435[[#This Row],[Predicted]]&gt;0,1))</f>
        <v>1</v>
      </c>
      <c r="I44" s="4" t="str">
        <f>IF(Table13435[[#This Row],[Column4]]&gt;=0,"BUY","SELL")</f>
        <v>SELL</v>
      </c>
      <c r="J44" s="4" t="str">
        <f>IF(SUM(Table13435[[#This Row],[Column5]:[Column2]])&gt;=0,"BUY","SELL")</f>
        <v>SELL</v>
      </c>
      <c r="K44" s="5">
        <f>IF(Table13435[[#This Row],[PREDICTED_SELL/BUY]]="BUY",Table13435[[#This Row],[Column4]]*$S$3,IF(Table13435[[#This Row],[PREDICTED_SELL/BUY]]="SELL",-Table13435[[#This Row],[Column4]]*$S$3))</f>
        <v>1.1395076201639709</v>
      </c>
      <c r="L44" s="6"/>
      <c r="M44" s="6">
        <f>IF(Table13435[[#This Row],[ACTUAL_SELL/BUY]]=Table13435[[#This Row],[PREDICTED_SELL/BUY]],1,0)</f>
        <v>1</v>
      </c>
      <c r="N44" s="6"/>
      <c r="O44" s="6"/>
      <c r="P44" s="6"/>
    </row>
    <row r="45" spans="1:16">
      <c r="A45">
        <v>43</v>
      </c>
      <c r="B45">
        <f>Table134[[#This Row],[Actual]]</f>
        <v>854.59010000000001</v>
      </c>
      <c r="C45">
        <f>Table134[[#This Row],[Predicted]]</f>
        <v>829.64850000000001</v>
      </c>
      <c r="D45" s="3">
        <f>Table13435[[#This Row],[Actual]]/B44-1</f>
        <v>2.4987682706518743E-3</v>
      </c>
      <c r="E45" s="3">
        <f>Table13435[[#This Row],[Predicted]]/B44-1</f>
        <v>-2.6759613354292333E-2</v>
      </c>
      <c r="F45" s="3">
        <f>Table13435[[#This Row],[Predicted]]/C44-1</f>
        <v>1.3392249899188968E-3</v>
      </c>
      <c r="G45" s="1">
        <v>42807</v>
      </c>
      <c r="H45" s="4">
        <f>IF(Table13435[[#This Row],[Actual]]&gt;0,IF(Table13435[[#This Row],[Predicted]]&gt;0,1))</f>
        <v>1</v>
      </c>
      <c r="I45" s="4" t="str">
        <f>IF(Table13435[[#This Row],[Column4]]&gt;=0,"BUY","SELL")</f>
        <v>BUY</v>
      </c>
      <c r="J45" s="4" t="str">
        <f>IF(SUM(Table13435[[#This Row],[Column5]:[Column2]])&gt;=0,"BUY","SELL")</f>
        <v>SELL</v>
      </c>
      <c r="K45" s="5">
        <f>IF(Table13435[[#This Row],[PREDICTED_SELL/BUY]]="BUY",Table13435[[#This Row],[Column4]]*$S$3,IF(Table13435[[#This Row],[PREDICTED_SELL/BUY]]="SELL",-Table13435[[#This Row],[Column4]]*$S$3))</f>
        <v>-4.4977828871733738</v>
      </c>
      <c r="L45" s="6"/>
      <c r="M45" s="6">
        <f>IF(Table13435[[#This Row],[ACTUAL_SELL/BUY]]=Table13435[[#This Row],[PREDICTED_SELL/BUY]],1,0)</f>
        <v>0</v>
      </c>
      <c r="N45" s="6"/>
      <c r="O45" s="6"/>
      <c r="P45" s="6"/>
    </row>
    <row r="46" spans="1:16">
      <c r="A46">
        <v>44</v>
      </c>
      <c r="B46">
        <f>Table134[[#This Row],[Actual]]</f>
        <v>852.53</v>
      </c>
      <c r="C46">
        <f>Table134[[#This Row],[Predicted]]</f>
        <v>831.17219999999998</v>
      </c>
      <c r="D46" s="3">
        <f>Table13435[[#This Row],[Actual]]/B45-1</f>
        <v>-2.4106293765865372E-3</v>
      </c>
      <c r="E46" s="3">
        <f>Table13435[[#This Row],[Predicted]]/B45-1</f>
        <v>-2.7402493897366709E-2</v>
      </c>
      <c r="F46" s="3">
        <f>Table13435[[#This Row],[Predicted]]/C45-1</f>
        <v>1.8365609050097209E-3</v>
      </c>
      <c r="G46" s="1">
        <v>42808</v>
      </c>
      <c r="H46" s="4">
        <f>IF(Table13435[[#This Row],[Actual]]&gt;0,IF(Table13435[[#This Row],[Predicted]]&gt;0,1))</f>
        <v>1</v>
      </c>
      <c r="I46" s="4" t="str">
        <f>IF(Table13435[[#This Row],[Column4]]&gt;=0,"BUY","SELL")</f>
        <v>SELL</v>
      </c>
      <c r="J46" s="4" t="str">
        <f>IF(SUM(Table13435[[#This Row],[Column5]:[Column2]])&gt;=0,"BUY","SELL")</f>
        <v>SELL</v>
      </c>
      <c r="K46" s="5">
        <f>IF(Table13435[[#This Row],[PREDICTED_SELL/BUY]]="BUY",Table13435[[#This Row],[Column4]]*$S$3,IF(Table13435[[#This Row],[PREDICTED_SELL/BUY]]="SELL",-Table13435[[#This Row],[Column4]]*$S$3))</f>
        <v>4.339132877855767</v>
      </c>
      <c r="L46" s="6"/>
      <c r="M46" s="6">
        <f>IF(Table13435[[#This Row],[ACTUAL_SELL/BUY]]=Table13435[[#This Row],[PREDICTED_SELL/BUY]],1,0)</f>
        <v>1</v>
      </c>
      <c r="N46" s="6"/>
      <c r="O46" s="6"/>
      <c r="P46" s="6"/>
    </row>
    <row r="47" spans="1:16">
      <c r="A47">
        <v>45</v>
      </c>
      <c r="B47">
        <f>Table134[[#This Row],[Actual]]</f>
        <v>852.97</v>
      </c>
      <c r="C47">
        <f>Table134[[#This Row],[Predicted]]</f>
        <v>830.80535999999995</v>
      </c>
      <c r="D47" s="3">
        <f>Table13435[[#This Row],[Actual]]/B46-1</f>
        <v>5.1611086999869826E-4</v>
      </c>
      <c r="E47" s="3">
        <f>Table13435[[#This Row],[Predicted]]/B46-1</f>
        <v>-2.5482551933656339E-2</v>
      </c>
      <c r="F47" s="3">
        <f>Table13435[[#This Row],[Predicted]]/C46-1</f>
        <v>-4.4135258614286244E-4</v>
      </c>
      <c r="G47" s="1">
        <v>42809</v>
      </c>
      <c r="H47" s="4">
        <f>IF(Table13435[[#This Row],[Actual]]&gt;0,IF(Table13435[[#This Row],[Predicted]]&gt;0,1))</f>
        <v>1</v>
      </c>
      <c r="I47" s="4" t="str">
        <f>IF(Table13435[[#This Row],[Column4]]&gt;=0,"BUY","SELL")</f>
        <v>BUY</v>
      </c>
      <c r="J47" s="4" t="str">
        <f>IF(SUM(Table13435[[#This Row],[Column5]:[Column2]])&gt;=0,"BUY","SELL")</f>
        <v>SELL</v>
      </c>
      <c r="K47" s="5">
        <f>IF(Table13435[[#This Row],[PREDICTED_SELL/BUY]]="BUY",Table13435[[#This Row],[Column4]]*$S$3,IF(Table13435[[#This Row],[PREDICTED_SELL/BUY]]="SELL",-Table13435[[#This Row],[Column4]]*$S$3))</f>
        <v>-0.92899956599765687</v>
      </c>
      <c r="L47" s="6"/>
      <c r="M47" s="6">
        <f>IF(Table13435[[#This Row],[ACTUAL_SELL/BUY]]=Table13435[[#This Row],[PREDICTED_SELL/BUY]],1,0)</f>
        <v>0</v>
      </c>
      <c r="N47" s="6"/>
      <c r="O47" s="6"/>
      <c r="P47" s="6"/>
    </row>
    <row r="48" spans="1:16">
      <c r="A48">
        <v>46</v>
      </c>
      <c r="B48">
        <f>Table134[[#This Row],[Actual]]</f>
        <v>853.41989999999998</v>
      </c>
      <c r="C48">
        <f>Table134[[#This Row],[Predicted]]</f>
        <v>830.52106000000003</v>
      </c>
      <c r="D48" s="3">
        <f>Table13435[[#This Row],[Actual]]/B47-1</f>
        <v>5.2745114130625659E-4</v>
      </c>
      <c r="E48" s="3">
        <f>Table13435[[#This Row],[Predicted]]/B47-1</f>
        <v>-2.6318557510815133E-2</v>
      </c>
      <c r="F48" s="3">
        <f>Table13435[[#This Row],[Predicted]]/C47-1</f>
        <v>-3.4219808114854811E-4</v>
      </c>
      <c r="G48" s="1">
        <v>42810</v>
      </c>
      <c r="H48" s="4">
        <f>IF(Table13435[[#This Row],[Actual]]&gt;0,IF(Table13435[[#This Row],[Predicted]]&gt;0,1))</f>
        <v>1</v>
      </c>
      <c r="I48" s="4" t="str">
        <f>IF(Table13435[[#This Row],[Column4]]&gt;=0,"BUY","SELL")</f>
        <v>BUY</v>
      </c>
      <c r="J48" s="4" t="str">
        <f>IF(SUM(Table13435[[#This Row],[Column5]:[Column2]])&gt;=0,"BUY","SELL")</f>
        <v>SELL</v>
      </c>
      <c r="K48" s="5">
        <f>IF(Table13435[[#This Row],[PREDICTED_SELL/BUY]]="BUY",Table13435[[#This Row],[Column4]]*$S$3,IF(Table13435[[#This Row],[PREDICTED_SELL/BUY]]="SELL",-Table13435[[#This Row],[Column4]]*$S$3))</f>
        <v>-0.94941205435126186</v>
      </c>
      <c r="L48" s="6"/>
      <c r="M48" s="6">
        <f>IF(Table13435[[#This Row],[ACTUAL_SELL/BUY]]=Table13435[[#This Row],[PREDICTED_SELL/BUY]],1,0)</f>
        <v>0</v>
      </c>
      <c r="N48" s="6"/>
      <c r="O48" s="6"/>
      <c r="P48" s="6"/>
    </row>
    <row r="49" spans="1:16">
      <c r="A49">
        <v>47</v>
      </c>
      <c r="B49">
        <f>Table134[[#This Row],[Actual]]</f>
        <v>852.31010000000003</v>
      </c>
      <c r="C49">
        <f>Table134[[#This Row],[Predicted]]</f>
        <v>832.67439999999999</v>
      </c>
      <c r="D49" s="3">
        <f>Table13435[[#This Row],[Actual]]/B48-1</f>
        <v>-1.3004149539985743E-3</v>
      </c>
      <c r="E49" s="3">
        <f>Table13435[[#This Row],[Predicted]]/B48-1</f>
        <v>-2.4308666812198787E-2</v>
      </c>
      <c r="F49" s="3">
        <f>Table13435[[#This Row],[Predicted]]/C48-1</f>
        <v>2.5927578525219985E-3</v>
      </c>
      <c r="G49" s="1">
        <v>42811</v>
      </c>
      <c r="H49" s="4">
        <f>IF(Table13435[[#This Row],[Actual]]&gt;0,IF(Table13435[[#This Row],[Predicted]]&gt;0,1))</f>
        <v>1</v>
      </c>
      <c r="I49" s="4" t="str">
        <f>IF(Table13435[[#This Row],[Column4]]&gt;=0,"BUY","SELL")</f>
        <v>SELL</v>
      </c>
      <c r="J49" s="4" t="str">
        <f>IF(SUM(Table13435[[#This Row],[Column5]:[Column2]])&gt;=0,"BUY","SELL")</f>
        <v>SELL</v>
      </c>
      <c r="K49" s="5">
        <f>IF(Table13435[[#This Row],[PREDICTED_SELL/BUY]]="BUY",Table13435[[#This Row],[Column4]]*$S$3,IF(Table13435[[#This Row],[PREDICTED_SELL/BUY]]="SELL",-Table13435[[#This Row],[Column4]]*$S$3))</f>
        <v>2.3407469171974338</v>
      </c>
      <c r="L49" s="6"/>
      <c r="M49" s="6">
        <f>IF(Table13435[[#This Row],[ACTUAL_SELL/BUY]]=Table13435[[#This Row],[PREDICTED_SELL/BUY]],1,0)</f>
        <v>1</v>
      </c>
      <c r="N49" s="6"/>
      <c r="O49" s="6"/>
      <c r="P49" s="6"/>
    </row>
    <row r="50" spans="1:16">
      <c r="A50">
        <v>48</v>
      </c>
      <c r="B50">
        <f>Table134[[#This Row],[Actual]]</f>
        <v>856.97</v>
      </c>
      <c r="C50">
        <f>Table134[[#This Row],[Predicted]]</f>
        <v>832.69320000000005</v>
      </c>
      <c r="D50" s="3">
        <f>Table13435[[#This Row],[Actual]]/B49-1</f>
        <v>5.4673762519064084E-3</v>
      </c>
      <c r="E50" s="3">
        <f>Table13435[[#This Row],[Predicted]]/B49-1</f>
        <v>-2.301615339299623E-2</v>
      </c>
      <c r="F50" s="3">
        <f>Table13435[[#This Row],[Predicted]]/C49-1</f>
        <v>2.2577852759830819E-5</v>
      </c>
      <c r="G50" s="1">
        <v>42814</v>
      </c>
      <c r="H50" s="4">
        <f>IF(Table13435[[#This Row],[Actual]]&gt;0,IF(Table13435[[#This Row],[Predicted]]&gt;0,1))</f>
        <v>1</v>
      </c>
      <c r="I50" s="4" t="str">
        <f>IF(Table13435[[#This Row],[Column4]]&gt;=0,"BUY","SELL")</f>
        <v>BUY</v>
      </c>
      <c r="J50" s="4" t="str">
        <f>IF(SUM(Table13435[[#This Row],[Column5]:[Column2]])&gt;=0,"BUY","SELL")</f>
        <v>SELL</v>
      </c>
      <c r="K50" s="5">
        <f>IF(Table13435[[#This Row],[PREDICTED_SELL/BUY]]="BUY",Table13435[[#This Row],[Column4]]*$S$3,IF(Table13435[[#This Row],[PREDICTED_SELL/BUY]]="SELL",-Table13435[[#This Row],[Column4]]*$S$3))</f>
        <v>-9.8412772534315351</v>
      </c>
      <c r="L50" s="6"/>
      <c r="M50" s="6">
        <f>IF(Table13435[[#This Row],[ACTUAL_SELL/BUY]]=Table13435[[#This Row],[PREDICTED_SELL/BUY]],1,0)</f>
        <v>0</v>
      </c>
      <c r="N50" s="6"/>
      <c r="O50" s="6"/>
      <c r="P50" s="6"/>
    </row>
    <row r="51" spans="1:16">
      <c r="A51">
        <v>49</v>
      </c>
      <c r="B51">
        <f>Table134[[#This Row],[Actual]]</f>
        <v>843.2</v>
      </c>
      <c r="C51">
        <f>Table134[[#This Row],[Predicted]]</f>
        <v>835.51085999999998</v>
      </c>
      <c r="D51" s="3">
        <f>Table13435[[#This Row],[Actual]]/B50-1</f>
        <v>-1.6068240428486424E-2</v>
      </c>
      <c r="E51" s="3">
        <f>Table13435[[#This Row],[Predicted]]/B50-1</f>
        <v>-2.5040713210497501E-2</v>
      </c>
      <c r="F51" s="3">
        <f>Table13435[[#This Row],[Predicted]]/C50-1</f>
        <v>3.383791293119609E-3</v>
      </c>
      <c r="G51" s="1">
        <v>42815</v>
      </c>
      <c r="H51" s="4">
        <f>IF(Table13435[[#This Row],[Actual]]&gt;0,IF(Table13435[[#This Row],[Predicted]]&gt;0,1))</f>
        <v>1</v>
      </c>
      <c r="I51" s="4" t="str">
        <f>IF(Table13435[[#This Row],[Column4]]&gt;=0,"BUY","SELL")</f>
        <v>SELL</v>
      </c>
      <c r="J51" s="4" t="str">
        <f>IF(SUM(Table13435[[#This Row],[Column5]:[Column2]])&gt;=0,"BUY","SELL")</f>
        <v>SELL</v>
      </c>
      <c r="K51" s="5">
        <f>IF(Table13435[[#This Row],[PREDICTED_SELL/BUY]]="BUY",Table13435[[#This Row],[Column4]]*$S$3,IF(Table13435[[#This Row],[PREDICTED_SELL/BUY]]="SELL",-Table13435[[#This Row],[Column4]]*$S$3))</f>
        <v>28.922832771275566</v>
      </c>
      <c r="L51" s="6"/>
      <c r="M51" s="6">
        <f>IF(Table13435[[#This Row],[ACTUAL_SELL/BUY]]=Table13435[[#This Row],[PREDICTED_SELL/BUY]],1,0)</f>
        <v>1</v>
      </c>
      <c r="N51" s="6"/>
      <c r="O51" s="6"/>
      <c r="P51" s="6"/>
    </row>
    <row r="52" spans="1:16">
      <c r="A52">
        <v>50</v>
      </c>
      <c r="B52">
        <f>Table134[[#This Row],[Actual]]</f>
        <v>848.06010000000003</v>
      </c>
      <c r="C52">
        <f>Table134[[#This Row],[Predicted]]</f>
        <v>829.25054999999998</v>
      </c>
      <c r="D52" s="3">
        <f>Table13435[[#This Row],[Actual]]/B51-1</f>
        <v>5.763875711574995E-3</v>
      </c>
      <c r="E52" s="3">
        <f>Table13435[[#This Row],[Predicted]]/B51-1</f>
        <v>-1.654346537001905E-2</v>
      </c>
      <c r="F52" s="3">
        <f>Table13435[[#This Row],[Predicted]]/C51-1</f>
        <v>-7.4927930918815555E-3</v>
      </c>
      <c r="G52" s="1">
        <v>42816</v>
      </c>
      <c r="H52" s="4">
        <f>IF(Table13435[[#This Row],[Actual]]&gt;0,IF(Table13435[[#This Row],[Predicted]]&gt;0,1))</f>
        <v>1</v>
      </c>
      <c r="I52" s="4" t="str">
        <f>IF(Table13435[[#This Row],[Column4]]&gt;=0,"BUY","SELL")</f>
        <v>BUY</v>
      </c>
      <c r="J52" s="4" t="str">
        <f>IF(SUM(Table13435[[#This Row],[Column5]:[Column2]])&gt;=0,"BUY","SELL")</f>
        <v>SELL</v>
      </c>
      <c r="K52" s="5">
        <f>IF(Table13435[[#This Row],[PREDICTED_SELL/BUY]]="BUY",Table13435[[#This Row],[Column4]]*$S$3,IF(Table13435[[#This Row],[PREDICTED_SELL/BUY]]="SELL",-Table13435[[#This Row],[Column4]]*$S$3))</f>
        <v>-10.374976280834991</v>
      </c>
      <c r="L52" s="6"/>
      <c r="M52" s="6">
        <f>IF(Table13435[[#This Row],[ACTUAL_SELL/BUY]]=Table13435[[#This Row],[PREDICTED_SELL/BUY]],1,0)</f>
        <v>0</v>
      </c>
      <c r="N52" s="6"/>
      <c r="O52" s="6"/>
      <c r="P52" s="6"/>
    </row>
    <row r="53" spans="1:16">
      <c r="A53">
        <v>51</v>
      </c>
      <c r="B53">
        <f>Table134[[#This Row],[Actual]]</f>
        <v>847.37990000000002</v>
      </c>
      <c r="C53">
        <f>Table134[[#This Row],[Predicted]]</f>
        <v>828.97619999999995</v>
      </c>
      <c r="D53" s="3">
        <f>Table13435[[#This Row],[Actual]]/B52-1</f>
        <v>-8.0206579698771652E-4</v>
      </c>
      <c r="E53" s="3">
        <f>Table13435[[#This Row],[Predicted]]/B52-1</f>
        <v>-2.2503004209253663E-2</v>
      </c>
      <c r="F53" s="3">
        <f>Table13435[[#This Row],[Predicted]]/C52-1</f>
        <v>-3.3084090206514372E-4</v>
      </c>
      <c r="G53" s="1">
        <v>42817</v>
      </c>
      <c r="H53" s="4">
        <f>IF(Table13435[[#This Row],[Actual]]&gt;0,IF(Table13435[[#This Row],[Predicted]]&gt;0,1))</f>
        <v>1</v>
      </c>
      <c r="I53" s="4" t="str">
        <f>IF(Table13435[[#This Row],[Column4]]&gt;=0,"BUY","SELL")</f>
        <v>SELL</v>
      </c>
      <c r="J53" s="4" t="str">
        <f>IF(SUM(Table13435[[#This Row],[Column5]:[Column2]])&gt;=0,"BUY","SELL")</f>
        <v>SELL</v>
      </c>
      <c r="K53" s="5">
        <f>IF(Table13435[[#This Row],[PREDICTED_SELL/BUY]]="BUY",Table13435[[#This Row],[Column4]]*$S$3,IF(Table13435[[#This Row],[PREDICTED_SELL/BUY]]="SELL",-Table13435[[#This Row],[Column4]]*$S$3))</f>
        <v>1.4437184345778897</v>
      </c>
      <c r="L53" s="6"/>
      <c r="M53" s="6">
        <f>IF(Table13435[[#This Row],[ACTUAL_SELL/BUY]]=Table13435[[#This Row],[PREDICTED_SELL/BUY]],1,0)</f>
        <v>1</v>
      </c>
      <c r="N53" s="6"/>
      <c r="O53" s="6"/>
      <c r="P53" s="6"/>
    </row>
    <row r="54" spans="1:16">
      <c r="A54">
        <v>52</v>
      </c>
      <c r="B54">
        <f>Table134[[#This Row],[Actual]]</f>
        <v>845.61009999999999</v>
      </c>
      <c r="C54">
        <f>Table134[[#This Row],[Predicted]]</f>
        <v>828.30830000000003</v>
      </c>
      <c r="D54" s="3">
        <f>Table13435[[#This Row],[Actual]]/B53-1</f>
        <v>-2.0885555581386939E-3</v>
      </c>
      <c r="E54" s="3">
        <f>Table13435[[#This Row],[Predicted]]/B53-1</f>
        <v>-2.2506552255959766E-2</v>
      </c>
      <c r="F54" s="3">
        <f>Table13435[[#This Row],[Predicted]]/C53-1</f>
        <v>-8.0569261216412169E-4</v>
      </c>
      <c r="G54" s="1">
        <v>42818</v>
      </c>
      <c r="H54" s="4">
        <f>IF(Table13435[[#This Row],[Actual]]&gt;0,IF(Table13435[[#This Row],[Predicted]]&gt;0,1))</f>
        <v>1</v>
      </c>
      <c r="I54" s="4" t="str">
        <f>IF(Table13435[[#This Row],[Column4]]&gt;=0,"BUY","SELL")</f>
        <v>SELL</v>
      </c>
      <c r="J54" s="4" t="str">
        <f>IF(SUM(Table13435[[#This Row],[Column5]:[Column2]])&gt;=0,"BUY","SELL")</f>
        <v>SELL</v>
      </c>
      <c r="K54" s="5">
        <f>IF(Table13435[[#This Row],[PREDICTED_SELL/BUY]]="BUY",Table13435[[#This Row],[Column4]]*$S$3,IF(Table13435[[#This Row],[PREDICTED_SELL/BUY]]="SELL",-Table13435[[#This Row],[Column4]]*$S$3))</f>
        <v>3.759400004649649</v>
      </c>
      <c r="L54" s="6"/>
      <c r="M54" s="6">
        <f>IF(Table13435[[#This Row],[ACTUAL_SELL/BUY]]=Table13435[[#This Row],[PREDICTED_SELL/BUY]],1,0)</f>
        <v>1</v>
      </c>
      <c r="N54" s="6"/>
      <c r="O54" s="6"/>
      <c r="P54" s="6"/>
    </row>
    <row r="55" spans="1:16">
      <c r="A55">
        <v>53</v>
      </c>
      <c r="B55">
        <f>Table134[[#This Row],[Actual]]</f>
        <v>846.82010000000002</v>
      </c>
      <c r="C55">
        <f>Table134[[#This Row],[Predicted]]</f>
        <v>828.99285999999995</v>
      </c>
      <c r="D55" s="3">
        <f>Table13435[[#This Row],[Actual]]/B54-1</f>
        <v>1.4309195218931148E-3</v>
      </c>
      <c r="E55" s="3">
        <f>Table13435[[#This Row],[Predicted]]/B54-1</f>
        <v>-1.9651184393374765E-2</v>
      </c>
      <c r="F55" s="3">
        <f>Table13435[[#This Row],[Predicted]]/C54-1</f>
        <v>8.264555600854262E-4</v>
      </c>
      <c r="G55" s="1">
        <v>42821</v>
      </c>
      <c r="H55" s="4">
        <f>IF(Table13435[[#This Row],[Actual]]&gt;0,IF(Table13435[[#This Row],[Predicted]]&gt;0,1))</f>
        <v>1</v>
      </c>
      <c r="I55" s="4" t="str">
        <f>IF(Table13435[[#This Row],[Column4]]&gt;=0,"BUY","SELL")</f>
        <v>BUY</v>
      </c>
      <c r="J55" s="4" t="str">
        <f>IF(SUM(Table13435[[#This Row],[Column5]:[Column2]])&gt;=0,"BUY","SELL")</f>
        <v>SELL</v>
      </c>
      <c r="K55" s="5">
        <f>IF(Table13435[[#This Row],[PREDICTED_SELL/BUY]]="BUY",Table13435[[#This Row],[Column4]]*$S$3,IF(Table13435[[#This Row],[PREDICTED_SELL/BUY]]="SELL",-Table13435[[#This Row],[Column4]]*$S$3))</f>
        <v>-2.5756551394076066</v>
      </c>
      <c r="L55" s="6"/>
      <c r="M55" s="6">
        <f>IF(Table13435[[#This Row],[ACTUAL_SELL/BUY]]=Table13435[[#This Row],[PREDICTED_SELL/BUY]],1,0)</f>
        <v>0</v>
      </c>
      <c r="N55" s="6"/>
      <c r="O55" s="6"/>
      <c r="P55" s="6"/>
    </row>
    <row r="56" spans="1:16">
      <c r="A56">
        <v>54</v>
      </c>
      <c r="B56">
        <f>Table134[[#This Row],[Actual]]</f>
        <v>856</v>
      </c>
      <c r="C56">
        <f>Table134[[#This Row],[Predicted]]</f>
        <v>828.48059999999998</v>
      </c>
      <c r="D56" s="3">
        <f>Table13435[[#This Row],[Actual]]/B55-1</f>
        <v>1.0840437065676722E-2</v>
      </c>
      <c r="E56" s="3">
        <f>Table13435[[#This Row],[Predicted]]/B55-1</f>
        <v>-2.1656902097623831E-2</v>
      </c>
      <c r="F56" s="3">
        <f>Table13435[[#This Row],[Predicted]]/C55-1</f>
        <v>-6.1793053320147173E-4</v>
      </c>
      <c r="G56" s="1">
        <v>42822</v>
      </c>
      <c r="H56" s="4">
        <f>IF(Table13435[[#This Row],[Actual]]&gt;0,IF(Table13435[[#This Row],[Predicted]]&gt;0,1))</f>
        <v>1</v>
      </c>
      <c r="I56" s="4" t="str">
        <f>IF(Table13435[[#This Row],[Column4]]&gt;=0,"BUY","SELL")</f>
        <v>BUY</v>
      </c>
      <c r="J56" s="4" t="str">
        <f>IF(SUM(Table13435[[#This Row],[Column5]:[Column2]])&gt;=0,"BUY","SELL")</f>
        <v>SELL</v>
      </c>
      <c r="K56" s="5">
        <f>IF(Table13435[[#This Row],[PREDICTED_SELL/BUY]]="BUY",Table13435[[#This Row],[Column4]]*$S$3,IF(Table13435[[#This Row],[PREDICTED_SELL/BUY]]="SELL",-Table13435[[#This Row],[Column4]]*$S$3))</f>
        <v>-19.512786718218102</v>
      </c>
      <c r="L56" s="6"/>
      <c r="M56" s="6">
        <f>IF(Table13435[[#This Row],[ACTUAL_SELL/BUY]]=Table13435[[#This Row],[PREDICTED_SELL/BUY]],1,0)</f>
        <v>0</v>
      </c>
      <c r="N56" s="6"/>
      <c r="O56" s="6"/>
      <c r="P56" s="6"/>
    </row>
    <row r="57" spans="1:16">
      <c r="A57">
        <v>55</v>
      </c>
      <c r="B57">
        <f>Table134[[#This Row],[Actual]]</f>
        <v>874.32010000000002</v>
      </c>
      <c r="C57">
        <f>Table134[[#This Row],[Predicted]]</f>
        <v>831.6816</v>
      </c>
      <c r="D57" s="3">
        <f>Table13435[[#This Row],[Actual]]/B56-1</f>
        <v>2.140198598130838E-2</v>
      </c>
      <c r="E57" s="3">
        <f>Table13435[[#This Row],[Predicted]]/B56-1</f>
        <v>-2.8409345794392471E-2</v>
      </c>
      <c r="F57" s="3">
        <f>Table13435[[#This Row],[Predicted]]/C56-1</f>
        <v>3.8636994034622063E-3</v>
      </c>
      <c r="G57" s="1">
        <v>42823</v>
      </c>
      <c r="H57" s="4">
        <f>IF(Table13435[[#This Row],[Actual]]&gt;0,IF(Table13435[[#This Row],[Predicted]]&gt;0,1))</f>
        <v>1</v>
      </c>
      <c r="I57" s="4" t="str">
        <f>IF(Table13435[[#This Row],[Column4]]&gt;=0,"BUY","SELL")</f>
        <v>BUY</v>
      </c>
      <c r="J57" s="4" t="str">
        <f>IF(SUM(Table13435[[#This Row],[Column5]:[Column2]])&gt;=0,"BUY","SELL")</f>
        <v>SELL</v>
      </c>
      <c r="K57" s="5">
        <f>IF(Table13435[[#This Row],[PREDICTED_SELL/BUY]]="BUY",Table13435[[#This Row],[Column4]]*$S$3,IF(Table13435[[#This Row],[PREDICTED_SELL/BUY]]="SELL",-Table13435[[#This Row],[Column4]]*$S$3))</f>
        <v>-38.523574766355082</v>
      </c>
      <c r="L57" s="6"/>
      <c r="M57" s="6">
        <f>IF(Table13435[[#This Row],[ACTUAL_SELL/BUY]]=Table13435[[#This Row],[PREDICTED_SELL/BUY]],1,0)</f>
        <v>0</v>
      </c>
      <c r="N57" s="6"/>
      <c r="O57" s="6"/>
      <c r="P57" s="6"/>
    </row>
    <row r="58" spans="1:16">
      <c r="A58">
        <v>56</v>
      </c>
      <c r="B58">
        <f>Table134[[#This Row],[Actual]]</f>
        <v>876.34010000000001</v>
      </c>
      <c r="C58">
        <f>Table134[[#This Row],[Predicted]]</f>
        <v>840.54156</v>
      </c>
      <c r="D58" s="3">
        <f>Table13435[[#This Row],[Actual]]/B57-1</f>
        <v>2.3103666494685982E-3</v>
      </c>
      <c r="E58" s="3">
        <f>Table13435[[#This Row],[Predicted]]/B57-1</f>
        <v>-3.8634065486999547E-2</v>
      </c>
      <c r="F58" s="3">
        <f>Table13435[[#This Row],[Predicted]]/C57-1</f>
        <v>1.065306723149817E-2</v>
      </c>
      <c r="G58" s="1">
        <v>42824</v>
      </c>
      <c r="H58" s="4">
        <f>IF(Table13435[[#This Row],[Actual]]&gt;0,IF(Table13435[[#This Row],[Predicted]]&gt;0,1))</f>
        <v>1</v>
      </c>
      <c r="I58" s="4" t="str">
        <f>IF(Table13435[[#This Row],[Column4]]&gt;=0,"BUY","SELL")</f>
        <v>BUY</v>
      </c>
      <c r="J58" s="4" t="str">
        <f>IF(SUM(Table13435[[#This Row],[Column5]:[Column2]])&gt;=0,"BUY","SELL")</f>
        <v>SELL</v>
      </c>
      <c r="K58" s="5">
        <f>IF(Table13435[[#This Row],[PREDICTED_SELL/BUY]]="BUY",Table13435[[#This Row],[Column4]]*$S$3,IF(Table13435[[#This Row],[PREDICTED_SELL/BUY]]="SELL",-Table13435[[#This Row],[Column4]]*$S$3))</f>
        <v>-4.1586599690434767</v>
      </c>
      <c r="L58" s="6"/>
      <c r="M58" s="6">
        <f>IF(Table13435[[#This Row],[ACTUAL_SELL/BUY]]=Table13435[[#This Row],[PREDICTED_SELL/BUY]],1,0)</f>
        <v>0</v>
      </c>
      <c r="N58" s="6"/>
      <c r="O58" s="6"/>
      <c r="P58" s="6"/>
    </row>
    <row r="59" spans="1:16">
      <c r="A59">
        <v>57</v>
      </c>
      <c r="B59">
        <f>Table134[[#This Row],[Actual]]</f>
        <v>886.54</v>
      </c>
      <c r="C59">
        <f>Table134[[#This Row],[Predicted]]</f>
        <v>848.95336999999995</v>
      </c>
      <c r="D59" s="3">
        <f>Table13435[[#This Row],[Actual]]/B58-1</f>
        <v>1.1639202633771939E-2</v>
      </c>
      <c r="E59" s="3">
        <f>Table13435[[#This Row],[Predicted]]/B58-1</f>
        <v>-3.1251257360013551E-2</v>
      </c>
      <c r="F59" s="3">
        <f>Table13435[[#This Row],[Predicted]]/C58-1</f>
        <v>1.0007607476303582E-2</v>
      </c>
      <c r="G59" s="1">
        <v>42825</v>
      </c>
      <c r="H59" s="4">
        <f>IF(Table13435[[#This Row],[Actual]]&gt;0,IF(Table13435[[#This Row],[Predicted]]&gt;0,1))</f>
        <v>1</v>
      </c>
      <c r="I59" s="4" t="str">
        <f>IF(Table13435[[#This Row],[Column4]]&gt;=0,"BUY","SELL")</f>
        <v>BUY</v>
      </c>
      <c r="J59" s="4" t="str">
        <f>IF(SUM(Table13435[[#This Row],[Column5]:[Column2]])&gt;=0,"BUY","SELL")</f>
        <v>SELL</v>
      </c>
      <c r="K59" s="5">
        <f>IF(Table13435[[#This Row],[PREDICTED_SELL/BUY]]="BUY",Table13435[[#This Row],[Column4]]*$S$3,IF(Table13435[[#This Row],[PREDICTED_SELL/BUY]]="SELL",-Table13435[[#This Row],[Column4]]*$S$3))</f>
        <v>-20.950564740789488</v>
      </c>
      <c r="L59" s="6"/>
      <c r="M59" s="6">
        <f>IF(Table13435[[#This Row],[ACTUAL_SELL/BUY]]=Table13435[[#This Row],[PREDICTED_SELL/BUY]],1,0)</f>
        <v>0</v>
      </c>
      <c r="N59" s="6"/>
      <c r="O59" s="6"/>
      <c r="P59" s="6"/>
    </row>
    <row r="60" spans="1:16">
      <c r="A60">
        <v>58</v>
      </c>
      <c r="B60">
        <f>Table134[[#This Row],[Actual]]</f>
        <v>891.51</v>
      </c>
      <c r="C60">
        <f>Table134[[#This Row],[Predicted]]</f>
        <v>856.7405</v>
      </c>
      <c r="D60" s="3">
        <f>Table13435[[#This Row],[Actual]]/B59-1</f>
        <v>5.6060640241839543E-3</v>
      </c>
      <c r="E60" s="3">
        <f>Table13435[[#This Row],[Predicted]]/B59-1</f>
        <v>-3.3613260540979462E-2</v>
      </c>
      <c r="F60" s="3">
        <f>Table13435[[#This Row],[Predicted]]/C59-1</f>
        <v>9.1726239333969062E-3</v>
      </c>
      <c r="G60" s="1">
        <v>42828</v>
      </c>
      <c r="H60" s="4">
        <f>IF(Table13435[[#This Row],[Actual]]&gt;0,IF(Table13435[[#This Row],[Predicted]]&gt;0,1))</f>
        <v>1</v>
      </c>
      <c r="I60" s="4" t="str">
        <f>IF(Table13435[[#This Row],[Column4]]&gt;=0,"BUY","SELL")</f>
        <v>BUY</v>
      </c>
      <c r="J60" s="4" t="str">
        <f>IF(SUM(Table13435[[#This Row],[Column5]:[Column2]])&gt;=0,"BUY","SELL")</f>
        <v>SELL</v>
      </c>
      <c r="K60" s="5">
        <f>IF(Table13435[[#This Row],[PREDICTED_SELL/BUY]]="BUY",Table13435[[#This Row],[Column4]]*$S$3,IF(Table13435[[#This Row],[PREDICTED_SELL/BUY]]="SELL",-Table13435[[#This Row],[Column4]]*$S$3))</f>
        <v>-10.090915243531118</v>
      </c>
      <c r="L60" s="6"/>
      <c r="M60" s="6">
        <f>IF(Table13435[[#This Row],[ACTUAL_SELL/BUY]]=Table13435[[#This Row],[PREDICTED_SELL/BUY]],1,0)</f>
        <v>0</v>
      </c>
      <c r="N60" s="6"/>
      <c r="O60" s="6"/>
      <c r="P60" s="6"/>
    </row>
    <row r="61" spans="1:16">
      <c r="A61">
        <v>59</v>
      </c>
      <c r="B61">
        <f>Table134[[#This Row],[Actual]]</f>
        <v>906.83010000000002</v>
      </c>
      <c r="C61">
        <f>Table134[[#This Row],[Predicted]]</f>
        <v>862.41907000000003</v>
      </c>
      <c r="D61" s="3">
        <f>Table13435[[#This Row],[Actual]]/B60-1</f>
        <v>1.7184439882895308E-2</v>
      </c>
      <c r="E61" s="3">
        <f>Table13435[[#This Row],[Predicted]]/B60-1</f>
        <v>-3.2631075366512996E-2</v>
      </c>
      <c r="F61" s="3">
        <f>Table13435[[#This Row],[Predicted]]/C60-1</f>
        <v>6.6281096784850391E-3</v>
      </c>
      <c r="G61" s="1">
        <v>42829</v>
      </c>
      <c r="H61" s="4">
        <f>IF(Table13435[[#This Row],[Actual]]&gt;0,IF(Table13435[[#This Row],[Predicted]]&gt;0,1))</f>
        <v>1</v>
      </c>
      <c r="I61" s="4" t="str">
        <f>IF(Table13435[[#This Row],[Column4]]&gt;=0,"BUY","SELL")</f>
        <v>BUY</v>
      </c>
      <c r="J61" s="4" t="str">
        <f>IF(SUM(Table13435[[#This Row],[Column5]:[Column2]])&gt;=0,"BUY","SELL")</f>
        <v>SELL</v>
      </c>
      <c r="K61" s="5">
        <f>IF(Table13435[[#This Row],[PREDICTED_SELL/BUY]]="BUY",Table13435[[#This Row],[Column4]]*$S$3,IF(Table13435[[#This Row],[PREDICTED_SELL/BUY]]="SELL",-Table13435[[#This Row],[Column4]]*$S$3))</f>
        <v>-30.931991789211555</v>
      </c>
      <c r="L61" s="6"/>
      <c r="M61" s="6">
        <f>IF(Table13435[[#This Row],[ACTUAL_SELL/BUY]]=Table13435[[#This Row],[PREDICTED_SELL/BUY]],1,0)</f>
        <v>0</v>
      </c>
      <c r="N61" s="6"/>
      <c r="O61" s="6"/>
      <c r="P61" s="6"/>
    </row>
    <row r="62" spans="1:16">
      <c r="A62">
        <v>60</v>
      </c>
      <c r="B62">
        <f>Table134[[#This Row],[Actual]]</f>
        <v>909.28</v>
      </c>
      <c r="C62">
        <f>Table134[[#This Row],[Predicted]]</f>
        <v>870.69460000000004</v>
      </c>
      <c r="D62" s="3">
        <f>Table13435[[#This Row],[Actual]]/B61-1</f>
        <v>2.7016086034197251E-3</v>
      </c>
      <c r="E62" s="3">
        <f>Table13435[[#This Row],[Predicted]]/B61-1</f>
        <v>-3.9848147960681923E-2</v>
      </c>
      <c r="F62" s="3">
        <f>Table13435[[#This Row],[Predicted]]/C61-1</f>
        <v>9.5957177755821021E-3</v>
      </c>
      <c r="G62" s="1">
        <v>42830</v>
      </c>
      <c r="H62" s="4">
        <f>IF(Table13435[[#This Row],[Actual]]&gt;0,IF(Table13435[[#This Row],[Predicted]]&gt;0,1))</f>
        <v>1</v>
      </c>
      <c r="I62" s="4" t="str">
        <f>IF(Table13435[[#This Row],[Column4]]&gt;=0,"BUY","SELL")</f>
        <v>BUY</v>
      </c>
      <c r="J62" s="4" t="str">
        <f>IF(SUM(Table13435[[#This Row],[Column5]:[Column2]])&gt;=0,"BUY","SELL")</f>
        <v>SELL</v>
      </c>
      <c r="K62" s="5">
        <f>IF(Table13435[[#This Row],[PREDICTED_SELL/BUY]]="BUY",Table13435[[#This Row],[Column4]]*$S$3,IF(Table13435[[#This Row],[PREDICTED_SELL/BUY]]="SELL",-Table13435[[#This Row],[Column4]]*$S$3))</f>
        <v>-4.8628954861555052</v>
      </c>
      <c r="L62" s="6"/>
      <c r="M62" s="6">
        <f>IF(Table13435[[#This Row],[ACTUAL_SELL/BUY]]=Table13435[[#This Row],[PREDICTED_SELL/BUY]],1,0)</f>
        <v>0</v>
      </c>
      <c r="N62" s="6"/>
      <c r="O62" s="6"/>
      <c r="P62" s="6"/>
    </row>
    <row r="63" spans="1:16">
      <c r="A63">
        <v>61</v>
      </c>
      <c r="B63">
        <f>Table134[[#This Row],[Actual]]</f>
        <v>898.28009999999995</v>
      </c>
      <c r="C63">
        <f>Table134[[#This Row],[Predicted]]</f>
        <v>874.01215000000002</v>
      </c>
      <c r="D63" s="3">
        <f>Table13435[[#This Row],[Actual]]/B62-1</f>
        <v>-1.2097373746260853E-2</v>
      </c>
      <c r="E63" s="3">
        <f>Table13435[[#This Row],[Predicted]]/B62-1</f>
        <v>-3.8786567393982008E-2</v>
      </c>
      <c r="F63" s="3">
        <f>Table13435[[#This Row],[Predicted]]/C62-1</f>
        <v>3.8102338064345265E-3</v>
      </c>
      <c r="G63" s="1">
        <v>42831</v>
      </c>
      <c r="H63" s="4">
        <f>IF(Table13435[[#This Row],[Actual]]&gt;0,IF(Table13435[[#This Row],[Predicted]]&gt;0,1))</f>
        <v>1</v>
      </c>
      <c r="I63" s="4" t="str">
        <f>IF(Table13435[[#This Row],[Column4]]&gt;=0,"BUY","SELL")</f>
        <v>SELL</v>
      </c>
      <c r="J63" s="4" t="str">
        <f>IF(SUM(Table13435[[#This Row],[Column5]:[Column2]])&gt;=0,"BUY","SELL")</f>
        <v>SELL</v>
      </c>
      <c r="K63" s="5">
        <f>IF(Table13435[[#This Row],[PREDICTED_SELL/BUY]]="BUY",Table13435[[#This Row],[Column4]]*$S$3,IF(Table13435[[#This Row],[PREDICTED_SELL/BUY]]="SELL",-Table13435[[#This Row],[Column4]]*$S$3))</f>
        <v>21.775272743269536</v>
      </c>
      <c r="L63" s="6"/>
      <c r="M63" s="6">
        <f>IF(Table13435[[#This Row],[ACTUAL_SELL/BUY]]=Table13435[[#This Row],[PREDICTED_SELL/BUY]],1,0)</f>
        <v>1</v>
      </c>
      <c r="N63" s="6"/>
      <c r="O63" s="6"/>
      <c r="P63" s="6"/>
    </row>
    <row r="64" spans="1:16">
      <c r="A64">
        <v>62</v>
      </c>
      <c r="B64">
        <f>Table134[[#This Row],[Actual]]</f>
        <v>894.87990000000002</v>
      </c>
      <c r="C64">
        <f>Table134[[#This Row],[Predicted]]</f>
        <v>872.28920000000005</v>
      </c>
      <c r="D64" s="3">
        <f>Table13435[[#This Row],[Actual]]/B63-1</f>
        <v>-3.7852335813739479E-3</v>
      </c>
      <c r="E64" s="3">
        <f>Table13435[[#This Row],[Predicted]]/B63-1</f>
        <v>-2.893407078705168E-2</v>
      </c>
      <c r="F64" s="3">
        <f>Table13435[[#This Row],[Predicted]]/C63-1</f>
        <v>-1.9713112683844569E-3</v>
      </c>
      <c r="G64" s="1">
        <v>42832</v>
      </c>
      <c r="H64" s="4">
        <f>IF(Table13435[[#This Row],[Actual]]&gt;0,IF(Table13435[[#This Row],[Predicted]]&gt;0,1))</f>
        <v>1</v>
      </c>
      <c r="I64" s="4" t="str">
        <f>IF(Table13435[[#This Row],[Column4]]&gt;=0,"BUY","SELL")</f>
        <v>SELL</v>
      </c>
      <c r="J64" s="4" t="str">
        <f>IF(SUM(Table13435[[#This Row],[Column5]:[Column2]])&gt;=0,"BUY","SELL")</f>
        <v>SELL</v>
      </c>
      <c r="K64" s="5">
        <f>IF(Table13435[[#This Row],[PREDICTED_SELL/BUY]]="BUY",Table13435[[#This Row],[Column4]]*$S$3,IF(Table13435[[#This Row],[PREDICTED_SELL/BUY]]="SELL",-Table13435[[#This Row],[Column4]]*$S$3))</f>
        <v>6.8134204464731063</v>
      </c>
      <c r="L64" s="6"/>
      <c r="M64" s="6">
        <f>IF(Table13435[[#This Row],[ACTUAL_SELL/BUY]]=Table13435[[#This Row],[PREDICTED_SELL/BUY]],1,0)</f>
        <v>1</v>
      </c>
      <c r="N64" s="6"/>
      <c r="O64" s="6"/>
      <c r="P64" s="6"/>
    </row>
    <row r="65" spans="1:16">
      <c r="A65">
        <v>63</v>
      </c>
      <c r="B65">
        <f>Table134[[#This Row],[Actual]]</f>
        <v>907.04</v>
      </c>
      <c r="C65">
        <f>Table134[[#This Row],[Predicted]]</f>
        <v>870.45569999999998</v>
      </c>
      <c r="D65" s="3">
        <f>Table13435[[#This Row],[Actual]]/B64-1</f>
        <v>1.3588527354341018E-2</v>
      </c>
      <c r="E65" s="3">
        <f>Table13435[[#This Row],[Predicted]]/B64-1</f>
        <v>-2.7293271421114818E-2</v>
      </c>
      <c r="F65" s="3">
        <f>Table13435[[#This Row],[Predicted]]/C64-1</f>
        <v>-2.1019405032185468E-3</v>
      </c>
      <c r="G65" s="1">
        <v>42835</v>
      </c>
      <c r="H65" s="4">
        <f>IF(Table13435[[#This Row],[Actual]]&gt;0,IF(Table13435[[#This Row],[Predicted]]&gt;0,1))</f>
        <v>1</v>
      </c>
      <c r="I65" s="4" t="str">
        <f>IF(Table13435[[#This Row],[Column4]]&gt;=0,"BUY","SELL")</f>
        <v>BUY</v>
      </c>
      <c r="J65" s="4" t="str">
        <f>IF(SUM(Table13435[[#This Row],[Column5]:[Column2]])&gt;=0,"BUY","SELL")</f>
        <v>SELL</v>
      </c>
      <c r="K65" s="5">
        <f>IF(Table13435[[#This Row],[PREDICTED_SELL/BUY]]="BUY",Table13435[[#This Row],[Column4]]*$S$3,IF(Table13435[[#This Row],[PREDICTED_SELL/BUY]]="SELL",-Table13435[[#This Row],[Column4]]*$S$3))</f>
        <v>-24.459349237813832</v>
      </c>
      <c r="L65" s="6"/>
      <c r="M65" s="6">
        <f>IF(Table13435[[#This Row],[ACTUAL_SELL/BUY]]=Table13435[[#This Row],[PREDICTED_SELL/BUY]],1,0)</f>
        <v>0</v>
      </c>
      <c r="N65" s="6"/>
      <c r="O65" s="6"/>
      <c r="P65" s="6"/>
    </row>
    <row r="66" spans="1:16">
      <c r="A66">
        <v>64</v>
      </c>
      <c r="B66">
        <f>Table134[[#This Row],[Actual]]</f>
        <v>902.36009999999999</v>
      </c>
      <c r="C66">
        <f>Table134[[#This Row],[Predicted]]</f>
        <v>874.64329999999995</v>
      </c>
      <c r="D66" s="3">
        <f>Table13435[[#This Row],[Actual]]/B65-1</f>
        <v>-5.1595298994531191E-3</v>
      </c>
      <c r="E66" s="3">
        <f>Table13435[[#This Row],[Predicted]]/B65-1</f>
        <v>-3.5716947433409807E-2</v>
      </c>
      <c r="F66" s="3">
        <f>Table13435[[#This Row],[Predicted]]/C65-1</f>
        <v>4.8108134624196275E-3</v>
      </c>
      <c r="G66" s="1">
        <v>42836</v>
      </c>
      <c r="H66" s="4">
        <f>IF(Table13435[[#This Row],[Actual]]&gt;0,IF(Table13435[[#This Row],[Predicted]]&gt;0,1))</f>
        <v>1</v>
      </c>
      <c r="I66" s="4" t="str">
        <f>IF(Table13435[[#This Row],[Column4]]&gt;=0,"BUY","SELL")</f>
        <v>SELL</v>
      </c>
      <c r="J66" s="4" t="str">
        <f>IF(SUM(Table13435[[#This Row],[Column5]:[Column2]])&gt;=0,"BUY","SELL")</f>
        <v>SELL</v>
      </c>
      <c r="K66" s="5">
        <f>IF(Table13435[[#This Row],[PREDICTED_SELL/BUY]]="BUY",Table13435[[#This Row],[Column4]]*$S$3,IF(Table13435[[#This Row],[PREDICTED_SELL/BUY]]="SELL",-Table13435[[#This Row],[Column4]]*$S$3))</f>
        <v>9.2871538190156144</v>
      </c>
      <c r="L66" s="6"/>
      <c r="M66" s="6">
        <f>IF(Table13435[[#This Row],[ACTUAL_SELL/BUY]]=Table13435[[#This Row],[PREDICTED_SELL/BUY]],1,0)</f>
        <v>1</v>
      </c>
      <c r="N66" s="6"/>
      <c r="O66" s="6"/>
      <c r="P66" s="6"/>
    </row>
    <row r="67" spans="1:16">
      <c r="A67">
        <v>65</v>
      </c>
      <c r="B67">
        <f>Table134[[#This Row],[Actual]]</f>
        <v>896.23</v>
      </c>
      <c r="C67">
        <f>Table134[[#This Row],[Predicted]]</f>
        <v>876.65359999999998</v>
      </c>
      <c r="D67" s="3">
        <f>Table13435[[#This Row],[Actual]]/B66-1</f>
        <v>-6.7934076429132517E-3</v>
      </c>
      <c r="E67" s="3">
        <f>Table13435[[#This Row],[Predicted]]/B66-1</f>
        <v>-2.8488072555513E-2</v>
      </c>
      <c r="F67" s="3">
        <f>Table13435[[#This Row],[Predicted]]/C66-1</f>
        <v>2.2984226827096332E-3</v>
      </c>
      <c r="G67" s="1">
        <v>42837</v>
      </c>
      <c r="H67" s="4">
        <f>IF(Table13435[[#This Row],[Actual]]&gt;0,IF(Table13435[[#This Row],[Predicted]]&gt;0,1))</f>
        <v>1</v>
      </c>
      <c r="I67" s="4" t="str">
        <f>IF(Table13435[[#This Row],[Column4]]&gt;=0,"BUY","SELL")</f>
        <v>SELL</v>
      </c>
      <c r="J67" s="4" t="str">
        <f>IF(SUM(Table13435[[#This Row],[Column5]:[Column2]])&gt;=0,"BUY","SELL")</f>
        <v>SELL</v>
      </c>
      <c r="K67" s="5">
        <f>IF(Table13435[[#This Row],[PREDICTED_SELL/BUY]]="BUY",Table13435[[#This Row],[Column4]]*$S$3,IF(Table13435[[#This Row],[PREDICTED_SELL/BUY]]="SELL",-Table13435[[#This Row],[Column4]]*$S$3))</f>
        <v>12.228133757243853</v>
      </c>
      <c r="L67" s="6"/>
      <c r="M67" s="6">
        <f>IF(Table13435[[#This Row],[ACTUAL_SELL/BUY]]=Table13435[[#This Row],[PREDICTED_SELL/BUY]],1,0)</f>
        <v>1</v>
      </c>
      <c r="N67" s="6"/>
      <c r="O67" s="6"/>
      <c r="P67" s="6"/>
    </row>
    <row r="68" spans="1:16">
      <c r="A68">
        <v>66</v>
      </c>
      <c r="B68">
        <f>Table134[[#This Row],[Actual]]</f>
        <v>884.66989999999998</v>
      </c>
      <c r="C68">
        <f>Table134[[#This Row],[Predicted]]</f>
        <v>875.87810000000002</v>
      </c>
      <c r="D68" s="3">
        <f>Table13435[[#This Row],[Actual]]/B67-1</f>
        <v>-1.2898586300391646E-2</v>
      </c>
      <c r="E68" s="3">
        <f>Table13435[[#This Row],[Predicted]]/B67-1</f>
        <v>-2.2708344956093862E-2</v>
      </c>
      <c r="F68" s="3">
        <f>Table13435[[#This Row],[Predicted]]/C67-1</f>
        <v>-8.8461394557659556E-4</v>
      </c>
      <c r="G68" s="1">
        <v>42838</v>
      </c>
      <c r="H68" s="4">
        <f>IF(Table13435[[#This Row],[Actual]]&gt;0,IF(Table13435[[#This Row],[Predicted]]&gt;0,1))</f>
        <v>1</v>
      </c>
      <c r="I68" s="4" t="str">
        <f>IF(Table13435[[#This Row],[Column4]]&gt;=0,"BUY","SELL")</f>
        <v>SELL</v>
      </c>
      <c r="J68" s="4" t="str">
        <f>IF(SUM(Table13435[[#This Row],[Column5]:[Column2]])&gt;=0,"BUY","SELL")</f>
        <v>SELL</v>
      </c>
      <c r="K68" s="5">
        <f>IF(Table13435[[#This Row],[PREDICTED_SELL/BUY]]="BUY",Table13435[[#This Row],[Column4]]*$S$3,IF(Table13435[[#This Row],[PREDICTED_SELL/BUY]]="SELL",-Table13435[[#This Row],[Column4]]*$S$3))</f>
        <v>23.217455340704962</v>
      </c>
      <c r="L68" s="6"/>
      <c r="M68" s="6">
        <f>IF(Table13435[[#This Row],[ACTUAL_SELL/BUY]]=Table13435[[#This Row],[PREDICTED_SELL/BUY]],1,0)</f>
        <v>1</v>
      </c>
      <c r="N68" s="6"/>
      <c r="O68" s="6"/>
      <c r="P68" s="6"/>
    </row>
    <row r="69" spans="1:16">
      <c r="A69">
        <v>67</v>
      </c>
      <c r="B69">
        <f>Table134[[#This Row],[Actual]]</f>
        <v>884.66989999999998</v>
      </c>
      <c r="C69">
        <f>Table134[[#This Row],[Predicted]]</f>
        <v>868.15819999999997</v>
      </c>
      <c r="D69" s="3">
        <f>Table13435[[#This Row],[Actual]]/B68-1</f>
        <v>0</v>
      </c>
      <c r="E69" s="3">
        <f>Table13435[[#This Row],[Predicted]]/B68-1</f>
        <v>-1.866424979531911E-2</v>
      </c>
      <c r="F69" s="3">
        <f>Table13435[[#This Row],[Predicted]]/C68-1</f>
        <v>-8.8138977330293189E-3</v>
      </c>
      <c r="G69" s="1">
        <v>42839</v>
      </c>
      <c r="H69" s="4">
        <f>IF(Table13435[[#This Row],[Actual]]&gt;0,IF(Table13435[[#This Row],[Predicted]]&gt;0,1))</f>
        <v>1</v>
      </c>
      <c r="I69" s="4" t="str">
        <f>IF(Table13435[[#This Row],[Column4]]&gt;=0,"BUY","SELL")</f>
        <v>BUY</v>
      </c>
      <c r="J69" s="4" t="str">
        <f>IF(SUM(Table13435[[#This Row],[Column5]:[Column2]])&gt;=0,"BUY","SELL")</f>
        <v>SELL</v>
      </c>
      <c r="K69" s="5">
        <f>IF(Table13435[[#This Row],[PREDICTED_SELL/BUY]]="BUY",Table13435[[#This Row],[Column4]]*$S$3,IF(Table13435[[#This Row],[PREDICTED_SELL/BUY]]="SELL",-Table13435[[#This Row],[Column4]]*$S$3))</f>
        <v>0</v>
      </c>
      <c r="L69" s="6"/>
      <c r="M69" s="6">
        <f>IF(Table13435[[#This Row],[ACTUAL_SELL/BUY]]=Table13435[[#This Row],[PREDICTED_SELL/BUY]],1,0)</f>
        <v>0</v>
      </c>
      <c r="N69" s="6"/>
      <c r="O69" s="6"/>
      <c r="P69" s="6"/>
    </row>
    <row r="70" spans="1:16">
      <c r="A70">
        <v>68</v>
      </c>
      <c r="B70">
        <f>Table134[[#This Row],[Actual]]</f>
        <v>901.99</v>
      </c>
      <c r="C70">
        <f>Table134[[#This Row],[Predicted]]</f>
        <v>866.22173999999995</v>
      </c>
      <c r="D70" s="3">
        <f>Table13435[[#This Row],[Actual]]/B69-1</f>
        <v>1.9578036960452794E-2</v>
      </c>
      <c r="E70" s="3">
        <f>Table13435[[#This Row],[Predicted]]/B69-1</f>
        <v>-2.0853156640685988E-2</v>
      </c>
      <c r="F70" s="3">
        <f>Table13435[[#This Row],[Predicted]]/C69-1</f>
        <v>-2.2305381668916713E-3</v>
      </c>
      <c r="G70" s="1">
        <v>42842</v>
      </c>
      <c r="H70" s="4">
        <f>IF(Table13435[[#This Row],[Actual]]&gt;0,IF(Table13435[[#This Row],[Predicted]]&gt;0,1))</f>
        <v>1</v>
      </c>
      <c r="I70" s="4" t="str">
        <f>IF(Table13435[[#This Row],[Column4]]&gt;=0,"BUY","SELL")</f>
        <v>BUY</v>
      </c>
      <c r="J70" s="4" t="str">
        <f>IF(SUM(Table13435[[#This Row],[Column5]:[Column2]])&gt;=0,"BUY","SELL")</f>
        <v>SELL</v>
      </c>
      <c r="K70" s="5">
        <f>IF(Table13435[[#This Row],[PREDICTED_SELL/BUY]]="BUY",Table13435[[#This Row],[Column4]]*$S$3,IF(Table13435[[#This Row],[PREDICTED_SELL/BUY]]="SELL",-Table13435[[#This Row],[Column4]]*$S$3))</f>
        <v>-35.240466528815027</v>
      </c>
      <c r="L70" s="6"/>
      <c r="M70" s="6">
        <f>IF(Table13435[[#This Row],[ACTUAL_SELL/BUY]]=Table13435[[#This Row],[PREDICTED_SELL/BUY]],1,0)</f>
        <v>0</v>
      </c>
      <c r="N70" s="6"/>
      <c r="O70" s="6"/>
      <c r="P70" s="6"/>
    </row>
    <row r="71" spans="1:16">
      <c r="A71">
        <v>69</v>
      </c>
      <c r="B71">
        <f>Table134[[#This Row],[Actual]]</f>
        <v>903.78</v>
      </c>
      <c r="C71">
        <f>Table134[[#This Row],[Predicted]]</f>
        <v>870.17174999999997</v>
      </c>
      <c r="D71" s="3">
        <f>Table13435[[#This Row],[Actual]]/B70-1</f>
        <v>1.9845009368173461E-3</v>
      </c>
      <c r="E71" s="3">
        <f>Table13435[[#This Row],[Predicted]]/B70-1</f>
        <v>-3.5275612811672019E-2</v>
      </c>
      <c r="F71" s="3">
        <f>Table13435[[#This Row],[Predicted]]/C70-1</f>
        <v>4.560044867957247E-3</v>
      </c>
      <c r="G71" s="1">
        <v>42843</v>
      </c>
      <c r="H71" s="4">
        <f>IF(Table13435[[#This Row],[Actual]]&gt;0,IF(Table13435[[#This Row],[Predicted]]&gt;0,1))</f>
        <v>1</v>
      </c>
      <c r="I71" s="4" t="str">
        <f>IF(Table13435[[#This Row],[Column4]]&gt;=0,"BUY","SELL")</f>
        <v>BUY</v>
      </c>
      <c r="J71" s="4" t="str">
        <f>IF(SUM(Table13435[[#This Row],[Column5]:[Column2]])&gt;=0,"BUY","SELL")</f>
        <v>SELL</v>
      </c>
      <c r="K71" s="5">
        <f>IF(Table13435[[#This Row],[PREDICTED_SELL/BUY]]="BUY",Table13435[[#This Row],[Column4]]*$S$3,IF(Table13435[[#This Row],[PREDICTED_SELL/BUY]]="SELL",-Table13435[[#This Row],[Column4]]*$S$3))</f>
        <v>-3.5721016862712229</v>
      </c>
      <c r="L71" s="6"/>
      <c r="M71" s="6">
        <f>IF(Table13435[[#This Row],[ACTUAL_SELL/BUY]]=Table13435[[#This Row],[PREDICTED_SELL/BUY]],1,0)</f>
        <v>0</v>
      </c>
      <c r="N71" s="6"/>
      <c r="O71" s="6"/>
      <c r="P71" s="6"/>
    </row>
    <row r="72" spans="1:16">
      <c r="A72">
        <v>70</v>
      </c>
      <c r="B72">
        <f>Table134[[#This Row],[Actual]]</f>
        <v>899.2</v>
      </c>
      <c r="C72">
        <f>Table134[[#This Row],[Predicted]]</f>
        <v>875.14635999999996</v>
      </c>
      <c r="D72" s="3">
        <f>Table13435[[#This Row],[Actual]]/B71-1</f>
        <v>-5.0676049481067631E-3</v>
      </c>
      <c r="E72" s="3">
        <f>Table13435[[#This Row],[Predicted]]/B71-1</f>
        <v>-3.1682090774303506E-2</v>
      </c>
      <c r="F72" s="3">
        <f>Table13435[[#This Row],[Predicted]]/C71-1</f>
        <v>5.7168139508090299E-3</v>
      </c>
      <c r="G72" s="1">
        <v>42844</v>
      </c>
      <c r="H72" s="4">
        <f>IF(Table13435[[#This Row],[Actual]]&gt;0,IF(Table13435[[#This Row],[Predicted]]&gt;0,1))</f>
        <v>1</v>
      </c>
      <c r="I72" s="4" t="str">
        <f>IF(Table13435[[#This Row],[Column4]]&gt;=0,"BUY","SELL")</f>
        <v>SELL</v>
      </c>
      <c r="J72" s="4" t="str">
        <f>IF(SUM(Table13435[[#This Row],[Column5]:[Column2]])&gt;=0,"BUY","SELL")</f>
        <v>SELL</v>
      </c>
      <c r="K72" s="5">
        <f>IF(Table13435[[#This Row],[PREDICTED_SELL/BUY]]="BUY",Table13435[[#This Row],[Column4]]*$S$3,IF(Table13435[[#This Row],[PREDICTED_SELL/BUY]]="SELL",-Table13435[[#This Row],[Column4]]*$S$3))</f>
        <v>9.1216889065921727</v>
      </c>
      <c r="L72" s="6"/>
      <c r="M72" s="6">
        <f>IF(Table13435[[#This Row],[ACTUAL_SELL/BUY]]=Table13435[[#This Row],[PREDICTED_SELL/BUY]],1,0)</f>
        <v>1</v>
      </c>
      <c r="N72" s="6"/>
      <c r="O72" s="6"/>
      <c r="P72" s="6"/>
    </row>
    <row r="73" spans="1:16">
      <c r="A73">
        <v>71</v>
      </c>
      <c r="B73">
        <f>Table134[[#This Row],[Actual]]</f>
        <v>902.06010000000003</v>
      </c>
      <c r="C73">
        <f>Table134[[#This Row],[Predicted]]</f>
        <v>876.27030000000002</v>
      </c>
      <c r="D73" s="3">
        <f>Table13435[[#This Row],[Actual]]/B72-1</f>
        <v>3.1807161921708627E-3</v>
      </c>
      <c r="E73" s="3">
        <f>Table13435[[#This Row],[Predicted]]/B72-1</f>
        <v>-2.5500111209964427E-2</v>
      </c>
      <c r="F73" s="3">
        <f>Table13435[[#This Row],[Predicted]]/C72-1</f>
        <v>1.2842880361179088E-3</v>
      </c>
      <c r="G73" s="1">
        <v>42845</v>
      </c>
      <c r="H73" s="4">
        <f>IF(Table13435[[#This Row],[Actual]]&gt;0,IF(Table13435[[#This Row],[Predicted]]&gt;0,1))</f>
        <v>1</v>
      </c>
      <c r="I73" s="4" t="str">
        <f>IF(Table13435[[#This Row],[Column4]]&gt;=0,"BUY","SELL")</f>
        <v>BUY</v>
      </c>
      <c r="J73" s="4" t="str">
        <f>IF(SUM(Table13435[[#This Row],[Column5]:[Column2]])&gt;=0,"BUY","SELL")</f>
        <v>SELL</v>
      </c>
      <c r="K73" s="5">
        <f>IF(Table13435[[#This Row],[PREDICTED_SELL/BUY]]="BUY",Table13435[[#This Row],[Column4]]*$S$3,IF(Table13435[[#This Row],[PREDICTED_SELL/BUY]]="SELL",-Table13435[[#This Row],[Column4]]*$S$3))</f>
        <v>-5.7252891459075528</v>
      </c>
      <c r="L73" s="6"/>
      <c r="M73" s="6">
        <f>IF(Table13435[[#This Row],[ACTUAL_SELL/BUY]]=Table13435[[#This Row],[PREDICTED_SELL/BUY]],1,0)</f>
        <v>0</v>
      </c>
      <c r="N73" s="6"/>
      <c r="O73" s="6"/>
      <c r="P73" s="6"/>
    </row>
    <row r="74" spans="1:16">
      <c r="A74">
        <v>72</v>
      </c>
      <c r="B74">
        <f>Table134[[#This Row],[Actual]]</f>
        <v>898.53</v>
      </c>
      <c r="C74">
        <f>Table134[[#This Row],[Predicted]]</f>
        <v>875.47360000000003</v>
      </c>
      <c r="D74" s="3">
        <f>Table13435[[#This Row],[Actual]]/B73-1</f>
        <v>-3.9133756165471434E-3</v>
      </c>
      <c r="E74" s="3">
        <f>Table13435[[#This Row],[Predicted]]/B73-1</f>
        <v>-2.9473091648771543E-2</v>
      </c>
      <c r="F74" s="3">
        <f>Table13435[[#This Row],[Predicted]]/C73-1</f>
        <v>-9.0919434334357785E-4</v>
      </c>
      <c r="G74" s="1">
        <v>42846</v>
      </c>
      <c r="H74" s="4">
        <f>IF(Table13435[[#This Row],[Actual]]&gt;0,IF(Table13435[[#This Row],[Predicted]]&gt;0,1))</f>
        <v>1</v>
      </c>
      <c r="I74" s="4" t="str">
        <f>IF(Table13435[[#This Row],[Column4]]&gt;=0,"BUY","SELL")</f>
        <v>SELL</v>
      </c>
      <c r="J74" s="4" t="str">
        <f>IF(SUM(Table13435[[#This Row],[Column5]:[Column2]])&gt;=0,"BUY","SELL")</f>
        <v>SELL</v>
      </c>
      <c r="K74" s="5">
        <f>IF(Table13435[[#This Row],[PREDICTED_SELL/BUY]]="BUY",Table13435[[#This Row],[Column4]]*$S$3,IF(Table13435[[#This Row],[PREDICTED_SELL/BUY]]="SELL",-Table13435[[#This Row],[Column4]]*$S$3))</f>
        <v>7.0440761097848581</v>
      </c>
      <c r="L74" s="6"/>
      <c r="M74" s="6">
        <f>IF(Table13435[[#This Row],[ACTUAL_SELL/BUY]]=Table13435[[#This Row],[PREDICTED_SELL/BUY]],1,0)</f>
        <v>1</v>
      </c>
      <c r="N74" s="6"/>
      <c r="O74" s="6"/>
      <c r="P74" s="6"/>
    </row>
    <row r="75" spans="1:16">
      <c r="A75">
        <v>73</v>
      </c>
      <c r="B75">
        <f>Table134[[#This Row],[Actual]]</f>
        <v>907.40989999999999</v>
      </c>
      <c r="C75">
        <f>Table134[[#This Row],[Predicted]]</f>
        <v>875.34190000000001</v>
      </c>
      <c r="D75" s="3">
        <f>Table13435[[#This Row],[Actual]]/B74-1</f>
        <v>9.8826972944698888E-3</v>
      </c>
      <c r="E75" s="3">
        <f>Table13435[[#This Row],[Predicted]]/B74-1</f>
        <v>-2.5806706509521105E-2</v>
      </c>
      <c r="F75" s="3">
        <f>Table13435[[#This Row],[Predicted]]/C74-1</f>
        <v>-1.5043286285276736E-4</v>
      </c>
      <c r="G75" s="1">
        <v>42849</v>
      </c>
      <c r="H75" s="4">
        <f>IF(Table13435[[#This Row],[Actual]]&gt;0,IF(Table13435[[#This Row],[Predicted]]&gt;0,1))</f>
        <v>1</v>
      </c>
      <c r="I75" s="4" t="str">
        <f>IF(Table13435[[#This Row],[Column4]]&gt;=0,"BUY","SELL")</f>
        <v>BUY</v>
      </c>
      <c r="J75" s="4" t="str">
        <f>IF(SUM(Table13435[[#This Row],[Column5]:[Column2]])&gt;=0,"BUY","SELL")</f>
        <v>SELL</v>
      </c>
      <c r="K75" s="5">
        <f>IF(Table13435[[#This Row],[PREDICTED_SELL/BUY]]="BUY",Table13435[[#This Row],[Column4]]*$S$3,IF(Table13435[[#This Row],[PREDICTED_SELL/BUY]]="SELL",-Table13435[[#This Row],[Column4]]*$S$3))</f>
        <v>-17.7888551300458</v>
      </c>
      <c r="L75" s="6"/>
      <c r="M75" s="6">
        <f>IF(Table13435[[#This Row],[ACTUAL_SELL/BUY]]=Table13435[[#This Row],[PREDICTED_SELL/BUY]],1,0)</f>
        <v>0</v>
      </c>
      <c r="N75" s="6"/>
      <c r="O75" s="6"/>
      <c r="P75" s="6"/>
    </row>
    <row r="76" spans="1:16">
      <c r="A76">
        <v>74</v>
      </c>
      <c r="B76">
        <f>Table134[[#This Row],[Actual]]</f>
        <v>907.62009999999998</v>
      </c>
      <c r="C76">
        <f>Table134[[#This Row],[Predicted]]</f>
        <v>879.88559999999995</v>
      </c>
      <c r="D76" s="3">
        <f>Table13435[[#This Row],[Actual]]/B75-1</f>
        <v>2.3164834326805384E-4</v>
      </c>
      <c r="E76" s="3">
        <f>Table13435[[#This Row],[Predicted]]/B75-1</f>
        <v>-3.0332818718420418E-2</v>
      </c>
      <c r="F76" s="3">
        <f>Table13435[[#This Row],[Predicted]]/C75-1</f>
        <v>5.1907717430181854E-3</v>
      </c>
      <c r="G76" s="1">
        <v>42850</v>
      </c>
      <c r="H76" s="4">
        <f>IF(Table13435[[#This Row],[Actual]]&gt;0,IF(Table13435[[#This Row],[Predicted]]&gt;0,1))</f>
        <v>1</v>
      </c>
      <c r="I76" s="4" t="str">
        <f>IF(Table13435[[#This Row],[Column4]]&gt;=0,"BUY","SELL")</f>
        <v>BUY</v>
      </c>
      <c r="J76" s="4" t="str">
        <f>IF(SUM(Table13435[[#This Row],[Column5]:[Column2]])&gt;=0,"BUY","SELL")</f>
        <v>SELL</v>
      </c>
      <c r="K76" s="5">
        <f>IF(Table13435[[#This Row],[PREDICTED_SELL/BUY]]="BUY",Table13435[[#This Row],[Column4]]*$S$3,IF(Table13435[[#This Row],[PREDICTED_SELL/BUY]]="SELL",-Table13435[[#This Row],[Column4]]*$S$3))</f>
        <v>-0.4169670178824969</v>
      </c>
      <c r="L76" s="6"/>
      <c r="M76" s="6">
        <f>IF(Table13435[[#This Row],[ACTUAL_SELL/BUY]]=Table13435[[#This Row],[PREDICTED_SELL/BUY]],1,0)</f>
        <v>0</v>
      </c>
      <c r="N76" s="6"/>
      <c r="O76" s="6"/>
      <c r="P76" s="6"/>
    </row>
    <row r="77" spans="1:16">
      <c r="A77">
        <v>75</v>
      </c>
      <c r="B77">
        <f>Table134[[#This Row],[Actual]]</f>
        <v>909.29</v>
      </c>
      <c r="C77">
        <f>Table134[[#This Row],[Predicted]]</f>
        <v>881.26604999999995</v>
      </c>
      <c r="D77" s="3">
        <f>Table13435[[#This Row],[Actual]]/B76-1</f>
        <v>1.8398667019383641E-3</v>
      </c>
      <c r="E77" s="3">
        <f>Table13435[[#This Row],[Predicted]]/B76-1</f>
        <v>-2.9036432754188657E-2</v>
      </c>
      <c r="F77" s="3">
        <f>Table13435[[#This Row],[Predicted]]/C76-1</f>
        <v>1.5688971384462125E-3</v>
      </c>
      <c r="G77" s="1">
        <v>42851</v>
      </c>
      <c r="H77" s="4">
        <f>IF(Table13435[[#This Row],[Actual]]&gt;0,IF(Table13435[[#This Row],[Predicted]]&gt;0,1))</f>
        <v>1</v>
      </c>
      <c r="I77" s="4" t="str">
        <f>IF(Table13435[[#This Row],[Column4]]&gt;=0,"BUY","SELL")</f>
        <v>BUY</v>
      </c>
      <c r="J77" s="4" t="str">
        <f>IF(SUM(Table13435[[#This Row],[Column5]:[Column2]])&gt;=0,"BUY","SELL")</f>
        <v>SELL</v>
      </c>
      <c r="K77" s="5">
        <f>IF(Table13435[[#This Row],[PREDICTED_SELL/BUY]]="BUY",Table13435[[#This Row],[Column4]]*$S$3,IF(Table13435[[#This Row],[PREDICTED_SELL/BUY]]="SELL",-Table13435[[#This Row],[Column4]]*$S$3))</f>
        <v>-3.3117600634890554</v>
      </c>
      <c r="L77" s="6"/>
      <c r="M77" s="6">
        <f>IF(Table13435[[#This Row],[ACTUAL_SELL/BUY]]=Table13435[[#This Row],[PREDICTED_SELL/BUY]],1,0)</f>
        <v>0</v>
      </c>
      <c r="N77" s="6"/>
      <c r="O77" s="6"/>
      <c r="P77" s="6"/>
    </row>
    <row r="78" spans="1:16">
      <c r="A78">
        <v>76</v>
      </c>
      <c r="B78">
        <f>Table134[[#This Row],[Actual]]</f>
        <v>918.37990000000002</v>
      </c>
      <c r="C78">
        <f>Table134[[#This Row],[Predicted]]</f>
        <v>884.03033000000005</v>
      </c>
      <c r="D78" s="3">
        <f>Table13435[[#This Row],[Actual]]/B77-1</f>
        <v>9.9967007225418847E-3</v>
      </c>
      <c r="E78" s="3">
        <f>Table13435[[#This Row],[Predicted]]/B77-1</f>
        <v>-2.7779553277832103E-2</v>
      </c>
      <c r="F78" s="3">
        <f>Table13435[[#This Row],[Predicted]]/C77-1</f>
        <v>3.1367145029586041E-3</v>
      </c>
      <c r="G78" s="1">
        <v>42852</v>
      </c>
      <c r="H78" s="4">
        <f>IF(Table13435[[#This Row],[Actual]]&gt;0,IF(Table13435[[#This Row],[Predicted]]&gt;0,1))</f>
        <v>1</v>
      </c>
      <c r="I78" s="4" t="str">
        <f>IF(Table13435[[#This Row],[Column4]]&gt;=0,"BUY","SELL")</f>
        <v>BUY</v>
      </c>
      <c r="J78" s="4" t="str">
        <f>IF(SUM(Table13435[[#This Row],[Column5]:[Column2]])&gt;=0,"BUY","SELL")</f>
        <v>SELL</v>
      </c>
      <c r="K78" s="5">
        <f>IF(Table13435[[#This Row],[PREDICTED_SELL/BUY]]="BUY",Table13435[[#This Row],[Column4]]*$S$3,IF(Table13435[[#This Row],[PREDICTED_SELL/BUY]]="SELL",-Table13435[[#This Row],[Column4]]*$S$3))</f>
        <v>-17.994061300575392</v>
      </c>
      <c r="L78" s="6"/>
      <c r="M78" s="6">
        <f>IF(Table13435[[#This Row],[ACTUAL_SELL/BUY]]=Table13435[[#This Row],[PREDICTED_SELL/BUY]],1,0)</f>
        <v>0</v>
      </c>
      <c r="N78" s="6"/>
      <c r="O78" s="6"/>
      <c r="P78" s="6"/>
    </row>
    <row r="79" spans="1:16">
      <c r="A79">
        <v>77</v>
      </c>
      <c r="B79">
        <f>Table134[[#This Row],[Actual]]</f>
        <v>924.99</v>
      </c>
      <c r="C79">
        <f>Table134[[#This Row],[Predicted]]</f>
        <v>886.20745999999997</v>
      </c>
      <c r="D79" s="3">
        <f>Table13435[[#This Row],[Actual]]/B78-1</f>
        <v>7.1975660617136228E-3</v>
      </c>
      <c r="E79" s="3">
        <f>Table13435[[#This Row],[Predicted]]/B78-1</f>
        <v>-3.5031733599570347E-2</v>
      </c>
      <c r="F79" s="3">
        <f>Table13435[[#This Row],[Predicted]]/C78-1</f>
        <v>2.4627322458494749E-3</v>
      </c>
      <c r="G79" s="1">
        <v>42853</v>
      </c>
      <c r="H79" s="4">
        <f>IF(Table13435[[#This Row],[Actual]]&gt;0,IF(Table13435[[#This Row],[Predicted]]&gt;0,1))</f>
        <v>1</v>
      </c>
      <c r="I79" s="4" t="str">
        <f>IF(Table13435[[#This Row],[Column4]]&gt;=0,"BUY","SELL")</f>
        <v>BUY</v>
      </c>
      <c r="J79" s="4" t="str">
        <f>IF(SUM(Table13435[[#This Row],[Column5]:[Column2]])&gt;=0,"BUY","SELL")</f>
        <v>SELL</v>
      </c>
      <c r="K79" s="5">
        <f>IF(Table13435[[#This Row],[PREDICTED_SELL/BUY]]="BUY",Table13435[[#This Row],[Column4]]*$S$3,IF(Table13435[[#This Row],[PREDICTED_SELL/BUY]]="SELL",-Table13435[[#This Row],[Column4]]*$S$3))</f>
        <v>-12.955618911084521</v>
      </c>
      <c r="L79" s="6"/>
      <c r="M79" s="6">
        <f>IF(Table13435[[#This Row],[ACTUAL_SELL/BUY]]=Table13435[[#This Row],[PREDICTED_SELL/BUY]],1,0)</f>
        <v>0</v>
      </c>
      <c r="N79" s="6"/>
      <c r="O79" s="6"/>
      <c r="P79" s="6"/>
    </row>
    <row r="80" spans="1:16">
      <c r="A80">
        <v>78</v>
      </c>
      <c r="B80">
        <f>Table134[[#This Row],[Actual]]</f>
        <v>948.23</v>
      </c>
      <c r="C80">
        <f>Table134[[#This Row],[Predicted]]</f>
        <v>888.70667000000003</v>
      </c>
      <c r="D80" s="3">
        <f>Table13435[[#This Row],[Actual]]/B79-1</f>
        <v>2.5124595941577788E-2</v>
      </c>
      <c r="E80" s="3">
        <f>Table13435[[#This Row],[Predicted]]/B79-1</f>
        <v>-3.9225645682655963E-2</v>
      </c>
      <c r="F80" s="3">
        <f>Table13435[[#This Row],[Predicted]]/C79-1</f>
        <v>2.8201184404383906E-3</v>
      </c>
      <c r="G80" s="1">
        <v>42856</v>
      </c>
      <c r="H80" s="4">
        <f>IF(Table13435[[#This Row],[Actual]]&gt;0,IF(Table13435[[#This Row],[Predicted]]&gt;0,1))</f>
        <v>1</v>
      </c>
      <c r="I80" s="4" t="str">
        <f>IF(Table13435[[#This Row],[Column4]]&gt;=0,"BUY","SELL")</f>
        <v>BUY</v>
      </c>
      <c r="J80" s="4" t="str">
        <f>IF(SUM(Table13435[[#This Row],[Column5]:[Column2]])&gt;=0,"BUY","SELL")</f>
        <v>SELL</v>
      </c>
      <c r="K80" s="5">
        <f>IF(Table13435[[#This Row],[PREDICTED_SELL/BUY]]="BUY",Table13435[[#This Row],[Column4]]*$S$3,IF(Table13435[[#This Row],[PREDICTED_SELL/BUY]]="SELL",-Table13435[[#This Row],[Column4]]*$S$3))</f>
        <v>-45.224272694840018</v>
      </c>
      <c r="L80" s="6"/>
      <c r="M80" s="6">
        <f>IF(Table13435[[#This Row],[ACTUAL_SELL/BUY]]=Table13435[[#This Row],[PREDICTED_SELL/BUY]],1,0)</f>
        <v>0</v>
      </c>
      <c r="N80" s="6"/>
      <c r="O80" s="6"/>
      <c r="P80" s="6"/>
    </row>
    <row r="81" spans="1:16">
      <c r="A81">
        <v>79</v>
      </c>
      <c r="B81">
        <f>Table134[[#This Row],[Actual]]</f>
        <v>946.93989999999997</v>
      </c>
      <c r="C81">
        <f>Table134[[#This Row],[Predicted]]</f>
        <v>901.59190000000001</v>
      </c>
      <c r="D81" s="3">
        <f>Table13435[[#This Row],[Actual]]/B80-1</f>
        <v>-1.3605348913239279E-3</v>
      </c>
      <c r="E81" s="3">
        <f>Table13435[[#This Row],[Predicted]]/B80-1</f>
        <v>-4.9184375098868416E-2</v>
      </c>
      <c r="F81" s="3">
        <f>Table13435[[#This Row],[Predicted]]/C80-1</f>
        <v>1.4498855961101231E-2</v>
      </c>
      <c r="G81" s="1">
        <v>42857</v>
      </c>
      <c r="H81" s="4">
        <f>IF(Table13435[[#This Row],[Actual]]&gt;0,IF(Table13435[[#This Row],[Predicted]]&gt;0,1))</f>
        <v>1</v>
      </c>
      <c r="I81" s="4" t="str">
        <f>IF(Table13435[[#This Row],[Column4]]&gt;=0,"BUY","SELL")</f>
        <v>SELL</v>
      </c>
      <c r="J81" s="4" t="str">
        <f>IF(SUM(Table13435[[#This Row],[Column5]:[Column2]])&gt;=0,"BUY","SELL")</f>
        <v>SELL</v>
      </c>
      <c r="K81" s="5">
        <f>IF(Table13435[[#This Row],[PREDICTED_SELL/BUY]]="BUY",Table13435[[#This Row],[Column4]]*$S$3,IF(Table13435[[#This Row],[PREDICTED_SELL/BUY]]="SELL",-Table13435[[#This Row],[Column4]]*$S$3))</f>
        <v>2.4489628043830702</v>
      </c>
      <c r="L81" s="6"/>
      <c r="M81" s="6">
        <f>IF(Table13435[[#This Row],[ACTUAL_SELL/BUY]]=Table13435[[#This Row],[PREDICTED_SELL/BUY]],1,0)</f>
        <v>1</v>
      </c>
      <c r="N81" s="6"/>
      <c r="O81" s="6"/>
      <c r="P81" s="6"/>
    </row>
    <row r="82" spans="1:16">
      <c r="A82">
        <v>80</v>
      </c>
      <c r="B82">
        <f>Table134[[#This Row],[Actual]]</f>
        <v>941.03</v>
      </c>
      <c r="C82">
        <f>Table134[[#This Row],[Predicted]]</f>
        <v>910.6925</v>
      </c>
      <c r="D82" s="3">
        <f>Table13435[[#This Row],[Actual]]/B81-1</f>
        <v>-6.2410507784074198E-3</v>
      </c>
      <c r="E82" s="3">
        <f>Table13435[[#This Row],[Predicted]]/B81-1</f>
        <v>-3.8278458854674957E-2</v>
      </c>
      <c r="F82" s="3">
        <f>Table13435[[#This Row],[Predicted]]/C81-1</f>
        <v>1.0093923869546773E-2</v>
      </c>
      <c r="G82" s="1">
        <v>42858</v>
      </c>
      <c r="H82" s="4">
        <f>IF(Table13435[[#This Row],[Actual]]&gt;0,IF(Table13435[[#This Row],[Predicted]]&gt;0,1))</f>
        <v>1</v>
      </c>
      <c r="I82" s="4" t="str">
        <f>IF(Table13435[[#This Row],[Column4]]&gt;=0,"BUY","SELL")</f>
        <v>SELL</v>
      </c>
      <c r="J82" s="4" t="str">
        <f>IF(SUM(Table13435[[#This Row],[Column5]:[Column2]])&gt;=0,"BUY","SELL")</f>
        <v>SELL</v>
      </c>
      <c r="K82" s="5">
        <f>IF(Table13435[[#This Row],[PREDICTED_SELL/BUY]]="BUY",Table13435[[#This Row],[Column4]]*$S$3,IF(Table13435[[#This Row],[PREDICTED_SELL/BUY]]="SELL",-Table13435[[#This Row],[Column4]]*$S$3))</f>
        <v>11.233891401133356</v>
      </c>
      <c r="L82" s="6"/>
      <c r="M82" s="6">
        <f>IF(Table13435[[#This Row],[ACTUAL_SELL/BUY]]=Table13435[[#This Row],[PREDICTED_SELL/BUY]],1,0)</f>
        <v>1</v>
      </c>
      <c r="N82" s="6"/>
      <c r="O82" s="6"/>
      <c r="P82" s="6"/>
    </row>
    <row r="83" spans="1:16">
      <c r="A83">
        <v>81</v>
      </c>
      <c r="B83">
        <f>Table134[[#This Row],[Actual]]</f>
        <v>937.53</v>
      </c>
      <c r="C83">
        <f>Table134[[#This Row],[Predicted]]</f>
        <v>914.09590000000003</v>
      </c>
      <c r="D83" s="3">
        <f>Table13435[[#This Row],[Actual]]/B82-1</f>
        <v>-3.7193288205477071E-3</v>
      </c>
      <c r="E83" s="3">
        <f>Table13435[[#This Row],[Predicted]]/B82-1</f>
        <v>-2.8621935538718168E-2</v>
      </c>
      <c r="F83" s="3">
        <f>Table13435[[#This Row],[Predicted]]/C82-1</f>
        <v>3.7371560653018943E-3</v>
      </c>
      <c r="G83" s="1">
        <v>42859</v>
      </c>
      <c r="H83" s="4">
        <f>IF(Table13435[[#This Row],[Actual]]&gt;0,IF(Table13435[[#This Row],[Predicted]]&gt;0,1))</f>
        <v>1</v>
      </c>
      <c r="I83" s="4" t="str">
        <f>IF(Table13435[[#This Row],[Column4]]&gt;=0,"BUY","SELL")</f>
        <v>SELL</v>
      </c>
      <c r="J83" s="4" t="str">
        <f>IF(SUM(Table13435[[#This Row],[Column5]:[Column2]])&gt;=0,"BUY","SELL")</f>
        <v>SELL</v>
      </c>
      <c r="K83" s="5">
        <f>IF(Table13435[[#This Row],[PREDICTED_SELL/BUY]]="BUY",Table13435[[#This Row],[Column4]]*$S$3,IF(Table13435[[#This Row],[PREDICTED_SELL/BUY]]="SELL",-Table13435[[#This Row],[Column4]]*$S$3))</f>
        <v>6.6947918769858727</v>
      </c>
      <c r="L83" s="6"/>
      <c r="M83" s="6">
        <f>IF(Table13435[[#This Row],[ACTUAL_SELL/BUY]]=Table13435[[#This Row],[PREDICTED_SELL/BUY]],1,0)</f>
        <v>1</v>
      </c>
      <c r="N83" s="6"/>
      <c r="O83" s="6"/>
      <c r="P83" s="6"/>
    </row>
    <row r="84" spans="1:16">
      <c r="A84">
        <v>82</v>
      </c>
      <c r="B84">
        <f>Table134[[#This Row],[Actual]]</f>
        <v>934.1499</v>
      </c>
      <c r="C84">
        <f>Table134[[#This Row],[Predicted]]</f>
        <v>912.43920000000003</v>
      </c>
      <c r="D84" s="3">
        <f>Table13435[[#This Row],[Actual]]/B83-1</f>
        <v>-3.605324629611828E-3</v>
      </c>
      <c r="E84" s="3">
        <f>Table13435[[#This Row],[Predicted]]/B83-1</f>
        <v>-2.6762663594764868E-2</v>
      </c>
      <c r="F84" s="3">
        <f>Table13435[[#This Row],[Predicted]]/C83-1</f>
        <v>-1.8123918945485151E-3</v>
      </c>
      <c r="G84" s="1">
        <v>42860</v>
      </c>
      <c r="H84" s="4">
        <f>IF(Table13435[[#This Row],[Actual]]&gt;0,IF(Table13435[[#This Row],[Predicted]]&gt;0,1))</f>
        <v>1</v>
      </c>
      <c r="I84" s="4" t="str">
        <f>IF(Table13435[[#This Row],[Column4]]&gt;=0,"BUY","SELL")</f>
        <v>SELL</v>
      </c>
      <c r="J84" s="4" t="str">
        <f>IF(SUM(Table13435[[#This Row],[Column5]:[Column2]])&gt;=0,"BUY","SELL")</f>
        <v>SELL</v>
      </c>
      <c r="K84" s="5">
        <f>IF(Table13435[[#This Row],[PREDICTED_SELL/BUY]]="BUY",Table13435[[#This Row],[Column4]]*$S$3,IF(Table13435[[#This Row],[PREDICTED_SELL/BUY]]="SELL",-Table13435[[#This Row],[Column4]]*$S$3))</f>
        <v>6.4895843333012904</v>
      </c>
      <c r="L84" s="6"/>
      <c r="M84" s="6">
        <f>IF(Table13435[[#This Row],[ACTUAL_SELL/BUY]]=Table13435[[#This Row],[PREDICTED_SELL/BUY]],1,0)</f>
        <v>1</v>
      </c>
      <c r="N84" s="6"/>
      <c r="O84" s="6"/>
      <c r="P84" s="6"/>
    </row>
    <row r="85" spans="1:16">
      <c r="A85">
        <v>83</v>
      </c>
      <c r="B85">
        <f>Table134[[#This Row],[Actual]]</f>
        <v>949.04</v>
      </c>
      <c r="C85">
        <f>Table134[[#This Row],[Predicted]]</f>
        <v>909.21770000000004</v>
      </c>
      <c r="D85" s="3">
        <f>Table13435[[#This Row],[Actual]]/B84-1</f>
        <v>1.5939733012870771E-2</v>
      </c>
      <c r="E85" s="3">
        <f>Table13435[[#This Row],[Predicted]]/B84-1</f>
        <v>-2.6689720782499649E-2</v>
      </c>
      <c r="F85" s="3">
        <f>Table13435[[#This Row],[Predicted]]/C84-1</f>
        <v>-3.5306462063444677E-3</v>
      </c>
      <c r="G85" s="1">
        <v>42863</v>
      </c>
      <c r="H85" s="4">
        <f>IF(Table13435[[#This Row],[Actual]]&gt;0,IF(Table13435[[#This Row],[Predicted]]&gt;0,1))</f>
        <v>1</v>
      </c>
      <c r="I85" s="4" t="str">
        <f>IF(Table13435[[#This Row],[Column4]]&gt;=0,"BUY","SELL")</f>
        <v>BUY</v>
      </c>
      <c r="J85" s="4" t="str">
        <f>IF(SUM(Table13435[[#This Row],[Column5]:[Column2]])&gt;=0,"BUY","SELL")</f>
        <v>SELL</v>
      </c>
      <c r="K85" s="5">
        <f>IF(Table13435[[#This Row],[PREDICTED_SELL/BUY]]="BUY",Table13435[[#This Row],[Column4]]*$S$3,IF(Table13435[[#This Row],[PREDICTED_SELL/BUY]]="SELL",-Table13435[[#This Row],[Column4]]*$S$3))</f>
        <v>-28.691519423167389</v>
      </c>
      <c r="L85" s="6"/>
      <c r="M85" s="6">
        <f>IF(Table13435[[#This Row],[ACTUAL_SELL/BUY]]=Table13435[[#This Row],[PREDICTED_SELL/BUY]],1,0)</f>
        <v>0</v>
      </c>
      <c r="N85" s="6"/>
      <c r="O85" s="6"/>
      <c r="P85" s="6"/>
    </row>
    <row r="86" spans="1:16">
      <c r="A86">
        <v>84</v>
      </c>
      <c r="B86">
        <f>Table134[[#This Row],[Actual]]</f>
        <v>952.82010000000002</v>
      </c>
      <c r="C86">
        <f>Table134[[#This Row],[Predicted]]</f>
        <v>913.37540000000001</v>
      </c>
      <c r="D86" s="3">
        <f>Table13435[[#This Row],[Actual]]/B85-1</f>
        <v>3.9830776363483089E-3</v>
      </c>
      <c r="E86" s="3">
        <f>Table13435[[#This Row],[Predicted]]/B85-1</f>
        <v>-3.7579659445334146E-2</v>
      </c>
      <c r="F86" s="3">
        <f>Table13435[[#This Row],[Predicted]]/C85-1</f>
        <v>4.572832227089263E-3</v>
      </c>
      <c r="G86" s="1">
        <v>42864</v>
      </c>
      <c r="H86" s="4">
        <f>IF(Table13435[[#This Row],[Actual]]&gt;0,IF(Table13435[[#This Row],[Predicted]]&gt;0,1))</f>
        <v>1</v>
      </c>
      <c r="I86" s="4" t="str">
        <f>IF(Table13435[[#This Row],[Column4]]&gt;=0,"BUY","SELL")</f>
        <v>BUY</v>
      </c>
      <c r="J86" s="4" t="str">
        <f>IF(SUM(Table13435[[#This Row],[Column5]:[Column2]])&gt;=0,"BUY","SELL")</f>
        <v>SELL</v>
      </c>
      <c r="K86" s="5">
        <f>IF(Table13435[[#This Row],[PREDICTED_SELL/BUY]]="BUY",Table13435[[#This Row],[Column4]]*$S$3,IF(Table13435[[#This Row],[PREDICTED_SELL/BUY]]="SELL",-Table13435[[#This Row],[Column4]]*$S$3))</f>
        <v>-7.169539745426956</v>
      </c>
      <c r="L86" s="6"/>
      <c r="M86" s="6">
        <f>IF(Table13435[[#This Row],[ACTUAL_SELL/BUY]]=Table13435[[#This Row],[PREDICTED_SELL/BUY]],1,0)</f>
        <v>0</v>
      </c>
      <c r="N86" s="6"/>
      <c r="O86" s="6"/>
      <c r="P86" s="6"/>
    </row>
    <row r="87" spans="1:16">
      <c r="A87">
        <v>85</v>
      </c>
      <c r="B87">
        <f>Table134[[#This Row],[Actual]]</f>
        <v>948.95</v>
      </c>
      <c r="C87">
        <f>Table134[[#This Row],[Predicted]]</f>
        <v>918.19539999999995</v>
      </c>
      <c r="D87" s="3">
        <f>Table13435[[#This Row],[Actual]]/B86-1</f>
        <v>-4.0617321150130392E-3</v>
      </c>
      <c r="E87" s="3">
        <f>Table13435[[#This Row],[Predicted]]/B86-1</f>
        <v>-3.6339178822948903E-2</v>
      </c>
      <c r="F87" s="3">
        <f>Table13435[[#This Row],[Predicted]]/C86-1</f>
        <v>5.2771292066766673E-3</v>
      </c>
      <c r="G87" s="1">
        <v>42865</v>
      </c>
      <c r="H87" s="4">
        <f>IF(Table13435[[#This Row],[Actual]]&gt;0,IF(Table13435[[#This Row],[Predicted]]&gt;0,1))</f>
        <v>1</v>
      </c>
      <c r="I87" s="4" t="str">
        <f>IF(Table13435[[#This Row],[Column4]]&gt;=0,"BUY","SELL")</f>
        <v>SELL</v>
      </c>
      <c r="J87" s="4" t="str">
        <f>IF(SUM(Table13435[[#This Row],[Column5]:[Column2]])&gt;=0,"BUY","SELL")</f>
        <v>SELL</v>
      </c>
      <c r="K87" s="5">
        <f>IF(Table13435[[#This Row],[PREDICTED_SELL/BUY]]="BUY",Table13435[[#This Row],[Column4]]*$S$3,IF(Table13435[[#This Row],[PREDICTED_SELL/BUY]]="SELL",-Table13435[[#This Row],[Column4]]*$S$3))</f>
        <v>7.3111178070234706</v>
      </c>
      <c r="L87" s="6"/>
      <c r="M87" s="6">
        <f>IF(Table13435[[#This Row],[ACTUAL_SELL/BUY]]=Table13435[[#This Row],[PREDICTED_SELL/BUY]],1,0)</f>
        <v>1</v>
      </c>
      <c r="N87" s="6"/>
      <c r="O87" s="6"/>
      <c r="P87" s="6"/>
    </row>
    <row r="88" spans="1:16">
      <c r="A88">
        <v>86</v>
      </c>
      <c r="B88">
        <f>Table134[[#This Row],[Actual]]</f>
        <v>947.62009999999998</v>
      </c>
      <c r="C88">
        <f>Table134[[#This Row],[Predicted]]</f>
        <v>921.50792999999999</v>
      </c>
      <c r="D88" s="3">
        <f>Table13435[[#This Row],[Actual]]/B87-1</f>
        <v>-1.4014437009326475E-3</v>
      </c>
      <c r="E88" s="3">
        <f>Table13435[[#This Row],[Predicted]]/B87-1</f>
        <v>-2.8918351862585068E-2</v>
      </c>
      <c r="F88" s="3">
        <f>Table13435[[#This Row],[Predicted]]/C87-1</f>
        <v>3.6076525759114464E-3</v>
      </c>
      <c r="G88" s="1">
        <v>42866</v>
      </c>
      <c r="H88" s="4">
        <f>IF(Table13435[[#This Row],[Actual]]&gt;0,IF(Table13435[[#This Row],[Predicted]]&gt;0,1))</f>
        <v>1</v>
      </c>
      <c r="I88" s="4" t="str">
        <f>IF(Table13435[[#This Row],[Column4]]&gt;=0,"BUY","SELL")</f>
        <v>SELL</v>
      </c>
      <c r="J88" s="4" t="str">
        <f>IF(SUM(Table13435[[#This Row],[Column5]:[Column2]])&gt;=0,"BUY","SELL")</f>
        <v>SELL</v>
      </c>
      <c r="K88" s="5">
        <f>IF(Table13435[[#This Row],[PREDICTED_SELL/BUY]]="BUY",Table13435[[#This Row],[Column4]]*$S$3,IF(Table13435[[#This Row],[PREDICTED_SELL/BUY]]="SELL",-Table13435[[#This Row],[Column4]]*$S$3))</f>
        <v>2.5225986616787655</v>
      </c>
      <c r="L88" s="6"/>
      <c r="M88" s="6">
        <f>IF(Table13435[[#This Row],[ACTUAL_SELL/BUY]]=Table13435[[#This Row],[PREDICTED_SELL/BUY]],1,0)</f>
        <v>1</v>
      </c>
      <c r="N88" s="6"/>
      <c r="O88" s="6"/>
      <c r="P88" s="6"/>
    </row>
    <row r="89" spans="1:16">
      <c r="A89">
        <v>87</v>
      </c>
      <c r="B89">
        <f>Table134[[#This Row],[Actual]]</f>
        <v>961.3501</v>
      </c>
      <c r="C89">
        <f>Table134[[#This Row],[Predicted]]</f>
        <v>921.22850000000005</v>
      </c>
      <c r="D89" s="3">
        <f>Table13435[[#This Row],[Actual]]/B88-1</f>
        <v>1.4488928632898412E-2</v>
      </c>
      <c r="E89" s="3">
        <f>Table13435[[#This Row],[Predicted]]/B88-1</f>
        <v>-2.7850401231463873E-2</v>
      </c>
      <c r="F89" s="3">
        <f>Table13435[[#This Row],[Predicted]]/C88-1</f>
        <v>-3.0323124837350335E-4</v>
      </c>
      <c r="G89" s="1">
        <v>42867</v>
      </c>
      <c r="H89" s="4">
        <f>IF(Table13435[[#This Row],[Actual]]&gt;0,IF(Table13435[[#This Row],[Predicted]]&gt;0,1))</f>
        <v>1</v>
      </c>
      <c r="I89" s="4" t="str">
        <f>IF(Table13435[[#This Row],[Column4]]&gt;=0,"BUY","SELL")</f>
        <v>BUY</v>
      </c>
      <c r="J89" s="4" t="str">
        <f>IF(SUM(Table13435[[#This Row],[Column5]:[Column2]])&gt;=0,"BUY","SELL")</f>
        <v>SELL</v>
      </c>
      <c r="K89" s="5">
        <f>IF(Table13435[[#This Row],[PREDICTED_SELL/BUY]]="BUY",Table13435[[#This Row],[Column4]]*$S$3,IF(Table13435[[#This Row],[PREDICTED_SELL/BUY]]="SELL",-Table13435[[#This Row],[Column4]]*$S$3))</f>
        <v>-26.080071539217144</v>
      </c>
      <c r="L89" s="6"/>
      <c r="M89" s="6">
        <f>IF(Table13435[[#This Row],[ACTUAL_SELL/BUY]]=Table13435[[#This Row],[PREDICTED_SELL/BUY]],1,0)</f>
        <v>0</v>
      </c>
      <c r="N89" s="6"/>
      <c r="O89" s="6"/>
      <c r="P89" s="6"/>
    </row>
    <row r="90" spans="1:16">
      <c r="A90">
        <v>88</v>
      </c>
      <c r="B90">
        <f>Table134[[#This Row],[Actual]]</f>
        <v>957.97</v>
      </c>
      <c r="C90">
        <f>Table134[[#This Row],[Predicted]]</f>
        <v>924.75867000000005</v>
      </c>
      <c r="D90" s="3">
        <f>Table13435[[#This Row],[Actual]]/B89-1</f>
        <v>-3.5159927689194514E-3</v>
      </c>
      <c r="E90" s="3">
        <f>Table13435[[#This Row],[Predicted]]/B89-1</f>
        <v>-3.8062543500021473E-2</v>
      </c>
      <c r="F90" s="3">
        <f>Table13435[[#This Row],[Predicted]]/C89-1</f>
        <v>3.832024302331094E-3</v>
      </c>
      <c r="G90" s="1">
        <v>42870</v>
      </c>
      <c r="H90" s="4">
        <f>IF(Table13435[[#This Row],[Actual]]&gt;0,IF(Table13435[[#This Row],[Predicted]]&gt;0,1))</f>
        <v>1</v>
      </c>
      <c r="I90" s="4" t="str">
        <f>IF(Table13435[[#This Row],[Column4]]&gt;=0,"BUY","SELL")</f>
        <v>SELL</v>
      </c>
      <c r="J90" s="4" t="str">
        <f>IF(SUM(Table13435[[#This Row],[Column5]:[Column2]])&gt;=0,"BUY","SELL")</f>
        <v>SELL</v>
      </c>
      <c r="K90" s="5">
        <f>IF(Table13435[[#This Row],[PREDICTED_SELL/BUY]]="BUY",Table13435[[#This Row],[Column4]]*$S$3,IF(Table13435[[#This Row],[PREDICTED_SELL/BUY]]="SELL",-Table13435[[#This Row],[Column4]]*$S$3))</f>
        <v>6.3287869840550126</v>
      </c>
      <c r="L90" s="6"/>
      <c r="M90" s="6">
        <f>IF(Table13435[[#This Row],[ACTUAL_SELL/BUY]]=Table13435[[#This Row],[PREDICTED_SELL/BUY]],1,0)</f>
        <v>1</v>
      </c>
      <c r="N90" s="6"/>
      <c r="O90" s="6"/>
      <c r="P90" s="6"/>
    </row>
    <row r="91" spans="1:16">
      <c r="A91">
        <v>89</v>
      </c>
      <c r="B91">
        <f>Table134[[#This Row],[Actual]]</f>
        <v>966.07010000000002</v>
      </c>
      <c r="C91">
        <f>Table134[[#This Row],[Predicted]]</f>
        <v>925.58510000000001</v>
      </c>
      <c r="D91" s="3">
        <f>Table13435[[#This Row],[Actual]]/B90-1</f>
        <v>8.4554839921917591E-3</v>
      </c>
      <c r="E91" s="3">
        <f>Table13435[[#This Row],[Predicted]]/B90-1</f>
        <v>-3.3805755921375469E-2</v>
      </c>
      <c r="F91" s="3">
        <f>Table13435[[#This Row],[Predicted]]/C90-1</f>
        <v>8.9367099418491414E-4</v>
      </c>
      <c r="G91" s="1">
        <v>42871</v>
      </c>
      <c r="H91" s="4">
        <f>IF(Table13435[[#This Row],[Actual]]&gt;0,IF(Table13435[[#This Row],[Predicted]]&gt;0,1))</f>
        <v>1</v>
      </c>
      <c r="I91" s="4" t="str">
        <f>IF(Table13435[[#This Row],[Column4]]&gt;=0,"BUY","SELL")</f>
        <v>BUY</v>
      </c>
      <c r="J91" s="4" t="str">
        <f>IF(SUM(Table13435[[#This Row],[Column5]:[Column2]])&gt;=0,"BUY","SELL")</f>
        <v>SELL</v>
      </c>
      <c r="K91" s="5">
        <f>IF(Table13435[[#This Row],[PREDICTED_SELL/BUY]]="BUY",Table13435[[#This Row],[Column4]]*$S$3,IF(Table13435[[#This Row],[PREDICTED_SELL/BUY]]="SELL",-Table13435[[#This Row],[Column4]]*$S$3))</f>
        <v>-15.219871185945166</v>
      </c>
      <c r="L91" s="6"/>
      <c r="M91" s="6">
        <f>IF(Table13435[[#This Row],[ACTUAL_SELL/BUY]]=Table13435[[#This Row],[PREDICTED_SELL/BUY]],1,0)</f>
        <v>0</v>
      </c>
      <c r="N91" s="6"/>
      <c r="O91" s="6"/>
      <c r="P91" s="6"/>
    </row>
    <row r="92" spans="1:16">
      <c r="A92">
        <v>90</v>
      </c>
      <c r="B92">
        <f>Table134[[#This Row],[Actual]]</f>
        <v>944.76</v>
      </c>
      <c r="C92">
        <f>Table134[[#This Row],[Predicted]]</f>
        <v>930.82069999999999</v>
      </c>
      <c r="D92" s="3">
        <f>Table13435[[#This Row],[Actual]]/B91-1</f>
        <v>-2.2058544198811258E-2</v>
      </c>
      <c r="E92" s="3">
        <f>Table13435[[#This Row],[Predicted]]/B91-1</f>
        <v>-3.6487414319105849E-2</v>
      </c>
      <c r="F92" s="3">
        <f>Table13435[[#This Row],[Predicted]]/C91-1</f>
        <v>5.6565301234861032E-3</v>
      </c>
      <c r="G92" s="1">
        <v>42872</v>
      </c>
      <c r="H92" s="4">
        <f>IF(Table13435[[#This Row],[Actual]]&gt;0,IF(Table13435[[#This Row],[Predicted]]&gt;0,1))</f>
        <v>1</v>
      </c>
      <c r="I92" s="4" t="str">
        <f>IF(Table13435[[#This Row],[Column4]]&gt;=0,"BUY","SELL")</f>
        <v>SELL</v>
      </c>
      <c r="J92" s="4" t="str">
        <f>IF(SUM(Table13435[[#This Row],[Column5]:[Column2]])&gt;=0,"BUY","SELL")</f>
        <v>SELL</v>
      </c>
      <c r="K92" s="5">
        <f>IF(Table13435[[#This Row],[PREDICTED_SELL/BUY]]="BUY",Table13435[[#This Row],[Column4]]*$S$3,IF(Table13435[[#This Row],[PREDICTED_SELL/BUY]]="SELL",-Table13435[[#This Row],[Column4]]*$S$3))</f>
        <v>39.705379557860269</v>
      </c>
      <c r="L92" s="6"/>
      <c r="M92" s="6">
        <f>IF(Table13435[[#This Row],[ACTUAL_SELL/BUY]]=Table13435[[#This Row],[PREDICTED_SELL/BUY]],1,0)</f>
        <v>1</v>
      </c>
      <c r="N92" s="6"/>
      <c r="O92" s="6"/>
      <c r="P92" s="6"/>
    </row>
    <row r="93" spans="1:16">
      <c r="A93">
        <v>91</v>
      </c>
      <c r="B93">
        <f>Table134[[#This Row],[Actual]]</f>
        <v>958.49</v>
      </c>
      <c r="C93">
        <f>Table134[[#This Row],[Predicted]]</f>
        <v>922.24567000000002</v>
      </c>
      <c r="D93" s="3">
        <f>Table13435[[#This Row],[Actual]]/B92-1</f>
        <v>1.4532791396756783E-2</v>
      </c>
      <c r="E93" s="3">
        <f>Table13435[[#This Row],[Predicted]]/B92-1</f>
        <v>-2.3830740082137258E-2</v>
      </c>
      <c r="F93" s="3">
        <f>Table13435[[#This Row],[Predicted]]/C92-1</f>
        <v>-9.2123327296008695E-3</v>
      </c>
      <c r="G93" s="1">
        <v>42873</v>
      </c>
      <c r="H93" s="4">
        <f>IF(Table13435[[#This Row],[Actual]]&gt;0,IF(Table13435[[#This Row],[Predicted]]&gt;0,1))</f>
        <v>1</v>
      </c>
      <c r="I93" s="4" t="str">
        <f>IF(Table13435[[#This Row],[Column4]]&gt;=0,"BUY","SELL")</f>
        <v>BUY</v>
      </c>
      <c r="J93" s="4" t="str">
        <f>IF(SUM(Table13435[[#This Row],[Column5]:[Column2]])&gt;=0,"BUY","SELL")</f>
        <v>SELL</v>
      </c>
      <c r="K93" s="5">
        <f>IF(Table13435[[#This Row],[PREDICTED_SELL/BUY]]="BUY",Table13435[[#This Row],[Column4]]*$S$3,IF(Table13435[[#This Row],[PREDICTED_SELL/BUY]]="SELL",-Table13435[[#This Row],[Column4]]*$S$3))</f>
        <v>-26.159024514162212</v>
      </c>
      <c r="L93" s="6"/>
      <c r="M93" s="6">
        <f>IF(Table13435[[#This Row],[ACTUAL_SELL/BUY]]=Table13435[[#This Row],[PREDICTED_SELL/BUY]],1,0)</f>
        <v>0</v>
      </c>
      <c r="N93" s="6"/>
      <c r="O93" s="6"/>
      <c r="P93" s="6"/>
    </row>
    <row r="94" spans="1:16">
      <c r="A94">
        <v>92</v>
      </c>
      <c r="B94">
        <f>Table134[[#This Row],[Actual]]</f>
        <v>959.84010000000001</v>
      </c>
      <c r="C94">
        <f>Table134[[#This Row],[Predicted]]</f>
        <v>923.24554000000001</v>
      </c>
      <c r="D94" s="3">
        <f>Table13435[[#This Row],[Actual]]/B93-1</f>
        <v>1.4085697294703436E-3</v>
      </c>
      <c r="E94" s="3">
        <f>Table13435[[#This Row],[Predicted]]/B93-1</f>
        <v>-3.6770816596938927E-2</v>
      </c>
      <c r="F94" s="3">
        <f>Table13435[[#This Row],[Predicted]]/C93-1</f>
        <v>1.0841688202234412E-3</v>
      </c>
      <c r="G94" s="1">
        <v>42874</v>
      </c>
      <c r="H94" s="4">
        <f>IF(Table13435[[#This Row],[Actual]]&gt;0,IF(Table13435[[#This Row],[Predicted]]&gt;0,1))</f>
        <v>1</v>
      </c>
      <c r="I94" s="4" t="str">
        <f>IF(Table13435[[#This Row],[Column4]]&gt;=0,"BUY","SELL")</f>
        <v>BUY</v>
      </c>
      <c r="J94" s="4" t="str">
        <f>IF(SUM(Table13435[[#This Row],[Column5]:[Column2]])&gt;=0,"BUY","SELL")</f>
        <v>SELL</v>
      </c>
      <c r="K94" s="5">
        <f>IF(Table13435[[#This Row],[PREDICTED_SELL/BUY]]="BUY",Table13435[[#This Row],[Column4]]*$S$3,IF(Table13435[[#This Row],[PREDICTED_SELL/BUY]]="SELL",-Table13435[[#This Row],[Column4]]*$S$3))</f>
        <v>-2.5354255130466186</v>
      </c>
      <c r="L94" s="6"/>
      <c r="M94" s="6">
        <f>IF(Table13435[[#This Row],[ACTUAL_SELL/BUY]]=Table13435[[#This Row],[PREDICTED_SELL/BUY]],1,0)</f>
        <v>0</v>
      </c>
      <c r="N94" s="6"/>
      <c r="O94" s="6"/>
      <c r="P94" s="6"/>
    </row>
    <row r="95" spans="1:16">
      <c r="A95">
        <v>93</v>
      </c>
      <c r="B95">
        <f>Table134[[#This Row],[Actual]]</f>
        <v>970.66989999999998</v>
      </c>
      <c r="C95">
        <f>Table134[[#This Row],[Predicted]]</f>
        <v>927.81600000000003</v>
      </c>
      <c r="D95" s="3">
        <f>Table13435[[#This Row],[Actual]]/B94-1</f>
        <v>1.1282920978192168E-2</v>
      </c>
      <c r="E95" s="3">
        <f>Table13435[[#This Row],[Predicted]]/B94-1</f>
        <v>-3.336399469036555E-2</v>
      </c>
      <c r="F95" s="3">
        <f>Table13435[[#This Row],[Predicted]]/C94-1</f>
        <v>4.9504273803477883E-3</v>
      </c>
      <c r="G95" s="1">
        <v>42877</v>
      </c>
      <c r="H95" s="4">
        <f>IF(Table13435[[#This Row],[Actual]]&gt;0,IF(Table13435[[#This Row],[Predicted]]&gt;0,1))</f>
        <v>1</v>
      </c>
      <c r="I95" s="4" t="str">
        <f>IF(Table13435[[#This Row],[Column4]]&gt;=0,"BUY","SELL")</f>
        <v>BUY</v>
      </c>
      <c r="J95" s="4" t="str">
        <f>IF(SUM(Table13435[[#This Row],[Column5]:[Column2]])&gt;=0,"BUY","SELL")</f>
        <v>SELL</v>
      </c>
      <c r="K95" s="5">
        <f>IF(Table13435[[#This Row],[PREDICTED_SELL/BUY]]="BUY",Table13435[[#This Row],[Column4]]*$S$3,IF(Table13435[[#This Row],[PREDICTED_SELL/BUY]]="SELL",-Table13435[[#This Row],[Column4]]*$S$3))</f>
        <v>-20.309257760745901</v>
      </c>
      <c r="L95" s="6"/>
      <c r="M95" s="6">
        <f>IF(Table13435[[#This Row],[ACTUAL_SELL/BUY]]=Table13435[[#This Row],[PREDICTED_SELL/BUY]],1,0)</f>
        <v>0</v>
      </c>
      <c r="N95" s="6"/>
      <c r="O95" s="6"/>
      <c r="P95" s="6"/>
    </row>
    <row r="96" spans="1:16">
      <c r="A96">
        <v>94</v>
      </c>
      <c r="B96">
        <f>Table134[[#This Row],[Actual]]</f>
        <v>971.54</v>
      </c>
      <c r="C96">
        <f>Table134[[#This Row],[Predicted]]</f>
        <v>941.70714999999996</v>
      </c>
      <c r="D96" s="3">
        <f>Table13435[[#This Row],[Actual]]/B95-1</f>
        <v>8.9639124485052513E-4</v>
      </c>
      <c r="E96" s="3">
        <f>Table13435[[#This Row],[Predicted]]/B95-1</f>
        <v>-2.9837898548208841E-2</v>
      </c>
      <c r="F96" s="3">
        <f>Table13435[[#This Row],[Predicted]]/C95-1</f>
        <v>1.4971880200384424E-2</v>
      </c>
      <c r="G96" s="1">
        <v>42878</v>
      </c>
      <c r="H96" s="4">
        <f>IF(Table13435[[#This Row],[Actual]]&gt;0,IF(Table13435[[#This Row],[Predicted]]&gt;0,1))</f>
        <v>1</v>
      </c>
      <c r="I96" s="4" t="str">
        <f>IF(Table13435[[#This Row],[Column4]]&gt;=0,"BUY","SELL")</f>
        <v>BUY</v>
      </c>
      <c r="J96" s="4" t="str">
        <f>IF(SUM(Table13435[[#This Row],[Column5]:[Column2]])&gt;=0,"BUY","SELL")</f>
        <v>SELL</v>
      </c>
      <c r="K96" s="5">
        <f>IF(Table13435[[#This Row],[PREDICTED_SELL/BUY]]="BUY",Table13435[[#This Row],[Column4]]*$S$3,IF(Table13435[[#This Row],[PREDICTED_SELL/BUY]]="SELL",-Table13435[[#This Row],[Column4]]*$S$3))</f>
        <v>-1.6135042407309452</v>
      </c>
      <c r="L96" s="6"/>
      <c r="M96" s="6">
        <f>IF(Table13435[[#This Row],[ACTUAL_SELL/BUY]]=Table13435[[#This Row],[PREDICTED_SELL/BUY]],1,0)</f>
        <v>0</v>
      </c>
      <c r="N96" s="6"/>
      <c r="O96" s="6"/>
      <c r="P96" s="6"/>
    </row>
    <row r="97" spans="1:16">
      <c r="A97">
        <v>95</v>
      </c>
      <c r="B97">
        <f>Table134[[#This Row],[Actual]]</f>
        <v>980.3501</v>
      </c>
      <c r="C97">
        <f>Table134[[#This Row],[Predicted]]</f>
        <v>946.16754000000003</v>
      </c>
      <c r="D97" s="3">
        <f>Table13435[[#This Row],[Actual]]/B96-1</f>
        <v>9.0681804145995581E-3</v>
      </c>
      <c r="E97" s="3">
        <f>Table13435[[#This Row],[Predicted]]/B96-1</f>
        <v>-2.6115713197603752E-2</v>
      </c>
      <c r="F97" s="3">
        <f>Table13435[[#This Row],[Predicted]]/C96-1</f>
        <v>4.7364937178189237E-3</v>
      </c>
      <c r="G97" s="1">
        <v>42879</v>
      </c>
      <c r="H97" s="4">
        <f>IF(Table13435[[#This Row],[Actual]]&gt;0,IF(Table13435[[#This Row],[Predicted]]&gt;0,1))</f>
        <v>1</v>
      </c>
      <c r="I97" s="4" t="str">
        <f>IF(Table13435[[#This Row],[Column4]]&gt;=0,"BUY","SELL")</f>
        <v>BUY</v>
      </c>
      <c r="J97" s="4" t="str">
        <f>IF(SUM(Table13435[[#This Row],[Column5]:[Column2]])&gt;=0,"BUY","SELL")</f>
        <v>SELL</v>
      </c>
      <c r="K97" s="5">
        <f>IF(Table13435[[#This Row],[PREDICTED_SELL/BUY]]="BUY",Table13435[[#This Row],[Column4]]*$S$3,IF(Table13435[[#This Row],[PREDICTED_SELL/BUY]]="SELL",-Table13435[[#This Row],[Column4]]*$S$3))</f>
        <v>-16.322724746279206</v>
      </c>
      <c r="L97" s="6"/>
      <c r="M97" s="6">
        <f>IF(Table13435[[#This Row],[ACTUAL_SELL/BUY]]=Table13435[[#This Row],[PREDICTED_SELL/BUY]],1,0)</f>
        <v>0</v>
      </c>
      <c r="N97" s="6"/>
      <c r="O97" s="6"/>
      <c r="P97" s="6"/>
    </row>
    <row r="98" spans="1:16">
      <c r="A98">
        <v>96</v>
      </c>
      <c r="B98">
        <f>Table134[[#This Row],[Actual]]</f>
        <v>993.37990000000002</v>
      </c>
      <c r="C98">
        <f>Table134[[#This Row],[Predicted]]</f>
        <v>952.43426999999997</v>
      </c>
      <c r="D98" s="3">
        <f>Table13435[[#This Row],[Actual]]/B97-1</f>
        <v>1.3290966155866224E-2</v>
      </c>
      <c r="E98" s="3">
        <f>Table13435[[#This Row],[Predicted]]/B97-1</f>
        <v>-2.8475368136342327E-2</v>
      </c>
      <c r="F98" s="3">
        <f>Table13435[[#This Row],[Predicted]]/C97-1</f>
        <v>6.6232773109082821E-3</v>
      </c>
      <c r="G98" s="1">
        <v>42880</v>
      </c>
      <c r="H98" s="4">
        <f>IF(Table13435[[#This Row],[Actual]]&gt;0,IF(Table13435[[#This Row],[Predicted]]&gt;0,1))</f>
        <v>1</v>
      </c>
      <c r="I98" s="4" t="str">
        <f>IF(Table13435[[#This Row],[Column4]]&gt;=0,"BUY","SELL")</f>
        <v>BUY</v>
      </c>
      <c r="J98" s="4" t="str">
        <f>IF(SUM(Table13435[[#This Row],[Column5]:[Column2]])&gt;=0,"BUY","SELL")</f>
        <v>SELL</v>
      </c>
      <c r="K98" s="5">
        <f>IF(Table13435[[#This Row],[PREDICTED_SELL/BUY]]="BUY",Table13435[[#This Row],[Column4]]*$S$3,IF(Table13435[[#This Row],[PREDICTED_SELL/BUY]]="SELL",-Table13435[[#This Row],[Column4]]*$S$3))</f>
        <v>-23.923739080559201</v>
      </c>
      <c r="L98" s="6"/>
      <c r="M98" s="6">
        <f>IF(Table13435[[#This Row],[ACTUAL_SELL/BUY]]=Table13435[[#This Row],[PREDICTED_SELL/BUY]],1,0)</f>
        <v>0</v>
      </c>
      <c r="N98" s="6"/>
      <c r="O98" s="6"/>
      <c r="P98" s="6"/>
    </row>
    <row r="99" spans="1:16">
      <c r="A99">
        <v>97</v>
      </c>
      <c r="B99">
        <f>Table134[[#This Row],[Actual]]</f>
        <v>995.78</v>
      </c>
      <c r="C99">
        <f>Table134[[#This Row],[Predicted]]</f>
        <v>958.02189999999996</v>
      </c>
      <c r="D99" s="3">
        <f>Table13435[[#This Row],[Actual]]/B98-1</f>
        <v>2.416094789113421E-3</v>
      </c>
      <c r="E99" s="3">
        <f>Table13435[[#This Row],[Predicted]]/B98-1</f>
        <v>-3.5593633412554504E-2</v>
      </c>
      <c r="F99" s="3">
        <f>Table13435[[#This Row],[Predicted]]/C98-1</f>
        <v>5.8666830625486721E-3</v>
      </c>
      <c r="G99" s="1">
        <v>42881</v>
      </c>
      <c r="H99" s="4">
        <f>IF(Table13435[[#This Row],[Actual]]&gt;0,IF(Table13435[[#This Row],[Predicted]]&gt;0,1))</f>
        <v>1</v>
      </c>
      <c r="I99" s="4" t="str">
        <f>IF(Table13435[[#This Row],[Column4]]&gt;=0,"BUY","SELL")</f>
        <v>BUY</v>
      </c>
      <c r="J99" s="4" t="str">
        <f>IF(SUM(Table13435[[#This Row],[Column5]:[Column2]])&gt;=0,"BUY","SELL")</f>
        <v>SELL</v>
      </c>
      <c r="K99" s="5">
        <f>IF(Table13435[[#This Row],[PREDICTED_SELL/BUY]]="BUY",Table13435[[#This Row],[Column4]]*$S$3,IF(Table13435[[#This Row],[PREDICTED_SELL/BUY]]="SELL",-Table13435[[#This Row],[Column4]]*$S$3))</f>
        <v>-4.3489706204041578</v>
      </c>
      <c r="L99" s="6"/>
      <c r="M99" s="6">
        <f>IF(Table13435[[#This Row],[ACTUAL_SELL/BUY]]=Table13435[[#This Row],[PREDICTED_SELL/BUY]],1,0)</f>
        <v>0</v>
      </c>
      <c r="N99" s="6"/>
      <c r="O99" s="6"/>
      <c r="P99" s="6"/>
    </row>
    <row r="100" spans="1:16">
      <c r="A100">
        <v>98</v>
      </c>
      <c r="B100">
        <f>Table134[[#This Row],[Actual]]</f>
        <v>995.78</v>
      </c>
      <c r="C100">
        <f>Table134[[#This Row],[Predicted]]</f>
        <v>964.1422</v>
      </c>
      <c r="D100" s="3">
        <f>Table13435[[#This Row],[Actual]]/B99-1</f>
        <v>0</v>
      </c>
      <c r="E100" s="3">
        <f>Table13435[[#This Row],[Predicted]]/B99-1</f>
        <v>-3.1771877322300024E-2</v>
      </c>
      <c r="F100" s="3">
        <f>Table13435[[#This Row],[Predicted]]/C99-1</f>
        <v>6.3884760880728031E-3</v>
      </c>
      <c r="G100" s="1">
        <v>42884</v>
      </c>
      <c r="H100" s="4">
        <f>IF(Table13435[[#This Row],[Actual]]&gt;0,IF(Table13435[[#This Row],[Predicted]]&gt;0,1))</f>
        <v>1</v>
      </c>
      <c r="I100" s="4" t="str">
        <f>IF(Table13435[[#This Row],[Column4]]&gt;=0,"BUY","SELL")</f>
        <v>BUY</v>
      </c>
      <c r="J100" s="4" t="str">
        <f>IF(SUM(Table13435[[#This Row],[Column5]:[Column2]])&gt;=0,"BUY","SELL")</f>
        <v>SELL</v>
      </c>
      <c r="K100" s="5">
        <f>IF(Table13435[[#This Row],[PREDICTED_SELL/BUY]]="BUY",Table13435[[#This Row],[Column4]]*$S$3,IF(Table13435[[#This Row],[PREDICTED_SELL/BUY]]="SELL",-Table13435[[#This Row],[Column4]]*$S$3))</f>
        <v>0</v>
      </c>
      <c r="L100" s="6"/>
      <c r="M100" s="6">
        <f>IF(Table13435[[#This Row],[ACTUAL_SELL/BUY]]=Table13435[[#This Row],[PREDICTED_SELL/BUY]],1,0)</f>
        <v>0</v>
      </c>
      <c r="N100" s="6"/>
      <c r="O100" s="6"/>
      <c r="P100" s="6"/>
    </row>
    <row r="101" spans="1:16">
      <c r="A101">
        <v>99</v>
      </c>
      <c r="B101">
        <f>Table134[[#This Row],[Actual]]</f>
        <v>996.69994999999994</v>
      </c>
      <c r="C101">
        <f>Table134[[#This Row],[Predicted]]</f>
        <v>970.43510000000003</v>
      </c>
      <c r="D101" s="3">
        <f>Table13435[[#This Row],[Actual]]/B100-1</f>
        <v>9.2384864126615618E-4</v>
      </c>
      <c r="E101" s="3">
        <f>Table13435[[#This Row],[Predicted]]/B100-1</f>
        <v>-2.5452308742894947E-2</v>
      </c>
      <c r="F101" s="3">
        <f>Table13435[[#This Row],[Predicted]]/C100-1</f>
        <v>6.5269417726969703E-3</v>
      </c>
      <c r="G101" s="1">
        <v>42885</v>
      </c>
      <c r="H101" s="4">
        <f>IF(Table13435[[#This Row],[Actual]]&gt;0,IF(Table13435[[#This Row],[Predicted]]&gt;0,1))</f>
        <v>1</v>
      </c>
      <c r="I101" s="4" t="str">
        <f>IF(Table13435[[#This Row],[Column4]]&gt;=0,"BUY","SELL")</f>
        <v>BUY</v>
      </c>
      <c r="J101" s="4" t="str">
        <f>IF(SUM(Table13435[[#This Row],[Column5]:[Column2]])&gt;=0,"BUY","SELL")</f>
        <v>SELL</v>
      </c>
      <c r="K101" s="5">
        <f>IF(Table13435[[#This Row],[PREDICTED_SELL/BUY]]="BUY",Table13435[[#This Row],[Column4]]*$S$3,IF(Table13435[[#This Row],[PREDICTED_SELL/BUY]]="SELL",-Table13435[[#This Row],[Column4]]*$S$3))</f>
        <v>-1.6629275542790811</v>
      </c>
      <c r="L101" s="6"/>
      <c r="M101" s="6">
        <f>IF(Table13435[[#This Row],[ACTUAL_SELL/BUY]]=Table13435[[#This Row],[PREDICTED_SELL/BUY]],1,0)</f>
        <v>0</v>
      </c>
      <c r="N101" s="6"/>
      <c r="O101" s="6"/>
      <c r="P101" s="6"/>
    </row>
    <row r="102" spans="1:16">
      <c r="A102">
        <v>100</v>
      </c>
      <c r="B102">
        <f>Table134[[#This Row],[Actual]]</f>
        <v>994.62009999999998</v>
      </c>
      <c r="C102">
        <f>Table134[[#This Row],[Predicted]]</f>
        <v>970.60564999999997</v>
      </c>
      <c r="D102" s="3">
        <f>Table13435[[#This Row],[Actual]]/B101-1</f>
        <v>-2.0867363342397249E-3</v>
      </c>
      <c r="E102" s="3">
        <f>Table13435[[#This Row],[Predicted]]/B101-1</f>
        <v>-2.6180697611151604E-2</v>
      </c>
      <c r="F102" s="3">
        <f>Table13435[[#This Row],[Predicted]]/C101-1</f>
        <v>1.7574591026225939E-4</v>
      </c>
      <c r="G102" s="1">
        <v>42886</v>
      </c>
      <c r="H102" s="4">
        <f>IF(Table13435[[#This Row],[Actual]]&gt;0,IF(Table13435[[#This Row],[Predicted]]&gt;0,1))</f>
        <v>1</v>
      </c>
      <c r="I102" s="4" t="str">
        <f>IF(Table13435[[#This Row],[Column4]]&gt;=0,"BUY","SELL")</f>
        <v>SELL</v>
      </c>
      <c r="J102" s="4" t="str">
        <f>IF(SUM(Table13435[[#This Row],[Column5]:[Column2]])&gt;=0,"BUY","SELL")</f>
        <v>SELL</v>
      </c>
      <c r="K102" s="5">
        <f>IF(Table13435[[#This Row],[PREDICTED_SELL/BUY]]="BUY",Table13435[[#This Row],[Column4]]*$S$3,IF(Table13435[[#This Row],[PREDICTED_SELL/BUY]]="SELL",-Table13435[[#This Row],[Column4]]*$S$3))</f>
        <v>3.7561254016315049</v>
      </c>
      <c r="L102" s="6"/>
      <c r="M102" s="6">
        <f>IF(Table13435[[#This Row],[ACTUAL_SELL/BUY]]=Table13435[[#This Row],[PREDICTED_SELL/BUY]],1,0)</f>
        <v>1</v>
      </c>
      <c r="N102" s="6"/>
      <c r="O102" s="6"/>
      <c r="P102" s="6"/>
    </row>
    <row r="103" spans="1:16">
      <c r="A103">
        <v>101</v>
      </c>
      <c r="B103">
        <f>Table134[[#This Row],[Actual]]</f>
        <v>995.95</v>
      </c>
      <c r="C103">
        <f>Table134[[#This Row],[Predicted]]</f>
        <v>968.74805000000003</v>
      </c>
      <c r="D103" s="3">
        <f>Table13435[[#This Row],[Actual]]/B102-1</f>
        <v>1.3370934289385072E-3</v>
      </c>
      <c r="E103" s="3">
        <f>Table13435[[#This Row],[Predicted]]/B102-1</f>
        <v>-2.6011991915305122E-2</v>
      </c>
      <c r="F103" s="3">
        <f>Table13435[[#This Row],[Predicted]]/C102-1</f>
        <v>-1.913856569864314E-3</v>
      </c>
      <c r="G103" s="1">
        <v>42887</v>
      </c>
      <c r="H103" s="4">
        <f>IF(Table13435[[#This Row],[Actual]]&gt;0,IF(Table13435[[#This Row],[Predicted]]&gt;0,1))</f>
        <v>1</v>
      </c>
      <c r="I103" s="4" t="str">
        <f>IF(Table13435[[#This Row],[Column4]]&gt;=0,"BUY","SELL")</f>
        <v>BUY</v>
      </c>
      <c r="J103" s="4" t="str">
        <f>IF(SUM(Table13435[[#This Row],[Column5]:[Column2]])&gt;=0,"BUY","SELL")</f>
        <v>SELL</v>
      </c>
      <c r="K103" s="5">
        <f>IF(Table13435[[#This Row],[PREDICTED_SELL/BUY]]="BUY",Table13435[[#This Row],[Column4]]*$S$3,IF(Table13435[[#This Row],[PREDICTED_SELL/BUY]]="SELL",-Table13435[[#This Row],[Column4]]*$S$3))</f>
        <v>-2.406768172089313</v>
      </c>
      <c r="L103" s="6"/>
      <c r="M103" s="6">
        <f>IF(Table13435[[#This Row],[ACTUAL_SELL/BUY]]=Table13435[[#This Row],[PREDICTED_SELL/BUY]],1,0)</f>
        <v>0</v>
      </c>
      <c r="N103" s="6"/>
      <c r="O103" s="6"/>
      <c r="P103" s="6"/>
    </row>
    <row r="104" spans="1:16">
      <c r="A104">
        <v>102</v>
      </c>
      <c r="B104">
        <f>Table134[[#This Row],[Actual]]</f>
        <v>1006.73</v>
      </c>
      <c r="C104">
        <f>Table134[[#This Row],[Predicted]]</f>
        <v>968.89769999999999</v>
      </c>
      <c r="D104" s="3">
        <f>Table13435[[#This Row],[Actual]]/B103-1</f>
        <v>1.0823836537978693E-2</v>
      </c>
      <c r="E104" s="3">
        <f>Table13435[[#This Row],[Predicted]]/B103-1</f>
        <v>-2.7162307344746228E-2</v>
      </c>
      <c r="F104" s="3">
        <f>Table13435[[#This Row],[Predicted]]/C103-1</f>
        <v>1.5447773030352607E-4</v>
      </c>
      <c r="G104" s="1">
        <v>42888</v>
      </c>
      <c r="H104" s="4">
        <f>IF(Table13435[[#This Row],[Actual]]&gt;0,IF(Table13435[[#This Row],[Predicted]]&gt;0,1))</f>
        <v>1</v>
      </c>
      <c r="I104" s="4" t="str">
        <f>IF(Table13435[[#This Row],[Column4]]&gt;=0,"BUY","SELL")</f>
        <v>BUY</v>
      </c>
      <c r="J104" s="4" t="str">
        <f>IF(SUM(Table13435[[#This Row],[Column5]:[Column2]])&gt;=0,"BUY","SELL")</f>
        <v>SELL</v>
      </c>
      <c r="K104" s="5">
        <f>IF(Table13435[[#This Row],[PREDICTED_SELL/BUY]]="BUY",Table13435[[#This Row],[Column4]]*$S$3,IF(Table13435[[#This Row],[PREDICTED_SELL/BUY]]="SELL",-Table13435[[#This Row],[Column4]]*$S$3))</f>
        <v>-19.482905768361647</v>
      </c>
      <c r="L104" s="6"/>
      <c r="M104" s="6">
        <f>IF(Table13435[[#This Row],[ACTUAL_SELL/BUY]]=Table13435[[#This Row],[PREDICTED_SELL/BUY]],1,0)</f>
        <v>0</v>
      </c>
      <c r="N104" s="6"/>
      <c r="O104" s="6"/>
      <c r="P104" s="6"/>
    </row>
    <row r="105" spans="1:16">
      <c r="A105">
        <v>103</v>
      </c>
      <c r="B105">
        <f>Table134[[#This Row],[Actual]]</f>
        <v>1011.34</v>
      </c>
      <c r="C105">
        <f>Table134[[#This Row],[Predicted]]</f>
        <v>972.55589999999995</v>
      </c>
      <c r="D105" s="3">
        <f>Table13435[[#This Row],[Actual]]/B104-1</f>
        <v>4.5791821044371961E-3</v>
      </c>
      <c r="E105" s="3">
        <f>Table13435[[#This Row],[Predicted]]/B104-1</f>
        <v>-3.3945645803740931E-2</v>
      </c>
      <c r="F105" s="3">
        <f>Table13435[[#This Row],[Predicted]]/C104-1</f>
        <v>3.7756308018894735E-3</v>
      </c>
      <c r="G105" s="1">
        <v>42891</v>
      </c>
      <c r="H105" s="4">
        <f>IF(Table13435[[#This Row],[Actual]]&gt;0,IF(Table13435[[#This Row],[Predicted]]&gt;0,1))</f>
        <v>1</v>
      </c>
      <c r="I105" s="4" t="str">
        <f>IF(Table13435[[#This Row],[Column4]]&gt;=0,"BUY","SELL")</f>
        <v>BUY</v>
      </c>
      <c r="J105" s="4" t="str">
        <f>IF(SUM(Table13435[[#This Row],[Column5]:[Column2]])&gt;=0,"BUY","SELL")</f>
        <v>SELL</v>
      </c>
      <c r="K105" s="5">
        <f>IF(Table13435[[#This Row],[PREDICTED_SELL/BUY]]="BUY",Table13435[[#This Row],[Column4]]*$S$3,IF(Table13435[[#This Row],[PREDICTED_SELL/BUY]]="SELL",-Table13435[[#This Row],[Column4]]*$S$3))</f>
        <v>-8.242527787986953</v>
      </c>
      <c r="L105" s="6"/>
      <c r="M105" s="6">
        <f>IF(Table13435[[#This Row],[ACTUAL_SELL/BUY]]=Table13435[[#This Row],[PREDICTED_SELL/BUY]],1,0)</f>
        <v>0</v>
      </c>
      <c r="N105" s="6"/>
      <c r="O105" s="6"/>
      <c r="P105" s="6"/>
    </row>
    <row r="106" spans="1:16">
      <c r="A106">
        <v>104</v>
      </c>
      <c r="B106">
        <f>Table134[[#This Row],[Actual]]</f>
        <v>1003</v>
      </c>
      <c r="C106">
        <f>Table134[[#This Row],[Predicted]]</f>
        <v>978.28700000000003</v>
      </c>
      <c r="D106" s="3">
        <f>Table13435[[#This Row],[Actual]]/B105-1</f>
        <v>-8.2464848616686792E-3</v>
      </c>
      <c r="E106" s="3">
        <f>Table13435[[#This Row],[Predicted]]/B105-1</f>
        <v>-3.2682381790495763E-2</v>
      </c>
      <c r="F106" s="3">
        <f>Table13435[[#This Row],[Predicted]]/C105-1</f>
        <v>5.8928232300066163E-3</v>
      </c>
      <c r="G106" s="1">
        <v>42892</v>
      </c>
      <c r="H106" s="4">
        <f>IF(Table13435[[#This Row],[Actual]]&gt;0,IF(Table13435[[#This Row],[Predicted]]&gt;0,1))</f>
        <v>1</v>
      </c>
      <c r="I106" s="4" t="str">
        <f>IF(Table13435[[#This Row],[Column4]]&gt;=0,"BUY","SELL")</f>
        <v>SELL</v>
      </c>
      <c r="J106" s="4" t="str">
        <f>IF(SUM(Table13435[[#This Row],[Column5]:[Column2]])&gt;=0,"BUY","SELL")</f>
        <v>SELL</v>
      </c>
      <c r="K106" s="5">
        <f>IF(Table13435[[#This Row],[PREDICTED_SELL/BUY]]="BUY",Table13435[[#This Row],[Column4]]*$S$3,IF(Table13435[[#This Row],[PREDICTED_SELL/BUY]]="SELL",-Table13435[[#This Row],[Column4]]*$S$3))</f>
        <v>14.843672751003623</v>
      </c>
      <c r="L106" s="6"/>
      <c r="M106" s="6">
        <f>IF(Table13435[[#This Row],[ACTUAL_SELL/BUY]]=Table13435[[#This Row],[PREDICTED_SELL/BUY]],1,0)</f>
        <v>1</v>
      </c>
      <c r="N106" s="6"/>
      <c r="O106" s="6"/>
      <c r="P106" s="6"/>
    </row>
    <row r="107" spans="1:16">
      <c r="A107">
        <v>105</v>
      </c>
      <c r="B107">
        <f>Table134[[#This Row],[Actual]]</f>
        <v>1010.07</v>
      </c>
      <c r="C107">
        <f>Table134[[#This Row],[Predicted]]</f>
        <v>977.73490000000004</v>
      </c>
      <c r="D107" s="3">
        <f>Table13435[[#This Row],[Actual]]/B106-1</f>
        <v>7.0488534396810909E-3</v>
      </c>
      <c r="E107" s="3">
        <f>Table13435[[#This Row],[Predicted]]/B106-1</f>
        <v>-2.5189531405782617E-2</v>
      </c>
      <c r="F107" s="3">
        <f>Table13435[[#This Row],[Predicted]]/C106-1</f>
        <v>-5.6435381437147658E-4</v>
      </c>
      <c r="G107" s="1">
        <v>42893</v>
      </c>
      <c r="H107" s="4">
        <f>IF(Table13435[[#This Row],[Actual]]&gt;0,IF(Table13435[[#This Row],[Predicted]]&gt;0,1))</f>
        <v>1</v>
      </c>
      <c r="I107" s="4" t="str">
        <f>IF(Table13435[[#This Row],[Column4]]&gt;=0,"BUY","SELL")</f>
        <v>BUY</v>
      </c>
      <c r="J107" s="4" t="str">
        <f>IF(SUM(Table13435[[#This Row],[Column5]:[Column2]])&gt;=0,"BUY","SELL")</f>
        <v>SELL</v>
      </c>
      <c r="K107" s="5">
        <f>IF(Table13435[[#This Row],[PREDICTED_SELL/BUY]]="BUY",Table13435[[#This Row],[Column4]]*$S$3,IF(Table13435[[#This Row],[PREDICTED_SELL/BUY]]="SELL",-Table13435[[#This Row],[Column4]]*$S$3))</f>
        <v>-12.687936191425964</v>
      </c>
      <c r="L107" s="6"/>
      <c r="M107" s="6">
        <f>IF(Table13435[[#This Row],[ACTUAL_SELL/BUY]]=Table13435[[#This Row],[PREDICTED_SELL/BUY]],1,0)</f>
        <v>0</v>
      </c>
      <c r="N107" s="6"/>
      <c r="O107" s="6"/>
      <c r="P107" s="6"/>
    </row>
    <row r="108" spans="1:16">
      <c r="A108">
        <v>106</v>
      </c>
      <c r="B108">
        <f>Table134[[#This Row],[Actual]]</f>
        <v>1010.27</v>
      </c>
      <c r="C108">
        <f>Table134[[#This Row],[Predicted]]</f>
        <v>979.57635000000005</v>
      </c>
      <c r="D108" s="3">
        <f>Table13435[[#This Row],[Actual]]/B107-1</f>
        <v>1.9800607878650567E-4</v>
      </c>
      <c r="E108" s="3">
        <f>Table13435[[#This Row],[Predicted]]/B107-1</f>
        <v>-3.0189640321957922E-2</v>
      </c>
      <c r="F108" s="3">
        <f>Table13435[[#This Row],[Predicted]]/C107-1</f>
        <v>1.8833837270204601E-3</v>
      </c>
      <c r="G108" s="1">
        <v>42894</v>
      </c>
      <c r="H108" s="4">
        <f>IF(Table13435[[#This Row],[Actual]]&gt;0,IF(Table13435[[#This Row],[Predicted]]&gt;0,1))</f>
        <v>1</v>
      </c>
      <c r="I108" s="4" t="str">
        <f>IF(Table13435[[#This Row],[Column4]]&gt;=0,"BUY","SELL")</f>
        <v>BUY</v>
      </c>
      <c r="J108" s="4" t="str">
        <f>IF(SUM(Table13435[[#This Row],[Column5]:[Column2]])&gt;=0,"BUY","SELL")</f>
        <v>SELL</v>
      </c>
      <c r="K108" s="5">
        <f>IF(Table13435[[#This Row],[PREDICTED_SELL/BUY]]="BUY",Table13435[[#This Row],[Column4]]*$S$3,IF(Table13435[[#This Row],[PREDICTED_SELL/BUY]]="SELL",-Table13435[[#This Row],[Column4]]*$S$3))</f>
        <v>-0.3564109418157102</v>
      </c>
      <c r="L108" s="6"/>
      <c r="M108" s="6">
        <f>IF(Table13435[[#This Row],[ACTUAL_SELL/BUY]]=Table13435[[#This Row],[PREDICTED_SELL/BUY]],1,0)</f>
        <v>0</v>
      </c>
      <c r="N108" s="6"/>
      <c r="O108" s="6"/>
      <c r="P108" s="6"/>
    </row>
    <row r="109" spans="1:16">
      <c r="A109">
        <v>107</v>
      </c>
      <c r="B109">
        <f>Table134[[#This Row],[Actual]]</f>
        <v>978.31010000000003</v>
      </c>
      <c r="C109">
        <f>Table134[[#This Row],[Predicted]]</f>
        <v>980.15740000000005</v>
      </c>
      <c r="D109" s="3">
        <f>Table13435[[#This Row],[Actual]]/B108-1</f>
        <v>-3.1635008463084091E-2</v>
      </c>
      <c r="E109" s="3">
        <f>Table13435[[#This Row],[Predicted]]/B108-1</f>
        <v>-2.9806487374662183E-2</v>
      </c>
      <c r="F109" s="3">
        <f>Table13435[[#This Row],[Predicted]]/C108-1</f>
        <v>5.9316458589475651E-4</v>
      </c>
      <c r="G109" s="1">
        <v>42895</v>
      </c>
      <c r="H109" s="4">
        <f>IF(Table13435[[#This Row],[Actual]]&gt;0,IF(Table13435[[#This Row],[Predicted]]&gt;0,1))</f>
        <v>1</v>
      </c>
      <c r="I109" s="4" t="str">
        <f>IF(Table13435[[#This Row],[Column4]]&gt;=0,"BUY","SELL")</f>
        <v>SELL</v>
      </c>
      <c r="J109" s="4" t="str">
        <f>IF(SUM(Table13435[[#This Row],[Column5]:[Column2]])&gt;=0,"BUY","SELL")</f>
        <v>SELL</v>
      </c>
      <c r="K109" s="5">
        <f>IF(Table13435[[#This Row],[PREDICTED_SELL/BUY]]="BUY",Table13435[[#This Row],[Column4]]*$S$3,IF(Table13435[[#This Row],[PREDICTED_SELL/BUY]]="SELL",-Table13435[[#This Row],[Column4]]*$S$3))</f>
        <v>56.943015233551364</v>
      </c>
      <c r="L109" s="6"/>
      <c r="M109" s="6">
        <f>IF(Table13435[[#This Row],[ACTUAL_SELL/BUY]]=Table13435[[#This Row],[PREDICTED_SELL/BUY]],1,0)</f>
        <v>1</v>
      </c>
      <c r="N109" s="6"/>
      <c r="O109" s="6"/>
      <c r="P109" s="6"/>
    </row>
    <row r="110" spans="1:16">
      <c r="A110">
        <v>108</v>
      </c>
      <c r="B110">
        <f>Table134[[#This Row],[Actual]]</f>
        <v>964.90989999999999</v>
      </c>
      <c r="C110">
        <f>Table134[[#This Row],[Predicted]]</f>
        <v>964.73883000000001</v>
      </c>
      <c r="D110" s="3">
        <f>Table13435[[#This Row],[Actual]]/B109-1</f>
        <v>-1.3697292913566028E-2</v>
      </c>
      <c r="E110" s="3">
        <f>Table13435[[#This Row],[Predicted]]/B109-1</f>
        <v>-1.3872155669250485E-2</v>
      </c>
      <c r="F110" s="3">
        <f>Table13435[[#This Row],[Predicted]]/C109-1</f>
        <v>-1.5730708149527817E-2</v>
      </c>
      <c r="G110" s="1">
        <v>42898</v>
      </c>
      <c r="H110" s="4">
        <f>IF(Table13435[[#This Row],[Actual]]&gt;0,IF(Table13435[[#This Row],[Predicted]]&gt;0,1))</f>
        <v>1</v>
      </c>
      <c r="I110" s="4" t="str">
        <f>IF(Table13435[[#This Row],[Column4]]&gt;=0,"BUY","SELL")</f>
        <v>SELL</v>
      </c>
      <c r="J110" s="4" t="str">
        <f>IF(SUM(Table13435[[#This Row],[Column5]:[Column2]])&gt;=0,"BUY","SELL")</f>
        <v>SELL</v>
      </c>
      <c r="K110" s="5">
        <f>IF(Table13435[[#This Row],[PREDICTED_SELL/BUY]]="BUY",Table13435[[#This Row],[Column4]]*$S$3,IF(Table13435[[#This Row],[PREDICTED_SELL/BUY]]="SELL",-Table13435[[#This Row],[Column4]]*$S$3))</f>
        <v>24.65512724441885</v>
      </c>
      <c r="L110" s="6"/>
      <c r="M110" s="6">
        <f>IF(Table13435[[#This Row],[ACTUAL_SELL/BUY]]=Table13435[[#This Row],[PREDICTED_SELL/BUY]],1,0)</f>
        <v>1</v>
      </c>
      <c r="N110" s="6"/>
      <c r="O110" s="6"/>
      <c r="P110" s="6"/>
    </row>
    <row r="111" spans="1:16">
      <c r="A111">
        <v>109</v>
      </c>
      <c r="B111">
        <f>Table134[[#This Row],[Actual]]</f>
        <v>980.79</v>
      </c>
      <c r="C111">
        <f>Table134[[#This Row],[Predicted]]</f>
        <v>946.51404000000002</v>
      </c>
      <c r="D111" s="3">
        <f>Table13435[[#This Row],[Actual]]/B110-1</f>
        <v>1.6457598787202876E-2</v>
      </c>
      <c r="E111" s="3">
        <f>Table13435[[#This Row],[Predicted]]/B110-1</f>
        <v>-1.9064847401814355E-2</v>
      </c>
      <c r="F111" s="3">
        <f>Table13435[[#This Row],[Predicted]]/C110-1</f>
        <v>-1.8890905427741522E-2</v>
      </c>
      <c r="G111" s="1">
        <v>42899</v>
      </c>
      <c r="H111" s="4">
        <f>IF(Table13435[[#This Row],[Actual]]&gt;0,IF(Table13435[[#This Row],[Predicted]]&gt;0,1))</f>
        <v>1</v>
      </c>
      <c r="I111" s="4" t="str">
        <f>IF(Table13435[[#This Row],[Column4]]&gt;=0,"BUY","SELL")</f>
        <v>BUY</v>
      </c>
      <c r="J111" s="4" t="str">
        <f>IF(SUM(Table13435[[#This Row],[Column5]:[Column2]])&gt;=0,"BUY","SELL")</f>
        <v>SELL</v>
      </c>
      <c r="K111" s="5">
        <f>IF(Table13435[[#This Row],[PREDICTED_SELL/BUY]]="BUY",Table13435[[#This Row],[Column4]]*$S$3,IF(Table13435[[#This Row],[PREDICTED_SELL/BUY]]="SELL",-Table13435[[#This Row],[Column4]]*$S$3))</f>
        <v>-29.623677816965177</v>
      </c>
      <c r="L111" s="6"/>
      <c r="M111" s="6">
        <f>IF(Table13435[[#This Row],[ACTUAL_SELL/BUY]]=Table13435[[#This Row],[PREDICTED_SELL/BUY]],1,0)</f>
        <v>0</v>
      </c>
      <c r="N111" s="6"/>
      <c r="O111" s="6"/>
      <c r="P111" s="6"/>
    </row>
    <row r="112" spans="1:16">
      <c r="A112">
        <v>110</v>
      </c>
      <c r="B112">
        <f>Table134[[#This Row],[Actual]]</f>
        <v>976.47</v>
      </c>
      <c r="C112">
        <f>Table134[[#This Row],[Predicted]]</f>
        <v>945.02329999999995</v>
      </c>
      <c r="D112" s="3">
        <f>Table13435[[#This Row],[Actual]]/B111-1</f>
        <v>-4.404612608203573E-3</v>
      </c>
      <c r="E112" s="3">
        <f>Table13435[[#This Row],[Predicted]]/B111-1</f>
        <v>-3.6467235595795233E-2</v>
      </c>
      <c r="F112" s="3">
        <f>Table13435[[#This Row],[Predicted]]/C111-1</f>
        <v>-1.5749792787015382E-3</v>
      </c>
      <c r="G112" s="1">
        <v>42900</v>
      </c>
      <c r="H112" s="4">
        <f>IF(Table13435[[#This Row],[Actual]]&gt;0,IF(Table13435[[#This Row],[Predicted]]&gt;0,1))</f>
        <v>1</v>
      </c>
      <c r="I112" s="4" t="str">
        <f>IF(Table13435[[#This Row],[Column4]]&gt;=0,"BUY","SELL")</f>
        <v>SELL</v>
      </c>
      <c r="J112" s="4" t="str">
        <f>IF(SUM(Table13435[[#This Row],[Column5]:[Column2]])&gt;=0,"BUY","SELL")</f>
        <v>SELL</v>
      </c>
      <c r="K112" s="5">
        <f>IF(Table13435[[#This Row],[PREDICTED_SELL/BUY]]="BUY",Table13435[[#This Row],[Column4]]*$S$3,IF(Table13435[[#This Row],[PREDICTED_SELL/BUY]]="SELL",-Table13435[[#This Row],[Column4]]*$S$3))</f>
        <v>7.9283026947664315</v>
      </c>
      <c r="L112" s="6"/>
      <c r="M112" s="6">
        <f>IF(Table13435[[#This Row],[ACTUAL_SELL/BUY]]=Table13435[[#This Row],[PREDICTED_SELL/BUY]],1,0)</f>
        <v>1</v>
      </c>
      <c r="N112" s="6"/>
      <c r="O112" s="6"/>
      <c r="P112" s="6"/>
    </row>
    <row r="113" spans="1:16">
      <c r="A113">
        <v>111</v>
      </c>
      <c r="B113">
        <f>Table134[[#This Row],[Actual]]</f>
        <v>964.16989999999998</v>
      </c>
      <c r="C113">
        <f>Table134[[#This Row],[Predicted]]</f>
        <v>947.61469999999997</v>
      </c>
      <c r="D113" s="3">
        <f>Table13435[[#This Row],[Actual]]/B112-1</f>
        <v>-1.2596495540057595E-2</v>
      </c>
      <c r="E113" s="3">
        <f>Table13435[[#This Row],[Predicted]]/B112-1</f>
        <v>-2.9550626235317012E-2</v>
      </c>
      <c r="F113" s="3">
        <f>Table13435[[#This Row],[Predicted]]/C112-1</f>
        <v>2.7421546114259066E-3</v>
      </c>
      <c r="G113" s="1">
        <v>42901</v>
      </c>
      <c r="H113" s="4">
        <f>IF(Table13435[[#This Row],[Actual]]&gt;0,IF(Table13435[[#This Row],[Predicted]]&gt;0,1))</f>
        <v>1</v>
      </c>
      <c r="I113" s="4" t="str">
        <f>IF(Table13435[[#This Row],[Column4]]&gt;=0,"BUY","SELL")</f>
        <v>SELL</v>
      </c>
      <c r="J113" s="4" t="str">
        <f>IF(SUM(Table13435[[#This Row],[Column5]:[Column2]])&gt;=0,"BUY","SELL")</f>
        <v>SELL</v>
      </c>
      <c r="K113" s="5">
        <f>IF(Table13435[[#This Row],[PREDICTED_SELL/BUY]]="BUY",Table13435[[#This Row],[Column4]]*$S$3,IF(Table13435[[#This Row],[PREDICTED_SELL/BUY]]="SELL",-Table13435[[#This Row],[Column4]]*$S$3))</f>
        <v>22.673691972103672</v>
      </c>
      <c r="L113" s="6"/>
      <c r="M113" s="6">
        <f>IF(Table13435[[#This Row],[ACTUAL_SELL/BUY]]=Table13435[[#This Row],[PREDICTED_SELL/BUY]],1,0)</f>
        <v>1</v>
      </c>
      <c r="N113" s="6"/>
      <c r="O113" s="6"/>
      <c r="P113" s="6"/>
    </row>
    <row r="114" spans="1:16">
      <c r="A114">
        <v>112</v>
      </c>
      <c r="B114">
        <f>Table134[[#This Row],[Actual]]</f>
        <v>987.71</v>
      </c>
      <c r="C114">
        <f>Table134[[#This Row],[Predicted]]</f>
        <v>946.73299999999995</v>
      </c>
      <c r="D114" s="3">
        <f>Table13435[[#This Row],[Actual]]/B113-1</f>
        <v>2.441488787401469E-2</v>
      </c>
      <c r="E114" s="3">
        <f>Table13435[[#This Row],[Predicted]]/B113-1</f>
        <v>-1.8084883172561184E-2</v>
      </c>
      <c r="F114" s="3">
        <f>Table13435[[#This Row],[Predicted]]/C113-1</f>
        <v>-9.3044145473897277E-4</v>
      </c>
      <c r="G114" s="1">
        <v>42902</v>
      </c>
      <c r="H114" s="4">
        <f>IF(Table13435[[#This Row],[Actual]]&gt;0,IF(Table13435[[#This Row],[Predicted]]&gt;0,1))</f>
        <v>1</v>
      </c>
      <c r="I114" s="4" t="str">
        <f>IF(Table13435[[#This Row],[Column4]]&gt;=0,"BUY","SELL")</f>
        <v>BUY</v>
      </c>
      <c r="J114" s="4" t="str">
        <f>IF(SUM(Table13435[[#This Row],[Column5]:[Column2]])&gt;=0,"BUY","SELL")</f>
        <v>SELL</v>
      </c>
      <c r="K114" s="5">
        <f>IF(Table13435[[#This Row],[PREDICTED_SELL/BUY]]="BUY",Table13435[[#This Row],[Column4]]*$S$3,IF(Table13435[[#This Row],[PREDICTED_SELL/BUY]]="SELL",-Table13435[[#This Row],[Column4]]*$S$3))</f>
        <v>-43.946798173226441</v>
      </c>
      <c r="L114" s="6"/>
      <c r="M114" s="6">
        <f>IF(Table13435[[#This Row],[ACTUAL_SELL/BUY]]=Table13435[[#This Row],[PREDICTED_SELL/BUY]],1,0)</f>
        <v>0</v>
      </c>
      <c r="N114" s="6"/>
      <c r="O114" s="6"/>
      <c r="P114" s="6"/>
    </row>
    <row r="115" spans="1:16">
      <c r="A115">
        <v>113</v>
      </c>
      <c r="B115">
        <f>Table134[[#This Row],[Actual]]</f>
        <v>995.16989999999998</v>
      </c>
      <c r="C115">
        <f>Table134[[#This Row],[Predicted]]</f>
        <v>946.82330000000002</v>
      </c>
      <c r="D115" s="3">
        <f>Table13435[[#This Row],[Actual]]/B114-1</f>
        <v>7.5527229652427863E-3</v>
      </c>
      <c r="E115" s="3">
        <f>Table13435[[#This Row],[Predicted]]/B114-1</f>
        <v>-4.1395450081501695E-2</v>
      </c>
      <c r="F115" s="3">
        <f>Table13435[[#This Row],[Predicted]]/C114-1</f>
        <v>9.5380640581899101E-5</v>
      </c>
      <c r="G115" s="1">
        <v>42905</v>
      </c>
      <c r="H115" s="4">
        <f>IF(Table13435[[#This Row],[Actual]]&gt;0,IF(Table13435[[#This Row],[Predicted]]&gt;0,1))</f>
        <v>1</v>
      </c>
      <c r="I115" s="4" t="str">
        <f>IF(Table13435[[#This Row],[Column4]]&gt;=0,"BUY","SELL")</f>
        <v>BUY</v>
      </c>
      <c r="J115" s="4" t="str">
        <f>IF(SUM(Table13435[[#This Row],[Column5]:[Column2]])&gt;=0,"BUY","SELL")</f>
        <v>SELL</v>
      </c>
      <c r="K115" s="5">
        <f>IF(Table13435[[#This Row],[PREDICTED_SELL/BUY]]="BUY",Table13435[[#This Row],[Column4]]*$S$3,IF(Table13435[[#This Row],[PREDICTED_SELL/BUY]]="SELL",-Table13435[[#This Row],[Column4]]*$S$3))</f>
        <v>-13.594901337437015</v>
      </c>
      <c r="L115" s="6"/>
      <c r="M115" s="6">
        <f>IF(Table13435[[#This Row],[ACTUAL_SELL/BUY]]=Table13435[[#This Row],[PREDICTED_SELL/BUY]],1,0)</f>
        <v>0</v>
      </c>
      <c r="N115" s="6"/>
      <c r="O115" s="6"/>
      <c r="P115" s="6"/>
    </row>
    <row r="116" spans="1:16">
      <c r="A116">
        <v>114</v>
      </c>
      <c r="B116">
        <f>Table134[[#This Row],[Actual]]</f>
        <v>992.59010000000001</v>
      </c>
      <c r="C116">
        <f>Table134[[#This Row],[Predicted]]</f>
        <v>956.61614999999995</v>
      </c>
      <c r="D116" s="3">
        <f>Table13435[[#This Row],[Actual]]/B115-1</f>
        <v>-2.5923211704855786E-3</v>
      </c>
      <c r="E116" s="3">
        <f>Table13435[[#This Row],[Predicted]]/B115-1</f>
        <v>-3.8740872287234662E-2</v>
      </c>
      <c r="F116" s="3">
        <f>Table13435[[#This Row],[Predicted]]/C115-1</f>
        <v>1.0342848554740769E-2</v>
      </c>
      <c r="G116" s="1">
        <v>42906</v>
      </c>
      <c r="H116" s="4">
        <f>IF(Table13435[[#This Row],[Actual]]&gt;0,IF(Table13435[[#This Row],[Predicted]]&gt;0,1))</f>
        <v>1</v>
      </c>
      <c r="I116" s="4" t="str">
        <f>IF(Table13435[[#This Row],[Column4]]&gt;=0,"BUY","SELL")</f>
        <v>SELL</v>
      </c>
      <c r="J116" s="4" t="str">
        <f>IF(SUM(Table13435[[#This Row],[Column5]:[Column2]])&gt;=0,"BUY","SELL")</f>
        <v>SELL</v>
      </c>
      <c r="K116" s="5">
        <f>IF(Table13435[[#This Row],[PREDICTED_SELL/BUY]]="BUY",Table13435[[#This Row],[Column4]]*$S$3,IF(Table13435[[#This Row],[PREDICTED_SELL/BUY]]="SELL",-Table13435[[#This Row],[Column4]]*$S$3))</f>
        <v>4.6661781068740416</v>
      </c>
      <c r="L116" s="6"/>
      <c r="M116" s="6">
        <f>IF(Table13435[[#This Row],[ACTUAL_SELL/BUY]]=Table13435[[#This Row],[PREDICTED_SELL/BUY]],1,0)</f>
        <v>1</v>
      </c>
      <c r="N116" s="6"/>
      <c r="O116" s="6"/>
      <c r="P116" s="6"/>
    </row>
    <row r="117" spans="1:16">
      <c r="A117">
        <v>115</v>
      </c>
      <c r="B117">
        <f>Table134[[#This Row],[Actual]]</f>
        <v>1002.23</v>
      </c>
      <c r="C117">
        <f>Table134[[#This Row],[Predicted]]</f>
        <v>964.50963999999999</v>
      </c>
      <c r="D117" s="3">
        <f>Table13435[[#This Row],[Actual]]/B116-1</f>
        <v>9.7118639406135188E-3</v>
      </c>
      <c r="E117" s="3">
        <f>Table13435[[#This Row],[Predicted]]/B116-1</f>
        <v>-2.829008671353872E-2</v>
      </c>
      <c r="F117" s="3">
        <f>Table13435[[#This Row],[Predicted]]/C116-1</f>
        <v>8.2514705611023142E-3</v>
      </c>
      <c r="G117" s="1">
        <v>42907</v>
      </c>
      <c r="H117" s="4">
        <f>IF(Table13435[[#This Row],[Actual]]&gt;0,IF(Table13435[[#This Row],[Predicted]]&gt;0,1))</f>
        <v>1</v>
      </c>
      <c r="I117" s="4" t="str">
        <f>IF(Table13435[[#This Row],[Column4]]&gt;=0,"BUY","SELL")</f>
        <v>BUY</v>
      </c>
      <c r="J117" s="4" t="str">
        <f>IF(SUM(Table13435[[#This Row],[Column5]:[Column2]])&gt;=0,"BUY","SELL")</f>
        <v>SELL</v>
      </c>
      <c r="K117" s="5">
        <f>IF(Table13435[[#This Row],[PREDICTED_SELL/BUY]]="BUY",Table13435[[#This Row],[Column4]]*$S$3,IF(Table13435[[#This Row],[PREDICTED_SELL/BUY]]="SELL",-Table13435[[#This Row],[Column4]]*$S$3))</f>
        <v>-17.481355093104334</v>
      </c>
      <c r="L117" s="6"/>
      <c r="M117" s="6">
        <f>IF(Table13435[[#This Row],[ACTUAL_SELL/BUY]]=Table13435[[#This Row],[PREDICTED_SELL/BUY]],1,0)</f>
        <v>0</v>
      </c>
      <c r="N117" s="6"/>
      <c r="O117" s="6"/>
      <c r="P117" s="6"/>
    </row>
    <row r="118" spans="1:16">
      <c r="A118">
        <v>116</v>
      </c>
      <c r="B118">
        <f>Table134[[#This Row],[Actual]]</f>
        <v>1001.3</v>
      </c>
      <c r="C118">
        <f>Table134[[#This Row],[Predicted]]</f>
        <v>972.79139999999995</v>
      </c>
      <c r="D118" s="3">
        <f>Table13435[[#This Row],[Actual]]/B117-1</f>
        <v>-9.2793071450669729E-4</v>
      </c>
      <c r="E118" s="3">
        <f>Table13435[[#This Row],[Predicted]]/B117-1</f>
        <v>-2.9373097991479025E-2</v>
      </c>
      <c r="F118" s="3">
        <f>Table13435[[#This Row],[Predicted]]/C117-1</f>
        <v>8.5864979016694321E-3</v>
      </c>
      <c r="G118" s="1">
        <v>42908</v>
      </c>
      <c r="H118" s="4">
        <f>IF(Table13435[[#This Row],[Actual]]&gt;0,IF(Table13435[[#This Row],[Predicted]]&gt;0,1))</f>
        <v>1</v>
      </c>
      <c r="I118" s="4" t="str">
        <f>IF(Table13435[[#This Row],[Column4]]&gt;=0,"BUY","SELL")</f>
        <v>SELL</v>
      </c>
      <c r="J118" s="4" t="str">
        <f>IF(SUM(Table13435[[#This Row],[Column5]:[Column2]])&gt;=0,"BUY","SELL")</f>
        <v>SELL</v>
      </c>
      <c r="K118" s="5">
        <f>IF(Table13435[[#This Row],[PREDICTED_SELL/BUY]]="BUY",Table13435[[#This Row],[Column4]]*$S$3,IF(Table13435[[#This Row],[PREDICTED_SELL/BUY]]="SELL",-Table13435[[#This Row],[Column4]]*$S$3))</f>
        <v>1.6702752861120551</v>
      </c>
      <c r="L118" s="6"/>
      <c r="M118" s="6">
        <f>IF(Table13435[[#This Row],[ACTUAL_SELL/BUY]]=Table13435[[#This Row],[PREDICTED_SELL/BUY]],1,0)</f>
        <v>1</v>
      </c>
      <c r="N118" s="6"/>
      <c r="O118" s="6"/>
      <c r="P118" s="6"/>
    </row>
    <row r="119" spans="1:16">
      <c r="A119">
        <v>117</v>
      </c>
      <c r="B119">
        <f>Table134[[#This Row],[Actual]]</f>
        <v>1003.74</v>
      </c>
      <c r="C119">
        <f>Table134[[#This Row],[Predicted]]</f>
        <v>976.20529999999997</v>
      </c>
      <c r="D119" s="3">
        <f>Table13435[[#This Row],[Actual]]/B118-1</f>
        <v>2.4368321182464125E-3</v>
      </c>
      <c r="E119" s="3">
        <f>Table13435[[#This Row],[Predicted]]/B118-1</f>
        <v>-2.5062119244981473E-2</v>
      </c>
      <c r="F119" s="3">
        <f>Table13435[[#This Row],[Predicted]]/C118-1</f>
        <v>3.5093854653731604E-3</v>
      </c>
      <c r="G119" s="1">
        <v>42909</v>
      </c>
      <c r="H119" s="4">
        <f>IF(Table13435[[#This Row],[Actual]]&gt;0,IF(Table13435[[#This Row],[Predicted]]&gt;0,1))</f>
        <v>1</v>
      </c>
      <c r="I119" s="4" t="str">
        <f>IF(Table13435[[#This Row],[Column4]]&gt;=0,"BUY","SELL")</f>
        <v>BUY</v>
      </c>
      <c r="J119" s="4" t="str">
        <f>IF(SUM(Table13435[[#This Row],[Column5]:[Column2]])&gt;=0,"BUY","SELL")</f>
        <v>SELL</v>
      </c>
      <c r="K119" s="5">
        <f>IF(Table13435[[#This Row],[PREDICTED_SELL/BUY]]="BUY",Table13435[[#This Row],[Column4]]*$S$3,IF(Table13435[[#This Row],[PREDICTED_SELL/BUY]]="SELL",-Table13435[[#This Row],[Column4]]*$S$3))</f>
        <v>-4.3862978128435426</v>
      </c>
      <c r="L119" s="6"/>
      <c r="M119" s="6">
        <f>IF(Table13435[[#This Row],[ACTUAL_SELL/BUY]]=Table13435[[#This Row],[PREDICTED_SELL/BUY]],1,0)</f>
        <v>0</v>
      </c>
      <c r="N119" s="6"/>
      <c r="O119" s="6"/>
      <c r="P119" s="6"/>
    </row>
    <row r="120" spans="1:16">
      <c r="A120">
        <v>118</v>
      </c>
      <c r="B120">
        <f>Table134[[#This Row],[Actual]]</f>
        <v>993.98</v>
      </c>
      <c r="C120">
        <f>Table134[[#This Row],[Predicted]]</f>
        <v>978.92345999999998</v>
      </c>
      <c r="D120" s="3">
        <f>Table13435[[#This Row],[Actual]]/B119-1</f>
        <v>-9.7236336102974885E-3</v>
      </c>
      <c r="E120" s="3">
        <f>Table13435[[#This Row],[Predicted]]/B119-1</f>
        <v>-2.4724071970829153E-2</v>
      </c>
      <c r="F120" s="3">
        <f>Table13435[[#This Row],[Predicted]]/C119-1</f>
        <v>2.784414303016014E-3</v>
      </c>
      <c r="G120" s="1">
        <v>42912</v>
      </c>
      <c r="H120" s="4">
        <f>IF(Table13435[[#This Row],[Actual]]&gt;0,IF(Table13435[[#This Row],[Predicted]]&gt;0,1))</f>
        <v>1</v>
      </c>
      <c r="I120" s="4" t="str">
        <f>IF(Table13435[[#This Row],[Column4]]&gt;=0,"BUY","SELL")</f>
        <v>SELL</v>
      </c>
      <c r="J120" s="4" t="str">
        <f>IF(SUM(Table13435[[#This Row],[Column5]:[Column2]])&gt;=0,"BUY","SELL")</f>
        <v>SELL</v>
      </c>
      <c r="K120" s="5">
        <f>IF(Table13435[[#This Row],[PREDICTED_SELL/BUY]]="BUY",Table13435[[#This Row],[Column4]]*$S$3,IF(Table13435[[#This Row],[PREDICTED_SELL/BUY]]="SELL",-Table13435[[#This Row],[Column4]]*$S$3))</f>
        <v>17.502540498535481</v>
      </c>
      <c r="L120" s="6"/>
      <c r="M120" s="6">
        <f>IF(Table13435[[#This Row],[ACTUAL_SELL/BUY]]=Table13435[[#This Row],[PREDICTED_SELL/BUY]],1,0)</f>
        <v>1</v>
      </c>
      <c r="N120" s="6"/>
      <c r="O120" s="6"/>
      <c r="P120" s="6"/>
    </row>
    <row r="121" spans="1:16">
      <c r="A121">
        <v>119</v>
      </c>
      <c r="B121">
        <f>Table134[[#This Row],[Actual]]</f>
        <v>976.78</v>
      </c>
      <c r="C121">
        <f>Table134[[#This Row],[Predicted]]</f>
        <v>974.97180000000003</v>
      </c>
      <c r="D121" s="3">
        <f>Table13435[[#This Row],[Actual]]/B120-1</f>
        <v>-1.7304171110082756E-2</v>
      </c>
      <c r="E121" s="3">
        <f>Table13435[[#This Row],[Predicted]]/B120-1</f>
        <v>-1.9123322400853127E-2</v>
      </c>
      <c r="F121" s="3">
        <f>Table13435[[#This Row],[Predicted]]/C120-1</f>
        <v>-4.0367405231047648E-3</v>
      </c>
      <c r="G121" s="1">
        <v>42913</v>
      </c>
      <c r="H121" s="4">
        <f>IF(Table13435[[#This Row],[Actual]]&gt;0,IF(Table13435[[#This Row],[Predicted]]&gt;0,1))</f>
        <v>1</v>
      </c>
      <c r="I121" s="4" t="str">
        <f>IF(Table13435[[#This Row],[Column4]]&gt;=0,"BUY","SELL")</f>
        <v>SELL</v>
      </c>
      <c r="J121" s="4" t="str">
        <f>IF(SUM(Table13435[[#This Row],[Column5]:[Column2]])&gt;=0,"BUY","SELL")</f>
        <v>SELL</v>
      </c>
      <c r="K121" s="5">
        <f>IF(Table13435[[#This Row],[PREDICTED_SELL/BUY]]="BUY",Table13435[[#This Row],[Column4]]*$S$3,IF(Table13435[[#This Row],[PREDICTED_SELL/BUY]]="SELL",-Table13435[[#This Row],[Column4]]*$S$3))</f>
        <v>31.14750799814896</v>
      </c>
      <c r="L121" s="6"/>
      <c r="M121" s="6">
        <f>IF(Table13435[[#This Row],[ACTUAL_SELL/BUY]]=Table13435[[#This Row],[PREDICTED_SELL/BUY]],1,0)</f>
        <v>1</v>
      </c>
      <c r="N121" s="6"/>
      <c r="O121" s="6"/>
      <c r="P121" s="6"/>
    </row>
    <row r="122" spans="1:16">
      <c r="A122">
        <v>120</v>
      </c>
      <c r="B122">
        <f>Table134[[#This Row],[Actual]]</f>
        <v>990.33010000000002</v>
      </c>
      <c r="C122">
        <f>Table134[[#This Row],[Predicted]]</f>
        <v>965.19976999999994</v>
      </c>
      <c r="D122" s="3">
        <f>Table13435[[#This Row],[Actual]]/B121-1</f>
        <v>1.3872212780769555E-2</v>
      </c>
      <c r="E122" s="3">
        <f>Table13435[[#This Row],[Predicted]]/B121-1</f>
        <v>-1.1855515059685962E-2</v>
      </c>
      <c r="F122" s="3">
        <f>Table13435[[#This Row],[Predicted]]/C121-1</f>
        <v>-1.0022884764462003E-2</v>
      </c>
      <c r="G122" s="1">
        <v>42914</v>
      </c>
      <c r="H122" s="4">
        <f>IF(Table13435[[#This Row],[Actual]]&gt;0,IF(Table13435[[#This Row],[Predicted]]&gt;0,1))</f>
        <v>1</v>
      </c>
      <c r="I122" s="4" t="str">
        <f>IF(Table13435[[#This Row],[Column4]]&gt;=0,"BUY","SELL")</f>
        <v>BUY</v>
      </c>
      <c r="J122" s="4" t="str">
        <f>IF(SUM(Table13435[[#This Row],[Column5]:[Column2]])&gt;=0,"BUY","SELL")</f>
        <v>SELL</v>
      </c>
      <c r="K122" s="5">
        <f>IF(Table13435[[#This Row],[PREDICTED_SELL/BUY]]="BUY",Table13435[[#This Row],[Column4]]*$S$3,IF(Table13435[[#This Row],[PREDICTED_SELL/BUY]]="SELL",-Table13435[[#This Row],[Column4]]*$S$3))</f>
        <v>-24.969983005385199</v>
      </c>
      <c r="L122" s="6"/>
      <c r="M122" s="6">
        <f>IF(Table13435[[#This Row],[ACTUAL_SELL/BUY]]=Table13435[[#This Row],[PREDICTED_SELL/BUY]],1,0)</f>
        <v>0</v>
      </c>
      <c r="N122" s="6"/>
      <c r="O122" s="6"/>
      <c r="P122" s="6"/>
    </row>
    <row r="123" spans="1:16">
      <c r="A123">
        <v>121</v>
      </c>
      <c r="B123">
        <f>Table134[[#This Row],[Actual]]</f>
        <v>975.92989999999998</v>
      </c>
      <c r="C123">
        <f>Table134[[#This Row],[Predicted]]</f>
        <v>963.68089999999995</v>
      </c>
      <c r="D123" s="3">
        <f>Table13435[[#This Row],[Actual]]/B122-1</f>
        <v>-1.4540808160834473E-2</v>
      </c>
      <c r="E123" s="3">
        <f>Table13435[[#This Row],[Predicted]]/B122-1</f>
        <v>-2.6909411316489384E-2</v>
      </c>
      <c r="F123" s="3">
        <f>Table13435[[#This Row],[Predicted]]/C122-1</f>
        <v>-1.5736327827761132E-3</v>
      </c>
      <c r="G123" s="1">
        <v>42915</v>
      </c>
      <c r="H123" s="4">
        <f>IF(Table13435[[#This Row],[Actual]]&gt;0,IF(Table13435[[#This Row],[Predicted]]&gt;0,1))</f>
        <v>1</v>
      </c>
      <c r="I123" s="4" t="str">
        <f>IF(Table13435[[#This Row],[Column4]]&gt;=0,"BUY","SELL")</f>
        <v>SELL</v>
      </c>
      <c r="J123" s="4" t="str">
        <f>IF(SUM(Table13435[[#This Row],[Column5]:[Column2]])&gt;=0,"BUY","SELL")</f>
        <v>SELL</v>
      </c>
      <c r="K123" s="5">
        <f>IF(Table13435[[#This Row],[PREDICTED_SELL/BUY]]="BUY",Table13435[[#This Row],[Column4]]*$S$3,IF(Table13435[[#This Row],[PREDICTED_SELL/BUY]]="SELL",-Table13435[[#This Row],[Column4]]*$S$3))</f>
        <v>26.173454689502051</v>
      </c>
      <c r="L123" s="6"/>
      <c r="M123" s="6">
        <f>IF(Table13435[[#This Row],[ACTUAL_SELL/BUY]]=Table13435[[#This Row],[PREDICTED_SELL/BUY]],1,0)</f>
        <v>1</v>
      </c>
      <c r="N123" s="6"/>
      <c r="O123" s="6"/>
      <c r="P123" s="6"/>
    </row>
    <row r="124" spans="1:16">
      <c r="A124">
        <v>122</v>
      </c>
      <c r="B124">
        <f>Table134[[#This Row],[Actual]]</f>
        <v>968</v>
      </c>
      <c r="C124">
        <f>Table134[[#This Row],[Predicted]]</f>
        <v>957.90093999999999</v>
      </c>
      <c r="D124" s="3">
        <f>Table13435[[#This Row],[Actual]]/B123-1</f>
        <v>-8.1254811436763941E-3</v>
      </c>
      <c r="E124" s="3">
        <f>Table13435[[#This Row],[Predicted]]/B123-1</f>
        <v>-1.8473621927148631E-2</v>
      </c>
      <c r="F124" s="3">
        <f>Table13435[[#This Row],[Predicted]]/C123-1</f>
        <v>-5.9977944981579601E-3</v>
      </c>
      <c r="G124" s="1">
        <v>42916</v>
      </c>
      <c r="H124" s="4">
        <f>IF(Table13435[[#This Row],[Actual]]&gt;0,IF(Table13435[[#This Row],[Predicted]]&gt;0,1))</f>
        <v>1</v>
      </c>
      <c r="I124" s="4" t="str">
        <f>IF(Table13435[[#This Row],[Column4]]&gt;=0,"BUY","SELL")</f>
        <v>SELL</v>
      </c>
      <c r="J124" s="4" t="str">
        <f>IF(SUM(Table13435[[#This Row],[Column5]:[Column2]])&gt;=0,"BUY","SELL")</f>
        <v>SELL</v>
      </c>
      <c r="K124" s="5">
        <f>IF(Table13435[[#This Row],[PREDICTED_SELL/BUY]]="BUY",Table13435[[#This Row],[Column4]]*$S$3,IF(Table13435[[#This Row],[PREDICTED_SELL/BUY]]="SELL",-Table13435[[#This Row],[Column4]]*$S$3))</f>
        <v>14.625866058617509</v>
      </c>
      <c r="L124" s="6"/>
      <c r="M124" s="6">
        <f>IF(Table13435[[#This Row],[ACTUAL_SELL/BUY]]=Table13435[[#This Row],[PREDICTED_SELL/BUY]],1,0)</f>
        <v>1</v>
      </c>
      <c r="N124" s="6"/>
      <c r="O124" s="6"/>
      <c r="P124" s="6"/>
    </row>
    <row r="125" spans="1:16">
      <c r="A125">
        <v>123</v>
      </c>
      <c r="B125">
        <f>Table134[[#This Row],[Actual]]</f>
        <v>953.65989999999999</v>
      </c>
      <c r="C125">
        <f>Table134[[#This Row],[Predicted]]</f>
        <v>953.92870000000005</v>
      </c>
      <c r="D125" s="3">
        <f>Table13435[[#This Row],[Actual]]/B124-1</f>
        <v>-1.4814152892561938E-2</v>
      </c>
      <c r="E125" s="3">
        <f>Table13435[[#This Row],[Predicted]]/B124-1</f>
        <v>-1.4536466942148718E-2</v>
      </c>
      <c r="F125" s="3">
        <f>Table13435[[#This Row],[Predicted]]/C124-1</f>
        <v>-4.1468171019855005E-3</v>
      </c>
      <c r="G125" s="1">
        <v>42919</v>
      </c>
      <c r="H125" s="4">
        <f>IF(Table13435[[#This Row],[Actual]]&gt;0,IF(Table13435[[#This Row],[Predicted]]&gt;0,1))</f>
        <v>1</v>
      </c>
      <c r="I125" s="4" t="str">
        <f>IF(Table13435[[#This Row],[Column4]]&gt;=0,"BUY","SELL")</f>
        <v>SELL</v>
      </c>
      <c r="J125" s="4" t="str">
        <f>IF(SUM(Table13435[[#This Row],[Column5]:[Column2]])&gt;=0,"BUY","SELL")</f>
        <v>SELL</v>
      </c>
      <c r="K125" s="5">
        <f>IF(Table13435[[#This Row],[PREDICTED_SELL/BUY]]="BUY",Table13435[[#This Row],[Column4]]*$S$3,IF(Table13435[[#This Row],[PREDICTED_SELL/BUY]]="SELL",-Table13435[[#This Row],[Column4]]*$S$3))</f>
        <v>26.66547520661149</v>
      </c>
      <c r="L125" s="6"/>
      <c r="M125" s="6">
        <f>IF(Table13435[[#This Row],[ACTUAL_SELL/BUY]]=Table13435[[#This Row],[PREDICTED_SELL/BUY]],1,0)</f>
        <v>1</v>
      </c>
      <c r="N125" s="6"/>
      <c r="O125" s="6"/>
      <c r="P125" s="6"/>
    </row>
    <row r="126" spans="1:16">
      <c r="A126">
        <v>124</v>
      </c>
      <c r="B126">
        <f>Table134[[#This Row],[Actual]]</f>
        <v>953.65989999999999</v>
      </c>
      <c r="C126">
        <f>Table134[[#This Row],[Predicted]]</f>
        <v>944.33609999999999</v>
      </c>
      <c r="D126" s="3">
        <f>Table13435[[#This Row],[Actual]]/B125-1</f>
        <v>0</v>
      </c>
      <c r="E126" s="3">
        <f>Table13435[[#This Row],[Predicted]]/B125-1</f>
        <v>-9.7768607026467169E-3</v>
      </c>
      <c r="F126" s="3">
        <f>Table13435[[#This Row],[Predicted]]/C125-1</f>
        <v>-1.0055887824739984E-2</v>
      </c>
      <c r="G126" s="1">
        <v>42920</v>
      </c>
      <c r="H126" s="4">
        <f>IF(Table13435[[#This Row],[Actual]]&gt;0,IF(Table13435[[#This Row],[Predicted]]&gt;0,1))</f>
        <v>1</v>
      </c>
      <c r="I126" s="4" t="str">
        <f>IF(Table13435[[#This Row],[Column4]]&gt;=0,"BUY","SELL")</f>
        <v>BUY</v>
      </c>
      <c r="J126" s="4" t="str">
        <f>IF(SUM(Table13435[[#This Row],[Column5]:[Column2]])&gt;=0,"BUY","SELL")</f>
        <v>SELL</v>
      </c>
      <c r="K126" s="5">
        <f>IF(Table13435[[#This Row],[PREDICTED_SELL/BUY]]="BUY",Table13435[[#This Row],[Column4]]*$S$3,IF(Table13435[[#This Row],[PREDICTED_SELL/BUY]]="SELL",-Table13435[[#This Row],[Column4]]*$S$3))</f>
        <v>0</v>
      </c>
      <c r="L126" s="6"/>
      <c r="M126" s="6">
        <f>IF(Table13435[[#This Row],[ACTUAL_SELL/BUY]]=Table13435[[#This Row],[PREDICTED_SELL/BUY]],1,0)</f>
        <v>0</v>
      </c>
      <c r="N126" s="6"/>
      <c r="O126" s="6"/>
      <c r="P126" s="6"/>
    </row>
    <row r="127" spans="1:16">
      <c r="A127">
        <v>125</v>
      </c>
      <c r="B127">
        <f>Table134[[#This Row],[Actual]]</f>
        <v>971.3999</v>
      </c>
      <c r="C127">
        <f>Table134[[#This Row],[Predicted]]</f>
        <v>942.1105</v>
      </c>
      <c r="D127" s="3">
        <f>Table13435[[#This Row],[Actual]]/B126-1</f>
        <v>1.8602019441102735E-2</v>
      </c>
      <c r="E127" s="3">
        <f>Table13435[[#This Row],[Predicted]]/B126-1</f>
        <v>-1.211060672677966E-2</v>
      </c>
      <c r="F127" s="3">
        <f>Table13435[[#This Row],[Predicted]]/C126-1</f>
        <v>-2.3567880122341567E-3</v>
      </c>
      <c r="G127" s="1">
        <v>42921</v>
      </c>
      <c r="H127" s="4">
        <f>IF(Table13435[[#This Row],[Actual]]&gt;0,IF(Table13435[[#This Row],[Predicted]]&gt;0,1))</f>
        <v>1</v>
      </c>
      <c r="I127" s="4" t="str">
        <f>IF(Table13435[[#This Row],[Column4]]&gt;=0,"BUY","SELL")</f>
        <v>BUY</v>
      </c>
      <c r="J127" s="4" t="str">
        <f>IF(SUM(Table13435[[#This Row],[Column5]:[Column2]])&gt;=0,"BUY","SELL")</f>
        <v>SELL</v>
      </c>
      <c r="K127" s="5">
        <f>IF(Table13435[[#This Row],[PREDICTED_SELL/BUY]]="BUY",Table13435[[#This Row],[Column4]]*$S$3,IF(Table13435[[#This Row],[PREDICTED_SELL/BUY]]="SELL",-Table13435[[#This Row],[Column4]]*$S$3))</f>
        <v>-33.483634993984921</v>
      </c>
      <c r="L127" s="6"/>
      <c r="M127" s="6">
        <f>IF(Table13435[[#This Row],[ACTUAL_SELL/BUY]]=Table13435[[#This Row],[PREDICTED_SELL/BUY]],1,0)</f>
        <v>0</v>
      </c>
      <c r="N127" s="6"/>
      <c r="O127" s="6"/>
      <c r="P127" s="6"/>
    </row>
    <row r="128" spans="1:16">
      <c r="A128">
        <v>126</v>
      </c>
      <c r="B128">
        <f>Table134[[#This Row],[Actual]]</f>
        <v>965.13990000000001</v>
      </c>
      <c r="C128">
        <f>Table134[[#This Row],[Predicted]]</f>
        <v>944.82090000000005</v>
      </c>
      <c r="D128" s="3">
        <f>Table13435[[#This Row],[Actual]]/B127-1</f>
        <v>-6.4443078489095917E-3</v>
      </c>
      <c r="E128" s="3">
        <f>Table13435[[#This Row],[Predicted]]/B127-1</f>
        <v>-2.7361542862007648E-2</v>
      </c>
      <c r="F128" s="3">
        <f>Table13435[[#This Row],[Predicted]]/C127-1</f>
        <v>2.8769449018986037E-3</v>
      </c>
      <c r="G128" s="1">
        <v>42922</v>
      </c>
      <c r="H128" s="4">
        <f>IF(Table13435[[#This Row],[Actual]]&gt;0,IF(Table13435[[#This Row],[Predicted]]&gt;0,1))</f>
        <v>1</v>
      </c>
      <c r="I128" s="4" t="str">
        <f>IF(Table13435[[#This Row],[Column4]]&gt;=0,"BUY","SELL")</f>
        <v>SELL</v>
      </c>
      <c r="J128" s="4" t="str">
        <f>IF(SUM(Table13435[[#This Row],[Column5]:[Column2]])&gt;=0,"BUY","SELL")</f>
        <v>SELL</v>
      </c>
      <c r="K128" s="5">
        <f>IF(Table13435[[#This Row],[PREDICTED_SELL/BUY]]="BUY",Table13435[[#This Row],[Column4]]*$S$3,IF(Table13435[[#This Row],[PREDICTED_SELL/BUY]]="SELL",-Table13435[[#This Row],[Column4]]*$S$3))</f>
        <v>11.599754128037265</v>
      </c>
      <c r="L128" s="6"/>
      <c r="M128" s="6">
        <f>IF(Table13435[[#This Row],[ACTUAL_SELL/BUY]]=Table13435[[#This Row],[PREDICTED_SELL/BUY]],1,0)</f>
        <v>1</v>
      </c>
      <c r="N128" s="6"/>
      <c r="O128" s="6"/>
      <c r="P128" s="6"/>
    </row>
    <row r="129" spans="1:16">
      <c r="A129">
        <v>127</v>
      </c>
      <c r="B129">
        <f>Table134[[#This Row],[Actual]]</f>
        <v>978.76</v>
      </c>
      <c r="C129">
        <f>Table134[[#This Row],[Predicted]]</f>
        <v>946.24</v>
      </c>
      <c r="D129" s="3">
        <f>Table13435[[#This Row],[Actual]]/B128-1</f>
        <v>1.4112047382975224E-2</v>
      </c>
      <c r="E129" s="3">
        <f>Table13435[[#This Row],[Predicted]]/B128-1</f>
        <v>-1.9582549638658575E-2</v>
      </c>
      <c r="F129" s="3">
        <f>Table13435[[#This Row],[Predicted]]/C128-1</f>
        <v>1.501977782244257E-3</v>
      </c>
      <c r="G129" s="1">
        <v>42923</v>
      </c>
      <c r="H129" s="4">
        <f>IF(Table13435[[#This Row],[Actual]]&gt;0,IF(Table13435[[#This Row],[Predicted]]&gt;0,1))</f>
        <v>1</v>
      </c>
      <c r="I129" s="4" t="str">
        <f>IF(Table13435[[#This Row],[Column4]]&gt;=0,"BUY","SELL")</f>
        <v>BUY</v>
      </c>
      <c r="J129" s="4" t="str">
        <f>IF(SUM(Table13435[[#This Row],[Column5]:[Column2]])&gt;=0,"BUY","SELL")</f>
        <v>SELL</v>
      </c>
      <c r="K129" s="5">
        <f>IF(Table13435[[#This Row],[PREDICTED_SELL/BUY]]="BUY",Table13435[[#This Row],[Column4]]*$S$3,IF(Table13435[[#This Row],[PREDICTED_SELL/BUY]]="SELL",-Table13435[[#This Row],[Column4]]*$S$3))</f>
        <v>-25.401685289355402</v>
      </c>
      <c r="L129" s="6"/>
      <c r="M129" s="6">
        <f>IF(Table13435[[#This Row],[ACTUAL_SELL/BUY]]=Table13435[[#This Row],[PREDICTED_SELL/BUY]],1,0)</f>
        <v>0</v>
      </c>
      <c r="N129" s="6"/>
      <c r="O129" s="6"/>
      <c r="P129" s="6"/>
    </row>
    <row r="130" spans="1:16">
      <c r="A130">
        <v>128</v>
      </c>
      <c r="B130">
        <f>Table134[[#This Row],[Actual]]</f>
        <v>996.47</v>
      </c>
      <c r="C130">
        <f>Table134[[#This Row],[Predicted]]</f>
        <v>952.8723</v>
      </c>
      <c r="D130" s="3">
        <f>Table13435[[#This Row],[Actual]]/B129-1</f>
        <v>1.8094323429645787E-2</v>
      </c>
      <c r="E130" s="3">
        <f>Table13435[[#This Row],[Predicted]]/B129-1</f>
        <v>-2.6449487106134262E-2</v>
      </c>
      <c r="F130" s="3">
        <f>Table13435[[#This Row],[Predicted]]/C129-1</f>
        <v>7.0091097396010049E-3</v>
      </c>
      <c r="G130" s="1">
        <v>42926</v>
      </c>
      <c r="H130" s="4">
        <f>IF(Table13435[[#This Row],[Actual]]&gt;0,IF(Table13435[[#This Row],[Predicted]]&gt;0,1))</f>
        <v>1</v>
      </c>
      <c r="I130" s="4" t="str">
        <f>IF(Table13435[[#This Row],[Column4]]&gt;=0,"BUY","SELL")</f>
        <v>BUY</v>
      </c>
      <c r="J130" s="4" t="str">
        <f>IF(SUM(Table13435[[#This Row],[Column5]:[Column2]])&gt;=0,"BUY","SELL")</f>
        <v>SELL</v>
      </c>
      <c r="K130" s="5">
        <f>IF(Table13435[[#This Row],[PREDICTED_SELL/BUY]]="BUY",Table13435[[#This Row],[Column4]]*$S$3,IF(Table13435[[#This Row],[PREDICTED_SELL/BUY]]="SELL",-Table13435[[#This Row],[Column4]]*$S$3))</f>
        <v>-32.569782173362412</v>
      </c>
      <c r="L130" s="6"/>
      <c r="M130" s="6">
        <f>IF(Table13435[[#This Row],[ACTUAL_SELL/BUY]]=Table13435[[#This Row],[PREDICTED_SELL/BUY]],1,0)</f>
        <v>0</v>
      </c>
      <c r="N130" s="6"/>
      <c r="O130" s="6"/>
      <c r="P130" s="6"/>
    </row>
    <row r="131" spans="1:16">
      <c r="A131">
        <v>129</v>
      </c>
      <c r="B131">
        <f>Table134[[#This Row],[Actual]]</f>
        <v>994.12990000000002</v>
      </c>
      <c r="C131">
        <f>Table134[[#This Row],[Predicted]]</f>
        <v>962.00229999999999</v>
      </c>
      <c r="D131" s="3">
        <f>Table13435[[#This Row],[Actual]]/B130-1</f>
        <v>-2.3483898160506778E-3</v>
      </c>
      <c r="E131" s="3">
        <f>Table13435[[#This Row],[Predicted]]/B130-1</f>
        <v>-3.4589802001063763E-2</v>
      </c>
      <c r="F131" s="3">
        <f>Table13435[[#This Row],[Predicted]]/C130-1</f>
        <v>9.5815567311590133E-3</v>
      </c>
      <c r="G131" s="1">
        <v>42927</v>
      </c>
      <c r="H131" s="4">
        <f>IF(Table13435[[#This Row],[Actual]]&gt;0,IF(Table13435[[#This Row],[Predicted]]&gt;0,1))</f>
        <v>1</v>
      </c>
      <c r="I131" s="4" t="str">
        <f>IF(Table13435[[#This Row],[Column4]]&gt;=0,"BUY","SELL")</f>
        <v>SELL</v>
      </c>
      <c r="J131" s="4" t="str">
        <f>IF(SUM(Table13435[[#This Row],[Column5]:[Column2]])&gt;=0,"BUY","SELL")</f>
        <v>SELL</v>
      </c>
      <c r="K131" s="5">
        <f>IF(Table13435[[#This Row],[PREDICTED_SELL/BUY]]="BUY",Table13435[[#This Row],[Column4]]*$S$3,IF(Table13435[[#This Row],[PREDICTED_SELL/BUY]]="SELL",-Table13435[[#This Row],[Column4]]*$S$3))</f>
        <v>4.22710166889122</v>
      </c>
      <c r="L131" s="6"/>
      <c r="M131" s="6">
        <f>IF(Table13435[[#This Row],[ACTUAL_SELL/BUY]]=Table13435[[#This Row],[PREDICTED_SELL/BUY]],1,0)</f>
        <v>1</v>
      </c>
      <c r="N131" s="6"/>
      <c r="O131" s="6"/>
      <c r="P131" s="6"/>
    </row>
    <row r="132" spans="1:16">
      <c r="A132">
        <v>130</v>
      </c>
      <c r="B132">
        <f>Table134[[#This Row],[Actual]]</f>
        <v>1006.5101</v>
      </c>
      <c r="C132">
        <f>Table134[[#This Row],[Predicted]]</f>
        <v>968.72864000000004</v>
      </c>
      <c r="D132" s="3">
        <f>Table13435[[#This Row],[Actual]]/B131-1</f>
        <v>1.2453302128826449E-2</v>
      </c>
      <c r="E132" s="3">
        <f>Table13435[[#This Row],[Predicted]]/B131-1</f>
        <v>-2.5551248383133829E-2</v>
      </c>
      <c r="F132" s="3">
        <f>Table13435[[#This Row],[Predicted]]/C131-1</f>
        <v>6.9920207051481498E-3</v>
      </c>
      <c r="G132" s="1">
        <v>42928</v>
      </c>
      <c r="H132" s="4">
        <f>IF(Table13435[[#This Row],[Actual]]&gt;0,IF(Table13435[[#This Row],[Predicted]]&gt;0,1))</f>
        <v>1</v>
      </c>
      <c r="I132" s="4" t="str">
        <f>IF(Table13435[[#This Row],[Column4]]&gt;=0,"BUY","SELL")</f>
        <v>BUY</v>
      </c>
      <c r="J132" s="4" t="str">
        <f>IF(SUM(Table13435[[#This Row],[Column5]:[Column2]])&gt;=0,"BUY","SELL")</f>
        <v>SELL</v>
      </c>
      <c r="K132" s="5">
        <f>IF(Table13435[[#This Row],[PREDICTED_SELL/BUY]]="BUY",Table13435[[#This Row],[Column4]]*$S$3,IF(Table13435[[#This Row],[PREDICTED_SELL/BUY]]="SELL",-Table13435[[#This Row],[Column4]]*$S$3))</f>
        <v>-22.41594383188761</v>
      </c>
      <c r="L132" s="6"/>
      <c r="M132" s="6">
        <f>IF(Table13435[[#This Row],[ACTUAL_SELL/BUY]]=Table13435[[#This Row],[PREDICTED_SELL/BUY]],1,0)</f>
        <v>0</v>
      </c>
      <c r="N132" s="6"/>
      <c r="O132" s="6"/>
      <c r="P132" s="6"/>
    </row>
    <row r="133" spans="1:16">
      <c r="A133">
        <v>131</v>
      </c>
      <c r="B133">
        <f>Table134[[#This Row],[Actual]]</f>
        <v>1000.63</v>
      </c>
      <c r="C133">
        <f>Table134[[#This Row],[Predicted]]</f>
        <v>975.6703</v>
      </c>
      <c r="D133" s="3">
        <f>Table13435[[#This Row],[Actual]]/B132-1</f>
        <v>-5.8420675560035829E-3</v>
      </c>
      <c r="E133" s="3">
        <f>Table13435[[#This Row],[Predicted]]/B132-1</f>
        <v>-3.0640328398095495E-2</v>
      </c>
      <c r="F133" s="3">
        <f>Table13435[[#This Row],[Predicted]]/C132-1</f>
        <v>7.1657425138167419E-3</v>
      </c>
      <c r="G133" s="1">
        <v>42929</v>
      </c>
      <c r="H133" s="4">
        <f>IF(Table13435[[#This Row],[Actual]]&gt;0,IF(Table13435[[#This Row],[Predicted]]&gt;0,1))</f>
        <v>1</v>
      </c>
      <c r="I133" s="4" t="str">
        <f>IF(Table13435[[#This Row],[Column4]]&gt;=0,"BUY","SELL")</f>
        <v>SELL</v>
      </c>
      <c r="J133" s="4" t="str">
        <f>IF(SUM(Table13435[[#This Row],[Column5]:[Column2]])&gt;=0,"BUY","SELL")</f>
        <v>SELL</v>
      </c>
      <c r="K133" s="5">
        <f>IF(Table13435[[#This Row],[PREDICTED_SELL/BUY]]="BUY",Table13435[[#This Row],[Column4]]*$S$3,IF(Table13435[[#This Row],[PREDICTED_SELL/BUY]]="SELL",-Table13435[[#This Row],[Column4]]*$S$3))</f>
        <v>10.515721600806449</v>
      </c>
      <c r="L133" s="6"/>
      <c r="M133" s="6">
        <f>IF(Table13435[[#This Row],[ACTUAL_SELL/BUY]]=Table13435[[#This Row],[PREDICTED_SELL/BUY]],1,0)</f>
        <v>1</v>
      </c>
      <c r="N133" s="6"/>
      <c r="O133" s="6"/>
      <c r="P133" s="6"/>
    </row>
    <row r="134" spans="1:16">
      <c r="A134">
        <v>132</v>
      </c>
      <c r="B134">
        <f>Table134[[#This Row],[Actual]]</f>
        <v>1001.81</v>
      </c>
      <c r="C134">
        <f>Table134[[#This Row],[Predicted]]</f>
        <v>976.73424999999997</v>
      </c>
      <c r="D134" s="3">
        <f>Table13435[[#This Row],[Actual]]/B133-1</f>
        <v>1.1792570680471126E-3</v>
      </c>
      <c r="E134" s="3">
        <f>Table13435[[#This Row],[Predicted]]/B133-1</f>
        <v>-2.3880705155751913E-2</v>
      </c>
      <c r="F134" s="3">
        <f>Table13435[[#This Row],[Predicted]]/C133-1</f>
        <v>1.090481077470562E-3</v>
      </c>
      <c r="G134" s="1">
        <v>42930</v>
      </c>
      <c r="H134" s="4">
        <f>IF(Table13435[[#This Row],[Actual]]&gt;0,IF(Table13435[[#This Row],[Predicted]]&gt;0,1))</f>
        <v>1</v>
      </c>
      <c r="I134" s="4" t="str">
        <f>IF(Table13435[[#This Row],[Column4]]&gt;=0,"BUY","SELL")</f>
        <v>BUY</v>
      </c>
      <c r="J134" s="4" t="str">
        <f>IF(SUM(Table13435[[#This Row],[Column5]:[Column2]])&gt;=0,"BUY","SELL")</f>
        <v>SELL</v>
      </c>
      <c r="K134" s="5">
        <f>IF(Table13435[[#This Row],[PREDICTED_SELL/BUY]]="BUY",Table13435[[#This Row],[Column4]]*$S$3,IF(Table13435[[#This Row],[PREDICTED_SELL/BUY]]="SELL",-Table13435[[#This Row],[Column4]]*$S$3))</f>
        <v>-2.1226627224848027</v>
      </c>
      <c r="L134" s="6"/>
      <c r="M134" s="6">
        <f>IF(Table13435[[#This Row],[ACTUAL_SELL/BUY]]=Table13435[[#This Row],[PREDICTED_SELL/BUY]],1,0)</f>
        <v>0</v>
      </c>
      <c r="N134" s="6"/>
      <c r="O134" s="6"/>
      <c r="P134" s="6"/>
    </row>
    <row r="135" spans="1:16">
      <c r="A135">
        <v>133</v>
      </c>
      <c r="B135">
        <f>Table134[[#This Row],[Actual]]</f>
        <v>1010.04</v>
      </c>
      <c r="C135">
        <f>Table134[[#This Row],[Predicted]]</f>
        <v>978.84717000000001</v>
      </c>
      <c r="D135" s="3">
        <f>Table13435[[#This Row],[Actual]]/B134-1</f>
        <v>8.2151306135893609E-3</v>
      </c>
      <c r="E135" s="3">
        <f>Table13435[[#This Row],[Predicted]]/B134-1</f>
        <v>-2.2921342370309628E-2</v>
      </c>
      <c r="F135" s="3">
        <f>Table13435[[#This Row],[Predicted]]/C134-1</f>
        <v>2.1632496249619493E-3</v>
      </c>
      <c r="G135" s="1">
        <v>42933</v>
      </c>
      <c r="H135" s="4">
        <f>IF(Table13435[[#This Row],[Actual]]&gt;0,IF(Table13435[[#This Row],[Predicted]]&gt;0,1))</f>
        <v>1</v>
      </c>
      <c r="I135" s="4" t="str">
        <f>IF(Table13435[[#This Row],[Column4]]&gt;=0,"BUY","SELL")</f>
        <v>BUY</v>
      </c>
      <c r="J135" s="4" t="str">
        <f>IF(SUM(Table13435[[#This Row],[Column5]:[Column2]])&gt;=0,"BUY","SELL")</f>
        <v>SELL</v>
      </c>
      <c r="K135" s="5">
        <f>IF(Table13435[[#This Row],[PREDICTED_SELL/BUY]]="BUY",Table13435[[#This Row],[Column4]]*$S$3,IF(Table13435[[#This Row],[PREDICTED_SELL/BUY]]="SELL",-Table13435[[#This Row],[Column4]]*$S$3))</f>
        <v>-14.78723510446085</v>
      </c>
      <c r="L135" s="6"/>
      <c r="M135" s="6">
        <f>IF(Table13435[[#This Row],[ACTUAL_SELL/BUY]]=Table13435[[#This Row],[PREDICTED_SELL/BUY]],1,0)</f>
        <v>0</v>
      </c>
      <c r="N135" s="6"/>
      <c r="O135" s="6"/>
      <c r="P135" s="6"/>
    </row>
    <row r="136" spans="1:16">
      <c r="A136">
        <v>134</v>
      </c>
      <c r="B136">
        <f>Table134[[#This Row],[Actual]]</f>
        <v>1024.45</v>
      </c>
      <c r="C136">
        <f>Table134[[#This Row],[Predicted]]</f>
        <v>980.47753999999998</v>
      </c>
      <c r="D136" s="3">
        <f>Table13435[[#This Row],[Actual]]/B135-1</f>
        <v>1.4266761712407483E-2</v>
      </c>
      <c r="E136" s="3">
        <f>Table13435[[#This Row],[Predicted]]/B135-1</f>
        <v>-2.926860322363467E-2</v>
      </c>
      <c r="F136" s="3">
        <f>Table13435[[#This Row],[Predicted]]/C135-1</f>
        <v>1.6656022001881876E-3</v>
      </c>
      <c r="G136" s="1">
        <v>42934</v>
      </c>
      <c r="H136" s="4">
        <f>IF(Table13435[[#This Row],[Actual]]&gt;0,IF(Table13435[[#This Row],[Predicted]]&gt;0,1))</f>
        <v>1</v>
      </c>
      <c r="I136" s="4" t="str">
        <f>IF(Table13435[[#This Row],[Column4]]&gt;=0,"BUY","SELL")</f>
        <v>BUY</v>
      </c>
      <c r="J136" s="4" t="str">
        <f>IF(SUM(Table13435[[#This Row],[Column5]:[Column2]])&gt;=0,"BUY","SELL")</f>
        <v>SELL</v>
      </c>
      <c r="K136" s="5">
        <f>IF(Table13435[[#This Row],[PREDICTED_SELL/BUY]]="BUY",Table13435[[#This Row],[Column4]]*$S$3,IF(Table13435[[#This Row],[PREDICTED_SELL/BUY]]="SELL",-Table13435[[#This Row],[Column4]]*$S$3))</f>
        <v>-25.680171082333469</v>
      </c>
      <c r="L136" s="6"/>
      <c r="M136" s="6">
        <f>IF(Table13435[[#This Row],[ACTUAL_SELL/BUY]]=Table13435[[#This Row],[PREDICTED_SELL/BUY]],1,0)</f>
        <v>0</v>
      </c>
      <c r="N136" s="6"/>
      <c r="O136" s="6"/>
      <c r="P136" s="6"/>
    </row>
    <row r="137" spans="1:16">
      <c r="A137">
        <v>135</v>
      </c>
      <c r="B137">
        <f>Table134[[#This Row],[Actual]]</f>
        <v>1026.8699999999999</v>
      </c>
      <c r="C137">
        <f>Table134[[#This Row],[Predicted]]</f>
        <v>987.66063999999994</v>
      </c>
      <c r="D137" s="3">
        <f>Table13435[[#This Row],[Actual]]/B136-1</f>
        <v>2.3622431548633305E-3</v>
      </c>
      <c r="E137" s="3">
        <f>Table13435[[#This Row],[Predicted]]/B136-1</f>
        <v>-3.5911328029674561E-2</v>
      </c>
      <c r="F137" s="3">
        <f>Table13435[[#This Row],[Predicted]]/C136-1</f>
        <v>7.3261239620032725E-3</v>
      </c>
      <c r="G137" s="1">
        <v>42935</v>
      </c>
      <c r="H137" s="4">
        <f>IF(Table13435[[#This Row],[Actual]]&gt;0,IF(Table13435[[#This Row],[Predicted]]&gt;0,1))</f>
        <v>1</v>
      </c>
      <c r="I137" s="4" t="str">
        <f>IF(Table13435[[#This Row],[Column4]]&gt;=0,"BUY","SELL")</f>
        <v>BUY</v>
      </c>
      <c r="J137" s="4" t="str">
        <f>IF(SUM(Table13435[[#This Row],[Column5]:[Column2]])&gt;=0,"BUY","SELL")</f>
        <v>SELL</v>
      </c>
      <c r="K137" s="5">
        <f>IF(Table13435[[#This Row],[PREDICTED_SELL/BUY]]="BUY",Table13435[[#This Row],[Column4]]*$S$3,IF(Table13435[[#This Row],[PREDICTED_SELL/BUY]]="SELL",-Table13435[[#This Row],[Column4]]*$S$3))</f>
        <v>-4.2520376787539949</v>
      </c>
      <c r="L137" s="6"/>
      <c r="M137" s="6">
        <f>IF(Table13435[[#This Row],[ACTUAL_SELL/BUY]]=Table13435[[#This Row],[PREDICTED_SELL/BUY]],1,0)</f>
        <v>0</v>
      </c>
      <c r="N137" s="6"/>
      <c r="O137" s="6"/>
      <c r="P137" s="6"/>
    </row>
    <row r="138" spans="1:16">
      <c r="A138">
        <v>136</v>
      </c>
      <c r="B138">
        <f>Table134[[#This Row],[Actual]]</f>
        <v>1028.7</v>
      </c>
      <c r="C138">
        <f>Table134[[#This Row],[Predicted]]</f>
        <v>994.32776000000001</v>
      </c>
      <c r="D138" s="3">
        <f>Table13435[[#This Row],[Actual]]/B137-1</f>
        <v>1.7821145812031425E-3</v>
      </c>
      <c r="E138" s="3">
        <f>Table13435[[#This Row],[Predicted]]/B137-1</f>
        <v>-3.1690710606016248E-2</v>
      </c>
      <c r="F138" s="3">
        <f>Table13435[[#This Row],[Predicted]]/C137-1</f>
        <v>6.7504158108397938E-3</v>
      </c>
      <c r="G138" s="1">
        <v>42936</v>
      </c>
      <c r="H138" s="4">
        <f>IF(Table13435[[#This Row],[Actual]]&gt;0,IF(Table13435[[#This Row],[Predicted]]&gt;0,1))</f>
        <v>1</v>
      </c>
      <c r="I138" s="4" t="str">
        <f>IF(Table13435[[#This Row],[Column4]]&gt;=0,"BUY","SELL")</f>
        <v>BUY</v>
      </c>
      <c r="J138" s="4" t="str">
        <f>IF(SUM(Table13435[[#This Row],[Column5]:[Column2]])&gt;=0,"BUY","SELL")</f>
        <v>SELL</v>
      </c>
      <c r="K138" s="5">
        <f>IF(Table13435[[#This Row],[PREDICTED_SELL/BUY]]="BUY",Table13435[[#This Row],[Column4]]*$S$3,IF(Table13435[[#This Row],[PREDICTED_SELL/BUY]]="SELL",-Table13435[[#This Row],[Column4]]*$S$3))</f>
        <v>-3.2078062461656565</v>
      </c>
      <c r="L138" s="6"/>
      <c r="M138" s="6">
        <f>IF(Table13435[[#This Row],[ACTUAL_SELL/BUY]]=Table13435[[#This Row],[PREDICTED_SELL/BUY]],1,0)</f>
        <v>0</v>
      </c>
      <c r="N138" s="6"/>
      <c r="O138" s="6"/>
      <c r="P138" s="6"/>
    </row>
    <row r="139" spans="1:16">
      <c r="A139">
        <v>137</v>
      </c>
      <c r="B139">
        <f>Table134[[#This Row],[Actual]]</f>
        <v>1025.67</v>
      </c>
      <c r="C139">
        <f>Table134[[#This Row],[Predicted]]</f>
        <v>1000.0234</v>
      </c>
      <c r="D139" s="3">
        <f>Table13435[[#This Row],[Actual]]/B138-1</f>
        <v>-2.9454651501895635E-3</v>
      </c>
      <c r="E139" s="3">
        <f>Table13435[[#This Row],[Predicted]]/B138-1</f>
        <v>-2.7876543209876536E-2</v>
      </c>
      <c r="F139" s="3">
        <f>Table13435[[#This Row],[Predicted]]/C138-1</f>
        <v>5.728131335687614E-3</v>
      </c>
      <c r="G139" s="1">
        <v>42937</v>
      </c>
      <c r="H139" s="4">
        <f>IF(Table13435[[#This Row],[Actual]]&gt;0,IF(Table13435[[#This Row],[Predicted]]&gt;0,1))</f>
        <v>1</v>
      </c>
      <c r="I139" s="4" t="str">
        <f>IF(Table13435[[#This Row],[Column4]]&gt;=0,"BUY","SELL")</f>
        <v>SELL</v>
      </c>
      <c r="J139" s="4" t="str">
        <f>IF(SUM(Table13435[[#This Row],[Column5]:[Column2]])&gt;=0,"BUY","SELL")</f>
        <v>SELL</v>
      </c>
      <c r="K139" s="5">
        <f>IF(Table13435[[#This Row],[PREDICTED_SELL/BUY]]="BUY",Table13435[[#This Row],[Column4]]*$S$3,IF(Table13435[[#This Row],[PREDICTED_SELL/BUY]]="SELL",-Table13435[[#This Row],[Column4]]*$S$3))</f>
        <v>5.3018372703412142</v>
      </c>
      <c r="L139" s="6"/>
      <c r="M139" s="6">
        <f>IF(Table13435[[#This Row],[ACTUAL_SELL/BUY]]=Table13435[[#This Row],[PREDICTED_SELL/BUY]],1,0)</f>
        <v>1</v>
      </c>
      <c r="N139" s="6"/>
      <c r="O139" s="6"/>
      <c r="P139" s="6"/>
    </row>
    <row r="140" spans="1:16">
      <c r="A140">
        <v>138</v>
      </c>
      <c r="B140">
        <f>Table134[[#This Row],[Actual]]</f>
        <v>1038.95</v>
      </c>
      <c r="C140">
        <f>Table134[[#This Row],[Predicted]]</f>
        <v>1001.662</v>
      </c>
      <c r="D140" s="3">
        <f>Table13435[[#This Row],[Actual]]/B139-1</f>
        <v>1.2947634229333094E-2</v>
      </c>
      <c r="E140" s="3">
        <f>Table13435[[#This Row],[Predicted]]/B139-1</f>
        <v>-2.3407138748330447E-2</v>
      </c>
      <c r="F140" s="3">
        <f>Table13435[[#This Row],[Predicted]]/C139-1</f>
        <v>1.6385616576573003E-3</v>
      </c>
      <c r="G140" s="1">
        <v>42940</v>
      </c>
      <c r="H140" s="4">
        <f>IF(Table13435[[#This Row],[Actual]]&gt;0,IF(Table13435[[#This Row],[Predicted]]&gt;0,1))</f>
        <v>1</v>
      </c>
      <c r="I140" s="4" t="str">
        <f>IF(Table13435[[#This Row],[Column4]]&gt;=0,"BUY","SELL")</f>
        <v>BUY</v>
      </c>
      <c r="J140" s="4" t="str">
        <f>IF(SUM(Table13435[[#This Row],[Column5]:[Column2]])&gt;=0,"BUY","SELL")</f>
        <v>SELL</v>
      </c>
      <c r="K140" s="5">
        <f>IF(Table13435[[#This Row],[PREDICTED_SELL/BUY]]="BUY",Table13435[[#This Row],[Column4]]*$S$3,IF(Table13435[[#This Row],[PREDICTED_SELL/BUY]]="SELL",-Table13435[[#This Row],[Column4]]*$S$3))</f>
        <v>-23.305741612799569</v>
      </c>
      <c r="L140" s="6"/>
      <c r="M140" s="6">
        <f>IF(Table13435[[#This Row],[ACTUAL_SELL/BUY]]=Table13435[[#This Row],[PREDICTED_SELL/BUY]],1,0)</f>
        <v>0</v>
      </c>
      <c r="N140" s="6"/>
      <c r="O140" s="6"/>
      <c r="P140" s="6"/>
    </row>
    <row r="141" spans="1:16">
      <c r="A141">
        <v>139</v>
      </c>
      <c r="B141">
        <f>Table134[[#This Row],[Actual]]</f>
        <v>1039.8699999999999</v>
      </c>
      <c r="C141">
        <f>Table134[[#This Row],[Predicted]]</f>
        <v>1006.8924</v>
      </c>
      <c r="D141" s="3">
        <f>Table13435[[#This Row],[Actual]]/B140-1</f>
        <v>8.8550940853737714E-4</v>
      </c>
      <c r="E141" s="3">
        <f>Table13435[[#This Row],[Predicted]]/B140-1</f>
        <v>-3.085576784253341E-2</v>
      </c>
      <c r="F141" s="3">
        <f>Table13435[[#This Row],[Predicted]]/C140-1</f>
        <v>5.2217214988687921E-3</v>
      </c>
      <c r="G141" s="1">
        <v>42941</v>
      </c>
      <c r="H141" s="4">
        <f>IF(Table13435[[#This Row],[Actual]]&gt;0,IF(Table13435[[#This Row],[Predicted]]&gt;0,1))</f>
        <v>1</v>
      </c>
      <c r="I141" s="4" t="str">
        <f>IF(Table13435[[#This Row],[Column4]]&gt;=0,"BUY","SELL")</f>
        <v>BUY</v>
      </c>
      <c r="J141" s="4" t="str">
        <f>IF(SUM(Table13435[[#This Row],[Column5]:[Column2]])&gt;=0,"BUY","SELL")</f>
        <v>SELL</v>
      </c>
      <c r="K141" s="5">
        <f>IF(Table13435[[#This Row],[PREDICTED_SELL/BUY]]="BUY",Table13435[[#This Row],[Column4]]*$S$3,IF(Table13435[[#This Row],[PREDICTED_SELL/BUY]]="SELL",-Table13435[[#This Row],[Column4]]*$S$3))</f>
        <v>-1.5939169353672789</v>
      </c>
      <c r="L141" s="6"/>
      <c r="M141" s="6">
        <f>IF(Table13435[[#This Row],[ACTUAL_SELL/BUY]]=Table13435[[#This Row],[PREDICTED_SELL/BUY]],1,0)</f>
        <v>0</v>
      </c>
      <c r="N141" s="6"/>
      <c r="O141" s="6"/>
      <c r="P141" s="6"/>
    </row>
    <row r="142" spans="1:16">
      <c r="A142">
        <v>140</v>
      </c>
      <c r="B142">
        <f>Table134[[#This Row],[Actual]]</f>
        <v>1052.8</v>
      </c>
      <c r="C142">
        <f>Table134[[#This Row],[Predicted]]</f>
        <v>1010.8801</v>
      </c>
      <c r="D142" s="3">
        <f>Table13435[[#This Row],[Actual]]/B141-1</f>
        <v>1.2434246588515885E-2</v>
      </c>
      <c r="E142" s="3">
        <f>Table13435[[#This Row],[Predicted]]/B141-1</f>
        <v>-2.7878388644734353E-2</v>
      </c>
      <c r="F142" s="3">
        <f>Table13435[[#This Row],[Predicted]]/C141-1</f>
        <v>3.960403316183525E-3</v>
      </c>
      <c r="G142" s="1">
        <v>42942</v>
      </c>
      <c r="H142" s="4">
        <f>IF(Table13435[[#This Row],[Actual]]&gt;0,IF(Table13435[[#This Row],[Predicted]]&gt;0,1))</f>
        <v>1</v>
      </c>
      <c r="I142" s="4" t="str">
        <f>IF(Table13435[[#This Row],[Column4]]&gt;=0,"BUY","SELL")</f>
        <v>BUY</v>
      </c>
      <c r="J142" s="4" t="str">
        <f>IF(SUM(Table13435[[#This Row],[Column5]:[Column2]])&gt;=0,"BUY","SELL")</f>
        <v>SELL</v>
      </c>
      <c r="K142" s="5">
        <f>IF(Table13435[[#This Row],[PREDICTED_SELL/BUY]]="BUY",Table13435[[#This Row],[Column4]]*$S$3,IF(Table13435[[#This Row],[PREDICTED_SELL/BUY]]="SELL",-Table13435[[#This Row],[Column4]]*$S$3))</f>
        <v>-22.381643859328591</v>
      </c>
      <c r="L142" s="6"/>
      <c r="M142" s="6">
        <f>IF(Table13435[[#This Row],[ACTUAL_SELL/BUY]]=Table13435[[#This Row],[PREDICTED_SELL/BUY]],1,0)</f>
        <v>0</v>
      </c>
      <c r="N142" s="6"/>
      <c r="O142" s="6"/>
      <c r="P142" s="6"/>
    </row>
    <row r="143" spans="1:16">
      <c r="A143">
        <v>141</v>
      </c>
      <c r="B143">
        <f>Table134[[#This Row],[Actual]]</f>
        <v>1046</v>
      </c>
      <c r="C143">
        <f>Table134[[#This Row],[Predicted]]</f>
        <v>1018.46423</v>
      </c>
      <c r="D143" s="3">
        <f>Table13435[[#This Row],[Actual]]/B142-1</f>
        <v>-6.4589665653494999E-3</v>
      </c>
      <c r="E143" s="3">
        <f>Table13435[[#This Row],[Predicted]]/B142-1</f>
        <v>-3.2613763297872245E-2</v>
      </c>
      <c r="F143" s="3">
        <f>Table13435[[#This Row],[Predicted]]/C142-1</f>
        <v>7.5025020276886512E-3</v>
      </c>
      <c r="G143" s="1">
        <v>42943</v>
      </c>
      <c r="H143" s="4">
        <f>IF(Table13435[[#This Row],[Actual]]&gt;0,IF(Table13435[[#This Row],[Predicted]]&gt;0,1))</f>
        <v>1</v>
      </c>
      <c r="I143" s="4" t="str">
        <f>IF(Table13435[[#This Row],[Column4]]&gt;=0,"BUY","SELL")</f>
        <v>SELL</v>
      </c>
      <c r="J143" s="4" t="str">
        <f>IF(SUM(Table13435[[#This Row],[Column5]:[Column2]])&gt;=0,"BUY","SELL")</f>
        <v>SELL</v>
      </c>
      <c r="K143" s="5">
        <f>IF(Table13435[[#This Row],[PREDICTED_SELL/BUY]]="BUY",Table13435[[#This Row],[Column4]]*$S$3,IF(Table13435[[#This Row],[PREDICTED_SELL/BUY]]="SELL",-Table13435[[#This Row],[Column4]]*$S$3))</f>
        <v>11.626139817629099</v>
      </c>
      <c r="L143" s="6"/>
      <c r="M143" s="6">
        <f>IF(Table13435[[#This Row],[ACTUAL_SELL/BUY]]=Table13435[[#This Row],[PREDICTED_SELL/BUY]],1,0)</f>
        <v>1</v>
      </c>
      <c r="N143" s="6"/>
      <c r="O143" s="6"/>
      <c r="P143" s="6"/>
    </row>
    <row r="144" spans="1:16">
      <c r="A144">
        <v>142</v>
      </c>
      <c r="B144">
        <f>Table134[[#This Row],[Actual]]</f>
        <v>1020.04</v>
      </c>
      <c r="C144">
        <f>Table134[[#This Row],[Predicted]]</f>
        <v>1011.66833</v>
      </c>
      <c r="D144" s="3">
        <f>Table13435[[#This Row],[Actual]]/B143-1</f>
        <v>-2.4818355640535361E-2</v>
      </c>
      <c r="E144" s="3">
        <f>Table13435[[#This Row],[Predicted]]/B143-1</f>
        <v>-3.2821864244741872E-2</v>
      </c>
      <c r="F144" s="3">
        <f>Table13435[[#This Row],[Predicted]]/C143-1</f>
        <v>-6.6726938461060259E-3</v>
      </c>
      <c r="G144" s="1">
        <v>42944</v>
      </c>
      <c r="H144" s="4">
        <f>IF(Table13435[[#This Row],[Actual]]&gt;0,IF(Table13435[[#This Row],[Predicted]]&gt;0,1))</f>
        <v>1</v>
      </c>
      <c r="I144" s="4" t="str">
        <f>IF(Table13435[[#This Row],[Column4]]&gt;=0,"BUY","SELL")</f>
        <v>SELL</v>
      </c>
      <c r="J144" s="4" t="str">
        <f>IF(SUM(Table13435[[#This Row],[Column5]:[Column2]])&gt;=0,"BUY","SELL")</f>
        <v>SELL</v>
      </c>
      <c r="K144" s="5">
        <f>IF(Table13435[[#This Row],[PREDICTED_SELL/BUY]]="BUY",Table13435[[#This Row],[Column4]]*$S$3,IF(Table13435[[#This Row],[PREDICTED_SELL/BUY]]="SELL",-Table13435[[#This Row],[Column4]]*$S$3))</f>
        <v>44.673040152963651</v>
      </c>
      <c r="L144" s="6"/>
      <c r="M144" s="6">
        <f>IF(Table13435[[#This Row],[ACTUAL_SELL/BUY]]=Table13435[[#This Row],[PREDICTED_SELL/BUY]],1,0)</f>
        <v>1</v>
      </c>
      <c r="N144" s="6"/>
      <c r="O144" s="6"/>
      <c r="P144" s="6"/>
    </row>
    <row r="145" spans="1:16">
      <c r="A145">
        <v>143</v>
      </c>
      <c r="B145">
        <f>Table134[[#This Row],[Actual]]</f>
        <v>987.78</v>
      </c>
      <c r="C145">
        <f>Table134[[#This Row],[Predicted]]</f>
        <v>1000.4855</v>
      </c>
      <c r="D145" s="3">
        <f>Table13435[[#This Row],[Actual]]/B144-1</f>
        <v>-3.1626210736833804E-2</v>
      </c>
      <c r="E145" s="3">
        <f>Table13435[[#This Row],[Predicted]]/B144-1</f>
        <v>-1.9170326653856651E-2</v>
      </c>
      <c r="F145" s="3">
        <f>Table13435[[#This Row],[Predicted]]/C144-1</f>
        <v>-1.1053850030078527E-2</v>
      </c>
      <c r="G145" s="1">
        <v>42947</v>
      </c>
      <c r="H145" s="4">
        <f>IF(Table13435[[#This Row],[Actual]]&gt;0,IF(Table13435[[#This Row],[Predicted]]&gt;0,1))</f>
        <v>1</v>
      </c>
      <c r="I145" s="4" t="str">
        <f>IF(Table13435[[#This Row],[Column4]]&gt;=0,"BUY","SELL")</f>
        <v>SELL</v>
      </c>
      <c r="J145" s="4" t="str">
        <f>IF(SUM(Table13435[[#This Row],[Column5]:[Column2]])&gt;=0,"BUY","SELL")</f>
        <v>SELL</v>
      </c>
      <c r="K145" s="5">
        <f>IF(Table13435[[#This Row],[PREDICTED_SELL/BUY]]="BUY",Table13435[[#This Row],[Column4]]*$S$3,IF(Table13435[[#This Row],[PREDICTED_SELL/BUY]]="SELL",-Table13435[[#This Row],[Column4]]*$S$3))</f>
        <v>56.927179326300845</v>
      </c>
      <c r="L145" s="6"/>
      <c r="M145" s="6">
        <f>IF(Table13435[[#This Row],[ACTUAL_SELL/BUY]]=Table13435[[#This Row],[PREDICTED_SELL/BUY]],1,0)</f>
        <v>1</v>
      </c>
      <c r="N145" s="6"/>
      <c r="O145" s="6"/>
      <c r="P145" s="6"/>
    </row>
    <row r="146" spans="1:16">
      <c r="A146">
        <v>144</v>
      </c>
      <c r="B146">
        <f>Table134[[#This Row],[Actual]]</f>
        <v>996.18989999999997</v>
      </c>
      <c r="C146">
        <f>Table134[[#This Row],[Predicted]]</f>
        <v>979.19870000000003</v>
      </c>
      <c r="D146" s="3">
        <f>Table13435[[#This Row],[Actual]]/B145-1</f>
        <v>8.5139403510903211E-3</v>
      </c>
      <c r="E146" s="3">
        <f>Table13435[[#This Row],[Predicted]]/B145-1</f>
        <v>-8.6874607706168838E-3</v>
      </c>
      <c r="F146" s="3">
        <f>Table13435[[#This Row],[Predicted]]/C145-1</f>
        <v>-2.1276470273682069E-2</v>
      </c>
      <c r="G146" s="1">
        <v>42948</v>
      </c>
      <c r="H146" s="4">
        <f>IF(Table13435[[#This Row],[Actual]]&gt;0,IF(Table13435[[#This Row],[Predicted]]&gt;0,1))</f>
        <v>1</v>
      </c>
      <c r="I146" s="4" t="str">
        <f>IF(Table13435[[#This Row],[Column4]]&gt;=0,"BUY","SELL")</f>
        <v>BUY</v>
      </c>
      <c r="J146" s="4" t="str">
        <f>IF(SUM(Table13435[[#This Row],[Column5]:[Column2]])&gt;=0,"BUY","SELL")</f>
        <v>SELL</v>
      </c>
      <c r="K146" s="5">
        <f>IF(Table13435[[#This Row],[PREDICTED_SELL/BUY]]="BUY",Table13435[[#This Row],[Column4]]*$S$3,IF(Table13435[[#This Row],[PREDICTED_SELL/BUY]]="SELL",-Table13435[[#This Row],[Column4]]*$S$3))</f>
        <v>-15.325092631962578</v>
      </c>
      <c r="L146" s="6"/>
      <c r="M146" s="6">
        <f>IF(Table13435[[#This Row],[ACTUAL_SELL/BUY]]=Table13435[[#This Row],[PREDICTED_SELL/BUY]],1,0)</f>
        <v>0</v>
      </c>
      <c r="N146" s="6"/>
      <c r="O146" s="6"/>
      <c r="P146" s="6"/>
    </row>
    <row r="147" spans="1:16">
      <c r="A147">
        <v>145</v>
      </c>
      <c r="B147">
        <f>Table134[[#This Row],[Actual]]</f>
        <v>995.88982999999996</v>
      </c>
      <c r="C147">
        <f>Table134[[#This Row],[Predicted]]</f>
        <v>972.83429999999998</v>
      </c>
      <c r="D147" s="3">
        <f>Table13435[[#This Row],[Actual]]/B146-1</f>
        <v>-3.0121766944235517E-4</v>
      </c>
      <c r="E147" s="3">
        <f>Table13435[[#This Row],[Predicted]]/B146-1</f>
        <v>-2.3444927518337599E-2</v>
      </c>
      <c r="F147" s="3">
        <f>Table13435[[#This Row],[Predicted]]/C146-1</f>
        <v>-6.4996001322306096E-3</v>
      </c>
      <c r="G147" s="1">
        <v>42949</v>
      </c>
      <c r="H147" s="4">
        <f>IF(Table13435[[#This Row],[Actual]]&gt;0,IF(Table13435[[#This Row],[Predicted]]&gt;0,1))</f>
        <v>1</v>
      </c>
      <c r="I147" s="4" t="str">
        <f>IF(Table13435[[#This Row],[Column4]]&gt;=0,"BUY","SELL")</f>
        <v>SELL</v>
      </c>
      <c r="J147" s="4" t="str">
        <f>IF(SUM(Table13435[[#This Row],[Column5]:[Column2]])&gt;=0,"BUY","SELL")</f>
        <v>SELL</v>
      </c>
      <c r="K147" s="5">
        <f>IF(Table13435[[#This Row],[PREDICTED_SELL/BUY]]="BUY",Table13435[[#This Row],[Column4]]*$S$3,IF(Table13435[[#This Row],[PREDICTED_SELL/BUY]]="SELL",-Table13435[[#This Row],[Column4]]*$S$3))</f>
        <v>0.54219180499623931</v>
      </c>
      <c r="L147" s="6"/>
      <c r="M147" s="6">
        <f>IF(Table13435[[#This Row],[ACTUAL_SELL/BUY]]=Table13435[[#This Row],[PREDICTED_SELL/BUY]],1,0)</f>
        <v>1</v>
      </c>
      <c r="N147" s="6"/>
      <c r="O147" s="6"/>
      <c r="P147" s="6"/>
    </row>
    <row r="148" spans="1:16">
      <c r="A148">
        <v>146</v>
      </c>
      <c r="B148">
        <f>Table134[[#This Row],[Actual]]</f>
        <v>986.91989999999998</v>
      </c>
      <c r="C148">
        <f>Table134[[#This Row],[Predicted]]</f>
        <v>971.08219999999994</v>
      </c>
      <c r="D148" s="3">
        <f>Table13435[[#This Row],[Actual]]/B147-1</f>
        <v>-9.0069500960763271E-3</v>
      </c>
      <c r="E148" s="3">
        <f>Table13435[[#This Row],[Predicted]]/B147-1</f>
        <v>-2.4910014393861202E-2</v>
      </c>
      <c r="F148" s="3">
        <f>Table13435[[#This Row],[Predicted]]/C147-1</f>
        <v>-1.801026135694439E-3</v>
      </c>
      <c r="G148" s="1">
        <v>42950</v>
      </c>
      <c r="H148" s="4">
        <f>IF(Table13435[[#This Row],[Actual]]&gt;0,IF(Table13435[[#This Row],[Predicted]]&gt;0,1))</f>
        <v>1</v>
      </c>
      <c r="I148" s="4" t="str">
        <f>IF(Table13435[[#This Row],[Column4]]&gt;=0,"BUY","SELL")</f>
        <v>SELL</v>
      </c>
      <c r="J148" s="4" t="str">
        <f>IF(SUM(Table13435[[#This Row],[Column5]:[Column2]])&gt;=0,"BUY","SELL")</f>
        <v>SELL</v>
      </c>
      <c r="K148" s="5">
        <f>IF(Table13435[[#This Row],[PREDICTED_SELL/BUY]]="BUY",Table13435[[#This Row],[Column4]]*$S$3,IF(Table13435[[#This Row],[PREDICTED_SELL/BUY]]="SELL",-Table13435[[#This Row],[Column4]]*$S$3))</f>
        <v>16.212510172937389</v>
      </c>
      <c r="L148" s="6"/>
      <c r="M148" s="6">
        <f>IF(Table13435[[#This Row],[ACTUAL_SELL/BUY]]=Table13435[[#This Row],[PREDICTED_SELL/BUY]],1,0)</f>
        <v>1</v>
      </c>
      <c r="N148" s="6"/>
      <c r="O148" s="6"/>
      <c r="P148" s="6"/>
    </row>
    <row r="149" spans="1:16">
      <c r="A149">
        <v>147</v>
      </c>
      <c r="B149">
        <f>Table134[[#This Row],[Actual]]</f>
        <v>987.58010000000002</v>
      </c>
      <c r="C149">
        <f>Table134[[#This Row],[Predicted]]</f>
        <v>971.02855999999997</v>
      </c>
      <c r="D149" s="3">
        <f>Table13435[[#This Row],[Actual]]/B148-1</f>
        <v>6.6894993200561359E-4</v>
      </c>
      <c r="E149" s="3">
        <f>Table13435[[#This Row],[Predicted]]/B148-1</f>
        <v>-1.6101955184002259E-2</v>
      </c>
      <c r="F149" s="3">
        <f>Table13435[[#This Row],[Predicted]]/C148-1</f>
        <v>-5.5237342420633162E-5</v>
      </c>
      <c r="G149" s="1">
        <v>42951</v>
      </c>
      <c r="H149" s="4">
        <f>IF(Table13435[[#This Row],[Actual]]&gt;0,IF(Table13435[[#This Row],[Predicted]]&gt;0,1))</f>
        <v>1</v>
      </c>
      <c r="I149" s="4" t="str">
        <f>IF(Table13435[[#This Row],[Column4]]&gt;=0,"BUY","SELL")</f>
        <v>BUY</v>
      </c>
      <c r="J149" s="4" t="str">
        <f>IF(SUM(Table13435[[#This Row],[Column5]:[Column2]])&gt;=0,"BUY","SELL")</f>
        <v>SELL</v>
      </c>
      <c r="K149" s="5">
        <f>IF(Table13435[[#This Row],[PREDICTED_SELL/BUY]]="BUY",Table13435[[#This Row],[Column4]]*$S$3,IF(Table13435[[#This Row],[PREDICTED_SELL/BUY]]="SELL",-Table13435[[#This Row],[Column4]]*$S$3))</f>
        <v>-1.2041098776101045</v>
      </c>
      <c r="L149" s="6"/>
      <c r="M149" s="6">
        <f>IF(Table13435[[#This Row],[ACTUAL_SELL/BUY]]=Table13435[[#This Row],[PREDICTED_SELL/BUY]],1,0)</f>
        <v>0</v>
      </c>
      <c r="N149" s="6"/>
      <c r="O149" s="6"/>
      <c r="P149" s="6"/>
    </row>
    <row r="150" spans="1:16">
      <c r="A150">
        <v>148</v>
      </c>
      <c r="B150">
        <f>Table134[[#This Row],[Actual]]</f>
        <v>992.27</v>
      </c>
      <c r="C150">
        <f>Table134[[#This Row],[Predicted]]</f>
        <v>969.93146000000002</v>
      </c>
      <c r="D150" s="3">
        <f>Table13435[[#This Row],[Actual]]/B149-1</f>
        <v>4.7488806224427194E-3</v>
      </c>
      <c r="E150" s="3">
        <f>Table13435[[#This Row],[Predicted]]/B149-1</f>
        <v>-1.7870590952571819E-2</v>
      </c>
      <c r="F150" s="3">
        <f>Table13435[[#This Row],[Predicted]]/C149-1</f>
        <v>-1.1298328856568229E-3</v>
      </c>
      <c r="G150" s="1">
        <v>42954</v>
      </c>
      <c r="H150" s="4">
        <f>IF(Table13435[[#This Row],[Actual]]&gt;0,IF(Table13435[[#This Row],[Predicted]]&gt;0,1))</f>
        <v>1</v>
      </c>
      <c r="I150" s="4" t="str">
        <f>IF(Table13435[[#This Row],[Column4]]&gt;=0,"BUY","SELL")</f>
        <v>BUY</v>
      </c>
      <c r="J150" s="4" t="str">
        <f>IF(SUM(Table13435[[#This Row],[Column5]:[Column2]])&gt;=0,"BUY","SELL")</f>
        <v>SELL</v>
      </c>
      <c r="K150" s="5">
        <f>IF(Table13435[[#This Row],[PREDICTED_SELL/BUY]]="BUY",Table13435[[#This Row],[Column4]]*$S$3,IF(Table13435[[#This Row],[PREDICTED_SELL/BUY]]="SELL",-Table13435[[#This Row],[Column4]]*$S$3))</f>
        <v>-8.5479851203968948</v>
      </c>
      <c r="L150" s="6"/>
      <c r="M150" s="6">
        <f>IF(Table13435[[#This Row],[ACTUAL_SELL/BUY]]=Table13435[[#This Row],[PREDICTED_SELL/BUY]],1,0)</f>
        <v>0</v>
      </c>
      <c r="N150" s="6"/>
      <c r="O150" s="6"/>
      <c r="P150" s="6"/>
    </row>
    <row r="151" spans="1:16">
      <c r="A151">
        <v>149</v>
      </c>
      <c r="B151">
        <f>Table134[[#This Row],[Actual]]</f>
        <v>989.84010000000001</v>
      </c>
      <c r="C151">
        <f>Table134[[#This Row],[Predicted]]</f>
        <v>970.86080000000004</v>
      </c>
      <c r="D151" s="3">
        <f>Table13435[[#This Row],[Actual]]/B150-1</f>
        <v>-2.4488294516613607E-3</v>
      </c>
      <c r="E151" s="3">
        <f>Table13435[[#This Row],[Predicted]]/B150-1</f>
        <v>-2.1575982343515321E-2</v>
      </c>
      <c r="F151" s="3">
        <f>Table13435[[#This Row],[Predicted]]/C150-1</f>
        <v>9.5815017692069127E-4</v>
      </c>
      <c r="G151" s="1">
        <v>42955</v>
      </c>
      <c r="H151" s="4">
        <f>IF(Table13435[[#This Row],[Actual]]&gt;0,IF(Table13435[[#This Row],[Predicted]]&gt;0,1))</f>
        <v>1</v>
      </c>
      <c r="I151" s="4" t="str">
        <f>IF(Table13435[[#This Row],[Column4]]&gt;=0,"BUY","SELL")</f>
        <v>SELL</v>
      </c>
      <c r="J151" s="4" t="str">
        <f>IF(SUM(Table13435[[#This Row],[Column5]:[Column2]])&gt;=0,"BUY","SELL")</f>
        <v>SELL</v>
      </c>
      <c r="K151" s="5">
        <f>IF(Table13435[[#This Row],[PREDICTED_SELL/BUY]]="BUY",Table13435[[#This Row],[Column4]]*$S$3,IF(Table13435[[#This Row],[PREDICTED_SELL/BUY]]="SELL",-Table13435[[#This Row],[Column4]]*$S$3))</f>
        <v>4.4078930129904492</v>
      </c>
      <c r="L151" s="6"/>
      <c r="M151" s="6">
        <f>IF(Table13435[[#This Row],[ACTUAL_SELL/BUY]]=Table13435[[#This Row],[PREDICTED_SELL/BUY]],1,0)</f>
        <v>1</v>
      </c>
      <c r="N151" s="6"/>
      <c r="O151" s="6"/>
      <c r="P151" s="6"/>
    </row>
    <row r="152" spans="1:16">
      <c r="A152">
        <v>150</v>
      </c>
      <c r="B152">
        <f>Table134[[#This Row],[Actual]]</f>
        <v>982.01</v>
      </c>
      <c r="C152">
        <f>Table134[[#This Row],[Predicted]]</f>
        <v>971.32384999999999</v>
      </c>
      <c r="D152" s="3">
        <f>Table13435[[#This Row],[Actual]]/B151-1</f>
        <v>-7.9104695798847269E-3</v>
      </c>
      <c r="E152" s="3">
        <f>Table13435[[#This Row],[Predicted]]/B151-1</f>
        <v>-1.8706304179836764E-2</v>
      </c>
      <c r="F152" s="3">
        <f>Table13435[[#This Row],[Predicted]]/C151-1</f>
        <v>4.7694787965468777E-4</v>
      </c>
      <c r="G152" s="1">
        <v>42956</v>
      </c>
      <c r="H152" s="4">
        <f>IF(Table13435[[#This Row],[Actual]]&gt;0,IF(Table13435[[#This Row],[Predicted]]&gt;0,1))</f>
        <v>1</v>
      </c>
      <c r="I152" s="4" t="str">
        <f>IF(Table13435[[#This Row],[Column4]]&gt;=0,"BUY","SELL")</f>
        <v>SELL</v>
      </c>
      <c r="J152" s="4" t="str">
        <f>IF(SUM(Table13435[[#This Row],[Column5]:[Column2]])&gt;=0,"BUY","SELL")</f>
        <v>SELL</v>
      </c>
      <c r="K152" s="5">
        <f>IF(Table13435[[#This Row],[PREDICTED_SELL/BUY]]="BUY",Table13435[[#This Row],[Column4]]*$S$3,IF(Table13435[[#This Row],[PREDICTED_SELL/BUY]]="SELL",-Table13435[[#This Row],[Column4]]*$S$3))</f>
        <v>14.238845243792507</v>
      </c>
      <c r="L152" s="6"/>
      <c r="M152" s="6">
        <f>IF(Table13435[[#This Row],[ACTUAL_SELL/BUY]]=Table13435[[#This Row],[PREDICTED_SELL/BUY]],1,0)</f>
        <v>1</v>
      </c>
      <c r="N152" s="6"/>
      <c r="O152" s="6"/>
      <c r="P152" s="6"/>
    </row>
    <row r="153" spans="1:16">
      <c r="A153">
        <v>151</v>
      </c>
      <c r="B153">
        <f>Table134[[#This Row],[Actual]]</f>
        <v>956.91989999999998</v>
      </c>
      <c r="C153">
        <f>Table134[[#This Row],[Predicted]]</f>
        <v>967.77859999999998</v>
      </c>
      <c r="D153" s="3">
        <f>Table13435[[#This Row],[Actual]]/B152-1</f>
        <v>-2.5549739819350159E-2</v>
      </c>
      <c r="E153" s="3">
        <f>Table13435[[#This Row],[Predicted]]/B152-1</f>
        <v>-1.4492113114937699E-2</v>
      </c>
      <c r="F153" s="3">
        <f>Table13435[[#This Row],[Predicted]]/C152-1</f>
        <v>-3.649915525084646E-3</v>
      </c>
      <c r="G153" s="1">
        <v>42957</v>
      </c>
      <c r="H153" s="4">
        <f>IF(Table13435[[#This Row],[Actual]]&gt;0,IF(Table13435[[#This Row],[Predicted]]&gt;0,1))</f>
        <v>1</v>
      </c>
      <c r="I153" s="4" t="str">
        <f>IF(Table13435[[#This Row],[Column4]]&gt;=0,"BUY","SELL")</f>
        <v>SELL</v>
      </c>
      <c r="J153" s="4" t="str">
        <f>IF(SUM(Table13435[[#This Row],[Column5]:[Column2]])&gt;=0,"BUY","SELL")</f>
        <v>SELL</v>
      </c>
      <c r="K153" s="5">
        <f>IF(Table13435[[#This Row],[PREDICTED_SELL/BUY]]="BUY",Table13435[[#This Row],[Column4]]*$S$3,IF(Table13435[[#This Row],[PREDICTED_SELL/BUY]]="SELL",-Table13435[[#This Row],[Column4]]*$S$3))</f>
        <v>45.989531674830289</v>
      </c>
      <c r="L153" s="6"/>
      <c r="M153" s="6">
        <f>IF(Table13435[[#This Row],[ACTUAL_SELL/BUY]]=Table13435[[#This Row],[PREDICTED_SELL/BUY]],1,0)</f>
        <v>1</v>
      </c>
      <c r="N153" s="6"/>
      <c r="O153" s="6"/>
      <c r="P153" s="6"/>
    </row>
    <row r="154" spans="1:16">
      <c r="A154">
        <v>152</v>
      </c>
      <c r="B154">
        <f>Table134[[#This Row],[Actual]]</f>
        <v>967.99</v>
      </c>
      <c r="C154">
        <f>Table134[[#This Row],[Predicted]]</f>
        <v>953.0693</v>
      </c>
      <c r="D154" s="3">
        <f>Table13435[[#This Row],[Actual]]/B153-1</f>
        <v>1.1568470882463711E-2</v>
      </c>
      <c r="E154" s="3">
        <f>Table13435[[#This Row],[Predicted]]/B153-1</f>
        <v>-4.0239522660151517E-3</v>
      </c>
      <c r="F154" s="3">
        <f>Table13435[[#This Row],[Predicted]]/C153-1</f>
        <v>-1.5199034159259162E-2</v>
      </c>
      <c r="G154" s="1">
        <v>42958</v>
      </c>
      <c r="H154" s="4">
        <f>IF(Table13435[[#This Row],[Actual]]&gt;0,IF(Table13435[[#This Row],[Predicted]]&gt;0,1))</f>
        <v>1</v>
      </c>
      <c r="I154" s="4" t="str">
        <f>IF(Table13435[[#This Row],[Column4]]&gt;=0,"BUY","SELL")</f>
        <v>BUY</v>
      </c>
      <c r="J154" s="4" t="str">
        <f>IF(SUM(Table13435[[#This Row],[Column5]:[Column2]])&gt;=0,"BUY","SELL")</f>
        <v>SELL</v>
      </c>
      <c r="K154" s="5">
        <f>IF(Table13435[[#This Row],[PREDICTED_SELL/BUY]]="BUY",Table13435[[#This Row],[Column4]]*$S$3,IF(Table13435[[#This Row],[PREDICTED_SELL/BUY]]="SELL",-Table13435[[#This Row],[Column4]]*$S$3))</f>
        <v>-20.823247588434679</v>
      </c>
      <c r="L154" s="6"/>
      <c r="M154" s="6">
        <f>IF(Table13435[[#This Row],[ACTUAL_SELL/BUY]]=Table13435[[#This Row],[PREDICTED_SELL/BUY]],1,0)</f>
        <v>0</v>
      </c>
      <c r="N154" s="6"/>
      <c r="O154" s="6"/>
      <c r="P154" s="6"/>
    </row>
    <row r="155" spans="1:16">
      <c r="A155">
        <v>153</v>
      </c>
      <c r="B155">
        <f>Table134[[#This Row],[Actual]]</f>
        <v>983.3</v>
      </c>
      <c r="C155">
        <f>Table134[[#This Row],[Predicted]]</f>
        <v>949.77229999999997</v>
      </c>
      <c r="D155" s="3">
        <f>Table13435[[#This Row],[Actual]]/B154-1</f>
        <v>1.5816279093792129E-2</v>
      </c>
      <c r="E155" s="3">
        <f>Table13435[[#This Row],[Predicted]]/B154-1</f>
        <v>-1.882013243938474E-2</v>
      </c>
      <c r="F155" s="3">
        <f>Table13435[[#This Row],[Predicted]]/C154-1</f>
        <v>-3.4593497031119025E-3</v>
      </c>
      <c r="G155" s="1">
        <v>42961</v>
      </c>
      <c r="H155" s="4">
        <f>IF(Table13435[[#This Row],[Actual]]&gt;0,IF(Table13435[[#This Row],[Predicted]]&gt;0,1))</f>
        <v>1</v>
      </c>
      <c r="I155" s="4" t="str">
        <f>IF(Table13435[[#This Row],[Column4]]&gt;=0,"BUY","SELL")</f>
        <v>BUY</v>
      </c>
      <c r="J155" s="4" t="str">
        <f>IF(SUM(Table13435[[#This Row],[Column5]:[Column2]])&gt;=0,"BUY","SELL")</f>
        <v>SELL</v>
      </c>
      <c r="K155" s="5">
        <f>IF(Table13435[[#This Row],[PREDICTED_SELL/BUY]]="BUY",Table13435[[#This Row],[Column4]]*$S$3,IF(Table13435[[#This Row],[PREDICTED_SELL/BUY]]="SELL",-Table13435[[#This Row],[Column4]]*$S$3))</f>
        <v>-28.469302368825833</v>
      </c>
      <c r="L155" s="6"/>
      <c r="M155" s="6">
        <f>IF(Table13435[[#This Row],[ACTUAL_SELL/BUY]]=Table13435[[#This Row],[PREDICTED_SELL/BUY]],1,0)</f>
        <v>0</v>
      </c>
      <c r="N155" s="6"/>
      <c r="O155" s="6"/>
      <c r="P155" s="6"/>
    </row>
    <row r="156" spans="1:16">
      <c r="A156">
        <v>154</v>
      </c>
      <c r="B156">
        <f>Table134[[#This Row],[Actual]]</f>
        <v>982.74005</v>
      </c>
      <c r="C156">
        <f>Table134[[#This Row],[Predicted]]</f>
        <v>954.79912999999999</v>
      </c>
      <c r="D156" s="3">
        <f>Table13435[[#This Row],[Actual]]/B155-1</f>
        <v>-5.694599816942203E-4</v>
      </c>
      <c r="E156" s="3">
        <f>Table13435[[#This Row],[Predicted]]/B155-1</f>
        <v>-2.8984918132818005E-2</v>
      </c>
      <c r="F156" s="3">
        <f>Table13435[[#This Row],[Predicted]]/C155-1</f>
        <v>5.2926685690874997E-3</v>
      </c>
      <c r="G156" s="1">
        <v>42962</v>
      </c>
      <c r="H156" s="4">
        <f>IF(Table13435[[#This Row],[Actual]]&gt;0,IF(Table13435[[#This Row],[Predicted]]&gt;0,1))</f>
        <v>1</v>
      </c>
      <c r="I156" s="4" t="str">
        <f>IF(Table13435[[#This Row],[Column4]]&gt;=0,"BUY","SELL")</f>
        <v>SELL</v>
      </c>
      <c r="J156" s="4" t="str">
        <f>IF(SUM(Table13435[[#This Row],[Column5]:[Column2]])&gt;=0,"BUY","SELL")</f>
        <v>SELL</v>
      </c>
      <c r="K156" s="5">
        <f>IF(Table13435[[#This Row],[PREDICTED_SELL/BUY]]="BUY",Table13435[[#This Row],[Column4]]*$S$3,IF(Table13435[[#This Row],[PREDICTED_SELL/BUY]]="SELL",-Table13435[[#This Row],[Column4]]*$S$3))</f>
        <v>1.0250279670495965</v>
      </c>
      <c r="L156" s="6"/>
      <c r="M156" s="6">
        <f>IF(Table13435[[#This Row],[ACTUAL_SELL/BUY]]=Table13435[[#This Row],[PREDICTED_SELL/BUY]],1,0)</f>
        <v>1</v>
      </c>
      <c r="N156" s="6"/>
      <c r="O156" s="6"/>
      <c r="P156" s="6"/>
    </row>
    <row r="157" spans="1:16">
      <c r="A157">
        <v>155</v>
      </c>
      <c r="B157">
        <f>Table134[[#This Row],[Actual]]</f>
        <v>978.17989999999998</v>
      </c>
      <c r="C157">
        <f>Table134[[#This Row],[Predicted]]</f>
        <v>962.21579999999994</v>
      </c>
      <c r="D157" s="3">
        <f>Table13435[[#This Row],[Actual]]/B156-1</f>
        <v>-4.6402403158394279E-3</v>
      </c>
      <c r="E157" s="3">
        <f>Table13435[[#This Row],[Predicted]]/B156-1</f>
        <v>-2.0884719209316893E-2</v>
      </c>
      <c r="F157" s="3">
        <f>Table13435[[#This Row],[Predicted]]/C156-1</f>
        <v>7.7677804335660738E-3</v>
      </c>
      <c r="G157" s="1">
        <v>42963</v>
      </c>
      <c r="H157" s="4">
        <f>IF(Table13435[[#This Row],[Actual]]&gt;0,IF(Table13435[[#This Row],[Predicted]]&gt;0,1))</f>
        <v>1</v>
      </c>
      <c r="I157" s="4" t="str">
        <f>IF(Table13435[[#This Row],[Column4]]&gt;=0,"BUY","SELL")</f>
        <v>SELL</v>
      </c>
      <c r="J157" s="4" t="str">
        <f>IF(SUM(Table13435[[#This Row],[Column5]:[Column2]])&gt;=0,"BUY","SELL")</f>
        <v>SELL</v>
      </c>
      <c r="K157" s="5">
        <f>IF(Table13435[[#This Row],[PREDICTED_SELL/BUY]]="BUY",Table13435[[#This Row],[Column4]]*$S$3,IF(Table13435[[#This Row],[PREDICTED_SELL/BUY]]="SELL",-Table13435[[#This Row],[Column4]]*$S$3))</f>
        <v>8.3524325685109702</v>
      </c>
      <c r="L157" s="6"/>
      <c r="M157" s="6">
        <f>IF(Table13435[[#This Row],[ACTUAL_SELL/BUY]]=Table13435[[#This Row],[PREDICTED_SELL/BUY]],1,0)</f>
        <v>1</v>
      </c>
      <c r="N157" s="6"/>
      <c r="O157" s="6"/>
      <c r="P157" s="6"/>
    </row>
    <row r="158" spans="1:16">
      <c r="A158">
        <v>156</v>
      </c>
      <c r="B158">
        <f>Table134[[#This Row],[Actual]]</f>
        <v>960.57010000000002</v>
      </c>
      <c r="C158">
        <f>Table134[[#This Row],[Predicted]]</f>
        <v>963.05740000000003</v>
      </c>
      <c r="D158" s="3">
        <f>Table13435[[#This Row],[Actual]]/B157-1</f>
        <v>-1.8002618945656024E-2</v>
      </c>
      <c r="E158" s="3">
        <f>Table13435[[#This Row],[Predicted]]/B157-1</f>
        <v>-1.5459835148933232E-2</v>
      </c>
      <c r="F158" s="3">
        <f>Table13435[[#This Row],[Predicted]]/C157-1</f>
        <v>8.7464787005164801E-4</v>
      </c>
      <c r="G158" s="1">
        <v>42964</v>
      </c>
      <c r="H158" s="4">
        <f>IF(Table13435[[#This Row],[Actual]]&gt;0,IF(Table13435[[#This Row],[Predicted]]&gt;0,1))</f>
        <v>1</v>
      </c>
      <c r="I158" s="4" t="str">
        <f>IF(Table13435[[#This Row],[Column4]]&gt;=0,"BUY","SELL")</f>
        <v>SELL</v>
      </c>
      <c r="J158" s="4" t="str">
        <f>IF(SUM(Table13435[[#This Row],[Column5]:[Column2]])&gt;=0,"BUY","SELL")</f>
        <v>SELL</v>
      </c>
      <c r="K158" s="5">
        <f>IF(Table13435[[#This Row],[PREDICTED_SELL/BUY]]="BUY",Table13435[[#This Row],[Column4]]*$S$3,IF(Table13435[[#This Row],[PREDICTED_SELL/BUY]]="SELL",-Table13435[[#This Row],[Column4]]*$S$3))</f>
        <v>32.40471410218084</v>
      </c>
      <c r="L158" s="6"/>
      <c r="M158" s="6">
        <f>IF(Table13435[[#This Row],[ACTUAL_SELL/BUY]]=Table13435[[#This Row],[PREDICTED_SELL/BUY]],1,0)</f>
        <v>1</v>
      </c>
      <c r="N158" s="6"/>
      <c r="O158" s="6"/>
      <c r="P158" s="6"/>
    </row>
    <row r="159" spans="1:16">
      <c r="A159">
        <v>157</v>
      </c>
      <c r="B159">
        <f>Table134[[#This Row],[Actual]]</f>
        <v>958.47</v>
      </c>
      <c r="C159">
        <f>Table134[[#This Row],[Predicted]]</f>
        <v>952.07665999999995</v>
      </c>
      <c r="D159" s="3">
        <f>Table13435[[#This Row],[Actual]]/B158-1</f>
        <v>-2.1863058198459129E-3</v>
      </c>
      <c r="E159" s="3">
        <f>Table13435[[#This Row],[Predicted]]/B158-1</f>
        <v>-8.8420824258428343E-3</v>
      </c>
      <c r="F159" s="3">
        <f>Table13435[[#This Row],[Predicted]]/C158-1</f>
        <v>-1.1401957972598575E-2</v>
      </c>
      <c r="G159" s="1">
        <v>42965</v>
      </c>
      <c r="H159" s="4">
        <f>IF(Table13435[[#This Row],[Actual]]&gt;0,IF(Table13435[[#This Row],[Predicted]]&gt;0,1))</f>
        <v>1</v>
      </c>
      <c r="I159" s="4" t="str">
        <f>IF(Table13435[[#This Row],[Column4]]&gt;=0,"BUY","SELL")</f>
        <v>SELL</v>
      </c>
      <c r="J159" s="4" t="str">
        <f>IF(SUM(Table13435[[#This Row],[Column5]:[Column2]])&gt;=0,"BUY","SELL")</f>
        <v>SELL</v>
      </c>
      <c r="K159" s="5">
        <f>IF(Table13435[[#This Row],[PREDICTED_SELL/BUY]]="BUY",Table13435[[#This Row],[Column4]]*$S$3,IF(Table13435[[#This Row],[PREDICTED_SELL/BUY]]="SELL",-Table13435[[#This Row],[Column4]]*$S$3))</f>
        <v>3.9353504757226432</v>
      </c>
      <c r="L159" s="6"/>
      <c r="M159" s="6">
        <f>IF(Table13435[[#This Row],[ACTUAL_SELL/BUY]]=Table13435[[#This Row],[PREDICTED_SELL/BUY]],1,0)</f>
        <v>1</v>
      </c>
      <c r="N159" s="6"/>
      <c r="O159" s="6"/>
      <c r="P159" s="6"/>
    </row>
    <row r="160" spans="1:16">
      <c r="A160">
        <v>158</v>
      </c>
      <c r="B160">
        <f>Table134[[#This Row],[Actual]]</f>
        <v>953.29</v>
      </c>
      <c r="C160">
        <f>Table134[[#This Row],[Predicted]]</f>
        <v>944.92859999999996</v>
      </c>
      <c r="D160" s="3">
        <f>Table13435[[#This Row],[Actual]]/B159-1</f>
        <v>-5.4044466702140026E-3</v>
      </c>
      <c r="E160" s="3">
        <f>Table13435[[#This Row],[Predicted]]/B159-1</f>
        <v>-1.4128141725875731E-2</v>
      </c>
      <c r="F160" s="3">
        <f>Table13435[[#This Row],[Predicted]]/C159-1</f>
        <v>-7.5078618144047704E-3</v>
      </c>
      <c r="G160" s="1">
        <v>42968</v>
      </c>
      <c r="H160" s="4">
        <f>IF(Table13435[[#This Row],[Actual]]&gt;0,IF(Table13435[[#This Row],[Predicted]]&gt;0,1))</f>
        <v>1</v>
      </c>
      <c r="I160" s="4" t="str">
        <f>IF(Table13435[[#This Row],[Column4]]&gt;=0,"BUY","SELL")</f>
        <v>SELL</v>
      </c>
      <c r="J160" s="4" t="str">
        <f>IF(SUM(Table13435[[#This Row],[Column5]:[Column2]])&gt;=0,"BUY","SELL")</f>
        <v>SELL</v>
      </c>
      <c r="K160" s="5">
        <f>IF(Table13435[[#This Row],[PREDICTED_SELL/BUY]]="BUY",Table13435[[#This Row],[Column4]]*$S$3,IF(Table13435[[#This Row],[PREDICTED_SELL/BUY]]="SELL",-Table13435[[#This Row],[Column4]]*$S$3))</f>
        <v>9.7280040063852056</v>
      </c>
      <c r="L160" s="6"/>
      <c r="M160" s="6">
        <f>IF(Table13435[[#This Row],[ACTUAL_SELL/BUY]]=Table13435[[#This Row],[PREDICTED_SELL/BUY]],1,0)</f>
        <v>1</v>
      </c>
      <c r="N160" s="6"/>
      <c r="O160" s="6"/>
      <c r="P160" s="6"/>
    </row>
    <row r="161" spans="1:16">
      <c r="A161">
        <v>159</v>
      </c>
      <c r="B161">
        <f>Table134[[#This Row],[Actual]]</f>
        <v>966.8999</v>
      </c>
      <c r="C161">
        <f>Table134[[#This Row],[Predicted]]</f>
        <v>939.51679999999999</v>
      </c>
      <c r="D161" s="3">
        <f>Table13435[[#This Row],[Actual]]/B160-1</f>
        <v>1.4276767825111003E-2</v>
      </c>
      <c r="E161" s="3">
        <f>Table13435[[#This Row],[Predicted]]/B160-1</f>
        <v>-1.4448069317836154E-2</v>
      </c>
      <c r="F161" s="3">
        <f>Table13435[[#This Row],[Predicted]]/C160-1</f>
        <v>-5.7272052089437642E-3</v>
      </c>
      <c r="G161" s="1">
        <v>42969</v>
      </c>
      <c r="H161" s="4">
        <f>IF(Table13435[[#This Row],[Actual]]&gt;0,IF(Table13435[[#This Row],[Predicted]]&gt;0,1))</f>
        <v>1</v>
      </c>
      <c r="I161" s="4" t="str">
        <f>IF(Table13435[[#This Row],[Column4]]&gt;=0,"BUY","SELL")</f>
        <v>BUY</v>
      </c>
      <c r="J161" s="4" t="str">
        <f>IF(SUM(Table13435[[#This Row],[Column5]:[Column2]])&gt;=0,"BUY","SELL")</f>
        <v>SELL</v>
      </c>
      <c r="K161" s="5">
        <f>IF(Table13435[[#This Row],[PREDICTED_SELL/BUY]]="BUY",Table13435[[#This Row],[Column4]]*$S$3,IF(Table13435[[#This Row],[PREDICTED_SELL/BUY]]="SELL",-Table13435[[#This Row],[Column4]]*$S$3))</f>
        <v>-25.698182085199804</v>
      </c>
      <c r="L161" s="6"/>
      <c r="M161" s="6">
        <f>IF(Table13435[[#This Row],[ACTUAL_SELL/BUY]]=Table13435[[#This Row],[PREDICTED_SELL/BUY]],1,0)</f>
        <v>0</v>
      </c>
      <c r="N161" s="6"/>
      <c r="O161" s="6"/>
      <c r="P161" s="6"/>
    </row>
    <row r="162" spans="1:16">
      <c r="A162">
        <v>160</v>
      </c>
      <c r="B162">
        <f>Table134[[#This Row],[Actual]]</f>
        <v>957.99994000000004</v>
      </c>
      <c r="C162">
        <f>Table134[[#This Row],[Predicted]]</f>
        <v>943.47784000000001</v>
      </c>
      <c r="D162" s="3">
        <f>Table13435[[#This Row],[Actual]]/B161-1</f>
        <v>-9.2046343163340039E-3</v>
      </c>
      <c r="E162" s="3">
        <f>Table13435[[#This Row],[Predicted]]/B161-1</f>
        <v>-2.4223872605633745E-2</v>
      </c>
      <c r="F162" s="3">
        <f>Table13435[[#This Row],[Predicted]]/C161-1</f>
        <v>4.2160395641674953E-3</v>
      </c>
      <c r="G162" s="1">
        <v>42970</v>
      </c>
      <c r="H162" s="4">
        <f>IF(Table13435[[#This Row],[Actual]]&gt;0,IF(Table13435[[#This Row],[Predicted]]&gt;0,1))</f>
        <v>1</v>
      </c>
      <c r="I162" s="4" t="str">
        <f>IF(Table13435[[#This Row],[Column4]]&gt;=0,"BUY","SELL")</f>
        <v>SELL</v>
      </c>
      <c r="J162" s="4" t="str">
        <f>IF(SUM(Table13435[[#This Row],[Column5]:[Column2]])&gt;=0,"BUY","SELL")</f>
        <v>SELL</v>
      </c>
      <c r="K162" s="5">
        <f>IF(Table13435[[#This Row],[PREDICTED_SELL/BUY]]="BUY",Table13435[[#This Row],[Column4]]*$S$3,IF(Table13435[[#This Row],[PREDICTED_SELL/BUY]]="SELL",-Table13435[[#This Row],[Column4]]*$S$3))</f>
        <v>16.568341769401208</v>
      </c>
      <c r="L162" s="6"/>
      <c r="M162" s="6">
        <f>IF(Table13435[[#This Row],[ACTUAL_SELL/BUY]]=Table13435[[#This Row],[PREDICTED_SELL/BUY]],1,0)</f>
        <v>1</v>
      </c>
      <c r="N162" s="6"/>
      <c r="O162" s="6"/>
      <c r="P162" s="6"/>
    </row>
    <row r="163" spans="1:16">
      <c r="A163">
        <v>161</v>
      </c>
      <c r="B163">
        <f>Table134[[#This Row],[Actual]]</f>
        <v>952.45</v>
      </c>
      <c r="C163">
        <f>Table134[[#This Row],[Predicted]]</f>
        <v>943.08780000000002</v>
      </c>
      <c r="D163" s="3">
        <f>Table13435[[#This Row],[Actual]]/B162-1</f>
        <v>-5.7932571478030992E-3</v>
      </c>
      <c r="E163" s="3">
        <f>Table13435[[#This Row],[Predicted]]/B162-1</f>
        <v>-1.5565909116862842E-2</v>
      </c>
      <c r="F163" s="3">
        <f>Table13435[[#This Row],[Predicted]]/C162-1</f>
        <v>-4.1340663602651428E-4</v>
      </c>
      <c r="G163" s="1">
        <v>42971</v>
      </c>
      <c r="H163" s="4">
        <f>IF(Table13435[[#This Row],[Actual]]&gt;0,IF(Table13435[[#This Row],[Predicted]]&gt;0,1))</f>
        <v>1</v>
      </c>
      <c r="I163" s="4" t="str">
        <f>IF(Table13435[[#This Row],[Column4]]&gt;=0,"BUY","SELL")</f>
        <v>SELL</v>
      </c>
      <c r="J163" s="4" t="str">
        <f>IF(SUM(Table13435[[#This Row],[Column5]:[Column2]])&gt;=0,"BUY","SELL")</f>
        <v>SELL</v>
      </c>
      <c r="K163" s="5">
        <f>IF(Table13435[[#This Row],[PREDICTED_SELL/BUY]]="BUY",Table13435[[#This Row],[Column4]]*$S$3,IF(Table13435[[#This Row],[PREDICTED_SELL/BUY]]="SELL",-Table13435[[#This Row],[Column4]]*$S$3))</f>
        <v>10.427862866045579</v>
      </c>
      <c r="L163" s="6"/>
      <c r="M163" s="6">
        <f>IF(Table13435[[#This Row],[ACTUAL_SELL/BUY]]=Table13435[[#This Row],[PREDICTED_SELL/BUY]],1,0)</f>
        <v>1</v>
      </c>
      <c r="N163" s="6"/>
      <c r="O163" s="6"/>
      <c r="P163" s="6"/>
    </row>
    <row r="164" spans="1:16">
      <c r="A164">
        <v>162</v>
      </c>
      <c r="B164">
        <f>Table134[[#This Row],[Actual]]</f>
        <v>945.26</v>
      </c>
      <c r="C164">
        <f>Table134[[#This Row],[Predicted]]</f>
        <v>939.01599999999996</v>
      </c>
      <c r="D164" s="3">
        <f>Table13435[[#This Row],[Actual]]/B163-1</f>
        <v>-7.5489527009292567E-3</v>
      </c>
      <c r="E164" s="3">
        <f>Table13435[[#This Row],[Predicted]]/B163-1</f>
        <v>-1.4104677410887834E-2</v>
      </c>
      <c r="F164" s="3">
        <f>Table13435[[#This Row],[Predicted]]/C163-1</f>
        <v>-4.3175195352967988E-3</v>
      </c>
      <c r="G164" s="1">
        <v>42972</v>
      </c>
      <c r="H164" s="4">
        <f>IF(Table13435[[#This Row],[Actual]]&gt;0,IF(Table13435[[#This Row],[Predicted]]&gt;0,1))</f>
        <v>1</v>
      </c>
      <c r="I164" s="4" t="str">
        <f>IF(Table13435[[#This Row],[Column4]]&gt;=0,"BUY","SELL")</f>
        <v>SELL</v>
      </c>
      <c r="J164" s="4" t="str">
        <f>IF(SUM(Table13435[[#This Row],[Column5]:[Column2]])&gt;=0,"BUY","SELL")</f>
        <v>SELL</v>
      </c>
      <c r="K164" s="5">
        <f>IF(Table13435[[#This Row],[PREDICTED_SELL/BUY]]="BUY",Table13435[[#This Row],[Column4]]*$S$3,IF(Table13435[[#This Row],[PREDICTED_SELL/BUY]]="SELL",-Table13435[[#This Row],[Column4]]*$S$3))</f>
        <v>13.588114861672661</v>
      </c>
      <c r="L164" s="6"/>
      <c r="M164" s="6">
        <f>IF(Table13435[[#This Row],[ACTUAL_SELL/BUY]]=Table13435[[#This Row],[PREDICTED_SELL/BUY]],1,0)</f>
        <v>1</v>
      </c>
      <c r="N164" s="6"/>
      <c r="O164" s="6"/>
      <c r="P164" s="6"/>
    </row>
    <row r="165" spans="1:16">
      <c r="A165">
        <v>163</v>
      </c>
      <c r="B165">
        <f>Table134[[#This Row],[Actual]]</f>
        <v>946.02</v>
      </c>
      <c r="C165">
        <f>Table134[[#This Row],[Predicted]]</f>
        <v>933.41859999999997</v>
      </c>
      <c r="D165" s="3">
        <f>Table13435[[#This Row],[Actual]]/B164-1</f>
        <v>8.0401159469345451E-4</v>
      </c>
      <c r="E165" s="3">
        <f>Table13435[[#This Row],[Predicted]]/B164-1</f>
        <v>-1.2527135391320887E-2</v>
      </c>
      <c r="F165" s="3">
        <f>Table13435[[#This Row],[Predicted]]/C164-1</f>
        <v>-5.9609207936819342E-3</v>
      </c>
      <c r="G165" s="1">
        <v>42975</v>
      </c>
      <c r="H165" s="4">
        <f>IF(Table13435[[#This Row],[Actual]]&gt;0,IF(Table13435[[#This Row],[Predicted]]&gt;0,1))</f>
        <v>1</v>
      </c>
      <c r="I165" s="4" t="str">
        <f>IF(Table13435[[#This Row],[Column4]]&gt;=0,"BUY","SELL")</f>
        <v>BUY</v>
      </c>
      <c r="J165" s="4" t="str">
        <f>IF(SUM(Table13435[[#This Row],[Column5]:[Column2]])&gt;=0,"BUY","SELL")</f>
        <v>SELL</v>
      </c>
      <c r="K165" s="5">
        <f>IF(Table13435[[#This Row],[PREDICTED_SELL/BUY]]="BUY",Table13435[[#This Row],[Column4]]*$S$3,IF(Table13435[[#This Row],[PREDICTED_SELL/BUY]]="SELL",-Table13435[[#This Row],[Column4]]*$S$3))</f>
        <v>-1.4472208704482181</v>
      </c>
      <c r="L165" s="6"/>
      <c r="M165" s="6">
        <f>IF(Table13435[[#This Row],[ACTUAL_SELL/BUY]]=Table13435[[#This Row],[PREDICTED_SELL/BUY]],1,0)</f>
        <v>0</v>
      </c>
      <c r="N165" s="6"/>
      <c r="O165" s="6"/>
      <c r="P165" s="6"/>
    </row>
    <row r="166" spans="1:16">
      <c r="A166">
        <v>164</v>
      </c>
      <c r="B166">
        <f>Table134[[#This Row],[Actual]]</f>
        <v>954.06010000000003</v>
      </c>
      <c r="C166">
        <f>Table134[[#This Row],[Predicted]]</f>
        <v>931.54474000000005</v>
      </c>
      <c r="D166" s="3">
        <f>Table13435[[#This Row],[Actual]]/B165-1</f>
        <v>8.4988689456884092E-3</v>
      </c>
      <c r="E166" s="3">
        <f>Table13435[[#This Row],[Predicted]]/B165-1</f>
        <v>-1.5301219847360437E-2</v>
      </c>
      <c r="F166" s="3">
        <f>Table13435[[#This Row],[Predicted]]/C165-1</f>
        <v>-2.0075237412238156E-3</v>
      </c>
      <c r="G166" s="1">
        <v>42976</v>
      </c>
      <c r="H166" s="4">
        <f>IF(Table13435[[#This Row],[Actual]]&gt;0,IF(Table13435[[#This Row],[Predicted]]&gt;0,1))</f>
        <v>1</v>
      </c>
      <c r="I166" s="4" t="str">
        <f>IF(Table13435[[#This Row],[Column4]]&gt;=0,"BUY","SELL")</f>
        <v>BUY</v>
      </c>
      <c r="J166" s="4" t="str">
        <f>IF(SUM(Table13435[[#This Row],[Column5]:[Column2]])&gt;=0,"BUY","SELL")</f>
        <v>SELL</v>
      </c>
      <c r="K166" s="5">
        <f>IF(Table13435[[#This Row],[PREDICTED_SELL/BUY]]="BUY",Table13435[[#This Row],[Column4]]*$S$3,IF(Table13435[[#This Row],[PREDICTED_SELL/BUY]]="SELL",-Table13435[[#This Row],[Column4]]*$S$3))</f>
        <v>-15.297964102239137</v>
      </c>
      <c r="L166" s="6"/>
      <c r="M166" s="6">
        <f>IF(Table13435[[#This Row],[ACTUAL_SELL/BUY]]=Table13435[[#This Row],[PREDICTED_SELL/BUY]],1,0)</f>
        <v>0</v>
      </c>
      <c r="N166" s="6"/>
      <c r="O166" s="6"/>
      <c r="P166" s="6"/>
    </row>
    <row r="167" spans="1:16">
      <c r="A167">
        <v>165</v>
      </c>
      <c r="B167">
        <f>Table134[[#This Row],[Actual]]</f>
        <v>967.59010000000001</v>
      </c>
      <c r="C167">
        <f>Table134[[#This Row],[Predicted]]</f>
        <v>934.27099999999996</v>
      </c>
      <c r="D167" s="3">
        <f>Table13435[[#This Row],[Actual]]/B166-1</f>
        <v>1.4181496532555959E-2</v>
      </c>
      <c r="E167" s="3">
        <f>Table13435[[#This Row],[Predicted]]/B166-1</f>
        <v>-2.0741984703060212E-2</v>
      </c>
      <c r="F167" s="3">
        <f>Table13435[[#This Row],[Predicted]]/C166-1</f>
        <v>2.9266012494471028E-3</v>
      </c>
      <c r="G167" s="1">
        <v>42977</v>
      </c>
      <c r="H167" s="4">
        <f>IF(Table13435[[#This Row],[Actual]]&gt;0,IF(Table13435[[#This Row],[Predicted]]&gt;0,1))</f>
        <v>1</v>
      </c>
      <c r="I167" s="4" t="str">
        <f>IF(Table13435[[#This Row],[Column4]]&gt;=0,"BUY","SELL")</f>
        <v>BUY</v>
      </c>
      <c r="J167" s="4" t="str">
        <f>IF(SUM(Table13435[[#This Row],[Column5]:[Column2]])&gt;=0,"BUY","SELL")</f>
        <v>SELL</v>
      </c>
      <c r="K167" s="5">
        <f>IF(Table13435[[#This Row],[PREDICTED_SELL/BUY]]="BUY",Table13435[[#This Row],[Column4]]*$S$3,IF(Table13435[[#This Row],[PREDICTED_SELL/BUY]]="SELL",-Table13435[[#This Row],[Column4]]*$S$3))</f>
        <v>-25.526693758600729</v>
      </c>
      <c r="L167" s="6"/>
      <c r="M167" s="6">
        <f>IF(Table13435[[#This Row],[ACTUAL_SELL/BUY]]=Table13435[[#This Row],[PREDICTED_SELL/BUY]],1,0)</f>
        <v>0</v>
      </c>
      <c r="N167" s="6"/>
      <c r="O167" s="6"/>
      <c r="P167" s="6"/>
    </row>
    <row r="168" spans="1:16">
      <c r="A168">
        <v>166</v>
      </c>
      <c r="B168">
        <f>Table134[[#This Row],[Actual]]</f>
        <v>980.6001</v>
      </c>
      <c r="C168">
        <f>Table134[[#This Row],[Predicted]]</f>
        <v>941.87316999999996</v>
      </c>
      <c r="D168" s="3">
        <f>Table13435[[#This Row],[Actual]]/B167-1</f>
        <v>1.3445776264143339E-2</v>
      </c>
      <c r="E168" s="3">
        <f>Table13435[[#This Row],[Predicted]]/B167-1</f>
        <v>-2.657833105154761E-2</v>
      </c>
      <c r="F168" s="3">
        <f>Table13435[[#This Row],[Predicted]]/C167-1</f>
        <v>8.1370073565378842E-3</v>
      </c>
      <c r="G168" s="1">
        <v>42978</v>
      </c>
      <c r="H168" s="4">
        <f>IF(Table13435[[#This Row],[Actual]]&gt;0,IF(Table13435[[#This Row],[Predicted]]&gt;0,1))</f>
        <v>1</v>
      </c>
      <c r="I168" s="4" t="str">
        <f>IF(Table13435[[#This Row],[Column4]]&gt;=0,"BUY","SELL")</f>
        <v>BUY</v>
      </c>
      <c r="J168" s="4" t="str">
        <f>IF(SUM(Table13435[[#This Row],[Column5]:[Column2]])&gt;=0,"BUY","SELL")</f>
        <v>SELL</v>
      </c>
      <c r="K168" s="5">
        <f>IF(Table13435[[#This Row],[PREDICTED_SELL/BUY]]="BUY",Table13435[[#This Row],[Column4]]*$S$3,IF(Table13435[[#This Row],[PREDICTED_SELL/BUY]]="SELL",-Table13435[[#This Row],[Column4]]*$S$3))</f>
        <v>-24.202397275458011</v>
      </c>
      <c r="L168" s="6"/>
      <c r="M168" s="6">
        <f>IF(Table13435[[#This Row],[ACTUAL_SELL/BUY]]=Table13435[[#This Row],[PREDICTED_SELL/BUY]],1,0)</f>
        <v>0</v>
      </c>
      <c r="N168" s="6"/>
      <c r="O168" s="6"/>
      <c r="P168" s="6"/>
    </row>
    <row r="169" spans="1:16">
      <c r="A169">
        <v>167</v>
      </c>
      <c r="B169">
        <f>Table134[[#This Row],[Actual]]</f>
        <v>978.25</v>
      </c>
      <c r="C169">
        <f>Table134[[#This Row],[Predicted]]</f>
        <v>951.58450000000005</v>
      </c>
      <c r="D169" s="3">
        <f>Table13435[[#This Row],[Actual]]/B168-1</f>
        <v>-2.3965936776877417E-3</v>
      </c>
      <c r="E169" s="3">
        <f>Table13435[[#This Row],[Predicted]]/B168-1</f>
        <v>-2.9589635979029527E-2</v>
      </c>
      <c r="F169" s="3">
        <f>Table13435[[#This Row],[Predicted]]/C168-1</f>
        <v>1.0310655732979512E-2</v>
      </c>
      <c r="G169" s="1">
        <v>42979</v>
      </c>
      <c r="H169" s="4">
        <f>IF(Table13435[[#This Row],[Actual]]&gt;0,IF(Table13435[[#This Row],[Predicted]]&gt;0,1))</f>
        <v>1</v>
      </c>
      <c r="I169" s="4" t="str">
        <f>IF(Table13435[[#This Row],[Column4]]&gt;=0,"BUY","SELL")</f>
        <v>SELL</v>
      </c>
      <c r="J169" s="4" t="str">
        <f>IF(SUM(Table13435[[#This Row],[Column5]:[Column2]])&gt;=0,"BUY","SELL")</f>
        <v>SELL</v>
      </c>
      <c r="K169" s="5">
        <f>IF(Table13435[[#This Row],[PREDICTED_SELL/BUY]]="BUY",Table13435[[#This Row],[Column4]]*$S$3,IF(Table13435[[#This Row],[PREDICTED_SELL/BUY]]="SELL",-Table13435[[#This Row],[Column4]]*$S$3))</f>
        <v>4.313868619837935</v>
      </c>
      <c r="L169" s="6"/>
      <c r="M169" s="6">
        <f>IF(Table13435[[#This Row],[ACTUAL_SELL/BUY]]=Table13435[[#This Row],[PREDICTED_SELL/BUY]],1,0)</f>
        <v>1</v>
      </c>
      <c r="N169" s="6"/>
      <c r="O169" s="6"/>
      <c r="P169" s="6"/>
    </row>
    <row r="170" spans="1:16">
      <c r="A170">
        <v>168</v>
      </c>
      <c r="B170">
        <f>Table134[[#This Row],[Actual]]</f>
        <v>978.25</v>
      </c>
      <c r="C170">
        <f>Table134[[#This Row],[Predicted]]</f>
        <v>957.18146000000002</v>
      </c>
      <c r="D170" s="3">
        <f>Table13435[[#This Row],[Actual]]/B169-1</f>
        <v>0</v>
      </c>
      <c r="E170" s="3">
        <f>Table13435[[#This Row],[Predicted]]/B169-1</f>
        <v>-2.1536969077434187E-2</v>
      </c>
      <c r="F170" s="3">
        <f>Table13435[[#This Row],[Predicted]]/C169-1</f>
        <v>5.8817267410302687E-3</v>
      </c>
      <c r="G170" s="1">
        <v>42982</v>
      </c>
      <c r="H170" s="4">
        <f>IF(Table13435[[#This Row],[Actual]]&gt;0,IF(Table13435[[#This Row],[Predicted]]&gt;0,1))</f>
        <v>1</v>
      </c>
      <c r="I170" s="4" t="str">
        <f>IF(Table13435[[#This Row],[Column4]]&gt;=0,"BUY","SELL")</f>
        <v>BUY</v>
      </c>
      <c r="J170" s="4" t="str">
        <f>IF(SUM(Table13435[[#This Row],[Column5]:[Column2]])&gt;=0,"BUY","SELL")</f>
        <v>SELL</v>
      </c>
      <c r="K170" s="5">
        <f>IF(Table13435[[#This Row],[PREDICTED_SELL/BUY]]="BUY",Table13435[[#This Row],[Column4]]*$S$3,IF(Table13435[[#This Row],[PREDICTED_SELL/BUY]]="SELL",-Table13435[[#This Row],[Column4]]*$S$3))</f>
        <v>0</v>
      </c>
      <c r="L170" s="6"/>
      <c r="M170" s="6">
        <f>IF(Table13435[[#This Row],[ACTUAL_SELL/BUY]]=Table13435[[#This Row],[PREDICTED_SELL/BUY]],1,0)</f>
        <v>0</v>
      </c>
      <c r="N170" s="6"/>
      <c r="O170" s="6"/>
      <c r="P170" s="6"/>
    </row>
    <row r="171" spans="1:16">
      <c r="A171">
        <v>169</v>
      </c>
      <c r="B171">
        <f>Table134[[#This Row],[Actual]]</f>
        <v>965.27</v>
      </c>
      <c r="C171">
        <f>Table134[[#This Row],[Predicted]]</f>
        <v>961.56195000000002</v>
      </c>
      <c r="D171" s="3">
        <f>Table13435[[#This Row],[Actual]]/B170-1</f>
        <v>-1.326859187324303E-2</v>
      </c>
      <c r="E171" s="3">
        <f>Table13435[[#This Row],[Predicted]]/B170-1</f>
        <v>-1.7059085100945559E-2</v>
      </c>
      <c r="F171" s="3">
        <f>Table13435[[#This Row],[Predicted]]/C170-1</f>
        <v>4.5764467690379007E-3</v>
      </c>
      <c r="G171" s="1">
        <v>42983</v>
      </c>
      <c r="H171" s="4">
        <f>IF(Table13435[[#This Row],[Actual]]&gt;0,IF(Table13435[[#This Row],[Predicted]]&gt;0,1))</f>
        <v>1</v>
      </c>
      <c r="I171" s="4" t="str">
        <f>IF(Table13435[[#This Row],[Column4]]&gt;=0,"BUY","SELL")</f>
        <v>SELL</v>
      </c>
      <c r="J171" s="4" t="str">
        <f>IF(SUM(Table13435[[#This Row],[Column5]:[Column2]])&gt;=0,"BUY","SELL")</f>
        <v>SELL</v>
      </c>
      <c r="K171" s="5">
        <f>IF(Table13435[[#This Row],[PREDICTED_SELL/BUY]]="BUY",Table13435[[#This Row],[Column4]]*$S$3,IF(Table13435[[#This Row],[PREDICTED_SELL/BUY]]="SELL",-Table13435[[#This Row],[Column4]]*$S$3))</f>
        <v>23.883465371837453</v>
      </c>
      <c r="L171" s="6"/>
      <c r="M171" s="6">
        <f>IF(Table13435[[#This Row],[ACTUAL_SELL/BUY]]=Table13435[[#This Row],[PREDICTED_SELL/BUY]],1,0)</f>
        <v>1</v>
      </c>
      <c r="N171" s="6"/>
      <c r="O171" s="6"/>
      <c r="P171" s="6"/>
    </row>
    <row r="172" spans="1:16">
      <c r="A172">
        <v>170</v>
      </c>
      <c r="B172">
        <f>Table134[[#This Row],[Actual]]</f>
        <v>967.8</v>
      </c>
      <c r="C172">
        <f>Table134[[#This Row],[Predicted]]</f>
        <v>955.00145999999995</v>
      </c>
      <c r="D172" s="3">
        <f>Table13435[[#This Row],[Actual]]/B171-1</f>
        <v>2.6210283133216716E-3</v>
      </c>
      <c r="E172" s="3">
        <f>Table13435[[#This Row],[Predicted]]/B171-1</f>
        <v>-1.0637997658686227E-2</v>
      </c>
      <c r="F172" s="3">
        <f>Table13435[[#This Row],[Predicted]]/C171-1</f>
        <v>-6.8227429340357304E-3</v>
      </c>
      <c r="G172" s="1">
        <v>42984</v>
      </c>
      <c r="H172" s="4">
        <f>IF(Table13435[[#This Row],[Actual]]&gt;0,IF(Table13435[[#This Row],[Predicted]]&gt;0,1))</f>
        <v>1</v>
      </c>
      <c r="I172" s="4" t="str">
        <f>IF(Table13435[[#This Row],[Column4]]&gt;=0,"BUY","SELL")</f>
        <v>BUY</v>
      </c>
      <c r="J172" s="4" t="str">
        <f>IF(SUM(Table13435[[#This Row],[Column5]:[Column2]])&gt;=0,"BUY","SELL")</f>
        <v>SELL</v>
      </c>
      <c r="K172" s="5">
        <f>IF(Table13435[[#This Row],[PREDICTED_SELL/BUY]]="BUY",Table13435[[#This Row],[Column4]]*$S$3,IF(Table13435[[#This Row],[PREDICTED_SELL/BUY]]="SELL",-Table13435[[#This Row],[Column4]]*$S$3))</f>
        <v>-4.7178509639790089</v>
      </c>
      <c r="L172" s="6"/>
      <c r="M172" s="6">
        <f>IF(Table13435[[#This Row],[ACTUAL_SELL/BUY]]=Table13435[[#This Row],[PREDICTED_SELL/BUY]],1,0)</f>
        <v>0</v>
      </c>
      <c r="N172" s="6"/>
      <c r="O172" s="6"/>
      <c r="P172" s="6"/>
    </row>
    <row r="173" spans="1:16">
      <c r="A173">
        <v>171</v>
      </c>
      <c r="B173">
        <f>Table134[[#This Row],[Actual]]</f>
        <v>979.47002999999995</v>
      </c>
      <c r="C173">
        <f>Table134[[#This Row],[Predicted]]</f>
        <v>952.46119999999996</v>
      </c>
      <c r="D173" s="3">
        <f>Table13435[[#This Row],[Actual]]/B172-1</f>
        <v>1.2058307501549903E-2</v>
      </c>
      <c r="E173" s="3">
        <f>Table13435[[#This Row],[Predicted]]/B172-1</f>
        <v>-1.5849142384790293E-2</v>
      </c>
      <c r="F173" s="3">
        <f>Table13435[[#This Row],[Predicted]]/C172-1</f>
        <v>-2.6599540486565987E-3</v>
      </c>
      <c r="G173" s="1">
        <v>42985</v>
      </c>
      <c r="H173" s="4">
        <f>IF(Table13435[[#This Row],[Actual]]&gt;0,IF(Table13435[[#This Row],[Predicted]]&gt;0,1))</f>
        <v>1</v>
      </c>
      <c r="I173" s="4" t="str">
        <f>IF(Table13435[[#This Row],[Column4]]&gt;=0,"BUY","SELL")</f>
        <v>BUY</v>
      </c>
      <c r="J173" s="4" t="str">
        <f>IF(SUM(Table13435[[#This Row],[Column5]:[Column2]])&gt;=0,"BUY","SELL")</f>
        <v>SELL</v>
      </c>
      <c r="K173" s="5">
        <f>IF(Table13435[[#This Row],[PREDICTED_SELL/BUY]]="BUY",Table13435[[#This Row],[Column4]]*$S$3,IF(Table13435[[#This Row],[PREDICTED_SELL/BUY]]="SELL",-Table13435[[#This Row],[Column4]]*$S$3))</f>
        <v>-21.704953502789827</v>
      </c>
      <c r="L173" s="6"/>
      <c r="M173" s="6">
        <f>IF(Table13435[[#This Row],[ACTUAL_SELL/BUY]]=Table13435[[#This Row],[PREDICTED_SELL/BUY]],1,0)</f>
        <v>0</v>
      </c>
      <c r="N173" s="6"/>
      <c r="O173" s="6"/>
      <c r="P173" s="6"/>
    </row>
    <row r="174" spans="1:16">
      <c r="A174">
        <v>172</v>
      </c>
      <c r="B174">
        <f>Table134[[#This Row],[Actual]]</f>
        <v>965.8999</v>
      </c>
      <c r="C174">
        <f>Table134[[#This Row],[Predicted]]</f>
        <v>954.35924999999997</v>
      </c>
      <c r="D174" s="3">
        <f>Table13435[[#This Row],[Actual]]/B173-1</f>
        <v>-1.3854563778740614E-2</v>
      </c>
      <c r="E174" s="3">
        <f>Table13435[[#This Row],[Predicted]]/B173-1</f>
        <v>-2.5637109080305365E-2</v>
      </c>
      <c r="F174" s="3">
        <f>Table13435[[#This Row],[Predicted]]/C173-1</f>
        <v>1.9927845879705863E-3</v>
      </c>
      <c r="G174" s="1">
        <v>42986</v>
      </c>
      <c r="H174" s="4">
        <f>IF(Table13435[[#This Row],[Actual]]&gt;0,IF(Table13435[[#This Row],[Predicted]]&gt;0,1))</f>
        <v>1</v>
      </c>
      <c r="I174" s="4" t="str">
        <f>IF(Table13435[[#This Row],[Column4]]&gt;=0,"BUY","SELL")</f>
        <v>SELL</v>
      </c>
      <c r="J174" s="4" t="str">
        <f>IF(SUM(Table13435[[#This Row],[Column5]:[Column2]])&gt;=0,"BUY","SELL")</f>
        <v>SELL</v>
      </c>
      <c r="K174" s="5">
        <f>IF(Table13435[[#This Row],[PREDICTED_SELL/BUY]]="BUY",Table13435[[#This Row],[Column4]]*$S$3,IF(Table13435[[#This Row],[PREDICTED_SELL/BUY]]="SELL",-Table13435[[#This Row],[Column4]]*$S$3))</f>
        <v>24.938214801733103</v>
      </c>
      <c r="L174" s="6"/>
      <c r="M174" s="6">
        <f>IF(Table13435[[#This Row],[ACTUAL_SELL/BUY]]=Table13435[[#This Row],[PREDICTED_SELL/BUY]],1,0)</f>
        <v>1</v>
      </c>
      <c r="N174" s="6"/>
      <c r="O174" s="6"/>
      <c r="P174" s="6"/>
    </row>
    <row r="175" spans="1:16">
      <c r="A175">
        <v>173</v>
      </c>
      <c r="B175">
        <f>Table134[[#This Row],[Actual]]</f>
        <v>977.96</v>
      </c>
      <c r="C175">
        <f>Table134[[#This Row],[Predicted]]</f>
        <v>952.73737000000006</v>
      </c>
      <c r="D175" s="3">
        <f>Table13435[[#This Row],[Actual]]/B174-1</f>
        <v>1.2485869394954996E-2</v>
      </c>
      <c r="E175" s="3">
        <f>Table13435[[#This Row],[Predicted]]/B174-1</f>
        <v>-1.3627219549354863E-2</v>
      </c>
      <c r="F175" s="3">
        <f>Table13435[[#This Row],[Predicted]]/C174-1</f>
        <v>-1.6994438939004208E-3</v>
      </c>
      <c r="G175" s="1">
        <v>42989</v>
      </c>
      <c r="H175" s="4">
        <f>IF(Table13435[[#This Row],[Actual]]&gt;0,IF(Table13435[[#This Row],[Predicted]]&gt;0,1))</f>
        <v>1</v>
      </c>
      <c r="I175" s="4" t="str">
        <f>IF(Table13435[[#This Row],[Column4]]&gt;=0,"BUY","SELL")</f>
        <v>BUY</v>
      </c>
      <c r="J175" s="4" t="str">
        <f>IF(SUM(Table13435[[#This Row],[Column5]:[Column2]])&gt;=0,"BUY","SELL")</f>
        <v>SELL</v>
      </c>
      <c r="K175" s="5">
        <f>IF(Table13435[[#This Row],[PREDICTED_SELL/BUY]]="BUY",Table13435[[#This Row],[Column4]]*$S$3,IF(Table13435[[#This Row],[PREDICTED_SELL/BUY]]="SELL",-Table13435[[#This Row],[Column4]]*$S$3))</f>
        <v>-22.474564910918993</v>
      </c>
      <c r="L175" s="6"/>
      <c r="M175" s="6">
        <f>IF(Table13435[[#This Row],[ACTUAL_SELL/BUY]]=Table13435[[#This Row],[PREDICTED_SELL/BUY]],1,0)</f>
        <v>0</v>
      </c>
      <c r="N175" s="6"/>
      <c r="O175" s="6"/>
      <c r="P175" s="6"/>
    </row>
    <row r="176" spans="1:16">
      <c r="A176">
        <v>174</v>
      </c>
      <c r="B176">
        <f>Table134[[#This Row],[Actual]]</f>
        <v>982.58010000000002</v>
      </c>
      <c r="C176">
        <f>Table134[[#This Row],[Predicted]]</f>
        <v>956.15279999999996</v>
      </c>
      <c r="D176" s="3">
        <f>Table13435[[#This Row],[Actual]]/B175-1</f>
        <v>4.7242218495644472E-3</v>
      </c>
      <c r="E176" s="3">
        <f>Table13435[[#This Row],[Predicted]]/B175-1</f>
        <v>-2.2298662521984647E-2</v>
      </c>
      <c r="F176" s="3">
        <f>Table13435[[#This Row],[Predicted]]/C175-1</f>
        <v>3.5848599074055354E-3</v>
      </c>
      <c r="G176" s="1">
        <v>42990</v>
      </c>
      <c r="H176" s="4">
        <f>IF(Table13435[[#This Row],[Actual]]&gt;0,IF(Table13435[[#This Row],[Predicted]]&gt;0,1))</f>
        <v>1</v>
      </c>
      <c r="I176" s="4" t="str">
        <f>IF(Table13435[[#This Row],[Column4]]&gt;=0,"BUY","SELL")</f>
        <v>BUY</v>
      </c>
      <c r="J176" s="4" t="str">
        <f>IF(SUM(Table13435[[#This Row],[Column5]:[Column2]])&gt;=0,"BUY","SELL")</f>
        <v>SELL</v>
      </c>
      <c r="K176" s="5">
        <f>IF(Table13435[[#This Row],[PREDICTED_SELL/BUY]]="BUY",Table13435[[#This Row],[Column4]]*$S$3,IF(Table13435[[#This Row],[PREDICTED_SELL/BUY]]="SELL",-Table13435[[#This Row],[Column4]]*$S$3))</f>
        <v>-8.503599329216005</v>
      </c>
      <c r="L176" s="6"/>
      <c r="M176" s="6">
        <f>IF(Table13435[[#This Row],[ACTUAL_SELL/BUY]]=Table13435[[#This Row],[PREDICTED_SELL/BUY]],1,0)</f>
        <v>0</v>
      </c>
      <c r="N176" s="6"/>
      <c r="O176" s="6"/>
      <c r="P176" s="6"/>
    </row>
    <row r="177" spans="1:16">
      <c r="A177">
        <v>175</v>
      </c>
      <c r="B177">
        <f>Table134[[#This Row],[Actual]]</f>
        <v>999.6001</v>
      </c>
      <c r="C177">
        <f>Table134[[#This Row],[Predicted]]</f>
        <v>958.55579999999998</v>
      </c>
      <c r="D177" s="3">
        <f>Table13435[[#This Row],[Actual]]/B176-1</f>
        <v>1.732174303143319E-2</v>
      </c>
      <c r="E177" s="3">
        <f>Table13435[[#This Row],[Predicted]]/B176-1</f>
        <v>-2.4450220394245714E-2</v>
      </c>
      <c r="F177" s="3">
        <f>Table13435[[#This Row],[Predicted]]/C176-1</f>
        <v>2.5131966355167457E-3</v>
      </c>
      <c r="G177" s="1">
        <v>42991</v>
      </c>
      <c r="H177" s="4">
        <f>IF(Table13435[[#This Row],[Actual]]&gt;0,IF(Table13435[[#This Row],[Predicted]]&gt;0,1))</f>
        <v>1</v>
      </c>
      <c r="I177" s="4" t="str">
        <f>IF(Table13435[[#This Row],[Column4]]&gt;=0,"BUY","SELL")</f>
        <v>BUY</v>
      </c>
      <c r="J177" s="4" t="str">
        <f>IF(SUM(Table13435[[#This Row],[Column5]:[Column2]])&gt;=0,"BUY","SELL")</f>
        <v>SELL</v>
      </c>
      <c r="K177" s="5">
        <f>IF(Table13435[[#This Row],[PREDICTED_SELL/BUY]]="BUY",Table13435[[#This Row],[Column4]]*$S$3,IF(Table13435[[#This Row],[PREDICTED_SELL/BUY]]="SELL",-Table13435[[#This Row],[Column4]]*$S$3))</f>
        <v>-31.179137456579742</v>
      </c>
      <c r="L177" s="6"/>
      <c r="M177" s="6">
        <f>IF(Table13435[[#This Row],[ACTUAL_SELL/BUY]]=Table13435[[#This Row],[PREDICTED_SELL/BUY]],1,0)</f>
        <v>0</v>
      </c>
      <c r="N177" s="6"/>
      <c r="O177" s="6"/>
      <c r="P177" s="6"/>
    </row>
    <row r="178" spans="1:16">
      <c r="A178">
        <v>176</v>
      </c>
      <c r="B178">
        <f>Table134[[#This Row],[Actual]]</f>
        <v>992.21</v>
      </c>
      <c r="C178">
        <f>Table134[[#This Row],[Predicted]]</f>
        <v>967.83465999999999</v>
      </c>
      <c r="D178" s="3">
        <f>Table13435[[#This Row],[Actual]]/B177-1</f>
        <v>-7.3930564832875856E-3</v>
      </c>
      <c r="E178" s="3">
        <f>Table13435[[#This Row],[Predicted]]/B177-1</f>
        <v>-3.1778148081417767E-2</v>
      </c>
      <c r="F178" s="3">
        <f>Table13435[[#This Row],[Predicted]]/C177-1</f>
        <v>9.6800415792173133E-3</v>
      </c>
      <c r="G178" s="1">
        <v>42992</v>
      </c>
      <c r="H178" s="4">
        <f>IF(Table13435[[#This Row],[Actual]]&gt;0,IF(Table13435[[#This Row],[Predicted]]&gt;0,1))</f>
        <v>1</v>
      </c>
      <c r="I178" s="4" t="str">
        <f>IF(Table13435[[#This Row],[Column4]]&gt;=0,"BUY","SELL")</f>
        <v>SELL</v>
      </c>
      <c r="J178" s="4" t="str">
        <f>IF(SUM(Table13435[[#This Row],[Column5]:[Column2]])&gt;=0,"BUY","SELL")</f>
        <v>SELL</v>
      </c>
      <c r="K178" s="5">
        <f>IF(Table13435[[#This Row],[PREDICTED_SELL/BUY]]="BUY",Table13435[[#This Row],[Column4]]*$S$3,IF(Table13435[[#This Row],[PREDICTED_SELL/BUY]]="SELL",-Table13435[[#This Row],[Column4]]*$S$3))</f>
        <v>13.307501669917654</v>
      </c>
      <c r="L178" s="6"/>
      <c r="M178" s="6">
        <f>IF(Table13435[[#This Row],[ACTUAL_SELL/BUY]]=Table13435[[#This Row],[PREDICTED_SELL/BUY]],1,0)</f>
        <v>1</v>
      </c>
      <c r="N178" s="6"/>
      <c r="O178" s="6"/>
      <c r="P178" s="6"/>
    </row>
    <row r="179" spans="1:16">
      <c r="A179">
        <v>177</v>
      </c>
      <c r="B179">
        <f>Table134[[#This Row],[Actual]]</f>
        <v>986.79</v>
      </c>
      <c r="C179">
        <f>Table134[[#This Row],[Predicted]]</f>
        <v>968.04259999999999</v>
      </c>
      <c r="D179" s="3">
        <f>Table13435[[#This Row],[Actual]]/B178-1</f>
        <v>-5.4625532901302343E-3</v>
      </c>
      <c r="E179" s="3">
        <f>Table13435[[#This Row],[Predicted]]/B178-1</f>
        <v>-2.4357142137249266E-2</v>
      </c>
      <c r="F179" s="3">
        <f>Table13435[[#This Row],[Predicted]]/C178-1</f>
        <v>2.1485074733740284E-4</v>
      </c>
      <c r="G179" s="1">
        <v>42993</v>
      </c>
      <c r="H179" s="4">
        <f>IF(Table13435[[#This Row],[Actual]]&gt;0,IF(Table13435[[#This Row],[Predicted]]&gt;0,1))</f>
        <v>1</v>
      </c>
      <c r="I179" s="4" t="str">
        <f>IF(Table13435[[#This Row],[Column4]]&gt;=0,"BUY","SELL")</f>
        <v>SELL</v>
      </c>
      <c r="J179" s="4" t="str">
        <f>IF(SUM(Table13435[[#This Row],[Column5]:[Column2]])&gt;=0,"BUY","SELL")</f>
        <v>SELL</v>
      </c>
      <c r="K179" s="5">
        <f>IF(Table13435[[#This Row],[PREDICTED_SELL/BUY]]="BUY",Table13435[[#This Row],[Column4]]*$S$3,IF(Table13435[[#This Row],[PREDICTED_SELL/BUY]]="SELL",-Table13435[[#This Row],[Column4]]*$S$3))</f>
        <v>9.8325959222344217</v>
      </c>
      <c r="L179" s="6"/>
      <c r="M179" s="6">
        <f>IF(Table13435[[#This Row],[ACTUAL_SELL/BUY]]=Table13435[[#This Row],[PREDICTED_SELL/BUY]],1,0)</f>
        <v>1</v>
      </c>
      <c r="N179" s="6"/>
      <c r="O179" s="6"/>
      <c r="P179" s="6"/>
    </row>
    <row r="180" spans="1:16">
      <c r="A180">
        <v>178</v>
      </c>
      <c r="B180">
        <f>Table134[[#This Row],[Actual]]</f>
        <v>974.18989999999997</v>
      </c>
      <c r="C180">
        <f>Table134[[#This Row],[Predicted]]</f>
        <v>966.19510000000002</v>
      </c>
      <c r="D180" s="3">
        <f>Table13435[[#This Row],[Actual]]/B179-1</f>
        <v>-1.2768775524681031E-2</v>
      </c>
      <c r="E180" s="3">
        <f>Table13435[[#This Row],[Predicted]]/B179-1</f>
        <v>-2.0870600634380065E-2</v>
      </c>
      <c r="F180" s="3">
        <f>Table13435[[#This Row],[Predicted]]/C179-1</f>
        <v>-1.9084903908154205E-3</v>
      </c>
      <c r="G180" s="1">
        <v>42996</v>
      </c>
      <c r="H180" s="4">
        <f>IF(Table13435[[#This Row],[Actual]]&gt;0,IF(Table13435[[#This Row],[Predicted]]&gt;0,1))</f>
        <v>1</v>
      </c>
      <c r="I180" s="4" t="str">
        <f>IF(Table13435[[#This Row],[Column4]]&gt;=0,"BUY","SELL")</f>
        <v>SELL</v>
      </c>
      <c r="J180" s="4" t="str">
        <f>IF(SUM(Table13435[[#This Row],[Column5]:[Column2]])&gt;=0,"BUY","SELL")</f>
        <v>SELL</v>
      </c>
      <c r="K180" s="5">
        <f>IF(Table13435[[#This Row],[PREDICTED_SELL/BUY]]="BUY",Table13435[[#This Row],[Column4]]*$S$3,IF(Table13435[[#This Row],[PREDICTED_SELL/BUY]]="SELL",-Table13435[[#This Row],[Column4]]*$S$3))</f>
        <v>22.983795944425857</v>
      </c>
      <c r="L180" s="6"/>
      <c r="M180" s="6">
        <f>IF(Table13435[[#This Row],[ACTUAL_SELL/BUY]]=Table13435[[#This Row],[PREDICTED_SELL/BUY]],1,0)</f>
        <v>1</v>
      </c>
      <c r="N180" s="6"/>
      <c r="O180" s="6"/>
      <c r="P180" s="6"/>
    </row>
    <row r="181" spans="1:16">
      <c r="A181">
        <v>179</v>
      </c>
      <c r="B181">
        <f>Table134[[#This Row],[Actual]]</f>
        <v>969.86009999999999</v>
      </c>
      <c r="C181">
        <f>Table134[[#This Row],[Predicted]]</f>
        <v>958.7079</v>
      </c>
      <c r="D181" s="3">
        <f>Table13435[[#This Row],[Actual]]/B180-1</f>
        <v>-4.4445133335913045E-3</v>
      </c>
      <c r="E181" s="3">
        <f>Table13435[[#This Row],[Predicted]]/B180-1</f>
        <v>-1.5892178722033523E-2</v>
      </c>
      <c r="F181" s="3">
        <f>Table13435[[#This Row],[Predicted]]/C180-1</f>
        <v>-7.749159564150121E-3</v>
      </c>
      <c r="G181" s="1">
        <v>42997</v>
      </c>
      <c r="H181" s="4">
        <f>IF(Table13435[[#This Row],[Actual]]&gt;0,IF(Table13435[[#This Row],[Predicted]]&gt;0,1))</f>
        <v>1</v>
      </c>
      <c r="I181" s="4" t="str">
        <f>IF(Table13435[[#This Row],[Column4]]&gt;=0,"BUY","SELL")</f>
        <v>SELL</v>
      </c>
      <c r="J181" s="4" t="str">
        <f>IF(SUM(Table13435[[#This Row],[Column5]:[Column2]])&gt;=0,"BUY","SELL")</f>
        <v>SELL</v>
      </c>
      <c r="K181" s="5">
        <f>IF(Table13435[[#This Row],[PREDICTED_SELL/BUY]]="BUY",Table13435[[#This Row],[Column4]]*$S$3,IF(Table13435[[#This Row],[PREDICTED_SELL/BUY]]="SELL",-Table13435[[#This Row],[Column4]]*$S$3))</f>
        <v>8.0001240004643481</v>
      </c>
      <c r="L181" s="6"/>
      <c r="M181" s="6">
        <f>IF(Table13435[[#This Row],[ACTUAL_SELL/BUY]]=Table13435[[#This Row],[PREDICTED_SELL/BUY]],1,0)</f>
        <v>1</v>
      </c>
      <c r="N181" s="6"/>
      <c r="O181" s="6"/>
      <c r="P181" s="6"/>
    </row>
    <row r="182" spans="1:16">
      <c r="A182">
        <v>180</v>
      </c>
      <c r="B182">
        <f>Table134[[#This Row],[Actual]]</f>
        <v>973.21</v>
      </c>
      <c r="C182">
        <f>Table134[[#This Row],[Predicted]]</f>
        <v>953.53189999999995</v>
      </c>
      <c r="D182" s="3">
        <f>Table13435[[#This Row],[Actual]]/B181-1</f>
        <v>3.4540033144987436E-3</v>
      </c>
      <c r="E182" s="3">
        <f>Table13435[[#This Row],[Predicted]]/B181-1</f>
        <v>-1.6835624024537199E-2</v>
      </c>
      <c r="F182" s="3">
        <f>Table13435[[#This Row],[Predicted]]/C181-1</f>
        <v>-5.3989332934463174E-3</v>
      </c>
      <c r="G182" s="1">
        <v>42998</v>
      </c>
      <c r="H182" s="4">
        <f>IF(Table13435[[#This Row],[Actual]]&gt;0,IF(Table13435[[#This Row],[Predicted]]&gt;0,1))</f>
        <v>1</v>
      </c>
      <c r="I182" s="4" t="str">
        <f>IF(Table13435[[#This Row],[Column4]]&gt;=0,"BUY","SELL")</f>
        <v>BUY</v>
      </c>
      <c r="J182" s="4" t="str">
        <f>IF(SUM(Table13435[[#This Row],[Column5]:[Column2]])&gt;=0,"BUY","SELL")</f>
        <v>SELL</v>
      </c>
      <c r="K182" s="5">
        <f>IF(Table13435[[#This Row],[PREDICTED_SELL/BUY]]="BUY",Table13435[[#This Row],[Column4]]*$S$3,IF(Table13435[[#This Row],[PREDICTED_SELL/BUY]]="SELL",-Table13435[[#This Row],[Column4]]*$S$3))</f>
        <v>-6.2172059660977386</v>
      </c>
      <c r="L182" s="6"/>
      <c r="M182" s="6">
        <f>IF(Table13435[[#This Row],[ACTUAL_SELL/BUY]]=Table13435[[#This Row],[PREDICTED_SELL/BUY]],1,0)</f>
        <v>0</v>
      </c>
      <c r="N182" s="6"/>
      <c r="O182" s="6"/>
      <c r="P182" s="6"/>
    </row>
    <row r="183" spans="1:16">
      <c r="A183">
        <v>181</v>
      </c>
      <c r="B183">
        <f>Table134[[#This Row],[Actual]]</f>
        <v>964.6499</v>
      </c>
      <c r="C183">
        <f>Table134[[#This Row],[Predicted]]</f>
        <v>951.59540000000004</v>
      </c>
      <c r="D183" s="3">
        <f>Table13435[[#This Row],[Actual]]/B182-1</f>
        <v>-8.7957378160932187E-3</v>
      </c>
      <c r="E183" s="3">
        <f>Table13435[[#This Row],[Predicted]]/B182-1</f>
        <v>-2.2209595051427722E-2</v>
      </c>
      <c r="F183" s="3">
        <f>Table13435[[#This Row],[Predicted]]/C182-1</f>
        <v>-2.0308707029097484E-3</v>
      </c>
      <c r="G183" s="1">
        <v>42999</v>
      </c>
      <c r="H183" s="4">
        <f>IF(Table13435[[#This Row],[Actual]]&gt;0,IF(Table13435[[#This Row],[Predicted]]&gt;0,1))</f>
        <v>1</v>
      </c>
      <c r="I183" s="4" t="str">
        <f>IF(Table13435[[#This Row],[Column4]]&gt;=0,"BUY","SELL")</f>
        <v>SELL</v>
      </c>
      <c r="J183" s="4" t="str">
        <f>IF(SUM(Table13435[[#This Row],[Column5]:[Column2]])&gt;=0,"BUY","SELL")</f>
        <v>SELL</v>
      </c>
      <c r="K183" s="5">
        <f>IF(Table13435[[#This Row],[PREDICTED_SELL/BUY]]="BUY",Table13435[[#This Row],[Column4]]*$S$3,IF(Table13435[[#This Row],[PREDICTED_SELL/BUY]]="SELL",-Table13435[[#This Row],[Column4]]*$S$3))</f>
        <v>15.832328068967794</v>
      </c>
      <c r="L183" s="6"/>
      <c r="M183" s="6">
        <f>IF(Table13435[[#This Row],[ACTUAL_SELL/BUY]]=Table13435[[#This Row],[PREDICTED_SELL/BUY]],1,0)</f>
        <v>1</v>
      </c>
      <c r="N183" s="6"/>
      <c r="O183" s="6"/>
      <c r="P183" s="6"/>
    </row>
    <row r="184" spans="1:16">
      <c r="A184">
        <v>182</v>
      </c>
      <c r="B184">
        <f>Table134[[#This Row],[Actual]]</f>
        <v>955.1001</v>
      </c>
      <c r="C184">
        <f>Table134[[#This Row],[Predicted]]</f>
        <v>949.00085000000001</v>
      </c>
      <c r="D184" s="3">
        <f>Table13435[[#This Row],[Actual]]/B183-1</f>
        <v>-9.8997574145811562E-3</v>
      </c>
      <c r="E184" s="3">
        <f>Table13435[[#This Row],[Predicted]]/B183-1</f>
        <v>-1.6222517620123056E-2</v>
      </c>
      <c r="F184" s="3">
        <f>Table13435[[#This Row],[Predicted]]/C183-1</f>
        <v>-2.7265264207876339E-3</v>
      </c>
      <c r="G184" s="1">
        <v>43000</v>
      </c>
      <c r="H184" s="4">
        <f>IF(Table13435[[#This Row],[Actual]]&gt;0,IF(Table13435[[#This Row],[Predicted]]&gt;0,1))</f>
        <v>1</v>
      </c>
      <c r="I184" s="4" t="str">
        <f>IF(Table13435[[#This Row],[Column4]]&gt;=0,"BUY","SELL")</f>
        <v>SELL</v>
      </c>
      <c r="J184" s="4" t="str">
        <f>IF(SUM(Table13435[[#This Row],[Column5]:[Column2]])&gt;=0,"BUY","SELL")</f>
        <v>SELL</v>
      </c>
      <c r="K184" s="5">
        <f>IF(Table13435[[#This Row],[PREDICTED_SELL/BUY]]="BUY",Table13435[[#This Row],[Column4]]*$S$3,IF(Table13435[[#This Row],[PREDICTED_SELL/BUY]]="SELL",-Table13435[[#This Row],[Column4]]*$S$3))</f>
        <v>17.819563346246081</v>
      </c>
      <c r="L184" s="6"/>
      <c r="M184" s="6">
        <f>IF(Table13435[[#This Row],[ACTUAL_SELL/BUY]]=Table13435[[#This Row],[PREDICTED_SELL/BUY]],1,0)</f>
        <v>1</v>
      </c>
      <c r="N184" s="6"/>
      <c r="O184" s="6"/>
      <c r="P184" s="6"/>
    </row>
    <row r="185" spans="1:16">
      <c r="A185">
        <v>183</v>
      </c>
      <c r="B185">
        <f>Table134[[#This Row],[Actual]]</f>
        <v>939.79</v>
      </c>
      <c r="C185">
        <f>Table134[[#This Row],[Predicted]]</f>
        <v>943.6001</v>
      </c>
      <c r="D185" s="3">
        <f>Table13435[[#This Row],[Actual]]/B184-1</f>
        <v>-1.6029838129008711E-2</v>
      </c>
      <c r="E185" s="3">
        <f>Table13435[[#This Row],[Predicted]]/B184-1</f>
        <v>-1.2040622757761188E-2</v>
      </c>
      <c r="F185" s="3">
        <f>Table13435[[#This Row],[Predicted]]/C184-1</f>
        <v>-5.6909854190331233E-3</v>
      </c>
      <c r="G185" s="1">
        <v>43003</v>
      </c>
      <c r="H185" s="4">
        <f>IF(Table13435[[#This Row],[Actual]]&gt;0,IF(Table13435[[#This Row],[Predicted]]&gt;0,1))</f>
        <v>1</v>
      </c>
      <c r="I185" s="4" t="str">
        <f>IF(Table13435[[#This Row],[Column4]]&gt;=0,"BUY","SELL")</f>
        <v>SELL</v>
      </c>
      <c r="J185" s="4" t="str">
        <f>IF(SUM(Table13435[[#This Row],[Column5]:[Column2]])&gt;=0,"BUY","SELL")</f>
        <v>SELL</v>
      </c>
      <c r="K185" s="5">
        <f>IF(Table13435[[#This Row],[PREDICTED_SELL/BUY]]="BUY",Table13435[[#This Row],[Column4]]*$S$3,IF(Table13435[[#This Row],[PREDICTED_SELL/BUY]]="SELL",-Table13435[[#This Row],[Column4]]*$S$3))</f>
        <v>28.853708632215678</v>
      </c>
      <c r="L185" s="6"/>
      <c r="M185" s="6">
        <f>IF(Table13435[[#This Row],[ACTUAL_SELL/BUY]]=Table13435[[#This Row],[PREDICTED_SELL/BUY]],1,0)</f>
        <v>1</v>
      </c>
      <c r="N185" s="6"/>
      <c r="O185" s="6"/>
      <c r="P185" s="6"/>
    </row>
    <row r="186" spans="1:16">
      <c r="A186">
        <v>184</v>
      </c>
      <c r="B186">
        <f>Table134[[#This Row],[Actual]]</f>
        <v>938.6001</v>
      </c>
      <c r="C186">
        <f>Table134[[#This Row],[Predicted]]</f>
        <v>931.2835</v>
      </c>
      <c r="D186" s="3">
        <f>Table13435[[#This Row],[Actual]]/B185-1</f>
        <v>-1.266133923536028E-3</v>
      </c>
      <c r="E186" s="3">
        <f>Table13435[[#This Row],[Predicted]]/B185-1</f>
        <v>-9.0514902265399488E-3</v>
      </c>
      <c r="F186" s="3">
        <f>Table13435[[#This Row],[Predicted]]/C185-1</f>
        <v>-1.3052775216958912E-2</v>
      </c>
      <c r="G186" s="1">
        <v>43004</v>
      </c>
      <c r="H186" s="4">
        <f>IF(Table13435[[#This Row],[Actual]]&gt;0,IF(Table13435[[#This Row],[Predicted]]&gt;0,1))</f>
        <v>1</v>
      </c>
      <c r="I186" s="4" t="str">
        <f>IF(Table13435[[#This Row],[Column4]]&gt;=0,"BUY","SELL")</f>
        <v>SELL</v>
      </c>
      <c r="J186" s="4" t="str">
        <f>IF(SUM(Table13435[[#This Row],[Column5]:[Column2]])&gt;=0,"BUY","SELL")</f>
        <v>SELL</v>
      </c>
      <c r="K186" s="5">
        <f>IF(Table13435[[#This Row],[PREDICTED_SELL/BUY]]="BUY",Table13435[[#This Row],[Column4]]*$S$3,IF(Table13435[[#This Row],[PREDICTED_SELL/BUY]]="SELL",-Table13435[[#This Row],[Column4]]*$S$3))</f>
        <v>2.2790410623648505</v>
      </c>
      <c r="L186" s="6"/>
      <c r="M186" s="6">
        <f>IF(Table13435[[#This Row],[ACTUAL_SELL/BUY]]=Table13435[[#This Row],[PREDICTED_SELL/BUY]],1,0)</f>
        <v>1</v>
      </c>
      <c r="N186" s="6"/>
      <c r="O186" s="6"/>
      <c r="P186" s="6"/>
    </row>
    <row r="187" spans="1:16">
      <c r="A187">
        <v>185</v>
      </c>
      <c r="B187">
        <f>Table134[[#This Row],[Actual]]</f>
        <v>950.87009999999998</v>
      </c>
      <c r="C187">
        <f>Table134[[#This Row],[Predicted]]</f>
        <v>924.85950000000003</v>
      </c>
      <c r="D187" s="3">
        <f>Table13435[[#This Row],[Actual]]/B186-1</f>
        <v>1.3072660017828586E-2</v>
      </c>
      <c r="E187" s="3">
        <f>Table13435[[#This Row],[Predicted]]/B186-1</f>
        <v>-1.4639461470332238E-2</v>
      </c>
      <c r="F187" s="3">
        <f>Table13435[[#This Row],[Predicted]]/C186-1</f>
        <v>-6.8980068904903602E-3</v>
      </c>
      <c r="G187" s="1">
        <v>43005</v>
      </c>
      <c r="H187" s="4">
        <f>IF(Table13435[[#This Row],[Actual]]&gt;0,IF(Table13435[[#This Row],[Predicted]]&gt;0,1))</f>
        <v>1</v>
      </c>
      <c r="I187" s="4" t="str">
        <f>IF(Table13435[[#This Row],[Column4]]&gt;=0,"BUY","SELL")</f>
        <v>BUY</v>
      </c>
      <c r="J187" s="4" t="str">
        <f>IF(SUM(Table13435[[#This Row],[Column5]:[Column2]])&gt;=0,"BUY","SELL")</f>
        <v>SELL</v>
      </c>
      <c r="K187" s="5">
        <f>IF(Table13435[[#This Row],[PREDICTED_SELL/BUY]]="BUY",Table13435[[#This Row],[Column4]]*$S$3,IF(Table13435[[#This Row],[PREDICTED_SELL/BUY]]="SELL",-Table13435[[#This Row],[Column4]]*$S$3))</f>
        <v>-23.530788032091454</v>
      </c>
      <c r="L187" s="6"/>
      <c r="M187" s="6">
        <f>IF(Table13435[[#This Row],[ACTUAL_SELL/BUY]]=Table13435[[#This Row],[PREDICTED_SELL/BUY]],1,0)</f>
        <v>0</v>
      </c>
      <c r="N187" s="6"/>
      <c r="O187" s="6"/>
      <c r="P187" s="6"/>
    </row>
    <row r="188" spans="1:16">
      <c r="A188">
        <v>186</v>
      </c>
      <c r="B188">
        <f>Table134[[#This Row],[Actual]]</f>
        <v>956.39995999999996</v>
      </c>
      <c r="C188">
        <f>Table134[[#This Row],[Predicted]]</f>
        <v>926.83659999999998</v>
      </c>
      <c r="D188" s="3">
        <f>Table13435[[#This Row],[Actual]]/B187-1</f>
        <v>5.8155788051386104E-3</v>
      </c>
      <c r="E188" s="3">
        <f>Table13435[[#This Row],[Predicted]]/B187-1</f>
        <v>-2.5275271564433432E-2</v>
      </c>
      <c r="F188" s="3">
        <f>Table13435[[#This Row],[Predicted]]/C187-1</f>
        <v>2.1377301092759815E-3</v>
      </c>
      <c r="G188" s="1">
        <v>43006</v>
      </c>
      <c r="H188" s="4">
        <f>IF(Table13435[[#This Row],[Actual]]&gt;0,IF(Table13435[[#This Row],[Predicted]]&gt;0,1))</f>
        <v>1</v>
      </c>
      <c r="I188" s="4" t="str">
        <f>IF(Table13435[[#This Row],[Column4]]&gt;=0,"BUY","SELL")</f>
        <v>BUY</v>
      </c>
      <c r="J188" s="4" t="str">
        <f>IF(SUM(Table13435[[#This Row],[Column5]:[Column2]])&gt;=0,"BUY","SELL")</f>
        <v>SELL</v>
      </c>
      <c r="K188" s="5">
        <f>IF(Table13435[[#This Row],[PREDICTED_SELL/BUY]]="BUY",Table13435[[#This Row],[Column4]]*$S$3,IF(Table13435[[#This Row],[PREDICTED_SELL/BUY]]="SELL",-Table13435[[#This Row],[Column4]]*$S$3))</f>
        <v>-10.468041849249499</v>
      </c>
      <c r="L188" s="6"/>
      <c r="M188" s="6">
        <f>IF(Table13435[[#This Row],[ACTUAL_SELL/BUY]]=Table13435[[#This Row],[PREDICTED_SELL/BUY]],1,0)</f>
        <v>0</v>
      </c>
      <c r="N188" s="6"/>
      <c r="O188" s="6"/>
      <c r="P188" s="6"/>
    </row>
    <row r="189" spans="1:16">
      <c r="A189">
        <v>187</v>
      </c>
      <c r="B189">
        <f>Table134[[#This Row],[Actual]]</f>
        <v>961.3501</v>
      </c>
      <c r="C189">
        <f>Table134[[#This Row],[Predicted]]</f>
        <v>933.35889999999995</v>
      </c>
      <c r="D189" s="3">
        <f>Table13435[[#This Row],[Actual]]/B188-1</f>
        <v>5.1758053189379094E-3</v>
      </c>
      <c r="E189" s="3">
        <f>Table13435[[#This Row],[Predicted]]/B188-1</f>
        <v>-2.4091448100855284E-2</v>
      </c>
      <c r="F189" s="3">
        <f>Table13435[[#This Row],[Predicted]]/C188-1</f>
        <v>7.0371627533913905E-3</v>
      </c>
      <c r="G189" s="1">
        <v>43007</v>
      </c>
      <c r="H189" s="4">
        <f>IF(Table13435[[#This Row],[Actual]]&gt;0,IF(Table13435[[#This Row],[Predicted]]&gt;0,1))</f>
        <v>1</v>
      </c>
      <c r="I189" s="4" t="str">
        <f>IF(Table13435[[#This Row],[Column4]]&gt;=0,"BUY","SELL")</f>
        <v>BUY</v>
      </c>
      <c r="J189" s="4" t="str">
        <f>IF(SUM(Table13435[[#This Row],[Column5]:[Column2]])&gt;=0,"BUY","SELL")</f>
        <v>SELL</v>
      </c>
      <c r="K189" s="5">
        <f>IF(Table13435[[#This Row],[PREDICTED_SELL/BUY]]="BUY",Table13435[[#This Row],[Column4]]*$S$3,IF(Table13435[[#This Row],[PREDICTED_SELL/BUY]]="SELL",-Table13435[[#This Row],[Column4]]*$S$3))</f>
        <v>-9.3164495740882369</v>
      </c>
      <c r="L189" s="6"/>
      <c r="M189" s="6">
        <f>IF(Table13435[[#This Row],[ACTUAL_SELL/BUY]]=Table13435[[#This Row],[PREDICTED_SELL/BUY]],1,0)</f>
        <v>0</v>
      </c>
      <c r="N189" s="6"/>
      <c r="O189" s="6"/>
      <c r="P189" s="6"/>
    </row>
    <row r="190" spans="1:16">
      <c r="A190">
        <v>188</v>
      </c>
      <c r="B190">
        <f>Table134[[#This Row],[Actual]]</f>
        <v>959.18989999999997</v>
      </c>
      <c r="C190">
        <f>Table134[[#This Row],[Predicted]]</f>
        <v>939.51764000000003</v>
      </c>
      <c r="D190" s="3">
        <f>Table13435[[#This Row],[Actual]]/B189-1</f>
        <v>-2.2470481877517878E-3</v>
      </c>
      <c r="E190" s="3">
        <f>Table13435[[#This Row],[Predicted]]/B189-1</f>
        <v>-2.2710207238757163E-2</v>
      </c>
      <c r="F190" s="3">
        <f>Table13435[[#This Row],[Predicted]]/C189-1</f>
        <v>6.59846924907459E-3</v>
      </c>
      <c r="G190" s="1">
        <v>43010</v>
      </c>
      <c r="H190" s="4">
        <f>IF(Table13435[[#This Row],[Actual]]&gt;0,IF(Table13435[[#This Row],[Predicted]]&gt;0,1))</f>
        <v>1</v>
      </c>
      <c r="I190" s="4" t="str">
        <f>IF(Table13435[[#This Row],[Column4]]&gt;=0,"BUY","SELL")</f>
        <v>SELL</v>
      </c>
      <c r="J190" s="4" t="str">
        <f>IF(SUM(Table13435[[#This Row],[Column5]:[Column2]])&gt;=0,"BUY","SELL")</f>
        <v>SELL</v>
      </c>
      <c r="K190" s="5">
        <f>IF(Table13435[[#This Row],[PREDICTED_SELL/BUY]]="BUY",Table13435[[#This Row],[Column4]]*$S$3,IF(Table13435[[#This Row],[PREDICTED_SELL/BUY]]="SELL",-Table13435[[#This Row],[Column4]]*$S$3))</f>
        <v>4.0446867379532181</v>
      </c>
      <c r="L190" s="6"/>
      <c r="M190" s="6">
        <f>IF(Table13435[[#This Row],[ACTUAL_SELL/BUY]]=Table13435[[#This Row],[PREDICTED_SELL/BUY]],1,0)</f>
        <v>1</v>
      </c>
      <c r="N190" s="6"/>
      <c r="O190" s="6"/>
      <c r="P190" s="6"/>
    </row>
    <row r="191" spans="1:16">
      <c r="A191">
        <v>189</v>
      </c>
      <c r="B191">
        <f>Table134[[#This Row],[Actual]]</f>
        <v>957.1001</v>
      </c>
      <c r="C191">
        <f>Table134[[#This Row],[Predicted]]</f>
        <v>941.37383999999997</v>
      </c>
      <c r="D191" s="3">
        <f>Table13435[[#This Row],[Actual]]/B190-1</f>
        <v>-2.178713516478803E-3</v>
      </c>
      <c r="E191" s="3">
        <f>Table13435[[#This Row],[Predicted]]/B190-1</f>
        <v>-1.8574069639390456E-2</v>
      </c>
      <c r="F191" s="3">
        <f>Table13435[[#This Row],[Predicted]]/C190-1</f>
        <v>1.9756946766853467E-3</v>
      </c>
      <c r="G191" s="1">
        <v>43011</v>
      </c>
      <c r="H191" s="4">
        <f>IF(Table13435[[#This Row],[Actual]]&gt;0,IF(Table13435[[#This Row],[Predicted]]&gt;0,1))</f>
        <v>1</v>
      </c>
      <c r="I191" s="4" t="str">
        <f>IF(Table13435[[#This Row],[Column4]]&gt;=0,"BUY","SELL")</f>
        <v>SELL</v>
      </c>
      <c r="J191" s="4" t="str">
        <f>IF(SUM(Table13435[[#This Row],[Column5]:[Column2]])&gt;=0,"BUY","SELL")</f>
        <v>SELL</v>
      </c>
      <c r="K191" s="5">
        <f>IF(Table13435[[#This Row],[PREDICTED_SELL/BUY]]="BUY",Table13435[[#This Row],[Column4]]*$S$3,IF(Table13435[[#This Row],[PREDICTED_SELL/BUY]]="SELL",-Table13435[[#This Row],[Column4]]*$S$3))</f>
        <v>3.9216843296618453</v>
      </c>
      <c r="L191" s="6"/>
      <c r="M191" s="6">
        <f>IF(Table13435[[#This Row],[ACTUAL_SELL/BUY]]=Table13435[[#This Row],[PREDICTED_SELL/BUY]],1,0)</f>
        <v>1</v>
      </c>
      <c r="N191" s="6"/>
      <c r="O191" s="6"/>
      <c r="P191" s="6"/>
    </row>
    <row r="192" spans="1:16">
      <c r="A192">
        <v>190</v>
      </c>
      <c r="B192">
        <f>Table134[[#This Row],[Actual]]</f>
        <v>965.45</v>
      </c>
      <c r="C192">
        <f>Table134[[#This Row],[Predicted]]</f>
        <v>940.77980000000002</v>
      </c>
      <c r="D192" s="3">
        <f>Table13435[[#This Row],[Actual]]/B191-1</f>
        <v>8.7241658422143598E-3</v>
      </c>
      <c r="E192" s="3">
        <f>Table13435[[#This Row],[Predicted]]/B191-1</f>
        <v>-1.7051821434351466E-2</v>
      </c>
      <c r="F192" s="3">
        <f>Table13435[[#This Row],[Predicted]]/C191-1</f>
        <v>-6.3103516876983345E-4</v>
      </c>
      <c r="G192" s="1">
        <v>43012</v>
      </c>
      <c r="H192" s="4">
        <f>IF(Table13435[[#This Row],[Actual]]&gt;0,IF(Table13435[[#This Row],[Predicted]]&gt;0,1))</f>
        <v>1</v>
      </c>
      <c r="I192" s="4" t="str">
        <f>IF(Table13435[[#This Row],[Column4]]&gt;=0,"BUY","SELL")</f>
        <v>BUY</v>
      </c>
      <c r="J192" s="4" t="str">
        <f>IF(SUM(Table13435[[#This Row],[Column5]:[Column2]])&gt;=0,"BUY","SELL")</f>
        <v>SELL</v>
      </c>
      <c r="K192" s="5">
        <f>IF(Table13435[[#This Row],[PREDICTED_SELL/BUY]]="BUY",Table13435[[#This Row],[Column4]]*$S$3,IF(Table13435[[#This Row],[PREDICTED_SELL/BUY]]="SELL",-Table13435[[#This Row],[Column4]]*$S$3))</f>
        <v>-15.703498515985848</v>
      </c>
      <c r="L192" s="6"/>
      <c r="M192" s="6">
        <f>IF(Table13435[[#This Row],[ACTUAL_SELL/BUY]]=Table13435[[#This Row],[PREDICTED_SELL/BUY]],1,0)</f>
        <v>0</v>
      </c>
      <c r="N192" s="6"/>
      <c r="O192" s="6"/>
      <c r="P192" s="6"/>
    </row>
    <row r="193" spans="1:16">
      <c r="A193">
        <v>191</v>
      </c>
      <c r="B193">
        <f>Table134[[#This Row],[Actual]]</f>
        <v>980.8501</v>
      </c>
      <c r="C193">
        <f>Table134[[#This Row],[Predicted]]</f>
        <v>943.05597</v>
      </c>
      <c r="D193" s="3">
        <f>Table13435[[#This Row],[Actual]]/B192-1</f>
        <v>1.5951214459578367E-2</v>
      </c>
      <c r="E193" s="3">
        <f>Table13435[[#This Row],[Predicted]]/B192-1</f>
        <v>-2.3195432181884135E-2</v>
      </c>
      <c r="F193" s="3">
        <f>Table13435[[#This Row],[Predicted]]/C192-1</f>
        <v>2.4194503325858374E-3</v>
      </c>
      <c r="G193" s="1">
        <v>43013</v>
      </c>
      <c r="H193" s="4">
        <f>IF(Table13435[[#This Row],[Actual]]&gt;0,IF(Table13435[[#This Row],[Predicted]]&gt;0,1))</f>
        <v>1</v>
      </c>
      <c r="I193" s="4" t="str">
        <f>IF(Table13435[[#This Row],[Column4]]&gt;=0,"BUY","SELL")</f>
        <v>BUY</v>
      </c>
      <c r="J193" s="4" t="str">
        <f>IF(SUM(Table13435[[#This Row],[Column5]:[Column2]])&gt;=0,"BUY","SELL")</f>
        <v>SELL</v>
      </c>
      <c r="K193" s="5">
        <f>IF(Table13435[[#This Row],[PREDICTED_SELL/BUY]]="BUY",Table13435[[#This Row],[Column4]]*$S$3,IF(Table13435[[#This Row],[PREDICTED_SELL/BUY]]="SELL",-Table13435[[#This Row],[Column4]]*$S$3))</f>
        <v>-28.71218602724106</v>
      </c>
      <c r="L193" s="6"/>
      <c r="M193" s="6">
        <f>IF(Table13435[[#This Row],[ACTUAL_SELL/BUY]]=Table13435[[#This Row],[PREDICTED_SELL/BUY]],1,0)</f>
        <v>0</v>
      </c>
      <c r="N193" s="6"/>
      <c r="O193" s="6"/>
      <c r="P193" s="6"/>
    </row>
    <row r="194" spans="1:16">
      <c r="A194">
        <v>192</v>
      </c>
      <c r="B194">
        <f>Table134[[#This Row],[Actual]]</f>
        <v>989.58010000000002</v>
      </c>
      <c r="C194">
        <f>Table134[[#This Row],[Predicted]]</f>
        <v>950.24180000000001</v>
      </c>
      <c r="D194" s="3">
        <f>Table13435[[#This Row],[Actual]]/B193-1</f>
        <v>8.9004425854675162E-3</v>
      </c>
      <c r="E194" s="3">
        <f>Table13435[[#This Row],[Predicted]]/B193-1</f>
        <v>-3.1205889666524933E-2</v>
      </c>
      <c r="F194" s="3">
        <f>Table13435[[#This Row],[Predicted]]/C193-1</f>
        <v>7.619728021020844E-3</v>
      </c>
      <c r="G194" s="1">
        <v>43014</v>
      </c>
      <c r="H194" s="4">
        <f>IF(Table13435[[#This Row],[Actual]]&gt;0,IF(Table13435[[#This Row],[Predicted]]&gt;0,1))</f>
        <v>1</v>
      </c>
      <c r="I194" s="4" t="str">
        <f>IF(Table13435[[#This Row],[Column4]]&gt;=0,"BUY","SELL")</f>
        <v>BUY</v>
      </c>
      <c r="J194" s="4" t="str">
        <f>IF(SUM(Table13435[[#This Row],[Column5]:[Column2]])&gt;=0,"BUY","SELL")</f>
        <v>SELL</v>
      </c>
      <c r="K194" s="5">
        <f>IF(Table13435[[#This Row],[PREDICTED_SELL/BUY]]="BUY",Table13435[[#This Row],[Column4]]*$S$3,IF(Table13435[[#This Row],[PREDICTED_SELL/BUY]]="SELL",-Table13435[[#This Row],[Column4]]*$S$3))</f>
        <v>-16.020796653841529</v>
      </c>
      <c r="L194" s="6"/>
      <c r="M194" s="6">
        <f>IF(Table13435[[#This Row],[ACTUAL_SELL/BUY]]=Table13435[[#This Row],[PREDICTED_SELL/BUY]],1,0)</f>
        <v>0</v>
      </c>
      <c r="N194" s="6"/>
      <c r="O194" s="6"/>
      <c r="P194" s="6"/>
    </row>
    <row r="195" spans="1:16">
      <c r="A195">
        <v>193</v>
      </c>
      <c r="B195">
        <f>Table134[[#This Row],[Actual]]</f>
        <v>990.99</v>
      </c>
      <c r="C195">
        <f>Table134[[#This Row],[Predicted]]</f>
        <v>958.48670000000004</v>
      </c>
      <c r="D195" s="3">
        <f>Table13435[[#This Row],[Actual]]/B194-1</f>
        <v>1.424745707800712E-3</v>
      </c>
      <c r="E195" s="3">
        <f>Table13435[[#This Row],[Predicted]]/B194-1</f>
        <v>-3.1420801610703375E-2</v>
      </c>
      <c r="F195" s="3">
        <f>Table13435[[#This Row],[Predicted]]/C194-1</f>
        <v>8.676633673660783E-3</v>
      </c>
      <c r="G195" s="1">
        <v>43017</v>
      </c>
      <c r="H195" s="4">
        <f>IF(Table13435[[#This Row],[Actual]]&gt;0,IF(Table13435[[#This Row],[Predicted]]&gt;0,1))</f>
        <v>1</v>
      </c>
      <c r="I195" s="4" t="str">
        <f>IF(Table13435[[#This Row],[Column4]]&gt;=0,"BUY","SELL")</f>
        <v>BUY</v>
      </c>
      <c r="J195" s="4" t="str">
        <f>IF(SUM(Table13435[[#This Row],[Column5]:[Column2]])&gt;=0,"BUY","SELL")</f>
        <v>SELL</v>
      </c>
      <c r="K195" s="5">
        <f>IF(Table13435[[#This Row],[PREDICTED_SELL/BUY]]="BUY",Table13435[[#This Row],[Column4]]*$S$3,IF(Table13435[[#This Row],[PREDICTED_SELL/BUY]]="SELL",-Table13435[[#This Row],[Column4]]*$S$3))</f>
        <v>-2.5645422740412815</v>
      </c>
      <c r="L195" s="6"/>
      <c r="M195" s="6">
        <f>IF(Table13435[[#This Row],[ACTUAL_SELL/BUY]]=Table13435[[#This Row],[PREDICTED_SELL/BUY]],1,0)</f>
        <v>0</v>
      </c>
      <c r="N195" s="6"/>
      <c r="O195" s="6"/>
      <c r="P195" s="6"/>
    </row>
    <row r="196" spans="1:16">
      <c r="A196">
        <v>194</v>
      </c>
      <c r="B196">
        <f>Table134[[#This Row],[Actual]]</f>
        <v>987.2</v>
      </c>
      <c r="C196">
        <f>Table134[[#This Row],[Predicted]]</f>
        <v>964.49959999999999</v>
      </c>
      <c r="D196" s="3">
        <f>Table13435[[#This Row],[Actual]]/B195-1</f>
        <v>-3.8244583699128532E-3</v>
      </c>
      <c r="E196" s="3">
        <f>Table13435[[#This Row],[Predicted]]/B195-1</f>
        <v>-2.6731248549430431E-2</v>
      </c>
      <c r="F196" s="3">
        <f>Table13435[[#This Row],[Predicted]]/C195-1</f>
        <v>6.273326484342423E-3</v>
      </c>
      <c r="G196" s="1">
        <v>43018</v>
      </c>
      <c r="H196" s="4">
        <f>IF(Table13435[[#This Row],[Actual]]&gt;0,IF(Table13435[[#This Row],[Predicted]]&gt;0,1))</f>
        <v>1</v>
      </c>
      <c r="I196" s="4" t="str">
        <f>IF(Table13435[[#This Row],[Column4]]&gt;=0,"BUY","SELL")</f>
        <v>SELL</v>
      </c>
      <c r="J196" s="4" t="str">
        <f>IF(SUM(Table13435[[#This Row],[Column5]:[Column2]])&gt;=0,"BUY","SELL")</f>
        <v>SELL</v>
      </c>
      <c r="K196" s="5">
        <f>IF(Table13435[[#This Row],[PREDICTED_SELL/BUY]]="BUY",Table13435[[#This Row],[Column4]]*$S$3,IF(Table13435[[#This Row],[PREDICTED_SELL/BUY]]="SELL",-Table13435[[#This Row],[Column4]]*$S$3))</f>
        <v>6.8840250658431357</v>
      </c>
      <c r="L196" s="6"/>
      <c r="M196" s="6">
        <f>IF(Table13435[[#This Row],[ACTUAL_SELL/BUY]]=Table13435[[#This Row],[PREDICTED_SELL/BUY]],1,0)</f>
        <v>1</v>
      </c>
      <c r="N196" s="6"/>
      <c r="O196" s="6"/>
      <c r="P196" s="6"/>
    </row>
    <row r="197" spans="1:16">
      <c r="A197">
        <v>195</v>
      </c>
      <c r="B197">
        <f>Table134[[#This Row],[Actual]]</f>
        <v>995</v>
      </c>
      <c r="C197">
        <f>Table134[[#This Row],[Predicted]]</f>
        <v>965.19370000000004</v>
      </c>
      <c r="D197" s="3">
        <f>Table13435[[#This Row],[Actual]]/B196-1</f>
        <v>7.9011345218800155E-3</v>
      </c>
      <c r="E197" s="3">
        <f>Table13435[[#This Row],[Predicted]]/B196-1</f>
        <v>-2.2291632901134562E-2</v>
      </c>
      <c r="F197" s="3">
        <f>Table13435[[#This Row],[Predicted]]/C196-1</f>
        <v>7.1964778419819631E-4</v>
      </c>
      <c r="G197" s="1">
        <v>43019</v>
      </c>
      <c r="H197" s="4">
        <f>IF(Table13435[[#This Row],[Actual]]&gt;0,IF(Table13435[[#This Row],[Predicted]]&gt;0,1))</f>
        <v>1</v>
      </c>
      <c r="I197" s="4" t="str">
        <f>IF(Table13435[[#This Row],[Column4]]&gt;=0,"BUY","SELL")</f>
        <v>BUY</v>
      </c>
      <c r="J197" s="4" t="str">
        <f>IF(SUM(Table13435[[#This Row],[Column5]:[Column2]])&gt;=0,"BUY","SELL")</f>
        <v>SELL</v>
      </c>
      <c r="K197" s="5">
        <f>IF(Table13435[[#This Row],[PREDICTED_SELL/BUY]]="BUY",Table13435[[#This Row],[Column4]]*$S$3,IF(Table13435[[#This Row],[PREDICTED_SELL/BUY]]="SELL",-Table13435[[#This Row],[Column4]]*$S$3))</f>
        <v>-14.222042139384028</v>
      </c>
      <c r="L197" s="6"/>
      <c r="M197" s="6">
        <f>IF(Table13435[[#This Row],[ACTUAL_SELL/BUY]]=Table13435[[#This Row],[PREDICTED_SELL/BUY]],1,0)</f>
        <v>0</v>
      </c>
      <c r="N197" s="6"/>
      <c r="O197" s="6"/>
      <c r="P197" s="6"/>
    </row>
    <row r="198" spans="1:16">
      <c r="A198">
        <v>196</v>
      </c>
      <c r="B198">
        <f>Table134[[#This Row],[Actual]]</f>
        <v>1000.93</v>
      </c>
      <c r="C198">
        <f>Table134[[#This Row],[Predicted]]</f>
        <v>968.34640000000002</v>
      </c>
      <c r="D198" s="3">
        <f>Table13435[[#This Row],[Actual]]/B197-1</f>
        <v>5.9597989949748964E-3</v>
      </c>
      <c r="E198" s="3">
        <f>Table13435[[#This Row],[Predicted]]/B197-1</f>
        <v>-2.678753768844222E-2</v>
      </c>
      <c r="F198" s="3">
        <f>Table13435[[#This Row],[Predicted]]/C197-1</f>
        <v>3.2663909845247474E-3</v>
      </c>
      <c r="G198" s="1">
        <v>43020</v>
      </c>
      <c r="H198" s="4">
        <f>IF(Table13435[[#This Row],[Actual]]&gt;0,IF(Table13435[[#This Row],[Predicted]]&gt;0,1))</f>
        <v>1</v>
      </c>
      <c r="I198" s="4" t="str">
        <f>IF(Table13435[[#This Row],[Column4]]&gt;=0,"BUY","SELL")</f>
        <v>BUY</v>
      </c>
      <c r="J198" s="4" t="str">
        <f>IF(SUM(Table13435[[#This Row],[Column5]:[Column2]])&gt;=0,"BUY","SELL")</f>
        <v>SELL</v>
      </c>
      <c r="K198" s="5">
        <f>IF(Table13435[[#This Row],[PREDICTED_SELL/BUY]]="BUY",Table13435[[#This Row],[Column4]]*$S$3,IF(Table13435[[#This Row],[PREDICTED_SELL/BUY]]="SELL",-Table13435[[#This Row],[Column4]]*$S$3))</f>
        <v>-10.727638190954814</v>
      </c>
      <c r="L198" s="6"/>
      <c r="M198" s="6">
        <f>IF(Table13435[[#This Row],[ACTUAL_SELL/BUY]]=Table13435[[#This Row],[PREDICTED_SELL/BUY]],1,0)</f>
        <v>0</v>
      </c>
      <c r="N198" s="6"/>
      <c r="O198" s="6"/>
      <c r="P198" s="6"/>
    </row>
    <row r="199" spans="1:16">
      <c r="A199">
        <v>197</v>
      </c>
      <c r="B199">
        <f>Table134[[#This Row],[Actual]]</f>
        <v>1002.94</v>
      </c>
      <c r="C199">
        <f>Table134[[#This Row],[Predicted]]</f>
        <v>970.83010000000002</v>
      </c>
      <c r="D199" s="3">
        <f>Table13435[[#This Row],[Actual]]/B198-1</f>
        <v>2.0081324368339537E-3</v>
      </c>
      <c r="E199" s="3">
        <f>Table13435[[#This Row],[Predicted]]/B198-1</f>
        <v>-3.0071933102214898E-2</v>
      </c>
      <c r="F199" s="3">
        <f>Table13435[[#This Row],[Predicted]]/C198-1</f>
        <v>2.5648879367961008E-3</v>
      </c>
      <c r="G199" s="1">
        <v>43021</v>
      </c>
      <c r="H199" s="4">
        <f>IF(Table13435[[#This Row],[Actual]]&gt;0,IF(Table13435[[#This Row],[Predicted]]&gt;0,1))</f>
        <v>1</v>
      </c>
      <c r="I199" s="4" t="str">
        <f>IF(Table13435[[#This Row],[Column4]]&gt;=0,"BUY","SELL")</f>
        <v>BUY</v>
      </c>
      <c r="J199" s="4" t="str">
        <f>IF(SUM(Table13435[[#This Row],[Column5]:[Column2]])&gt;=0,"BUY","SELL")</f>
        <v>SELL</v>
      </c>
      <c r="K199" s="5">
        <f>IF(Table13435[[#This Row],[PREDICTED_SELL/BUY]]="BUY",Table13435[[#This Row],[Column4]]*$S$3,IF(Table13435[[#This Row],[PREDICTED_SELL/BUY]]="SELL",-Table13435[[#This Row],[Column4]]*$S$3))</f>
        <v>-3.6146383863011167</v>
      </c>
      <c r="L199" s="6"/>
      <c r="M199" s="6">
        <f>IF(Table13435[[#This Row],[ACTUAL_SELL/BUY]]=Table13435[[#This Row],[PREDICTED_SELL/BUY]],1,0)</f>
        <v>0</v>
      </c>
      <c r="N199" s="6"/>
      <c r="O199" s="6"/>
      <c r="P199" s="6"/>
    </row>
    <row r="200" spans="1:16">
      <c r="A200">
        <v>198</v>
      </c>
      <c r="B200">
        <f>Table134[[#This Row],[Actual]]</f>
        <v>1006.34</v>
      </c>
      <c r="C200">
        <f>Table134[[#This Row],[Predicted]]</f>
        <v>975.47670000000005</v>
      </c>
      <c r="D200" s="3">
        <f>Table13435[[#This Row],[Actual]]/B199-1</f>
        <v>3.390033302091755E-3</v>
      </c>
      <c r="E200" s="3">
        <f>Table13435[[#This Row],[Predicted]]/B199-1</f>
        <v>-2.7382794583923231E-2</v>
      </c>
      <c r="F200" s="3">
        <f>Table13435[[#This Row],[Predicted]]/C199-1</f>
        <v>4.7862133652427641E-3</v>
      </c>
      <c r="G200" s="1">
        <v>43024</v>
      </c>
      <c r="H200" s="4">
        <f>IF(Table13435[[#This Row],[Actual]]&gt;0,IF(Table13435[[#This Row],[Predicted]]&gt;0,1))</f>
        <v>1</v>
      </c>
      <c r="I200" s="4" t="str">
        <f>IF(Table13435[[#This Row],[Column4]]&gt;=0,"BUY","SELL")</f>
        <v>BUY</v>
      </c>
      <c r="J200" s="4" t="str">
        <f>IF(SUM(Table13435[[#This Row],[Column5]:[Column2]])&gt;=0,"BUY","SELL")</f>
        <v>SELL</v>
      </c>
      <c r="K200" s="5">
        <f>IF(Table13435[[#This Row],[PREDICTED_SELL/BUY]]="BUY",Table13435[[#This Row],[Column4]]*$S$3,IF(Table13435[[#This Row],[PREDICTED_SELL/BUY]]="SELL",-Table13435[[#This Row],[Column4]]*$S$3))</f>
        <v>-6.102059943765159</v>
      </c>
      <c r="L200" s="6"/>
      <c r="M200" s="6">
        <f>IF(Table13435[[#This Row],[ACTUAL_SELL/BUY]]=Table13435[[#This Row],[PREDICTED_SELL/BUY]],1,0)</f>
        <v>0</v>
      </c>
      <c r="N200" s="6"/>
      <c r="O200" s="6"/>
      <c r="P200" s="6"/>
    </row>
    <row r="201" spans="1:16">
      <c r="A201">
        <v>199</v>
      </c>
      <c r="B201">
        <f>Table134[[#This Row],[Actual]]</f>
        <v>1009.13</v>
      </c>
      <c r="C201">
        <f>Table134[[#This Row],[Predicted]]</f>
        <v>979.19100000000003</v>
      </c>
      <c r="D201" s="3">
        <f>Table13435[[#This Row],[Actual]]/B200-1</f>
        <v>2.7724228391994288E-3</v>
      </c>
      <c r="E201" s="3">
        <f>Table13435[[#This Row],[Predicted]]/B200-1</f>
        <v>-2.697795973527839E-2</v>
      </c>
      <c r="F201" s="3">
        <f>Table13435[[#This Row],[Predicted]]/C200-1</f>
        <v>3.8076768004813299E-3</v>
      </c>
      <c r="G201" s="1">
        <v>43025</v>
      </c>
      <c r="H201" s="4">
        <f>IF(Table13435[[#This Row],[Actual]]&gt;0,IF(Table13435[[#This Row],[Predicted]]&gt;0,1))</f>
        <v>1</v>
      </c>
      <c r="I201" s="4" t="str">
        <f>IF(Table13435[[#This Row],[Column4]]&gt;=0,"BUY","SELL")</f>
        <v>BUY</v>
      </c>
      <c r="J201" s="4" t="str">
        <f>IF(SUM(Table13435[[#This Row],[Column5]:[Column2]])&gt;=0,"BUY","SELL")</f>
        <v>SELL</v>
      </c>
      <c r="K201" s="5">
        <f>IF(Table13435[[#This Row],[PREDICTED_SELL/BUY]]="BUY",Table13435[[#This Row],[Column4]]*$S$3,IF(Table13435[[#This Row],[PREDICTED_SELL/BUY]]="SELL",-Table13435[[#This Row],[Column4]]*$S$3))</f>
        <v>-4.9903611105589718</v>
      </c>
      <c r="L201" s="6"/>
      <c r="M201" s="6">
        <f>IF(Table13435[[#This Row],[ACTUAL_SELL/BUY]]=Table13435[[#This Row],[PREDICTED_SELL/BUY]],1,0)</f>
        <v>0</v>
      </c>
      <c r="N201" s="6"/>
      <c r="O201" s="6"/>
      <c r="P201" s="6"/>
    </row>
    <row r="202" spans="1:16">
      <c r="A202">
        <v>200</v>
      </c>
      <c r="B202">
        <f>Table134[[#This Row],[Actual]]</f>
        <v>997</v>
      </c>
      <c r="C202">
        <f>Table134[[#This Row],[Predicted]]</f>
        <v>982.07696999999996</v>
      </c>
      <c r="D202" s="3">
        <f>Table13435[[#This Row],[Actual]]/B201-1</f>
        <v>-1.202025507119997E-2</v>
      </c>
      <c r="E202" s="3">
        <f>Table13435[[#This Row],[Predicted]]/B201-1</f>
        <v>-2.6808270490422448E-2</v>
      </c>
      <c r="F202" s="3">
        <f>Table13435[[#This Row],[Predicted]]/C201-1</f>
        <v>2.947300373471462E-3</v>
      </c>
      <c r="G202" s="1">
        <v>43026</v>
      </c>
      <c r="H202" s="4">
        <f>IF(Table13435[[#This Row],[Actual]]&gt;0,IF(Table13435[[#This Row],[Predicted]]&gt;0,1))</f>
        <v>1</v>
      </c>
      <c r="I202" s="4" t="str">
        <f>IF(Table13435[[#This Row],[Column4]]&gt;=0,"BUY","SELL")</f>
        <v>SELL</v>
      </c>
      <c r="J202" s="4" t="str">
        <f>IF(SUM(Table13435[[#This Row],[Column5]:[Column2]])&gt;=0,"BUY","SELL")</f>
        <v>SELL</v>
      </c>
      <c r="K202" s="5">
        <f>IF(Table13435[[#This Row],[PREDICTED_SELL/BUY]]="BUY",Table13435[[#This Row],[Column4]]*$S$3,IF(Table13435[[#This Row],[PREDICTED_SELL/BUY]]="SELL",-Table13435[[#This Row],[Column4]]*$S$3))</f>
        <v>21.636459128159945</v>
      </c>
      <c r="L202" s="6"/>
      <c r="M202" s="6">
        <f>IF(Table13435[[#This Row],[ACTUAL_SELL/BUY]]=Table13435[[#This Row],[PREDICTED_SELL/BUY]],1,0)</f>
        <v>1</v>
      </c>
      <c r="N202" s="6"/>
      <c r="O202" s="6"/>
      <c r="P202" s="6"/>
    </row>
    <row r="203" spans="1:16">
      <c r="A203">
        <v>201</v>
      </c>
      <c r="B203">
        <f>Table134[[#This Row],[Actual]]</f>
        <v>986.61009999999999</v>
      </c>
      <c r="C203">
        <f>Table134[[#This Row],[Predicted]]</f>
        <v>978.52200000000005</v>
      </c>
      <c r="D203" s="3">
        <f>Table13435[[#This Row],[Actual]]/B202-1</f>
        <v>-1.0421163490471397E-2</v>
      </c>
      <c r="E203" s="3">
        <f>Table13435[[#This Row],[Predicted]]/B202-1</f>
        <v>-1.853360080240718E-2</v>
      </c>
      <c r="F203" s="3">
        <f>Table13435[[#This Row],[Predicted]]/C202-1</f>
        <v>-3.6198486560579113E-3</v>
      </c>
      <c r="G203" s="1">
        <v>43027</v>
      </c>
      <c r="H203" s="4">
        <f>IF(Table13435[[#This Row],[Actual]]&gt;0,IF(Table13435[[#This Row],[Predicted]]&gt;0,1))</f>
        <v>1</v>
      </c>
      <c r="I203" s="4" t="str">
        <f>IF(Table13435[[#This Row],[Column4]]&gt;=0,"BUY","SELL")</f>
        <v>SELL</v>
      </c>
      <c r="J203" s="4" t="str">
        <f>IF(SUM(Table13435[[#This Row],[Column5]:[Column2]])&gt;=0,"BUY","SELL")</f>
        <v>SELL</v>
      </c>
      <c r="K203" s="5">
        <f>IF(Table13435[[#This Row],[PREDICTED_SELL/BUY]]="BUY",Table13435[[#This Row],[Column4]]*$S$3,IF(Table13435[[#This Row],[PREDICTED_SELL/BUY]]="SELL",-Table13435[[#This Row],[Column4]]*$S$3))</f>
        <v>18.758094282848514</v>
      </c>
      <c r="L203" s="6"/>
      <c r="M203" s="6">
        <f>IF(Table13435[[#This Row],[ACTUAL_SELL/BUY]]=Table13435[[#This Row],[PREDICTED_SELL/BUY]],1,0)</f>
        <v>1</v>
      </c>
      <c r="N203" s="6"/>
      <c r="O203" s="6"/>
      <c r="P203" s="6"/>
    </row>
    <row r="204" spans="1:16">
      <c r="A204">
        <v>202</v>
      </c>
      <c r="B204">
        <f>Table134[[#This Row],[Actual]]</f>
        <v>982.90989999999999</v>
      </c>
      <c r="C204">
        <f>Table134[[#This Row],[Predicted]]</f>
        <v>970.45989999999995</v>
      </c>
      <c r="D204" s="3">
        <f>Table13435[[#This Row],[Actual]]/B203-1</f>
        <v>-3.7504177182049458E-3</v>
      </c>
      <c r="E204" s="3">
        <f>Table13435[[#This Row],[Predicted]]/B203-1</f>
        <v>-1.6369384420451438E-2</v>
      </c>
      <c r="F204" s="3">
        <f>Table13435[[#This Row],[Predicted]]/C203-1</f>
        <v>-8.2390584984293191E-3</v>
      </c>
      <c r="G204" s="1">
        <v>43028</v>
      </c>
      <c r="H204" s="4">
        <f>IF(Table13435[[#This Row],[Actual]]&gt;0,IF(Table13435[[#This Row],[Predicted]]&gt;0,1))</f>
        <v>1</v>
      </c>
      <c r="I204" s="4" t="str">
        <f>IF(Table13435[[#This Row],[Column4]]&gt;=0,"BUY","SELL")</f>
        <v>SELL</v>
      </c>
      <c r="J204" s="4" t="str">
        <f>IF(SUM(Table13435[[#This Row],[Column5]:[Column2]])&gt;=0,"BUY","SELL")</f>
        <v>SELL</v>
      </c>
      <c r="K204" s="5">
        <f>IF(Table13435[[#This Row],[PREDICTED_SELL/BUY]]="BUY",Table13435[[#This Row],[Column4]]*$S$3,IF(Table13435[[#This Row],[PREDICTED_SELL/BUY]]="SELL",-Table13435[[#This Row],[Column4]]*$S$3))</f>
        <v>6.7507518927689025</v>
      </c>
      <c r="L204" s="6"/>
      <c r="M204" s="6">
        <f>IF(Table13435[[#This Row],[ACTUAL_SELL/BUY]]=Table13435[[#This Row],[PREDICTED_SELL/BUY]],1,0)</f>
        <v>1</v>
      </c>
      <c r="N204" s="6"/>
      <c r="O204" s="6"/>
      <c r="P204" s="6"/>
    </row>
    <row r="205" spans="1:16">
      <c r="A205">
        <v>203</v>
      </c>
      <c r="B205">
        <f>Table134[[#This Row],[Actual]]</f>
        <v>966.3</v>
      </c>
      <c r="C205">
        <f>Table134[[#This Row],[Predicted]]</f>
        <v>964.40769999999998</v>
      </c>
      <c r="D205" s="3">
        <f>Table13435[[#This Row],[Actual]]/B204-1</f>
        <v>-1.6898700481091988E-2</v>
      </c>
      <c r="E205" s="3">
        <f>Table13435[[#This Row],[Predicted]]/B204-1</f>
        <v>-1.8823902373961254E-2</v>
      </c>
      <c r="F205" s="3">
        <f>Table13435[[#This Row],[Predicted]]/C204-1</f>
        <v>-6.2364246065189644E-3</v>
      </c>
      <c r="G205" s="1">
        <v>43031</v>
      </c>
      <c r="H205" s="4">
        <f>IF(Table13435[[#This Row],[Actual]]&gt;0,IF(Table13435[[#This Row],[Predicted]]&gt;0,1))</f>
        <v>1</v>
      </c>
      <c r="I205" s="4" t="str">
        <f>IF(Table13435[[#This Row],[Column4]]&gt;=0,"BUY","SELL")</f>
        <v>SELL</v>
      </c>
      <c r="J205" s="4" t="str">
        <f>IF(SUM(Table13435[[#This Row],[Column5]:[Column2]])&gt;=0,"BUY","SELL")</f>
        <v>SELL</v>
      </c>
      <c r="K205" s="5">
        <f>IF(Table13435[[#This Row],[PREDICTED_SELL/BUY]]="BUY",Table13435[[#This Row],[Column4]]*$S$3,IF(Table13435[[#This Row],[PREDICTED_SELL/BUY]]="SELL",-Table13435[[#This Row],[Column4]]*$S$3))</f>
        <v>30.41766086596558</v>
      </c>
      <c r="L205" s="6"/>
      <c r="M205" s="6">
        <f>IF(Table13435[[#This Row],[ACTUAL_SELL/BUY]]=Table13435[[#This Row],[PREDICTED_SELL/BUY]],1,0)</f>
        <v>1</v>
      </c>
      <c r="N205" s="6"/>
      <c r="O205" s="6"/>
      <c r="P205" s="6"/>
    </row>
    <row r="206" spans="1:16">
      <c r="A206">
        <v>204</v>
      </c>
      <c r="B206">
        <f>Table134[[#This Row],[Actual]]</f>
        <v>975.8999</v>
      </c>
      <c r="C206">
        <f>Table134[[#This Row],[Predicted]]</f>
        <v>954.76116999999999</v>
      </c>
      <c r="D206" s="3">
        <f>Table13435[[#This Row],[Actual]]/B205-1</f>
        <v>9.934699368726152E-3</v>
      </c>
      <c r="E206" s="3">
        <f>Table13435[[#This Row],[Predicted]]/B205-1</f>
        <v>-1.1941250129359426E-2</v>
      </c>
      <c r="F206" s="3">
        <f>Table13435[[#This Row],[Predicted]]/C205-1</f>
        <v>-1.0002543530085894E-2</v>
      </c>
      <c r="G206" s="1">
        <v>43032</v>
      </c>
      <c r="H206" s="4">
        <f>IF(Table13435[[#This Row],[Actual]]&gt;0,IF(Table13435[[#This Row],[Predicted]]&gt;0,1))</f>
        <v>1</v>
      </c>
      <c r="I206" s="4" t="str">
        <f>IF(Table13435[[#This Row],[Column4]]&gt;=0,"BUY","SELL")</f>
        <v>BUY</v>
      </c>
      <c r="J206" s="4" t="str">
        <f>IF(SUM(Table13435[[#This Row],[Column5]:[Column2]])&gt;=0,"BUY","SELL")</f>
        <v>SELL</v>
      </c>
      <c r="K206" s="5">
        <f>IF(Table13435[[#This Row],[PREDICTED_SELL/BUY]]="BUY",Table13435[[#This Row],[Column4]]*$S$3,IF(Table13435[[#This Row],[PREDICTED_SELL/BUY]]="SELL",-Table13435[[#This Row],[Column4]]*$S$3))</f>
        <v>-17.882458863707072</v>
      </c>
      <c r="L206" s="6"/>
      <c r="M206" s="6">
        <f>IF(Table13435[[#This Row],[ACTUAL_SELL/BUY]]=Table13435[[#This Row],[PREDICTED_SELL/BUY]],1,0)</f>
        <v>0</v>
      </c>
      <c r="N206" s="6"/>
      <c r="O206" s="6"/>
      <c r="P206" s="6"/>
    </row>
    <row r="207" spans="1:16">
      <c r="A207">
        <v>205</v>
      </c>
      <c r="B207">
        <f>Table134[[#This Row],[Actual]]</f>
        <v>972.90989999999999</v>
      </c>
      <c r="C207">
        <f>Table134[[#This Row],[Predicted]]</f>
        <v>953.61383000000001</v>
      </c>
      <c r="D207" s="3">
        <f>Table13435[[#This Row],[Actual]]/B206-1</f>
        <v>-3.0638388219939028E-3</v>
      </c>
      <c r="E207" s="3">
        <f>Table13435[[#This Row],[Predicted]]/B206-1</f>
        <v>-2.2836430252733853E-2</v>
      </c>
      <c r="F207" s="3">
        <f>Table13435[[#This Row],[Predicted]]/C206-1</f>
        <v>-1.2017036679444759E-3</v>
      </c>
      <c r="G207" s="1">
        <v>43033</v>
      </c>
      <c r="H207" s="4">
        <f>IF(Table13435[[#This Row],[Actual]]&gt;0,IF(Table13435[[#This Row],[Predicted]]&gt;0,1))</f>
        <v>1</v>
      </c>
      <c r="I207" s="4" t="str">
        <f>IF(Table13435[[#This Row],[Column4]]&gt;=0,"BUY","SELL")</f>
        <v>SELL</v>
      </c>
      <c r="J207" s="4" t="str">
        <f>IF(SUM(Table13435[[#This Row],[Column5]:[Column2]])&gt;=0,"BUY","SELL")</f>
        <v>SELL</v>
      </c>
      <c r="K207" s="5">
        <f>IF(Table13435[[#This Row],[PREDICTED_SELL/BUY]]="BUY",Table13435[[#This Row],[Column4]]*$S$3,IF(Table13435[[#This Row],[PREDICTED_SELL/BUY]]="SELL",-Table13435[[#This Row],[Column4]]*$S$3))</f>
        <v>5.514909879589025</v>
      </c>
      <c r="L207" s="6"/>
      <c r="M207" s="6">
        <f>IF(Table13435[[#This Row],[ACTUAL_SELL/BUY]]=Table13435[[#This Row],[PREDICTED_SELL/BUY]],1,0)</f>
        <v>1</v>
      </c>
      <c r="N207" s="6"/>
      <c r="O207" s="6"/>
      <c r="P207" s="6"/>
    </row>
    <row r="208" spans="1:16">
      <c r="A208">
        <v>206</v>
      </c>
      <c r="B208">
        <f>Table134[[#This Row],[Actual]]</f>
        <v>972.42989999999998</v>
      </c>
      <c r="C208">
        <f>Table134[[#This Row],[Predicted]]</f>
        <v>951.69006000000002</v>
      </c>
      <c r="D208" s="3">
        <f>Table13435[[#This Row],[Actual]]/B207-1</f>
        <v>-4.9336531573995757E-4</v>
      </c>
      <c r="E208" s="3">
        <f>Table13435[[#This Row],[Predicted]]/B207-1</f>
        <v>-2.1810693878230647E-2</v>
      </c>
      <c r="F208" s="3">
        <f>Table13435[[#This Row],[Predicted]]/C207-1</f>
        <v>-2.0173470009343664E-3</v>
      </c>
      <c r="G208" s="1">
        <v>43034</v>
      </c>
      <c r="H208" s="4">
        <f>IF(Table13435[[#This Row],[Actual]]&gt;0,IF(Table13435[[#This Row],[Predicted]]&gt;0,1))</f>
        <v>1</v>
      </c>
      <c r="I208" s="4" t="str">
        <f>IF(Table13435[[#This Row],[Column4]]&gt;=0,"BUY","SELL")</f>
        <v>SELL</v>
      </c>
      <c r="J208" s="4" t="str">
        <f>IF(SUM(Table13435[[#This Row],[Column5]:[Column2]])&gt;=0,"BUY","SELL")</f>
        <v>SELL</v>
      </c>
      <c r="K208" s="5">
        <f>IF(Table13435[[#This Row],[PREDICTED_SELL/BUY]]="BUY",Table13435[[#This Row],[Column4]]*$S$3,IF(Table13435[[#This Row],[PREDICTED_SELL/BUY]]="SELL",-Table13435[[#This Row],[Column4]]*$S$3))</f>
        <v>0.88805756833192362</v>
      </c>
      <c r="L208" s="6"/>
      <c r="M208" s="6">
        <f>IF(Table13435[[#This Row],[ACTUAL_SELL/BUY]]=Table13435[[#This Row],[PREDICTED_SELL/BUY]],1,0)</f>
        <v>1</v>
      </c>
      <c r="N208" s="6"/>
      <c r="O208" s="6"/>
      <c r="P208" s="6"/>
    </row>
    <row r="209" spans="1:16">
      <c r="A209">
        <v>207</v>
      </c>
      <c r="B209">
        <f>Table134[[#This Row],[Actual]]</f>
        <v>1100.9501</v>
      </c>
      <c r="C209">
        <f>Table134[[#This Row],[Predicted]]</f>
        <v>949.07006999999999</v>
      </c>
      <c r="D209" s="3">
        <f>Table13435[[#This Row],[Actual]]/B208-1</f>
        <v>0.13216397397899837</v>
      </c>
      <c r="E209" s="3">
        <f>Table13435[[#This Row],[Predicted]]/B208-1</f>
        <v>-2.4022122314420802E-2</v>
      </c>
      <c r="F209" s="3">
        <f>Table13435[[#This Row],[Predicted]]/C208-1</f>
        <v>-2.7529866183534368E-3</v>
      </c>
      <c r="G209" s="1">
        <v>43035</v>
      </c>
      <c r="H209" s="4">
        <f>IF(Table13435[[#This Row],[Actual]]&gt;0,IF(Table13435[[#This Row],[Predicted]]&gt;0,1))</f>
        <v>1</v>
      </c>
      <c r="I209" s="4" t="str">
        <f>IF(Table13435[[#This Row],[Column4]]&gt;=0,"BUY","SELL")</f>
        <v>BUY</v>
      </c>
      <c r="J209" s="4" t="str">
        <f>IF(SUM(Table13435[[#This Row],[Column5]:[Column2]])&gt;=0,"BUY","SELL")</f>
        <v>SELL</v>
      </c>
      <c r="K209" s="5">
        <f>IF(Table13435[[#This Row],[PREDICTED_SELL/BUY]]="BUY",Table13435[[#This Row],[Column4]]*$S$3,IF(Table13435[[#This Row],[PREDICTED_SELL/BUY]]="SELL",-Table13435[[#This Row],[Column4]]*$S$3))</f>
        <v>-237.89515316219706</v>
      </c>
      <c r="L209" s="6"/>
      <c r="M209" s="6">
        <f>IF(Table13435[[#This Row],[ACTUAL_SELL/BUY]]=Table13435[[#This Row],[PREDICTED_SELL/BUY]],1,0)</f>
        <v>0</v>
      </c>
      <c r="N209" s="6"/>
      <c r="O209" s="6"/>
      <c r="P209" s="6"/>
    </row>
  </sheetData>
  <phoneticPr fontId="18" type="noConversion"/>
  <conditionalFormatting sqref="I1:J1">
    <cfRule type="cellIs" dxfId="18" priority="4" operator="equal">
      <formula>"""SELL"""</formula>
    </cfRule>
    <cfRule type="cellIs" dxfId="17" priority="5" operator="equal">
      <formula>#REF!</formula>
    </cfRule>
    <cfRule type="cellIs" dxfId="16" priority="6" operator="equal">
      <formula>#REF!</formula>
    </cfRule>
  </conditionalFormatting>
  <conditionalFormatting sqref="I2:J209">
    <cfRule type="cellIs" dxfId="15" priority="1" operator="equal">
      <formula>$P$3</formula>
    </cfRule>
    <cfRule type="cellIs" dxfId="14" priority="2" operator="equal">
      <formula>$P$2</formula>
    </cfRule>
    <cfRule type="cellIs" dxfId="13" priority="3" operator="equal">
      <formula>$P$2</formula>
    </cfRule>
  </conditionalFormatting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4DAA-F4EC-264B-88F5-25FCAC52517B}">
  <dimension ref="A1:V209"/>
  <sheetViews>
    <sheetView topLeftCell="C1" zoomScale="114" workbookViewId="0">
      <selection activeCell="I6" sqref="I6"/>
    </sheetView>
  </sheetViews>
  <sheetFormatPr baseColWidth="10" defaultRowHeight="16"/>
  <cols>
    <col min="1" max="1" width="6" customWidth="1"/>
    <col min="3" max="5" width="11.1640625" customWidth="1"/>
    <col min="7" max="7" width="7.5" style="4" bestFit="1" customWidth="1"/>
    <col min="8" max="9" width="10.83203125" style="4"/>
    <col min="10" max="10" width="17.5" customWidth="1"/>
    <col min="11" max="11" width="12.83203125" customWidth="1"/>
    <col min="12" max="12" width="8.6640625" customWidth="1"/>
    <col min="13" max="13" width="7" customWidth="1"/>
    <col min="14" max="15" width="12.83203125" customWidth="1"/>
    <col min="16" max="16" width="4.83203125" customWidth="1"/>
    <col min="17" max="17" width="10.5" bestFit="1" customWidth="1"/>
    <col min="18" max="18" width="12.33203125" bestFit="1" customWidth="1"/>
    <col min="19" max="19" width="4.83203125" customWidth="1"/>
  </cols>
  <sheetData>
    <row r="1" spans="1:22">
      <c r="A1" t="s">
        <v>0</v>
      </c>
      <c r="B1" t="s">
        <v>1</v>
      </c>
      <c r="C1" t="s">
        <v>2</v>
      </c>
      <c r="D1" t="s">
        <v>13</v>
      </c>
      <c r="E1" t="s">
        <v>7</v>
      </c>
      <c r="F1" t="s">
        <v>3</v>
      </c>
      <c r="G1" s="4" t="s">
        <v>5</v>
      </c>
      <c r="H1" t="s">
        <v>15</v>
      </c>
      <c r="I1" t="s">
        <v>14</v>
      </c>
      <c r="J1" t="s">
        <v>19</v>
      </c>
      <c r="K1" t="s">
        <v>11</v>
      </c>
      <c r="L1" t="s">
        <v>18</v>
      </c>
      <c r="T1" t="s">
        <v>5</v>
      </c>
      <c r="U1" t="s">
        <v>4</v>
      </c>
      <c r="V1" t="s">
        <v>6</v>
      </c>
    </row>
    <row r="2" spans="1:22">
      <c r="A2">
        <v>0</v>
      </c>
      <c r="B2">
        <v>799.02</v>
      </c>
      <c r="C2">
        <v>831.60969999999998</v>
      </c>
      <c r="D2" s="2" t="e">
        <f>Table1342[[#This Row],[Actual]]/B1-1</f>
        <v>#VALUE!</v>
      </c>
      <c r="E2" s="3" t="e">
        <f>Table1342[[#This Row],[Predicted]]/B1-1</f>
        <v>#VALUE!</v>
      </c>
      <c r="F2" s="1">
        <v>42746</v>
      </c>
      <c r="G2" s="4">
        <f t="shared" ref="G2:G65" ca="1" si="0">--(RAND()&gt;=0.5)</f>
        <v>1</v>
      </c>
      <c r="H2" s="4" t="e">
        <f>IF(Table1342[[#This Row],[Column4]]&gt;=0,"BUY","SELL")</f>
        <v>#VALUE!</v>
      </c>
      <c r="I2" s="4" t="str">
        <f ca="1">IF(Table1342[[#This Row],[Long]]=1,"BUY","SELL")</f>
        <v>BUY</v>
      </c>
      <c r="J2" s="5"/>
      <c r="K2" s="6"/>
      <c r="L2" s="6"/>
      <c r="M2" s="6"/>
      <c r="N2" s="6"/>
      <c r="O2" s="6" t="s">
        <v>16</v>
      </c>
      <c r="T2">
        <f ca="1">SUM(G:G)</f>
        <v>107</v>
      </c>
      <c r="U2" t="e">
        <f>SUM(H:H)</f>
        <v>#VALUE!</v>
      </c>
      <c r="V2" t="e">
        <f ca="1">SUM(T2:U2)</f>
        <v>#VALUE!</v>
      </c>
    </row>
    <row r="3" spans="1:22">
      <c r="A3">
        <v>1</v>
      </c>
      <c r="B3">
        <v>813.63990000000001</v>
      </c>
      <c r="C3">
        <v>831.18389999999999</v>
      </c>
      <c r="D3" s="3">
        <f>Table1342[[#This Row],[Actual]]/B2-1</f>
        <v>1.8297289179244558E-2</v>
      </c>
      <c r="E3" s="3">
        <f>Table1342[[#This Row],[Predicted]]/B2-1</f>
        <v>4.0254186378313461E-2</v>
      </c>
      <c r="F3" s="1">
        <v>42747</v>
      </c>
      <c r="G3" s="4">
        <f t="shared" ca="1" si="0"/>
        <v>0</v>
      </c>
      <c r="H3" s="4" t="str">
        <f>IF(Table1342[[#This Row],[Column4]]&gt;=0,"BUY","SELL")</f>
        <v>BUY</v>
      </c>
      <c r="I3" s="4" t="str">
        <f ca="1">IF(Table1342[[#This Row],[Long]]=1,"BUY","SELL")</f>
        <v>SELL</v>
      </c>
      <c r="J3" s="5">
        <f ca="1">IF(Table1342[[#This Row],[PREDICTED_SELL/BUY]]="BUY",Table1342[[#This Row],[Column4]]*$R$3,IF(Table1342[[#This Row],[PREDICTED_SELL/BUY]]="SELL",-Table1342[[#This Row],[Column4]]*$R$3))</f>
        <v>-32.935120522640204</v>
      </c>
      <c r="K3" s="6"/>
      <c r="L3" s="6">
        <f ca="1">IF(Table1342[[#This Row],[ACTUAL_SELL/BUY]]=Table1342[[#This Row],[PREDICTED_SELL/BUY]],1,0)</f>
        <v>0</v>
      </c>
      <c r="M3" s="6"/>
      <c r="N3" s="6"/>
      <c r="O3" s="6" t="s">
        <v>17</v>
      </c>
      <c r="Q3" t="s">
        <v>8</v>
      </c>
      <c r="R3" s="8">
        <v>1800</v>
      </c>
    </row>
    <row r="4" spans="1:22">
      <c r="A4">
        <v>2</v>
      </c>
      <c r="B4">
        <v>817.13990000000001</v>
      </c>
      <c r="C4">
        <v>834.10834</v>
      </c>
      <c r="D4" s="3">
        <f>Table1342[[#This Row],[Actual]]/B3-1</f>
        <v>4.3016572810650189E-3</v>
      </c>
      <c r="E4" s="3">
        <f>Table1342[[#This Row],[Predicted]]/B3-1</f>
        <v>2.5156632559440562E-2</v>
      </c>
      <c r="F4" s="1">
        <v>42748</v>
      </c>
      <c r="G4" s="4">
        <f t="shared" ca="1" si="0"/>
        <v>1</v>
      </c>
      <c r="H4" s="4" t="str">
        <f>IF(Table1342[[#This Row],[Column4]]&gt;=0,"BUY","SELL")</f>
        <v>BUY</v>
      </c>
      <c r="I4" s="4" t="str">
        <f ca="1">IF(Table1342[[#This Row],[Long]]=1,"BUY","SELL")</f>
        <v>BUY</v>
      </c>
      <c r="J4" s="5">
        <f ca="1">IF(Table1342[[#This Row],[PREDICTED_SELL/BUY]]="BUY",Table1342[[#This Row],[Column4]]*$R$3,IF(Table1342[[#This Row],[PREDICTED_SELL/BUY]]="SELL",-Table1342[[#This Row],[Column4]]*$R$3))</f>
        <v>7.742983105917034</v>
      </c>
      <c r="K4" s="6"/>
      <c r="L4" s="6">
        <f ca="1">IF(Table1342[[#This Row],[ACTUAL_SELL/BUY]]=Table1342[[#This Row],[PREDICTED_SELL/BUY]],1,0)</f>
        <v>1</v>
      </c>
      <c r="M4" s="6"/>
      <c r="N4" s="6"/>
      <c r="O4" s="6"/>
      <c r="Q4" t="s">
        <v>9</v>
      </c>
      <c r="R4" s="5"/>
      <c r="T4">
        <f ca="1">T2/COUNT(A:A)</f>
        <v>0.51442307692307687</v>
      </c>
      <c r="U4" t="e">
        <f>U2/COUNT(A:A)</f>
        <v>#VALUE!</v>
      </c>
      <c r="V4" t="e">
        <f ca="1">V2/COUNT(A:A)</f>
        <v>#VALUE!</v>
      </c>
    </row>
    <row r="5" spans="1:22">
      <c r="A5">
        <v>3</v>
      </c>
      <c r="B5">
        <v>817.13990000000001</v>
      </c>
      <c r="C5">
        <v>837.98270000000002</v>
      </c>
      <c r="D5" s="3">
        <f>Table1342[[#This Row],[Actual]]/B4-1</f>
        <v>0</v>
      </c>
      <c r="E5" s="3">
        <f>Table1342[[#This Row],[Predicted]]/B4-1</f>
        <v>2.550701538377953E-2</v>
      </c>
      <c r="F5" s="1">
        <v>42751</v>
      </c>
      <c r="G5" s="4">
        <f t="shared" ca="1" si="0"/>
        <v>1</v>
      </c>
      <c r="H5" s="4" t="str">
        <f>IF(Table1342[[#This Row],[Column4]]&gt;=0,"BUY","SELL")</f>
        <v>BUY</v>
      </c>
      <c r="I5" s="4" t="str">
        <f ca="1">IF(Table1342[[#This Row],[Long]]=1,"BUY","SELL")</f>
        <v>BUY</v>
      </c>
      <c r="J5" s="5">
        <f ca="1">IF(Table1342[[#This Row],[PREDICTED_SELL/BUY]]="BUY",Table1342[[#This Row],[Column4]]*$R$3,IF(Table1342[[#This Row],[PREDICTED_SELL/BUY]]="SELL",-Table1342[[#This Row],[Column4]]*$R$3))</f>
        <v>0</v>
      </c>
      <c r="K5" s="6"/>
      <c r="L5" s="6">
        <f ca="1">IF(Table1342[[#This Row],[ACTUAL_SELL/BUY]]=Table1342[[#This Row],[PREDICTED_SELL/BUY]],1,0)</f>
        <v>1</v>
      </c>
      <c r="M5" s="6"/>
      <c r="N5" s="6" t="s">
        <v>18</v>
      </c>
      <c r="O5" s="6"/>
      <c r="R5" s="2"/>
    </row>
    <row r="6" spans="1:22">
      <c r="A6">
        <v>4</v>
      </c>
      <c r="B6">
        <v>809.72</v>
      </c>
      <c r="C6">
        <v>684.85113999999999</v>
      </c>
      <c r="D6" s="3">
        <f>Table1342[[#This Row],[Actual]]/B5-1</f>
        <v>-9.0803300634322293E-3</v>
      </c>
      <c r="E6" s="3">
        <f>Table1342[[#This Row],[Predicted]]/B5-1</f>
        <v>-0.16189242503027945</v>
      </c>
      <c r="F6" s="1">
        <v>42752</v>
      </c>
      <c r="G6" s="4">
        <f t="shared" ca="1" si="0"/>
        <v>1</v>
      </c>
      <c r="H6" s="4" t="str">
        <f>IF(Table1342[[#This Row],[Column4]]&gt;=0,"BUY","SELL")</f>
        <v>SELL</v>
      </c>
      <c r="I6" s="4" t="str">
        <f ca="1">IF(Table1342[[#This Row],[Long]]=1,"BUY","SELL")</f>
        <v>BUY</v>
      </c>
      <c r="J6" s="5">
        <f ca="1">IF(Table1342[[#This Row],[PREDICTED_SELL/BUY]]="BUY",Table1342[[#This Row],[Column4]]*$R$3,IF(Table1342[[#This Row],[PREDICTED_SELL/BUY]]="SELL",-Table1342[[#This Row],[Column4]]*$R$3))</f>
        <v>-16.344594114178012</v>
      </c>
      <c r="K6" s="6"/>
      <c r="L6" s="6">
        <f ca="1">IF(Table1342[[#This Row],[ACTUAL_SELL/BUY]]=Table1342[[#This Row],[PREDICTED_SELL/BUY]],1,0)</f>
        <v>0</v>
      </c>
      <c r="M6" s="6"/>
      <c r="N6" s="2">
        <f ca="1">SUM(L:L)/COUNT(L:L)</f>
        <v>0.47342995169082125</v>
      </c>
      <c r="O6" s="6"/>
    </row>
    <row r="7" spans="1:22">
      <c r="A7">
        <v>5</v>
      </c>
      <c r="B7">
        <v>807.48</v>
      </c>
      <c r="C7">
        <v>733.58167000000003</v>
      </c>
      <c r="D7" s="3">
        <f>Table1342[[#This Row],[Actual]]/B6-1</f>
        <v>-2.7663883811688272E-3</v>
      </c>
      <c r="E7" s="3">
        <f>Table1342[[#This Row],[Predicted]]/B6-1</f>
        <v>-9.4030442622140997E-2</v>
      </c>
      <c r="F7" s="1">
        <v>42753</v>
      </c>
      <c r="G7" s="4">
        <f t="shared" ca="1" si="0"/>
        <v>1</v>
      </c>
      <c r="H7" s="4" t="str">
        <f>IF(Table1342[[#This Row],[Column4]]&gt;=0,"BUY","SELL")</f>
        <v>SELL</v>
      </c>
      <c r="I7" s="4" t="str">
        <f ca="1">IF(Table1342[[#This Row],[Long]]=1,"BUY","SELL")</f>
        <v>BUY</v>
      </c>
      <c r="J7" s="5">
        <f ca="1">IF(Table1342[[#This Row],[PREDICTED_SELL/BUY]]="BUY",Table1342[[#This Row],[Column4]]*$R$3,IF(Table1342[[#This Row],[PREDICTED_SELL/BUY]]="SELL",-Table1342[[#This Row],[Column4]]*$R$3))</f>
        <v>-4.979499086103889</v>
      </c>
      <c r="K7" s="6"/>
      <c r="L7" s="6">
        <f ca="1">IF(Table1342[[#This Row],[ACTUAL_SELL/BUY]]=Table1342[[#This Row],[PREDICTED_SELL/BUY]],1,0)</f>
        <v>0</v>
      </c>
      <c r="M7" s="6"/>
      <c r="N7" s="6"/>
      <c r="O7" s="6"/>
    </row>
    <row r="8" spans="1:22">
      <c r="A8">
        <v>6</v>
      </c>
      <c r="B8">
        <v>809.04003999999998</v>
      </c>
      <c r="C8">
        <v>756.21370000000002</v>
      </c>
      <c r="D8" s="3">
        <f>Table1342[[#This Row],[Actual]]/B7-1</f>
        <v>1.9319859315400922E-3</v>
      </c>
      <c r="E8" s="3">
        <f>Table1342[[#This Row],[Predicted]]/B7-1</f>
        <v>-6.3489250507752559E-2</v>
      </c>
      <c r="F8" s="1">
        <v>42754</v>
      </c>
      <c r="G8" s="4">
        <f t="shared" ca="1" si="0"/>
        <v>0</v>
      </c>
      <c r="H8" s="4" t="str">
        <f>IF(Table1342[[#This Row],[Column4]]&gt;=0,"BUY","SELL")</f>
        <v>BUY</v>
      </c>
      <c r="I8" s="4" t="str">
        <f ca="1">IF(Table1342[[#This Row],[Long]]=1,"BUY","SELL")</f>
        <v>SELL</v>
      </c>
      <c r="J8" s="5">
        <f ca="1">IF(Table1342[[#This Row],[PREDICTED_SELL/BUY]]="BUY",Table1342[[#This Row],[Column4]]*$R$3,IF(Table1342[[#This Row],[PREDICTED_SELL/BUY]]="SELL",-Table1342[[#This Row],[Column4]]*$R$3))</f>
        <v>-3.477574676772166</v>
      </c>
      <c r="K8" s="6"/>
      <c r="L8" s="6">
        <f ca="1">IF(Table1342[[#This Row],[ACTUAL_SELL/BUY]]=Table1342[[#This Row],[PREDICTED_SELL/BUY]],1,0)</f>
        <v>0</v>
      </c>
      <c r="M8" s="6"/>
      <c r="N8" s="6"/>
      <c r="O8" s="6"/>
      <c r="Q8" t="s">
        <v>10</v>
      </c>
      <c r="R8" s="8"/>
    </row>
    <row r="9" spans="1:22">
      <c r="A9">
        <v>7</v>
      </c>
      <c r="B9">
        <v>808.33010000000002</v>
      </c>
      <c r="C9">
        <v>836.30849999999998</v>
      </c>
      <c r="D9" s="3">
        <f>Table1342[[#This Row],[Actual]]/B8-1</f>
        <v>-8.7750910325767872E-4</v>
      </c>
      <c r="E9" s="3">
        <f>Table1342[[#This Row],[Predicted]]/B8-1</f>
        <v>3.3704710090739054E-2</v>
      </c>
      <c r="F9" s="1">
        <v>42755</v>
      </c>
      <c r="G9" s="4">
        <f t="shared" ca="1" si="0"/>
        <v>1</v>
      </c>
      <c r="H9" s="4" t="str">
        <f>IF(Table1342[[#This Row],[Column4]]&gt;=0,"BUY","SELL")</f>
        <v>SELL</v>
      </c>
      <c r="I9" s="4" t="str">
        <f ca="1">IF(Table1342[[#This Row],[Long]]=1,"BUY","SELL")</f>
        <v>BUY</v>
      </c>
      <c r="J9" s="5">
        <f ca="1">IF(Table1342[[#This Row],[PREDICTED_SELL/BUY]]="BUY",Table1342[[#This Row],[Column4]]*$R$3,IF(Table1342[[#This Row],[PREDICTED_SELL/BUY]]="SELL",-Table1342[[#This Row],[Column4]]*$R$3))</f>
        <v>-1.5795163858638217</v>
      </c>
      <c r="K9" s="6"/>
      <c r="L9" s="6">
        <f ca="1">IF(Table1342[[#This Row],[ACTUAL_SELL/BUY]]=Table1342[[#This Row],[PREDICTED_SELL/BUY]],1,0)</f>
        <v>0</v>
      </c>
      <c r="M9" s="6"/>
      <c r="N9" s="6"/>
      <c r="O9" s="6"/>
      <c r="R9" s="2"/>
    </row>
    <row r="10" spans="1:22">
      <c r="A10">
        <v>8</v>
      </c>
      <c r="B10">
        <v>817.87990000000002</v>
      </c>
      <c r="C10">
        <v>835.57183999999995</v>
      </c>
      <c r="D10" s="3">
        <f>Table1342[[#This Row],[Actual]]/B9-1</f>
        <v>1.1814232823941673E-2</v>
      </c>
      <c r="E10" s="3">
        <f>Table1342[[#This Row],[Predicted]]/B9-1</f>
        <v>3.3701256454510276E-2</v>
      </c>
      <c r="F10" s="1">
        <v>42758</v>
      </c>
      <c r="G10" s="4">
        <f t="shared" ca="1" si="0"/>
        <v>1</v>
      </c>
      <c r="H10" s="4" t="str">
        <f>IF(Table1342[[#This Row],[Column4]]&gt;=0,"BUY","SELL")</f>
        <v>BUY</v>
      </c>
      <c r="I10" s="4" t="str">
        <f ca="1">IF(Table1342[[#This Row],[Long]]=1,"BUY","SELL")</f>
        <v>BUY</v>
      </c>
      <c r="J10" s="5">
        <f ca="1">IF(Table1342[[#This Row],[PREDICTED_SELL/BUY]]="BUY",Table1342[[#This Row],[Column4]]*$R$3,IF(Table1342[[#This Row],[PREDICTED_SELL/BUY]]="SELL",-Table1342[[#This Row],[Column4]]*$R$3))</f>
        <v>21.265619083095011</v>
      </c>
      <c r="K10" s="6"/>
      <c r="L10" s="6">
        <f ca="1">IF(Table1342[[#This Row],[ACTUAL_SELL/BUY]]=Table1342[[#This Row],[PREDICTED_SELL/BUY]],1,0)</f>
        <v>1</v>
      </c>
      <c r="M10" s="6"/>
      <c r="N10" s="6"/>
      <c r="O10" s="6"/>
      <c r="V10" s="2"/>
    </row>
    <row r="11" spans="1:22">
      <c r="A11">
        <v>9</v>
      </c>
      <c r="B11">
        <v>822.43989999999997</v>
      </c>
      <c r="C11">
        <v>837.86490000000003</v>
      </c>
      <c r="D11" s="3">
        <f>Table1342[[#This Row],[Actual]]/B10-1</f>
        <v>5.5753907144557857E-3</v>
      </c>
      <c r="E11" s="3">
        <f>Table1342[[#This Row],[Predicted]]/B10-1</f>
        <v>2.4435127944824275E-2</v>
      </c>
      <c r="F11" s="1">
        <v>42759</v>
      </c>
      <c r="G11" s="4">
        <f t="shared" ca="1" si="0"/>
        <v>0</v>
      </c>
      <c r="H11" s="4" t="str">
        <f>IF(Table1342[[#This Row],[Column4]]&gt;=0,"BUY","SELL")</f>
        <v>BUY</v>
      </c>
      <c r="I11" s="4" t="str">
        <f ca="1">IF(Table1342[[#This Row],[Long]]=1,"BUY","SELL")</f>
        <v>SELL</v>
      </c>
      <c r="J11" s="5">
        <f ca="1">IF(Table1342[[#This Row],[PREDICTED_SELL/BUY]]="BUY",Table1342[[#This Row],[Column4]]*$R$3,IF(Table1342[[#This Row],[PREDICTED_SELL/BUY]]="SELL",-Table1342[[#This Row],[Column4]]*$R$3))</f>
        <v>-10.035703286020414</v>
      </c>
      <c r="K11" s="6"/>
      <c r="L11" s="6">
        <f ca="1">IF(Table1342[[#This Row],[ACTUAL_SELL/BUY]]=Table1342[[#This Row],[PREDICTED_SELL/BUY]],1,0)</f>
        <v>0</v>
      </c>
      <c r="M11" s="6"/>
      <c r="N11" s="6"/>
      <c r="O11" s="6"/>
    </row>
    <row r="12" spans="1:22">
      <c r="A12">
        <v>10</v>
      </c>
      <c r="B12">
        <v>836.52</v>
      </c>
      <c r="C12">
        <v>840.15880000000004</v>
      </c>
      <c r="D12" s="3">
        <f>Table1342[[#This Row],[Actual]]/B11-1</f>
        <v>1.7119913564504818E-2</v>
      </c>
      <c r="E12" s="3">
        <f>Table1342[[#This Row],[Predicted]]/B11-1</f>
        <v>2.1544309803062989E-2</v>
      </c>
      <c r="F12" s="1">
        <v>42760</v>
      </c>
      <c r="G12" s="4">
        <f t="shared" ca="1" si="0"/>
        <v>1</v>
      </c>
      <c r="H12" s="4" t="str">
        <f>IF(Table1342[[#This Row],[Column4]]&gt;=0,"BUY","SELL")</f>
        <v>BUY</v>
      </c>
      <c r="I12" s="4" t="str">
        <f ca="1">IF(Table1342[[#This Row],[Long]]=1,"BUY","SELL")</f>
        <v>BUY</v>
      </c>
      <c r="J12" s="5">
        <f ca="1">IF(Table1342[[#This Row],[PREDICTED_SELL/BUY]]="BUY",Table1342[[#This Row],[Column4]]*$R$3,IF(Table1342[[#This Row],[PREDICTED_SELL/BUY]]="SELL",-Table1342[[#This Row],[Column4]]*$R$3))</f>
        <v>30.815844416108675</v>
      </c>
      <c r="K12" s="6"/>
      <c r="L12" s="6">
        <f ca="1">IF(Table1342[[#This Row],[ACTUAL_SELL/BUY]]=Table1342[[#This Row],[PREDICTED_SELL/BUY]],1,0)</f>
        <v>1</v>
      </c>
      <c r="M12" s="6"/>
      <c r="N12" s="6"/>
      <c r="O12" s="6"/>
      <c r="Q12" t="s">
        <v>12</v>
      </c>
      <c r="R12" s="7">
        <f ca="1">SUM(J:J)</f>
        <v>-355.89331892869257</v>
      </c>
    </row>
    <row r="13" spans="1:22">
      <c r="A13">
        <v>11</v>
      </c>
      <c r="B13">
        <v>839.1499</v>
      </c>
      <c r="C13">
        <v>844.61450000000002</v>
      </c>
      <c r="D13" s="3">
        <f>Table1342[[#This Row],[Actual]]/B12-1</f>
        <v>3.1438578874385392E-3</v>
      </c>
      <c r="E13" s="3">
        <f>Table1342[[#This Row],[Predicted]]/B12-1</f>
        <v>9.6763974561278054E-3</v>
      </c>
      <c r="F13" s="1">
        <v>42761</v>
      </c>
      <c r="G13" s="4">
        <f t="shared" ca="1" si="0"/>
        <v>0</v>
      </c>
      <c r="H13" s="4" t="str">
        <f>IF(Table1342[[#This Row],[Column4]]&gt;=0,"BUY","SELL")</f>
        <v>BUY</v>
      </c>
      <c r="I13" s="4" t="str">
        <f ca="1">IF(Table1342[[#This Row],[Long]]=1,"BUY","SELL")</f>
        <v>SELL</v>
      </c>
      <c r="J13" s="5">
        <f ca="1">IF(Table1342[[#This Row],[PREDICTED_SELL/BUY]]="BUY",Table1342[[#This Row],[Column4]]*$R$3,IF(Table1342[[#This Row],[PREDICTED_SELL/BUY]]="SELL",-Table1342[[#This Row],[Column4]]*$R$3))</f>
        <v>-5.6589441973893706</v>
      </c>
      <c r="K13" s="6"/>
      <c r="L13" s="6">
        <f ca="1">IF(Table1342[[#This Row],[ACTUAL_SELL/BUY]]=Table1342[[#This Row],[PREDICTED_SELL/BUY]],1,0)</f>
        <v>0</v>
      </c>
      <c r="M13" s="6"/>
      <c r="N13" s="6"/>
      <c r="O13" s="6"/>
      <c r="R13" s="2">
        <f ca="1">R12/R3</f>
        <v>-0.1977185105159403</v>
      </c>
    </row>
    <row r="14" spans="1:22">
      <c r="A14">
        <v>12</v>
      </c>
      <c r="B14">
        <v>835.77</v>
      </c>
      <c r="C14">
        <v>848.01306</v>
      </c>
      <c r="D14" s="3">
        <f>Table1342[[#This Row],[Actual]]/B13-1</f>
        <v>-4.0277666719616967E-3</v>
      </c>
      <c r="E14" s="3">
        <f>Table1342[[#This Row],[Predicted]]/B13-1</f>
        <v>1.0562070018717673E-2</v>
      </c>
      <c r="F14" s="1">
        <v>42762</v>
      </c>
      <c r="G14" s="4">
        <f t="shared" ca="1" si="0"/>
        <v>1</v>
      </c>
      <c r="H14" s="4" t="str">
        <f>IF(Table1342[[#This Row],[Column4]]&gt;=0,"BUY","SELL")</f>
        <v>SELL</v>
      </c>
      <c r="I14" s="4" t="str">
        <f ca="1">IF(Table1342[[#This Row],[Long]]=1,"BUY","SELL")</f>
        <v>BUY</v>
      </c>
      <c r="J14" s="5">
        <f ca="1">IF(Table1342[[#This Row],[PREDICTED_SELL/BUY]]="BUY",Table1342[[#This Row],[Column4]]*$R$3,IF(Table1342[[#This Row],[PREDICTED_SELL/BUY]]="SELL",-Table1342[[#This Row],[Column4]]*$R$3))</f>
        <v>-7.249980009531054</v>
      </c>
      <c r="K14" s="6"/>
      <c r="L14" s="6">
        <f ca="1">IF(Table1342[[#This Row],[ACTUAL_SELL/BUY]]=Table1342[[#This Row],[PREDICTED_SELL/BUY]],1,0)</f>
        <v>0</v>
      </c>
      <c r="M14" s="6"/>
      <c r="N14" s="6"/>
      <c r="O14" s="6"/>
    </row>
    <row r="15" spans="1:22">
      <c r="A15">
        <v>13</v>
      </c>
      <c r="B15">
        <v>830.37990000000002</v>
      </c>
      <c r="C15">
        <v>849.72119999999995</v>
      </c>
      <c r="D15" s="3">
        <f>Table1342[[#This Row],[Actual]]/B14-1</f>
        <v>-6.4492623568684904E-3</v>
      </c>
      <c r="E15" s="3">
        <f>Table1342[[#This Row],[Predicted]]/B14-1</f>
        <v>1.6692630747693782E-2</v>
      </c>
      <c r="F15" s="1">
        <v>42765</v>
      </c>
      <c r="G15" s="4">
        <f t="shared" ca="1" si="0"/>
        <v>1</v>
      </c>
      <c r="H15" s="4" t="str">
        <f>IF(Table1342[[#This Row],[Column4]]&gt;=0,"BUY","SELL")</f>
        <v>SELL</v>
      </c>
      <c r="I15" s="4" t="str">
        <f ca="1">IF(Table1342[[#This Row],[Long]]=1,"BUY","SELL")</f>
        <v>BUY</v>
      </c>
      <c r="J15" s="5">
        <f ca="1">IF(Table1342[[#This Row],[PREDICTED_SELL/BUY]]="BUY",Table1342[[#This Row],[Column4]]*$R$3,IF(Table1342[[#This Row],[PREDICTED_SELL/BUY]]="SELL",-Table1342[[#This Row],[Column4]]*$R$3))</f>
        <v>-11.608672242363284</v>
      </c>
      <c r="K15" s="6"/>
      <c r="L15" s="6">
        <f ca="1">IF(Table1342[[#This Row],[ACTUAL_SELL/BUY]]=Table1342[[#This Row],[PREDICTED_SELL/BUY]],1,0)</f>
        <v>0</v>
      </c>
      <c r="M15" s="6"/>
      <c r="N15" s="6"/>
      <c r="O15" s="6"/>
    </row>
    <row r="16" spans="1:22">
      <c r="A16">
        <v>14</v>
      </c>
      <c r="B16">
        <v>823.48</v>
      </c>
      <c r="C16">
        <v>848.08074999999997</v>
      </c>
      <c r="D16" s="3">
        <f>Table1342[[#This Row],[Actual]]/B15-1</f>
        <v>-8.3093292600170399E-3</v>
      </c>
      <c r="E16" s="3">
        <f>Table1342[[#This Row],[Predicted]]/B15-1</f>
        <v>2.1316568476669406E-2</v>
      </c>
      <c r="F16" s="1">
        <v>42766</v>
      </c>
      <c r="G16" s="4">
        <f t="shared" ca="1" si="0"/>
        <v>1</v>
      </c>
      <c r="H16" s="4" t="str">
        <f>IF(Table1342[[#This Row],[Column4]]&gt;=0,"BUY","SELL")</f>
        <v>SELL</v>
      </c>
      <c r="I16" s="4" t="str">
        <f ca="1">IF(Table1342[[#This Row],[Long]]=1,"BUY","SELL")</f>
        <v>BUY</v>
      </c>
      <c r="J16" s="5">
        <f ca="1">IF(Table1342[[#This Row],[PREDICTED_SELL/BUY]]="BUY",Table1342[[#This Row],[Column4]]*$R$3,IF(Table1342[[#This Row],[PREDICTED_SELL/BUY]]="SELL",-Table1342[[#This Row],[Column4]]*$R$3))</f>
        <v>-14.956792668030673</v>
      </c>
      <c r="K16" s="6"/>
      <c r="L16" s="6">
        <f ca="1">IF(Table1342[[#This Row],[ACTUAL_SELL/BUY]]=Table1342[[#This Row],[PREDICTED_SELL/BUY]],1,0)</f>
        <v>0</v>
      </c>
      <c r="M16" s="6"/>
      <c r="N16" s="6"/>
      <c r="O16" s="6"/>
    </row>
    <row r="17" spans="1:15">
      <c r="A17">
        <v>15</v>
      </c>
      <c r="B17">
        <v>832.3501</v>
      </c>
      <c r="C17">
        <v>845.54094999999995</v>
      </c>
      <c r="D17" s="3">
        <f>Table1342[[#This Row],[Actual]]/B16-1</f>
        <v>1.0771482003205879E-2</v>
      </c>
      <c r="E17" s="3">
        <f>Table1342[[#This Row],[Predicted]]/B16-1</f>
        <v>2.6789903822800776E-2</v>
      </c>
      <c r="F17" s="1">
        <v>42767</v>
      </c>
      <c r="G17" s="4">
        <f t="shared" ca="1" si="0"/>
        <v>1</v>
      </c>
      <c r="H17" s="4" t="str">
        <f>IF(Table1342[[#This Row],[Column4]]&gt;=0,"BUY","SELL")</f>
        <v>BUY</v>
      </c>
      <c r="I17" s="4" t="str">
        <f ca="1">IF(Table1342[[#This Row],[Long]]=1,"BUY","SELL")</f>
        <v>BUY</v>
      </c>
      <c r="J17" s="5">
        <f ca="1">IF(Table1342[[#This Row],[PREDICTED_SELL/BUY]]="BUY",Table1342[[#This Row],[Column4]]*$R$3,IF(Table1342[[#This Row],[PREDICTED_SELL/BUY]]="SELL",-Table1342[[#This Row],[Column4]]*$R$3))</f>
        <v>19.388667605770582</v>
      </c>
      <c r="K17" s="6"/>
      <c r="L17" s="6">
        <f ca="1">IF(Table1342[[#This Row],[ACTUAL_SELL/BUY]]=Table1342[[#This Row],[PREDICTED_SELL/BUY]],1,0)</f>
        <v>1</v>
      </c>
      <c r="M17" s="6"/>
      <c r="N17" s="6"/>
      <c r="O17" s="6"/>
    </row>
    <row r="18" spans="1:15">
      <c r="A18">
        <v>16</v>
      </c>
      <c r="B18">
        <v>839.95</v>
      </c>
      <c r="C18">
        <v>845.72109999999998</v>
      </c>
      <c r="D18" s="3">
        <f>Table1342[[#This Row],[Actual]]/B17-1</f>
        <v>9.1306530749502013E-3</v>
      </c>
      <c r="E18" s="3">
        <f>Table1342[[#This Row],[Predicted]]/B17-1</f>
        <v>1.6064153773754475E-2</v>
      </c>
      <c r="F18" s="1">
        <v>42768</v>
      </c>
      <c r="G18" s="4">
        <f t="shared" ca="1" si="0"/>
        <v>1</v>
      </c>
      <c r="H18" s="4" t="str">
        <f>IF(Table1342[[#This Row],[Column4]]&gt;=0,"BUY","SELL")</f>
        <v>BUY</v>
      </c>
      <c r="I18" s="4" t="str">
        <f ca="1">IF(Table1342[[#This Row],[Long]]=1,"BUY","SELL")</f>
        <v>BUY</v>
      </c>
      <c r="J18" s="5">
        <f ca="1">IF(Table1342[[#This Row],[PREDICTED_SELL/BUY]]="BUY",Table1342[[#This Row],[Column4]]*$R$3,IF(Table1342[[#This Row],[PREDICTED_SELL/BUY]]="SELL",-Table1342[[#This Row],[Column4]]*$R$3))</f>
        <v>16.435175534910364</v>
      </c>
      <c r="K18" s="6"/>
      <c r="L18" s="6">
        <f ca="1">IF(Table1342[[#This Row],[ACTUAL_SELL/BUY]]=Table1342[[#This Row],[PREDICTED_SELL/BUY]],1,0)</f>
        <v>1</v>
      </c>
      <c r="M18" s="6"/>
      <c r="N18" s="6"/>
      <c r="O18" s="6"/>
    </row>
    <row r="19" spans="1:15">
      <c r="A19">
        <v>17</v>
      </c>
      <c r="B19">
        <v>810.2</v>
      </c>
      <c r="C19">
        <v>847.26184000000001</v>
      </c>
      <c r="D19" s="3">
        <f>Table1342[[#This Row],[Actual]]/B18-1</f>
        <v>-3.5418774927079011E-2</v>
      </c>
      <c r="E19" s="3">
        <f>Table1342[[#This Row],[Predicted]]/B18-1</f>
        <v>8.705089588666004E-3</v>
      </c>
      <c r="F19" s="1">
        <v>42769</v>
      </c>
      <c r="G19" s="4">
        <f t="shared" ca="1" si="0"/>
        <v>0</v>
      </c>
      <c r="H19" s="4" t="str">
        <f>IF(Table1342[[#This Row],[Column4]]&gt;=0,"BUY","SELL")</f>
        <v>SELL</v>
      </c>
      <c r="I19" s="4" t="str">
        <f ca="1">IF(Table1342[[#This Row],[Long]]=1,"BUY","SELL")</f>
        <v>SELL</v>
      </c>
      <c r="J19" s="5">
        <f ca="1">IF(Table1342[[#This Row],[PREDICTED_SELL/BUY]]="BUY",Table1342[[#This Row],[Column4]]*$R$3,IF(Table1342[[#This Row],[PREDICTED_SELL/BUY]]="SELL",-Table1342[[#This Row],[Column4]]*$R$3))</f>
        <v>63.753794868742219</v>
      </c>
      <c r="K19" s="6"/>
      <c r="L19" s="6">
        <f ca="1">IF(Table1342[[#This Row],[ACTUAL_SELL/BUY]]=Table1342[[#This Row],[PREDICTED_SELL/BUY]],1,0)</f>
        <v>1</v>
      </c>
      <c r="M19" s="6"/>
      <c r="N19" s="6"/>
      <c r="O19" s="6"/>
    </row>
    <row r="20" spans="1:15">
      <c r="A20">
        <v>18</v>
      </c>
      <c r="B20">
        <v>807.63990000000001</v>
      </c>
      <c r="C20">
        <v>843.88070000000005</v>
      </c>
      <c r="D20" s="3">
        <f>Table1342[[#This Row],[Actual]]/B19-1</f>
        <v>-3.1598370772648599E-3</v>
      </c>
      <c r="E20" s="3">
        <f>Table1342[[#This Row],[Predicted]]/B19-1</f>
        <v>4.1570846704517495E-2</v>
      </c>
      <c r="F20" s="1">
        <v>42772</v>
      </c>
      <c r="G20" s="4">
        <f t="shared" ca="1" si="0"/>
        <v>0</v>
      </c>
      <c r="H20" s="4" t="str">
        <f>IF(Table1342[[#This Row],[Column4]]&gt;=0,"BUY","SELL")</f>
        <v>SELL</v>
      </c>
      <c r="I20" s="4" t="str">
        <f ca="1">IF(Table1342[[#This Row],[Long]]=1,"BUY","SELL")</f>
        <v>SELL</v>
      </c>
      <c r="J20" s="5">
        <f ca="1">IF(Table1342[[#This Row],[PREDICTED_SELL/BUY]]="BUY",Table1342[[#This Row],[Column4]]*$R$3,IF(Table1342[[#This Row],[PREDICTED_SELL/BUY]]="SELL",-Table1342[[#This Row],[Column4]]*$R$3))</f>
        <v>5.6877067390767477</v>
      </c>
      <c r="K20" s="6"/>
      <c r="L20" s="6">
        <f ca="1">IF(Table1342[[#This Row],[ACTUAL_SELL/BUY]]=Table1342[[#This Row],[PREDICTED_SELL/BUY]],1,0)</f>
        <v>1</v>
      </c>
      <c r="M20" s="6"/>
      <c r="N20" s="6"/>
      <c r="O20" s="6"/>
    </row>
    <row r="21" spans="1:15">
      <c r="A21">
        <v>19</v>
      </c>
      <c r="B21">
        <v>812.5</v>
      </c>
      <c r="C21">
        <v>842.71465999999998</v>
      </c>
      <c r="D21" s="3">
        <f>Table1342[[#This Row],[Actual]]/B20-1</f>
        <v>6.0176571266477019E-3</v>
      </c>
      <c r="E21" s="3">
        <f>Table1342[[#This Row],[Predicted]]/B20-1</f>
        <v>4.3428711236282336E-2</v>
      </c>
      <c r="F21" s="1">
        <v>42773</v>
      </c>
      <c r="G21" s="4">
        <f t="shared" ca="1" si="0"/>
        <v>0</v>
      </c>
      <c r="H21" s="4" t="str">
        <f>IF(Table1342[[#This Row],[Column4]]&gt;=0,"BUY","SELL")</f>
        <v>BUY</v>
      </c>
      <c r="I21" s="4" t="str">
        <f ca="1">IF(Table1342[[#This Row],[Long]]=1,"BUY","SELL")</f>
        <v>SELL</v>
      </c>
      <c r="J21" s="5">
        <f ca="1">IF(Table1342[[#This Row],[PREDICTED_SELL/BUY]]="BUY",Table1342[[#This Row],[Column4]]*$R$3,IF(Table1342[[#This Row],[PREDICTED_SELL/BUY]]="SELL",-Table1342[[#This Row],[Column4]]*$R$3))</f>
        <v>-10.831782827965863</v>
      </c>
      <c r="K21" s="6"/>
      <c r="L21" s="6">
        <f ca="1">IF(Table1342[[#This Row],[ACTUAL_SELL/BUY]]=Table1342[[#This Row],[PREDICTED_SELL/BUY]],1,0)</f>
        <v>0</v>
      </c>
      <c r="M21" s="6"/>
      <c r="N21" s="6"/>
      <c r="O21" s="6"/>
    </row>
    <row r="22" spans="1:15">
      <c r="A22">
        <v>20</v>
      </c>
      <c r="B22">
        <v>819.71</v>
      </c>
      <c r="C22">
        <v>839.33860000000004</v>
      </c>
      <c r="D22" s="3">
        <f>Table1342[[#This Row],[Actual]]/B21-1</f>
        <v>8.8738461538462321E-3</v>
      </c>
      <c r="E22" s="3">
        <f>Table1342[[#This Row],[Predicted]]/B21-1</f>
        <v>3.3032123076923048E-2</v>
      </c>
      <c r="F22" s="1">
        <v>42774</v>
      </c>
      <c r="G22" s="4">
        <f t="shared" ca="1" si="0"/>
        <v>1</v>
      </c>
      <c r="H22" s="4" t="str">
        <f>IF(Table1342[[#This Row],[Column4]]&gt;=0,"BUY","SELL")</f>
        <v>BUY</v>
      </c>
      <c r="I22" s="4" t="str">
        <f ca="1">IF(Table1342[[#This Row],[Long]]=1,"BUY","SELL")</f>
        <v>BUY</v>
      </c>
      <c r="J22" s="5">
        <f ca="1">IF(Table1342[[#This Row],[PREDICTED_SELL/BUY]]="BUY",Table1342[[#This Row],[Column4]]*$R$3,IF(Table1342[[#This Row],[PREDICTED_SELL/BUY]]="SELL",-Table1342[[#This Row],[Column4]]*$R$3))</f>
        <v>15.972923076923218</v>
      </c>
      <c r="K22" s="6"/>
      <c r="L22" s="6">
        <f ca="1">IF(Table1342[[#This Row],[ACTUAL_SELL/BUY]]=Table1342[[#This Row],[PREDICTED_SELL/BUY]],1,0)</f>
        <v>1</v>
      </c>
      <c r="M22" s="6"/>
      <c r="N22" s="6"/>
      <c r="O22" s="6"/>
    </row>
    <row r="23" spans="1:15">
      <c r="A23">
        <v>21</v>
      </c>
      <c r="B23">
        <v>821.36009999999999</v>
      </c>
      <c r="C23">
        <v>839.05023000000006</v>
      </c>
      <c r="D23" s="3">
        <f>Table1342[[#This Row],[Actual]]/B22-1</f>
        <v>2.0130289980602178E-3</v>
      </c>
      <c r="E23" s="3">
        <f>Table1342[[#This Row],[Predicted]]/B22-1</f>
        <v>2.3593990557636335E-2</v>
      </c>
      <c r="F23" s="1">
        <v>42775</v>
      </c>
      <c r="G23" s="4">
        <f t="shared" ca="1" si="0"/>
        <v>1</v>
      </c>
      <c r="H23" s="4" t="str">
        <f>IF(Table1342[[#This Row],[Column4]]&gt;=0,"BUY","SELL")</f>
        <v>BUY</v>
      </c>
      <c r="I23" s="4" t="str">
        <f ca="1">IF(Table1342[[#This Row],[Long]]=1,"BUY","SELL")</f>
        <v>BUY</v>
      </c>
      <c r="J23" s="5">
        <f ca="1">IF(Table1342[[#This Row],[PREDICTED_SELL/BUY]]="BUY",Table1342[[#This Row],[Column4]]*$R$3,IF(Table1342[[#This Row],[PREDICTED_SELL/BUY]]="SELL",-Table1342[[#This Row],[Column4]]*$R$3))</f>
        <v>3.6234521965083921</v>
      </c>
      <c r="K23" s="6"/>
      <c r="L23" s="6">
        <f ca="1">IF(Table1342[[#This Row],[ACTUAL_SELL/BUY]]=Table1342[[#This Row],[PREDICTED_SELL/BUY]],1,0)</f>
        <v>1</v>
      </c>
      <c r="M23" s="6"/>
      <c r="N23" s="6"/>
      <c r="O23" s="6"/>
    </row>
    <row r="24" spans="1:15">
      <c r="A24">
        <v>22</v>
      </c>
      <c r="B24">
        <v>827.46</v>
      </c>
      <c r="C24">
        <v>840.79</v>
      </c>
      <c r="D24" s="3">
        <f>Table1342[[#This Row],[Actual]]/B23-1</f>
        <v>7.42658427162457E-3</v>
      </c>
      <c r="E24" s="3">
        <f>Table1342[[#This Row],[Predicted]]/B23-1</f>
        <v>2.3655763166484434E-2</v>
      </c>
      <c r="F24" s="1">
        <v>42776</v>
      </c>
      <c r="G24" s="4">
        <f t="shared" ca="1" si="0"/>
        <v>0</v>
      </c>
      <c r="H24" s="4" t="str">
        <f>IF(Table1342[[#This Row],[Column4]]&gt;=0,"BUY","SELL")</f>
        <v>BUY</v>
      </c>
      <c r="I24" s="4" t="str">
        <f ca="1">IF(Table1342[[#This Row],[Long]]=1,"BUY","SELL")</f>
        <v>SELL</v>
      </c>
      <c r="J24" s="5">
        <f ca="1">IF(Table1342[[#This Row],[PREDICTED_SELL/BUY]]="BUY",Table1342[[#This Row],[Column4]]*$R$3,IF(Table1342[[#This Row],[PREDICTED_SELL/BUY]]="SELL",-Table1342[[#This Row],[Column4]]*$R$3))</f>
        <v>-13.367851688924226</v>
      </c>
      <c r="K24" s="6"/>
      <c r="L24" s="6">
        <f ca="1">IF(Table1342[[#This Row],[ACTUAL_SELL/BUY]]=Table1342[[#This Row],[PREDICTED_SELL/BUY]],1,0)</f>
        <v>0</v>
      </c>
      <c r="M24" s="6"/>
      <c r="N24" s="6"/>
      <c r="O24" s="6"/>
    </row>
    <row r="25" spans="1:15">
      <c r="A25">
        <v>23</v>
      </c>
      <c r="B25">
        <v>836.53</v>
      </c>
      <c r="C25">
        <v>842.85473999999999</v>
      </c>
      <c r="D25" s="3">
        <f>Table1342[[#This Row],[Actual]]/B24-1</f>
        <v>1.096125492470934E-2</v>
      </c>
      <c r="E25" s="3">
        <f>Table1342[[#This Row],[Predicted]]/B24-1</f>
        <v>1.8604814734247022E-2</v>
      </c>
      <c r="F25" s="1">
        <v>42779</v>
      </c>
      <c r="G25" s="4">
        <f t="shared" ca="1" si="0"/>
        <v>0</v>
      </c>
      <c r="H25" s="4" t="str">
        <f>IF(Table1342[[#This Row],[Column4]]&gt;=0,"BUY","SELL")</f>
        <v>BUY</v>
      </c>
      <c r="I25" s="4" t="str">
        <f ca="1">IF(Table1342[[#This Row],[Long]]=1,"BUY","SELL")</f>
        <v>SELL</v>
      </c>
      <c r="J25" s="5">
        <f ca="1">IF(Table1342[[#This Row],[PREDICTED_SELL/BUY]]="BUY",Table1342[[#This Row],[Column4]]*$R$3,IF(Table1342[[#This Row],[PREDICTED_SELL/BUY]]="SELL",-Table1342[[#This Row],[Column4]]*$R$3))</f>
        <v>-19.730258864476813</v>
      </c>
      <c r="K25" s="6"/>
      <c r="L25" s="6">
        <f ca="1">IF(Table1342[[#This Row],[ACTUAL_SELL/BUY]]=Table1342[[#This Row],[PREDICTED_SELL/BUY]],1,0)</f>
        <v>0</v>
      </c>
      <c r="M25" s="6"/>
      <c r="N25" s="6"/>
      <c r="O25" s="6"/>
    </row>
    <row r="26" spans="1:15">
      <c r="A26">
        <v>24</v>
      </c>
      <c r="B26">
        <v>836.38990000000001</v>
      </c>
      <c r="C26">
        <v>845.51819999999998</v>
      </c>
      <c r="D26" s="3">
        <f>Table1342[[#This Row],[Actual]]/B25-1</f>
        <v>-1.674775560948083E-4</v>
      </c>
      <c r="E26" s="3">
        <f>Table1342[[#This Row],[Predicted]]/B25-1</f>
        <v>1.0744623623779148E-2</v>
      </c>
      <c r="F26" s="1">
        <v>42780</v>
      </c>
      <c r="G26" s="4">
        <f t="shared" ca="1" si="0"/>
        <v>0</v>
      </c>
      <c r="H26" s="4" t="str">
        <f>IF(Table1342[[#This Row],[Column4]]&gt;=0,"BUY","SELL")</f>
        <v>SELL</v>
      </c>
      <c r="I26" s="4" t="str">
        <f ca="1">IF(Table1342[[#This Row],[Long]]=1,"BUY","SELL")</f>
        <v>SELL</v>
      </c>
      <c r="J26" s="5">
        <f ca="1">IF(Table1342[[#This Row],[PREDICTED_SELL/BUY]]="BUY",Table1342[[#This Row],[Column4]]*$R$3,IF(Table1342[[#This Row],[PREDICTED_SELL/BUY]]="SELL",-Table1342[[#This Row],[Column4]]*$R$3))</f>
        <v>0.30145960097065494</v>
      </c>
      <c r="K26" s="6"/>
      <c r="L26" s="6">
        <f ca="1">IF(Table1342[[#This Row],[ACTUAL_SELL/BUY]]=Table1342[[#This Row],[PREDICTED_SELL/BUY]],1,0)</f>
        <v>1</v>
      </c>
      <c r="M26" s="6"/>
      <c r="N26" s="6"/>
      <c r="O26" s="6"/>
    </row>
    <row r="27" spans="1:15">
      <c r="A27">
        <v>25</v>
      </c>
      <c r="B27">
        <v>842.7</v>
      </c>
      <c r="C27">
        <v>848.03423999999995</v>
      </c>
      <c r="D27" s="3">
        <f>Table1342[[#This Row],[Actual]]/B26-1</f>
        <v>7.5444478705446461E-3</v>
      </c>
      <c r="E27" s="3">
        <f>Table1342[[#This Row],[Predicted]]/B26-1</f>
        <v>1.3922143249218921E-2</v>
      </c>
      <c r="F27" s="1">
        <v>42781</v>
      </c>
      <c r="G27" s="4">
        <f t="shared" ca="1" si="0"/>
        <v>0</v>
      </c>
      <c r="H27" s="4" t="str">
        <f>IF(Table1342[[#This Row],[Column4]]&gt;=0,"BUY","SELL")</f>
        <v>BUY</v>
      </c>
      <c r="I27" s="4" t="str">
        <f ca="1">IF(Table1342[[#This Row],[Long]]=1,"BUY","SELL")</f>
        <v>SELL</v>
      </c>
      <c r="J27" s="5">
        <f ca="1">IF(Table1342[[#This Row],[PREDICTED_SELL/BUY]]="BUY",Table1342[[#This Row],[Column4]]*$R$3,IF(Table1342[[#This Row],[PREDICTED_SELL/BUY]]="SELL",-Table1342[[#This Row],[Column4]]*$R$3))</f>
        <v>-13.580006166980363</v>
      </c>
      <c r="K27" s="6"/>
      <c r="L27" s="6">
        <f ca="1">IF(Table1342[[#This Row],[ACTUAL_SELL/BUY]]=Table1342[[#This Row],[PREDICTED_SELL/BUY]],1,0)</f>
        <v>0</v>
      </c>
      <c r="M27" s="6"/>
      <c r="N27" s="6"/>
      <c r="O27" s="6"/>
    </row>
    <row r="28" spans="1:15">
      <c r="A28">
        <v>26</v>
      </c>
      <c r="B28">
        <v>844.13990000000001</v>
      </c>
      <c r="C28">
        <v>850.63256999999999</v>
      </c>
      <c r="D28" s="3">
        <f>Table1342[[#This Row],[Actual]]/B27-1</f>
        <v>1.7086744986352098E-3</v>
      </c>
      <c r="E28" s="3">
        <f>Table1342[[#This Row],[Predicted]]/B27-1</f>
        <v>9.4132787468850232E-3</v>
      </c>
      <c r="F28" s="1">
        <v>42782</v>
      </c>
      <c r="G28" s="4">
        <f t="shared" ca="1" si="0"/>
        <v>1</v>
      </c>
      <c r="H28" s="4" t="str">
        <f>IF(Table1342[[#This Row],[Column4]]&gt;=0,"BUY","SELL")</f>
        <v>BUY</v>
      </c>
      <c r="I28" s="4" t="str">
        <f ca="1">IF(Table1342[[#This Row],[Long]]=1,"BUY","SELL")</f>
        <v>BUY</v>
      </c>
      <c r="J28" s="5">
        <f ca="1">IF(Table1342[[#This Row],[PREDICTED_SELL/BUY]]="BUY",Table1342[[#This Row],[Column4]]*$R$3,IF(Table1342[[#This Row],[PREDICTED_SELL/BUY]]="SELL",-Table1342[[#This Row],[Column4]]*$R$3))</f>
        <v>3.0756140975433777</v>
      </c>
      <c r="K28" s="6"/>
      <c r="L28" s="6">
        <f ca="1">IF(Table1342[[#This Row],[ACTUAL_SELL/BUY]]=Table1342[[#This Row],[PREDICTED_SELL/BUY]],1,0)</f>
        <v>1</v>
      </c>
      <c r="M28" s="6"/>
      <c r="N28" s="6"/>
      <c r="O28" s="6"/>
    </row>
    <row r="29" spans="1:15">
      <c r="A29">
        <v>27</v>
      </c>
      <c r="B29">
        <v>845.07010000000002</v>
      </c>
      <c r="C29">
        <v>849.06190000000004</v>
      </c>
      <c r="D29" s="3">
        <f>Table1342[[#This Row],[Actual]]/B28-1</f>
        <v>1.1019500440625496E-3</v>
      </c>
      <c r="E29" s="3">
        <f>Table1342[[#This Row],[Predicted]]/B28-1</f>
        <v>5.8307870531886241E-3</v>
      </c>
      <c r="F29" s="1">
        <v>42783</v>
      </c>
      <c r="G29" s="4">
        <f t="shared" ca="1" si="0"/>
        <v>0</v>
      </c>
      <c r="H29" s="4" t="str">
        <f>IF(Table1342[[#This Row],[Column4]]&gt;=0,"BUY","SELL")</f>
        <v>BUY</v>
      </c>
      <c r="I29" s="4" t="str">
        <f ca="1">IF(Table1342[[#This Row],[Long]]=1,"BUY","SELL")</f>
        <v>SELL</v>
      </c>
      <c r="J29" s="5">
        <f ca="1">IF(Table1342[[#This Row],[PREDICTED_SELL/BUY]]="BUY",Table1342[[#This Row],[Column4]]*$R$3,IF(Table1342[[#This Row],[PREDICTED_SELL/BUY]]="SELL",-Table1342[[#This Row],[Column4]]*$R$3))</f>
        <v>-1.9835100793125893</v>
      </c>
      <c r="K29" s="6"/>
      <c r="L29" s="6">
        <f ca="1">IF(Table1342[[#This Row],[ACTUAL_SELL/BUY]]=Table1342[[#This Row],[PREDICTED_SELL/BUY]],1,0)</f>
        <v>0</v>
      </c>
      <c r="M29" s="6"/>
      <c r="N29" s="6"/>
      <c r="O29" s="6"/>
    </row>
    <row r="30" spans="1:15">
      <c r="A30">
        <v>28</v>
      </c>
      <c r="B30">
        <v>845.07010000000002</v>
      </c>
      <c r="C30">
        <v>848.22284000000002</v>
      </c>
      <c r="D30" s="3">
        <f>Table1342[[#This Row],[Actual]]/B29-1</f>
        <v>0</v>
      </c>
      <c r="E30" s="3">
        <f>Table1342[[#This Row],[Predicted]]/B29-1</f>
        <v>3.730743757233812E-3</v>
      </c>
      <c r="F30" s="1">
        <v>42786</v>
      </c>
      <c r="G30" s="4">
        <f t="shared" ca="1" si="0"/>
        <v>1</v>
      </c>
      <c r="H30" s="4" t="str">
        <f>IF(Table1342[[#This Row],[Column4]]&gt;=0,"BUY","SELL")</f>
        <v>BUY</v>
      </c>
      <c r="I30" s="4" t="str">
        <f ca="1">IF(Table1342[[#This Row],[Long]]=1,"BUY","SELL")</f>
        <v>BUY</v>
      </c>
      <c r="J30" s="5">
        <f ca="1">IF(Table1342[[#This Row],[PREDICTED_SELL/BUY]]="BUY",Table1342[[#This Row],[Column4]]*$R$3,IF(Table1342[[#This Row],[PREDICTED_SELL/BUY]]="SELL",-Table1342[[#This Row],[Column4]]*$R$3))</f>
        <v>0</v>
      </c>
      <c r="K30" s="6"/>
      <c r="L30" s="6">
        <f ca="1">IF(Table1342[[#This Row],[ACTUAL_SELL/BUY]]=Table1342[[#This Row],[PREDICTED_SELL/BUY]],1,0)</f>
        <v>1</v>
      </c>
      <c r="M30" s="6"/>
      <c r="N30" s="6"/>
      <c r="O30" s="6"/>
    </row>
    <row r="31" spans="1:15">
      <c r="A31">
        <v>29</v>
      </c>
      <c r="B31">
        <v>856.43989999999997</v>
      </c>
      <c r="C31">
        <v>685.78705000000002</v>
      </c>
      <c r="D31" s="3">
        <f>Table1342[[#This Row],[Actual]]/B30-1</f>
        <v>1.345426846837916E-2</v>
      </c>
      <c r="E31" s="3">
        <f>Table1342[[#This Row],[Predicted]]/B30-1</f>
        <v>-0.18848501443844723</v>
      </c>
      <c r="F31" s="1">
        <v>42787</v>
      </c>
      <c r="G31" s="4">
        <f t="shared" ca="1" si="0"/>
        <v>0</v>
      </c>
      <c r="H31" s="4" t="str">
        <f>IF(Table1342[[#This Row],[Column4]]&gt;=0,"BUY","SELL")</f>
        <v>BUY</v>
      </c>
      <c r="I31" s="4" t="str">
        <f ca="1">IF(Table1342[[#This Row],[Long]]=1,"BUY","SELL")</f>
        <v>SELL</v>
      </c>
      <c r="J31" s="5">
        <f ca="1">IF(Table1342[[#This Row],[PREDICTED_SELL/BUY]]="BUY",Table1342[[#This Row],[Column4]]*$R$3,IF(Table1342[[#This Row],[PREDICTED_SELL/BUY]]="SELL",-Table1342[[#This Row],[Column4]]*$R$3))</f>
        <v>-24.21768324308249</v>
      </c>
      <c r="K31" s="6"/>
      <c r="L31" s="6">
        <f ca="1">IF(Table1342[[#This Row],[ACTUAL_SELL/BUY]]=Table1342[[#This Row],[PREDICTED_SELL/BUY]],1,0)</f>
        <v>0</v>
      </c>
      <c r="M31" s="6"/>
      <c r="N31" s="6"/>
      <c r="O31" s="6"/>
    </row>
    <row r="32" spans="1:15">
      <c r="A32">
        <v>30</v>
      </c>
      <c r="B32">
        <v>855.61005</v>
      </c>
      <c r="C32">
        <v>740.52495999999996</v>
      </c>
      <c r="D32" s="3">
        <f>Table1342[[#This Row],[Actual]]/B31-1</f>
        <v>-9.6895298782784245E-4</v>
      </c>
      <c r="E32" s="3">
        <f>Table1342[[#This Row],[Predicted]]/B31-1</f>
        <v>-0.13534509543518469</v>
      </c>
      <c r="F32" s="1">
        <v>42788</v>
      </c>
      <c r="G32" s="4">
        <f t="shared" ca="1" si="0"/>
        <v>0</v>
      </c>
      <c r="H32" s="4" t="str">
        <f>IF(Table1342[[#This Row],[Column4]]&gt;=0,"BUY","SELL")</f>
        <v>SELL</v>
      </c>
      <c r="I32" s="4" t="str">
        <f ca="1">IF(Table1342[[#This Row],[Long]]=1,"BUY","SELL")</f>
        <v>SELL</v>
      </c>
      <c r="J32" s="5">
        <f ca="1">IF(Table1342[[#This Row],[PREDICTED_SELL/BUY]]="BUY",Table1342[[#This Row],[Column4]]*$R$3,IF(Table1342[[#This Row],[PREDICTED_SELL/BUY]]="SELL",-Table1342[[#This Row],[Column4]]*$R$3))</f>
        <v>1.7441153780901164</v>
      </c>
      <c r="K32" s="6"/>
      <c r="L32" s="6">
        <f ca="1">IF(Table1342[[#This Row],[ACTUAL_SELL/BUY]]=Table1342[[#This Row],[PREDICTED_SELL/BUY]],1,0)</f>
        <v>1</v>
      </c>
      <c r="M32" s="6"/>
      <c r="N32" s="6"/>
      <c r="O32" s="6"/>
    </row>
    <row r="33" spans="1:15">
      <c r="A33">
        <v>31</v>
      </c>
      <c r="B33">
        <v>852.18989999999997</v>
      </c>
      <c r="C33">
        <v>767.24609999999996</v>
      </c>
      <c r="D33" s="3">
        <f>Table1342[[#This Row],[Actual]]/B32-1</f>
        <v>-3.9973233133482333E-3</v>
      </c>
      <c r="E33" s="3">
        <f>Table1342[[#This Row],[Predicted]]/B32-1</f>
        <v>-0.10327596081883339</v>
      </c>
      <c r="F33" s="1">
        <v>42789</v>
      </c>
      <c r="G33" s="4">
        <f t="shared" ca="1" si="0"/>
        <v>1</v>
      </c>
      <c r="H33" s="4" t="str">
        <f>IF(Table1342[[#This Row],[Column4]]&gt;=0,"BUY","SELL")</f>
        <v>SELL</v>
      </c>
      <c r="I33" s="4" t="str">
        <f ca="1">IF(Table1342[[#This Row],[Long]]=1,"BUY","SELL")</f>
        <v>BUY</v>
      </c>
      <c r="J33" s="5">
        <f ca="1">IF(Table1342[[#This Row],[PREDICTED_SELL/BUY]]="BUY",Table1342[[#This Row],[Column4]]*$R$3,IF(Table1342[[#This Row],[PREDICTED_SELL/BUY]]="SELL",-Table1342[[#This Row],[Column4]]*$R$3))</f>
        <v>-7.19518196402682</v>
      </c>
      <c r="K33" s="6"/>
      <c r="L33" s="6">
        <f ca="1">IF(Table1342[[#This Row],[ACTUAL_SELL/BUY]]=Table1342[[#This Row],[PREDICTED_SELL/BUY]],1,0)</f>
        <v>0</v>
      </c>
      <c r="M33" s="6"/>
      <c r="N33" s="6"/>
      <c r="O33" s="6"/>
    </row>
    <row r="34" spans="1:15">
      <c r="A34">
        <v>32</v>
      </c>
      <c r="B34">
        <v>845.24</v>
      </c>
      <c r="C34">
        <v>851.47460000000001</v>
      </c>
      <c r="D34" s="3">
        <f>Table1342[[#This Row],[Actual]]/B33-1</f>
        <v>-8.1553419020806706E-3</v>
      </c>
      <c r="E34" s="3">
        <f>Table1342[[#This Row],[Predicted]]/B33-1</f>
        <v>-8.3936690636665645E-4</v>
      </c>
      <c r="F34" s="1">
        <v>42790</v>
      </c>
      <c r="G34" s="4">
        <f t="shared" ca="1" si="0"/>
        <v>0</v>
      </c>
      <c r="H34" s="4" t="str">
        <f>IF(Table1342[[#This Row],[Column4]]&gt;=0,"BUY","SELL")</f>
        <v>SELL</v>
      </c>
      <c r="I34" s="4" t="str">
        <f ca="1">IF(Table1342[[#This Row],[Long]]=1,"BUY","SELL")</f>
        <v>SELL</v>
      </c>
      <c r="J34" s="5">
        <f ca="1">IF(Table1342[[#This Row],[PREDICTED_SELL/BUY]]="BUY",Table1342[[#This Row],[Column4]]*$R$3,IF(Table1342[[#This Row],[PREDICTED_SELL/BUY]]="SELL",-Table1342[[#This Row],[Column4]]*$R$3))</f>
        <v>14.679615423745208</v>
      </c>
      <c r="K34" s="6"/>
      <c r="L34" s="6">
        <f ca="1">IF(Table1342[[#This Row],[ACTUAL_SELL/BUY]]=Table1342[[#This Row],[PREDICTED_SELL/BUY]],1,0)</f>
        <v>1</v>
      </c>
      <c r="M34" s="6"/>
      <c r="N34" s="6"/>
      <c r="O34" s="6"/>
    </row>
    <row r="35" spans="1:15">
      <c r="A35">
        <v>33</v>
      </c>
      <c r="B35">
        <v>848.63990000000001</v>
      </c>
      <c r="C35">
        <v>849.41363999999999</v>
      </c>
      <c r="D35" s="3">
        <f>Table1342[[#This Row],[Actual]]/B34-1</f>
        <v>4.0224078368273908E-3</v>
      </c>
      <c r="E35" s="3">
        <f>Table1342[[#This Row],[Predicted]]/B34-1</f>
        <v>4.9378164781599398E-3</v>
      </c>
      <c r="F35" s="1">
        <v>42793</v>
      </c>
      <c r="G35" s="4">
        <f t="shared" ca="1" si="0"/>
        <v>0</v>
      </c>
      <c r="H35" s="4" t="str">
        <f>IF(Table1342[[#This Row],[Column4]]&gt;=0,"BUY","SELL")</f>
        <v>BUY</v>
      </c>
      <c r="I35" s="4" t="str">
        <f ca="1">IF(Table1342[[#This Row],[Long]]=1,"BUY","SELL")</f>
        <v>SELL</v>
      </c>
      <c r="J35" s="5">
        <f ca="1">IF(Table1342[[#This Row],[PREDICTED_SELL/BUY]]="BUY",Table1342[[#This Row],[Column4]]*$R$3,IF(Table1342[[#This Row],[PREDICTED_SELL/BUY]]="SELL",-Table1342[[#This Row],[Column4]]*$R$3))</f>
        <v>-7.2403341062893034</v>
      </c>
      <c r="K35" s="6"/>
      <c r="L35" s="6">
        <f ca="1">IF(Table1342[[#This Row],[ACTUAL_SELL/BUY]]=Table1342[[#This Row],[PREDICTED_SELL/BUY]],1,0)</f>
        <v>0</v>
      </c>
      <c r="M35" s="6"/>
      <c r="N35" s="6"/>
      <c r="O35" s="6"/>
    </row>
    <row r="36" spans="1:15">
      <c r="A36">
        <v>34</v>
      </c>
      <c r="B36">
        <v>845.04</v>
      </c>
      <c r="C36">
        <v>849.10680000000002</v>
      </c>
      <c r="D36" s="3">
        <f>Table1342[[#This Row],[Actual]]/B35-1</f>
        <v>-4.2419641122224405E-3</v>
      </c>
      <c r="E36" s="3">
        <f>Table1342[[#This Row],[Predicted]]/B35-1</f>
        <v>5.5017446151195415E-4</v>
      </c>
      <c r="F36" s="1">
        <v>42794</v>
      </c>
      <c r="G36" s="4">
        <f t="shared" ca="1" si="0"/>
        <v>1</v>
      </c>
      <c r="H36" s="4" t="str">
        <f>IF(Table1342[[#This Row],[Column4]]&gt;=0,"BUY","SELL")</f>
        <v>SELL</v>
      </c>
      <c r="I36" s="4" t="str">
        <f ca="1">IF(Table1342[[#This Row],[Long]]=1,"BUY","SELL")</f>
        <v>BUY</v>
      </c>
      <c r="J36" s="5">
        <f ca="1">IF(Table1342[[#This Row],[PREDICTED_SELL/BUY]]="BUY",Table1342[[#This Row],[Column4]]*$R$3,IF(Table1342[[#This Row],[PREDICTED_SELL/BUY]]="SELL",-Table1342[[#This Row],[Column4]]*$R$3))</f>
        <v>-7.6355354020003929</v>
      </c>
      <c r="K36" s="6"/>
      <c r="L36" s="6">
        <f ca="1">IF(Table1342[[#This Row],[ACTUAL_SELL/BUY]]=Table1342[[#This Row],[PREDICTED_SELL/BUY]],1,0)</f>
        <v>0</v>
      </c>
      <c r="M36" s="6"/>
      <c r="N36" s="6"/>
      <c r="O36" s="6"/>
    </row>
    <row r="37" spans="1:15">
      <c r="A37">
        <v>35</v>
      </c>
      <c r="B37">
        <v>853.08010000000002</v>
      </c>
      <c r="C37">
        <v>847.87005999999997</v>
      </c>
      <c r="D37" s="3">
        <f>Table1342[[#This Row],[Actual]]/B36-1</f>
        <v>9.514460853924156E-3</v>
      </c>
      <c r="E37" s="3">
        <f>Table1342[[#This Row],[Predicted]]/B36-1</f>
        <v>3.3490248982297466E-3</v>
      </c>
      <c r="F37" s="1">
        <v>42795</v>
      </c>
      <c r="G37" s="4">
        <f t="shared" ca="1" si="0"/>
        <v>0</v>
      </c>
      <c r="H37" s="4" t="str">
        <f>IF(Table1342[[#This Row],[Column4]]&gt;=0,"BUY","SELL")</f>
        <v>BUY</v>
      </c>
      <c r="I37" s="4" t="str">
        <f ca="1">IF(Table1342[[#This Row],[Long]]=1,"BUY","SELL")</f>
        <v>SELL</v>
      </c>
      <c r="J37" s="5">
        <f ca="1">IF(Table1342[[#This Row],[PREDICTED_SELL/BUY]]="BUY",Table1342[[#This Row],[Column4]]*$R$3,IF(Table1342[[#This Row],[PREDICTED_SELL/BUY]]="SELL",-Table1342[[#This Row],[Column4]]*$R$3))</f>
        <v>-17.126029537063481</v>
      </c>
      <c r="K37" s="6"/>
      <c r="L37" s="6">
        <f ca="1">IF(Table1342[[#This Row],[ACTUAL_SELL/BUY]]=Table1342[[#This Row],[PREDICTED_SELL/BUY]],1,0)</f>
        <v>0</v>
      </c>
      <c r="M37" s="6"/>
      <c r="N37" s="6"/>
      <c r="O37" s="6"/>
    </row>
    <row r="38" spans="1:15">
      <c r="A38">
        <v>36</v>
      </c>
      <c r="B38">
        <v>848.90989999999999</v>
      </c>
      <c r="C38">
        <v>849.08309999999994</v>
      </c>
      <c r="D38" s="3">
        <f>Table1342[[#This Row],[Actual]]/B37-1</f>
        <v>-4.8884037970174932E-3</v>
      </c>
      <c r="E38" s="3">
        <f>Table1342[[#This Row],[Predicted]]/B37-1</f>
        <v>-4.6853747965754922E-3</v>
      </c>
      <c r="F38" s="1">
        <v>42796</v>
      </c>
      <c r="G38" s="4">
        <f t="shared" ca="1" si="0"/>
        <v>1</v>
      </c>
      <c r="H38" s="4" t="str">
        <f>IF(Table1342[[#This Row],[Column4]]&gt;=0,"BUY","SELL")</f>
        <v>SELL</v>
      </c>
      <c r="I38" s="4" t="str">
        <f ca="1">IF(Table1342[[#This Row],[Long]]=1,"BUY","SELL")</f>
        <v>BUY</v>
      </c>
      <c r="J38" s="5">
        <f ca="1">IF(Table1342[[#This Row],[PREDICTED_SELL/BUY]]="BUY",Table1342[[#This Row],[Column4]]*$R$3,IF(Table1342[[#This Row],[PREDICTED_SELL/BUY]]="SELL",-Table1342[[#This Row],[Column4]]*$R$3))</f>
        <v>-8.7991268346314868</v>
      </c>
      <c r="K38" s="6"/>
      <c r="L38" s="6">
        <f ca="1">IF(Table1342[[#This Row],[ACTUAL_SELL/BUY]]=Table1342[[#This Row],[PREDICTED_SELL/BUY]],1,0)</f>
        <v>0</v>
      </c>
      <c r="M38" s="6"/>
      <c r="N38" s="6"/>
      <c r="O38" s="6"/>
    </row>
    <row r="39" spans="1:15">
      <c r="A39">
        <v>37</v>
      </c>
      <c r="B39">
        <v>849.87990000000002</v>
      </c>
      <c r="C39">
        <v>849.04880000000003</v>
      </c>
      <c r="D39" s="3">
        <f>Table1342[[#This Row],[Actual]]/B38-1</f>
        <v>1.1426418751860901E-3</v>
      </c>
      <c r="E39" s="3">
        <f>Table1342[[#This Row],[Predicted]]/B38-1</f>
        <v>1.6362160460148267E-4</v>
      </c>
      <c r="F39" s="1">
        <v>42797</v>
      </c>
      <c r="G39" s="4">
        <f t="shared" ca="1" si="0"/>
        <v>1</v>
      </c>
      <c r="H39" s="4" t="str">
        <f>IF(Table1342[[#This Row],[Column4]]&gt;=0,"BUY","SELL")</f>
        <v>BUY</v>
      </c>
      <c r="I39" s="4" t="str">
        <f ca="1">IF(Table1342[[#This Row],[Long]]=1,"BUY","SELL")</f>
        <v>BUY</v>
      </c>
      <c r="J39" s="5">
        <f ca="1">IF(Table1342[[#This Row],[PREDICTED_SELL/BUY]]="BUY",Table1342[[#This Row],[Column4]]*$R$3,IF(Table1342[[#This Row],[PREDICTED_SELL/BUY]]="SELL",-Table1342[[#This Row],[Column4]]*$R$3))</f>
        <v>2.0567553753349621</v>
      </c>
      <c r="K39" s="6"/>
      <c r="L39" s="6">
        <f ca="1">IF(Table1342[[#This Row],[ACTUAL_SELL/BUY]]=Table1342[[#This Row],[PREDICTED_SELL/BUY]],1,0)</f>
        <v>1</v>
      </c>
      <c r="M39" s="6"/>
      <c r="N39" s="6"/>
      <c r="O39" s="6"/>
    </row>
    <row r="40" spans="1:15">
      <c r="A40">
        <v>38</v>
      </c>
      <c r="B40">
        <v>846.61009999999999</v>
      </c>
      <c r="C40">
        <v>849.48943999999995</v>
      </c>
      <c r="D40" s="3">
        <f>Table1342[[#This Row],[Actual]]/B39-1</f>
        <v>-3.8473671397570852E-3</v>
      </c>
      <c r="E40" s="3">
        <f>Table1342[[#This Row],[Predicted]]/B39-1</f>
        <v>-4.5942962058531656E-4</v>
      </c>
      <c r="F40" s="1">
        <v>42800</v>
      </c>
      <c r="G40" s="4">
        <f t="shared" ca="1" si="0"/>
        <v>0</v>
      </c>
      <c r="H40" s="4" t="str">
        <f>IF(Table1342[[#This Row],[Column4]]&gt;=0,"BUY","SELL")</f>
        <v>SELL</v>
      </c>
      <c r="I40" s="4" t="str">
        <f ca="1">IF(Table1342[[#This Row],[Long]]=1,"BUY","SELL")</f>
        <v>SELL</v>
      </c>
      <c r="J40" s="5">
        <f ca="1">IF(Table1342[[#This Row],[PREDICTED_SELL/BUY]]="BUY",Table1342[[#This Row],[Column4]]*$R$3,IF(Table1342[[#This Row],[PREDICTED_SELL/BUY]]="SELL",-Table1342[[#This Row],[Column4]]*$R$3))</f>
        <v>6.9252608515627534</v>
      </c>
      <c r="K40" s="6"/>
      <c r="L40" s="6">
        <f ca="1">IF(Table1342[[#This Row],[ACTUAL_SELL/BUY]]=Table1342[[#This Row],[PREDICTED_SELL/BUY]],1,0)</f>
        <v>1</v>
      </c>
      <c r="M40" s="6"/>
      <c r="N40" s="6"/>
      <c r="O40" s="6"/>
    </row>
    <row r="41" spans="1:15">
      <c r="A41">
        <v>39</v>
      </c>
      <c r="B41">
        <v>846.02</v>
      </c>
      <c r="C41">
        <v>848.17819999999995</v>
      </c>
      <c r="D41" s="3">
        <f>Table1342[[#This Row],[Actual]]/B40-1</f>
        <v>-6.9701507222752479E-4</v>
      </c>
      <c r="E41" s="3">
        <f>Table1342[[#This Row],[Predicted]]/B40-1</f>
        <v>1.8522103622433672E-3</v>
      </c>
      <c r="F41" s="1">
        <v>42801</v>
      </c>
      <c r="G41" s="4">
        <f t="shared" ca="1" si="0"/>
        <v>1</v>
      </c>
      <c r="H41" s="4" t="str">
        <f>IF(Table1342[[#This Row],[Column4]]&gt;=0,"BUY","SELL")</f>
        <v>SELL</v>
      </c>
      <c r="I41" s="4" t="str">
        <f ca="1">IF(Table1342[[#This Row],[Long]]=1,"BUY","SELL")</f>
        <v>BUY</v>
      </c>
      <c r="J41" s="5">
        <f ca="1">IF(Table1342[[#This Row],[PREDICTED_SELL/BUY]]="BUY",Table1342[[#This Row],[Column4]]*$R$3,IF(Table1342[[#This Row],[PREDICTED_SELL/BUY]]="SELL",-Table1342[[#This Row],[Column4]]*$R$3))</f>
        <v>-1.2546271300095446</v>
      </c>
      <c r="K41" s="6"/>
      <c r="L41" s="6">
        <f ca="1">IF(Table1342[[#This Row],[ACTUAL_SELL/BUY]]=Table1342[[#This Row],[PREDICTED_SELL/BUY]],1,0)</f>
        <v>0</v>
      </c>
      <c r="M41" s="6"/>
      <c r="N41" s="6"/>
      <c r="O41" s="6"/>
    </row>
    <row r="42" spans="1:15">
      <c r="A42">
        <v>40</v>
      </c>
      <c r="B42">
        <v>850.5</v>
      </c>
      <c r="C42">
        <v>847.84289999999999</v>
      </c>
      <c r="D42" s="3">
        <f>Table1342[[#This Row],[Actual]]/B41-1</f>
        <v>5.2953830878703645E-3</v>
      </c>
      <c r="E42" s="3">
        <f>Table1342[[#This Row],[Predicted]]/B41-1</f>
        <v>2.1546771943925513E-3</v>
      </c>
      <c r="F42" s="1">
        <v>42802</v>
      </c>
      <c r="G42" s="4">
        <f t="shared" ca="1" si="0"/>
        <v>0</v>
      </c>
      <c r="H42" s="4" t="str">
        <f>IF(Table1342[[#This Row],[Column4]]&gt;=0,"BUY","SELL")</f>
        <v>BUY</v>
      </c>
      <c r="I42" s="4" t="str">
        <f ca="1">IF(Table1342[[#This Row],[Long]]=1,"BUY","SELL")</f>
        <v>SELL</v>
      </c>
      <c r="J42" s="5">
        <f ca="1">IF(Table1342[[#This Row],[PREDICTED_SELL/BUY]]="BUY",Table1342[[#This Row],[Column4]]*$R$3,IF(Table1342[[#This Row],[PREDICTED_SELL/BUY]]="SELL",-Table1342[[#This Row],[Column4]]*$R$3))</f>
        <v>-9.5316895581666561</v>
      </c>
      <c r="K42" s="6"/>
      <c r="L42" s="6">
        <f ca="1">IF(Table1342[[#This Row],[ACTUAL_SELL/BUY]]=Table1342[[#This Row],[PREDICTED_SELL/BUY]],1,0)</f>
        <v>0</v>
      </c>
      <c r="M42" s="6"/>
      <c r="N42" s="6"/>
      <c r="O42" s="6"/>
    </row>
    <row r="43" spans="1:15">
      <c r="A43">
        <v>41</v>
      </c>
      <c r="B43">
        <v>853</v>
      </c>
      <c r="C43">
        <v>848.41765999999996</v>
      </c>
      <c r="D43" s="3">
        <f>Table1342[[#This Row],[Actual]]/B42-1</f>
        <v>2.9394473838917357E-3</v>
      </c>
      <c r="E43" s="3">
        <f>Table1342[[#This Row],[Predicted]]/B42-1</f>
        <v>-2.4483715461494082E-3</v>
      </c>
      <c r="F43" s="1">
        <v>42803</v>
      </c>
      <c r="G43" s="4">
        <f t="shared" ca="1" si="0"/>
        <v>0</v>
      </c>
      <c r="H43" s="4" t="str">
        <f>IF(Table1342[[#This Row],[Column4]]&gt;=0,"BUY","SELL")</f>
        <v>BUY</v>
      </c>
      <c r="I43" s="4" t="str">
        <f ca="1">IF(Table1342[[#This Row],[Long]]=1,"BUY","SELL")</f>
        <v>SELL</v>
      </c>
      <c r="J43" s="5">
        <f ca="1">IF(Table1342[[#This Row],[PREDICTED_SELL/BUY]]="BUY",Table1342[[#This Row],[Column4]]*$R$3,IF(Table1342[[#This Row],[PREDICTED_SELL/BUY]]="SELL",-Table1342[[#This Row],[Column4]]*$R$3))</f>
        <v>-5.2910052910051242</v>
      </c>
      <c r="K43" s="6"/>
      <c r="L43" s="6">
        <f ca="1">IF(Table1342[[#This Row],[ACTUAL_SELL/BUY]]=Table1342[[#This Row],[PREDICTED_SELL/BUY]],1,0)</f>
        <v>0</v>
      </c>
      <c r="M43" s="6"/>
      <c r="N43" s="6"/>
      <c r="O43" s="6"/>
    </row>
    <row r="44" spans="1:15">
      <c r="A44">
        <v>42</v>
      </c>
      <c r="B44">
        <v>852.46</v>
      </c>
      <c r="C44">
        <v>849.41369999999995</v>
      </c>
      <c r="D44" s="3">
        <f>Table1342[[#This Row],[Actual]]/B43-1</f>
        <v>-6.3305978897998383E-4</v>
      </c>
      <c r="E44" s="3">
        <f>Table1342[[#This Row],[Predicted]]/B43-1</f>
        <v>-4.2043376318875447E-3</v>
      </c>
      <c r="F44" s="1">
        <v>42804</v>
      </c>
      <c r="G44" s="4">
        <f t="shared" ca="1" si="0"/>
        <v>1</v>
      </c>
      <c r="H44" s="4" t="str">
        <f>IF(Table1342[[#This Row],[Column4]]&gt;=0,"BUY","SELL")</f>
        <v>SELL</v>
      </c>
      <c r="I44" s="4" t="str">
        <f ca="1">IF(Table1342[[#This Row],[Long]]=1,"BUY","SELL")</f>
        <v>BUY</v>
      </c>
      <c r="J44" s="5">
        <f ca="1">IF(Table1342[[#This Row],[PREDICTED_SELL/BUY]]="BUY",Table1342[[#This Row],[Column4]]*$R$3,IF(Table1342[[#This Row],[PREDICTED_SELL/BUY]]="SELL",-Table1342[[#This Row],[Column4]]*$R$3))</f>
        <v>-1.1395076201639709</v>
      </c>
      <c r="K44" s="6"/>
      <c r="L44" s="6">
        <f ca="1">IF(Table1342[[#This Row],[ACTUAL_SELL/BUY]]=Table1342[[#This Row],[PREDICTED_SELL/BUY]],1,0)</f>
        <v>0</v>
      </c>
      <c r="M44" s="6"/>
      <c r="N44" s="6"/>
      <c r="O44" s="6"/>
    </row>
    <row r="45" spans="1:15">
      <c r="A45">
        <v>43</v>
      </c>
      <c r="B45">
        <v>854.59010000000001</v>
      </c>
      <c r="C45">
        <v>850.07654000000002</v>
      </c>
      <c r="D45" s="3">
        <f>Table1342[[#This Row],[Actual]]/B44-1</f>
        <v>2.4987682706518743E-3</v>
      </c>
      <c r="E45" s="3">
        <f>Table1342[[#This Row],[Predicted]]/B44-1</f>
        <v>-2.7959786969476985E-3</v>
      </c>
      <c r="F45" s="1">
        <v>42807</v>
      </c>
      <c r="G45" s="4">
        <f t="shared" ca="1" si="0"/>
        <v>0</v>
      </c>
      <c r="H45" s="4" t="str">
        <f>IF(Table1342[[#This Row],[Column4]]&gt;=0,"BUY","SELL")</f>
        <v>BUY</v>
      </c>
      <c r="I45" s="4" t="str">
        <f ca="1">IF(Table1342[[#This Row],[Long]]=1,"BUY","SELL")</f>
        <v>SELL</v>
      </c>
      <c r="J45" s="5">
        <f ca="1">IF(Table1342[[#This Row],[PREDICTED_SELL/BUY]]="BUY",Table1342[[#This Row],[Column4]]*$R$3,IF(Table1342[[#This Row],[PREDICTED_SELL/BUY]]="SELL",-Table1342[[#This Row],[Column4]]*$R$3))</f>
        <v>-4.4977828871733738</v>
      </c>
      <c r="K45" s="6"/>
      <c r="L45" s="6">
        <f ca="1">IF(Table1342[[#This Row],[ACTUAL_SELL/BUY]]=Table1342[[#This Row],[PREDICTED_SELL/BUY]],1,0)</f>
        <v>0</v>
      </c>
      <c r="M45" s="6"/>
      <c r="N45" s="6"/>
      <c r="O45" s="6"/>
    </row>
    <row r="46" spans="1:15">
      <c r="A46">
        <v>44</v>
      </c>
      <c r="B46">
        <v>852.53</v>
      </c>
      <c r="C46">
        <v>850.80949999999996</v>
      </c>
      <c r="D46" s="3">
        <f>Table1342[[#This Row],[Actual]]/B45-1</f>
        <v>-2.4106293765865372E-3</v>
      </c>
      <c r="E46" s="3">
        <f>Table1342[[#This Row],[Predicted]]/B45-1</f>
        <v>-4.4238752590277652E-3</v>
      </c>
      <c r="F46" s="1">
        <v>42808</v>
      </c>
      <c r="G46" s="4">
        <f t="shared" ca="1" si="0"/>
        <v>0</v>
      </c>
      <c r="H46" s="4" t="str">
        <f>IF(Table1342[[#This Row],[Column4]]&gt;=0,"BUY","SELL")</f>
        <v>SELL</v>
      </c>
      <c r="I46" s="4" t="str">
        <f ca="1">IF(Table1342[[#This Row],[Long]]=1,"BUY","SELL")</f>
        <v>SELL</v>
      </c>
      <c r="J46" s="5">
        <f ca="1">IF(Table1342[[#This Row],[PREDICTED_SELL/BUY]]="BUY",Table1342[[#This Row],[Column4]]*$R$3,IF(Table1342[[#This Row],[PREDICTED_SELL/BUY]]="SELL",-Table1342[[#This Row],[Column4]]*$R$3))</f>
        <v>4.339132877855767</v>
      </c>
      <c r="K46" s="6"/>
      <c r="L46" s="6">
        <f ca="1">IF(Table1342[[#This Row],[ACTUAL_SELL/BUY]]=Table1342[[#This Row],[PREDICTED_SELL/BUY]],1,0)</f>
        <v>1</v>
      </c>
      <c r="M46" s="6"/>
      <c r="N46" s="6"/>
      <c r="O46" s="6"/>
    </row>
    <row r="47" spans="1:15">
      <c r="A47">
        <v>45</v>
      </c>
      <c r="B47">
        <v>852.97</v>
      </c>
      <c r="C47">
        <v>850.57512999999994</v>
      </c>
      <c r="D47" s="3">
        <f>Table1342[[#This Row],[Actual]]/B46-1</f>
        <v>5.1611086999869826E-4</v>
      </c>
      <c r="E47" s="3">
        <f>Table1342[[#This Row],[Predicted]]/B46-1</f>
        <v>-2.2930219464417645E-3</v>
      </c>
      <c r="F47" s="1">
        <v>42809</v>
      </c>
      <c r="G47" s="4">
        <f t="shared" ca="1" si="0"/>
        <v>0</v>
      </c>
      <c r="H47" s="4" t="str">
        <f>IF(Table1342[[#This Row],[Column4]]&gt;=0,"BUY","SELL")</f>
        <v>BUY</v>
      </c>
      <c r="I47" s="4" t="str">
        <f ca="1">IF(Table1342[[#This Row],[Long]]=1,"BUY","SELL")</f>
        <v>SELL</v>
      </c>
      <c r="J47" s="5">
        <f ca="1">IF(Table1342[[#This Row],[PREDICTED_SELL/BUY]]="BUY",Table1342[[#This Row],[Column4]]*$R$3,IF(Table1342[[#This Row],[PREDICTED_SELL/BUY]]="SELL",-Table1342[[#This Row],[Column4]]*$R$3))</f>
        <v>-0.92899956599765687</v>
      </c>
      <c r="K47" s="6"/>
      <c r="L47" s="6">
        <f ca="1">IF(Table1342[[#This Row],[ACTUAL_SELL/BUY]]=Table1342[[#This Row],[PREDICTED_SELL/BUY]],1,0)</f>
        <v>0</v>
      </c>
      <c r="M47" s="6"/>
      <c r="N47" s="6"/>
      <c r="O47" s="6"/>
    </row>
    <row r="48" spans="1:15">
      <c r="A48">
        <v>46</v>
      </c>
      <c r="B48">
        <v>853.41989999999998</v>
      </c>
      <c r="C48">
        <v>850.50819999999999</v>
      </c>
      <c r="D48" s="3">
        <f>Table1342[[#This Row],[Actual]]/B47-1</f>
        <v>5.2745114130625659E-4</v>
      </c>
      <c r="E48" s="3">
        <f>Table1342[[#This Row],[Predicted]]/B47-1</f>
        <v>-2.8861507438714407E-3</v>
      </c>
      <c r="F48" s="1">
        <v>42810</v>
      </c>
      <c r="G48" s="4">
        <f t="shared" ca="1" si="0"/>
        <v>1</v>
      </c>
      <c r="H48" s="4" t="str">
        <f>IF(Table1342[[#This Row],[Column4]]&gt;=0,"BUY","SELL")</f>
        <v>BUY</v>
      </c>
      <c r="I48" s="4" t="str">
        <f ca="1">IF(Table1342[[#This Row],[Long]]=1,"BUY","SELL")</f>
        <v>BUY</v>
      </c>
      <c r="J48" s="5">
        <f ca="1">IF(Table1342[[#This Row],[PREDICTED_SELL/BUY]]="BUY",Table1342[[#This Row],[Column4]]*$R$3,IF(Table1342[[#This Row],[PREDICTED_SELL/BUY]]="SELL",-Table1342[[#This Row],[Column4]]*$R$3))</f>
        <v>0.94941205435126186</v>
      </c>
      <c r="K48" s="6"/>
      <c r="L48" s="6">
        <f ca="1">IF(Table1342[[#This Row],[ACTUAL_SELL/BUY]]=Table1342[[#This Row],[PREDICTED_SELL/BUY]],1,0)</f>
        <v>1</v>
      </c>
      <c r="M48" s="6"/>
      <c r="N48" s="6"/>
      <c r="O48" s="6"/>
    </row>
    <row r="49" spans="1:15">
      <c r="A49">
        <v>47</v>
      </c>
      <c r="B49">
        <v>852.31010000000003</v>
      </c>
      <c r="C49">
        <v>830.58325000000002</v>
      </c>
      <c r="D49" s="3">
        <f>Table1342[[#This Row],[Actual]]/B48-1</f>
        <v>-1.3004149539985743E-3</v>
      </c>
      <c r="E49" s="3">
        <f>Table1342[[#This Row],[Predicted]]/B48-1</f>
        <v>-2.6758984645190442E-2</v>
      </c>
      <c r="F49" s="1">
        <v>42811</v>
      </c>
      <c r="G49" s="4">
        <f t="shared" ca="1" si="0"/>
        <v>1</v>
      </c>
      <c r="H49" s="4" t="str">
        <f>IF(Table1342[[#This Row],[Column4]]&gt;=0,"BUY","SELL")</f>
        <v>SELL</v>
      </c>
      <c r="I49" s="4" t="str">
        <f ca="1">IF(Table1342[[#This Row],[Long]]=1,"BUY","SELL")</f>
        <v>BUY</v>
      </c>
      <c r="J49" s="5">
        <f ca="1">IF(Table1342[[#This Row],[PREDICTED_SELL/BUY]]="BUY",Table1342[[#This Row],[Column4]]*$R$3,IF(Table1342[[#This Row],[PREDICTED_SELL/BUY]]="SELL",-Table1342[[#This Row],[Column4]]*$R$3))</f>
        <v>-2.3407469171974338</v>
      </c>
      <c r="K49" s="6"/>
      <c r="L49" s="6">
        <f ca="1">IF(Table1342[[#This Row],[ACTUAL_SELL/BUY]]=Table1342[[#This Row],[PREDICTED_SELL/BUY]],1,0)</f>
        <v>0</v>
      </c>
      <c r="M49" s="6"/>
      <c r="N49" s="6"/>
      <c r="O49" s="6"/>
    </row>
    <row r="50" spans="1:15">
      <c r="A50">
        <v>48</v>
      </c>
      <c r="B50">
        <v>856.97</v>
      </c>
      <c r="C50">
        <v>816.53930000000003</v>
      </c>
      <c r="D50" s="3">
        <f>Table1342[[#This Row],[Actual]]/B49-1</f>
        <v>5.4673762519064084E-3</v>
      </c>
      <c r="E50" s="3">
        <f>Table1342[[#This Row],[Predicted]]/B49-1</f>
        <v>-4.1969231621213909E-2</v>
      </c>
      <c r="F50" s="1">
        <v>42814</v>
      </c>
      <c r="G50" s="4">
        <f t="shared" ca="1" si="0"/>
        <v>0</v>
      </c>
      <c r="H50" s="4" t="str">
        <f>IF(Table1342[[#This Row],[Column4]]&gt;=0,"BUY","SELL")</f>
        <v>BUY</v>
      </c>
      <c r="I50" s="4" t="str">
        <f ca="1">IF(Table1342[[#This Row],[Long]]=1,"BUY","SELL")</f>
        <v>SELL</v>
      </c>
      <c r="J50" s="5">
        <f ca="1">IF(Table1342[[#This Row],[PREDICTED_SELL/BUY]]="BUY",Table1342[[#This Row],[Column4]]*$R$3,IF(Table1342[[#This Row],[PREDICTED_SELL/BUY]]="SELL",-Table1342[[#This Row],[Column4]]*$R$3))</f>
        <v>-9.8412772534315351</v>
      </c>
      <c r="K50" s="6"/>
      <c r="L50" s="6">
        <f ca="1">IF(Table1342[[#This Row],[ACTUAL_SELL/BUY]]=Table1342[[#This Row],[PREDICTED_SELL/BUY]],1,0)</f>
        <v>0</v>
      </c>
      <c r="M50" s="6"/>
      <c r="N50" s="6"/>
      <c r="O50" s="6"/>
    </row>
    <row r="51" spans="1:15">
      <c r="A51">
        <v>49</v>
      </c>
      <c r="B51">
        <v>843.2</v>
      </c>
      <c r="C51">
        <v>808.02795000000003</v>
      </c>
      <c r="D51" s="3">
        <f>Table1342[[#This Row],[Actual]]/B50-1</f>
        <v>-1.6068240428486424E-2</v>
      </c>
      <c r="E51" s="3">
        <f>Table1342[[#This Row],[Predicted]]/B50-1</f>
        <v>-5.7110575632752569E-2</v>
      </c>
      <c r="F51" s="1">
        <v>42815</v>
      </c>
      <c r="G51" s="4">
        <f t="shared" ca="1" si="0"/>
        <v>1</v>
      </c>
      <c r="H51" s="4" t="str">
        <f>IF(Table1342[[#This Row],[Column4]]&gt;=0,"BUY","SELL")</f>
        <v>SELL</v>
      </c>
      <c r="I51" s="4" t="str">
        <f ca="1">IF(Table1342[[#This Row],[Long]]=1,"BUY","SELL")</f>
        <v>BUY</v>
      </c>
      <c r="J51" s="5">
        <f ca="1">IF(Table1342[[#This Row],[PREDICTED_SELL/BUY]]="BUY",Table1342[[#This Row],[Column4]]*$R$3,IF(Table1342[[#This Row],[PREDICTED_SELL/BUY]]="SELL",-Table1342[[#This Row],[Column4]]*$R$3))</f>
        <v>-28.922832771275566</v>
      </c>
      <c r="K51" s="6"/>
      <c r="L51" s="6">
        <f ca="1">IF(Table1342[[#This Row],[ACTUAL_SELL/BUY]]=Table1342[[#This Row],[PREDICTED_SELL/BUY]],1,0)</f>
        <v>0</v>
      </c>
      <c r="M51" s="6"/>
      <c r="N51" s="6"/>
      <c r="O51" s="6"/>
    </row>
    <row r="52" spans="1:15">
      <c r="A52">
        <v>50</v>
      </c>
      <c r="B52">
        <v>848.06010000000003</v>
      </c>
      <c r="C52">
        <v>805.84704999999997</v>
      </c>
      <c r="D52" s="3">
        <f>Table1342[[#This Row],[Actual]]/B51-1</f>
        <v>5.763875711574995E-3</v>
      </c>
      <c r="E52" s="3">
        <f>Table1342[[#This Row],[Predicted]]/B51-1</f>
        <v>-4.4299039373814186E-2</v>
      </c>
      <c r="F52" s="1">
        <v>42816</v>
      </c>
      <c r="G52" s="4">
        <f t="shared" ca="1" si="0"/>
        <v>1</v>
      </c>
      <c r="H52" s="4" t="str">
        <f>IF(Table1342[[#This Row],[Column4]]&gt;=0,"BUY","SELL")</f>
        <v>BUY</v>
      </c>
      <c r="I52" s="4" t="str">
        <f ca="1">IF(Table1342[[#This Row],[Long]]=1,"BUY","SELL")</f>
        <v>BUY</v>
      </c>
      <c r="J52" s="5">
        <f ca="1">IF(Table1342[[#This Row],[PREDICTED_SELL/BUY]]="BUY",Table1342[[#This Row],[Column4]]*$R$3,IF(Table1342[[#This Row],[PREDICTED_SELL/BUY]]="SELL",-Table1342[[#This Row],[Column4]]*$R$3))</f>
        <v>10.374976280834991</v>
      </c>
      <c r="K52" s="6"/>
      <c r="L52" s="6">
        <f ca="1">IF(Table1342[[#This Row],[ACTUAL_SELL/BUY]]=Table1342[[#This Row],[PREDICTED_SELL/BUY]],1,0)</f>
        <v>1</v>
      </c>
      <c r="M52" s="6"/>
      <c r="N52" s="6"/>
      <c r="O52" s="6"/>
    </row>
    <row r="53" spans="1:15">
      <c r="A53">
        <v>51</v>
      </c>
      <c r="B53">
        <v>847.37990000000002</v>
      </c>
      <c r="C53">
        <v>805.7201</v>
      </c>
      <c r="D53" s="3">
        <f>Table1342[[#This Row],[Actual]]/B52-1</f>
        <v>-8.0206579698771652E-4</v>
      </c>
      <c r="E53" s="3">
        <f>Table1342[[#This Row],[Predicted]]/B52-1</f>
        <v>-4.9925706916290502E-2</v>
      </c>
      <c r="F53" s="1">
        <v>42817</v>
      </c>
      <c r="G53" s="4">
        <f t="shared" ca="1" si="0"/>
        <v>0</v>
      </c>
      <c r="H53" s="4" t="str">
        <f>IF(Table1342[[#This Row],[Column4]]&gt;=0,"BUY","SELL")</f>
        <v>SELL</v>
      </c>
      <c r="I53" s="4" t="str">
        <f ca="1">IF(Table1342[[#This Row],[Long]]=1,"BUY","SELL")</f>
        <v>SELL</v>
      </c>
      <c r="J53" s="5">
        <f ca="1">IF(Table1342[[#This Row],[PREDICTED_SELL/BUY]]="BUY",Table1342[[#This Row],[Column4]]*$R$3,IF(Table1342[[#This Row],[PREDICTED_SELL/BUY]]="SELL",-Table1342[[#This Row],[Column4]]*$R$3))</f>
        <v>1.4437184345778897</v>
      </c>
      <c r="K53" s="6"/>
      <c r="L53" s="6">
        <f ca="1">IF(Table1342[[#This Row],[ACTUAL_SELL/BUY]]=Table1342[[#This Row],[PREDICTED_SELL/BUY]],1,0)</f>
        <v>1</v>
      </c>
      <c r="M53" s="6"/>
      <c r="N53" s="6"/>
      <c r="O53" s="6"/>
    </row>
    <row r="54" spans="1:15">
      <c r="A54">
        <v>52</v>
      </c>
      <c r="B54">
        <v>845.61009999999999</v>
      </c>
      <c r="C54">
        <v>804.93242999999995</v>
      </c>
      <c r="D54" s="3">
        <f>Table1342[[#This Row],[Actual]]/B53-1</f>
        <v>-2.0885555581386939E-3</v>
      </c>
      <c r="E54" s="3">
        <f>Table1342[[#This Row],[Predicted]]/B53-1</f>
        <v>-5.0092608993911769E-2</v>
      </c>
      <c r="F54" s="1">
        <v>42818</v>
      </c>
      <c r="G54" s="4">
        <f t="shared" ca="1" si="0"/>
        <v>1</v>
      </c>
      <c r="H54" s="4" t="str">
        <f>IF(Table1342[[#This Row],[Column4]]&gt;=0,"BUY","SELL")</f>
        <v>SELL</v>
      </c>
      <c r="I54" s="4" t="str">
        <f ca="1">IF(Table1342[[#This Row],[Long]]=1,"BUY","SELL")</f>
        <v>BUY</v>
      </c>
      <c r="J54" s="5">
        <f ca="1">IF(Table1342[[#This Row],[PREDICTED_SELL/BUY]]="BUY",Table1342[[#This Row],[Column4]]*$R$3,IF(Table1342[[#This Row],[PREDICTED_SELL/BUY]]="SELL",-Table1342[[#This Row],[Column4]]*$R$3))</f>
        <v>-3.759400004649649</v>
      </c>
      <c r="K54" s="6"/>
      <c r="L54" s="6">
        <f ca="1">IF(Table1342[[#This Row],[ACTUAL_SELL/BUY]]=Table1342[[#This Row],[PREDICTED_SELL/BUY]],1,0)</f>
        <v>0</v>
      </c>
      <c r="M54" s="6"/>
      <c r="N54" s="6"/>
      <c r="O54" s="6"/>
    </row>
    <row r="55" spans="1:15">
      <c r="A55">
        <v>53</v>
      </c>
      <c r="B55">
        <v>846.82010000000002</v>
      </c>
      <c r="C55">
        <v>804.38369999999998</v>
      </c>
      <c r="D55" s="3">
        <f>Table1342[[#This Row],[Actual]]/B54-1</f>
        <v>1.4309195218931148E-3</v>
      </c>
      <c r="E55" s="3">
        <f>Table1342[[#This Row],[Predicted]]/B54-1</f>
        <v>-4.8753438493698287E-2</v>
      </c>
      <c r="F55" s="1">
        <v>42821</v>
      </c>
      <c r="G55" s="4">
        <f t="shared" ca="1" si="0"/>
        <v>0</v>
      </c>
      <c r="H55" s="4" t="str">
        <f>IF(Table1342[[#This Row],[Column4]]&gt;=0,"BUY","SELL")</f>
        <v>BUY</v>
      </c>
      <c r="I55" s="4" t="str">
        <f ca="1">IF(Table1342[[#This Row],[Long]]=1,"BUY","SELL")</f>
        <v>SELL</v>
      </c>
      <c r="J55" s="5">
        <f ca="1">IF(Table1342[[#This Row],[PREDICTED_SELL/BUY]]="BUY",Table1342[[#This Row],[Column4]]*$R$3,IF(Table1342[[#This Row],[PREDICTED_SELL/BUY]]="SELL",-Table1342[[#This Row],[Column4]]*$R$3))</f>
        <v>-2.5756551394076066</v>
      </c>
      <c r="K55" s="6"/>
      <c r="L55" s="6">
        <f ca="1">IF(Table1342[[#This Row],[ACTUAL_SELL/BUY]]=Table1342[[#This Row],[PREDICTED_SELL/BUY]],1,0)</f>
        <v>0</v>
      </c>
      <c r="M55" s="6"/>
      <c r="N55" s="6"/>
      <c r="O55" s="6"/>
    </row>
    <row r="56" spans="1:15">
      <c r="A56">
        <v>54</v>
      </c>
      <c r="B56">
        <v>856</v>
      </c>
      <c r="C56">
        <v>804.05334000000005</v>
      </c>
      <c r="D56" s="3">
        <f>Table1342[[#This Row],[Actual]]/B55-1</f>
        <v>1.0840437065676722E-2</v>
      </c>
      <c r="E56" s="3">
        <f>Table1342[[#This Row],[Predicted]]/B55-1</f>
        <v>-5.0502769124162183E-2</v>
      </c>
      <c r="F56" s="1">
        <v>42822</v>
      </c>
      <c r="G56" s="4">
        <f t="shared" ca="1" si="0"/>
        <v>0</v>
      </c>
      <c r="H56" s="4" t="str">
        <f>IF(Table1342[[#This Row],[Column4]]&gt;=0,"BUY","SELL")</f>
        <v>BUY</v>
      </c>
      <c r="I56" s="4" t="str">
        <f ca="1">IF(Table1342[[#This Row],[Long]]=1,"BUY","SELL")</f>
        <v>SELL</v>
      </c>
      <c r="J56" s="5">
        <f ca="1">IF(Table1342[[#This Row],[PREDICTED_SELL/BUY]]="BUY",Table1342[[#This Row],[Column4]]*$R$3,IF(Table1342[[#This Row],[PREDICTED_SELL/BUY]]="SELL",-Table1342[[#This Row],[Column4]]*$R$3))</f>
        <v>-19.512786718218102</v>
      </c>
      <c r="K56" s="6"/>
      <c r="L56" s="6">
        <f ca="1">IF(Table1342[[#This Row],[ACTUAL_SELL/BUY]]=Table1342[[#This Row],[PREDICTED_SELL/BUY]],1,0)</f>
        <v>0</v>
      </c>
      <c r="M56" s="6"/>
      <c r="N56" s="6"/>
      <c r="O56" s="6"/>
    </row>
    <row r="57" spans="1:15">
      <c r="A57">
        <v>55</v>
      </c>
      <c r="B57">
        <v>874.32010000000002</v>
      </c>
      <c r="C57">
        <v>805.99959999999999</v>
      </c>
      <c r="D57" s="3">
        <f>Table1342[[#This Row],[Actual]]/B56-1</f>
        <v>2.140198598130838E-2</v>
      </c>
      <c r="E57" s="3">
        <f>Table1342[[#This Row],[Predicted]]/B56-1</f>
        <v>-5.8411682242990648E-2</v>
      </c>
      <c r="F57" s="1">
        <v>42823</v>
      </c>
      <c r="G57" s="4">
        <f t="shared" ca="1" si="0"/>
        <v>0</v>
      </c>
      <c r="H57" s="4" t="str">
        <f>IF(Table1342[[#This Row],[Column4]]&gt;=0,"BUY","SELL")</f>
        <v>BUY</v>
      </c>
      <c r="I57" s="4" t="str">
        <f ca="1">IF(Table1342[[#This Row],[Long]]=1,"BUY","SELL")</f>
        <v>SELL</v>
      </c>
      <c r="J57" s="5">
        <f ca="1">IF(Table1342[[#This Row],[PREDICTED_SELL/BUY]]="BUY",Table1342[[#This Row],[Column4]]*$R$3,IF(Table1342[[#This Row],[PREDICTED_SELL/BUY]]="SELL",-Table1342[[#This Row],[Column4]]*$R$3))</f>
        <v>-38.523574766355082</v>
      </c>
      <c r="K57" s="6"/>
      <c r="L57" s="6">
        <f ca="1">IF(Table1342[[#This Row],[ACTUAL_SELL/BUY]]=Table1342[[#This Row],[PREDICTED_SELL/BUY]],1,0)</f>
        <v>0</v>
      </c>
      <c r="M57" s="6"/>
      <c r="N57" s="6"/>
      <c r="O57" s="6"/>
    </row>
    <row r="58" spans="1:15">
      <c r="A58">
        <v>56</v>
      </c>
      <c r="B58">
        <v>876.34010000000001</v>
      </c>
      <c r="C58">
        <v>811.22739999999999</v>
      </c>
      <c r="D58" s="3">
        <f>Table1342[[#This Row],[Actual]]/B57-1</f>
        <v>2.3103666494685982E-3</v>
      </c>
      <c r="E58" s="3">
        <f>Table1342[[#This Row],[Predicted]]/B57-1</f>
        <v>-7.2162014804417751E-2</v>
      </c>
      <c r="F58" s="1">
        <v>42824</v>
      </c>
      <c r="G58" s="4">
        <f t="shared" ca="1" si="0"/>
        <v>0</v>
      </c>
      <c r="H58" s="4" t="str">
        <f>IF(Table1342[[#This Row],[Column4]]&gt;=0,"BUY","SELL")</f>
        <v>BUY</v>
      </c>
      <c r="I58" s="4" t="str">
        <f ca="1">IF(Table1342[[#This Row],[Long]]=1,"BUY","SELL")</f>
        <v>SELL</v>
      </c>
      <c r="J58" s="5">
        <f ca="1">IF(Table1342[[#This Row],[PREDICTED_SELL/BUY]]="BUY",Table1342[[#This Row],[Column4]]*$R$3,IF(Table1342[[#This Row],[PREDICTED_SELL/BUY]]="SELL",-Table1342[[#This Row],[Column4]]*$R$3))</f>
        <v>-4.1586599690434767</v>
      </c>
      <c r="K58" s="6"/>
      <c r="L58" s="6">
        <f ca="1">IF(Table1342[[#This Row],[ACTUAL_SELL/BUY]]=Table1342[[#This Row],[PREDICTED_SELL/BUY]],1,0)</f>
        <v>0</v>
      </c>
      <c r="M58" s="6"/>
      <c r="N58" s="6"/>
      <c r="O58" s="6"/>
    </row>
    <row r="59" spans="1:15">
      <c r="A59">
        <v>57</v>
      </c>
      <c r="B59">
        <v>886.54</v>
      </c>
      <c r="C59">
        <v>815.90689999999995</v>
      </c>
      <c r="D59" s="3">
        <f>Table1342[[#This Row],[Actual]]/B58-1</f>
        <v>1.1639202633771939E-2</v>
      </c>
      <c r="E59" s="3">
        <f>Table1342[[#This Row],[Predicted]]/B58-1</f>
        <v>-6.8960897715396152E-2</v>
      </c>
      <c r="F59" s="1">
        <v>42825</v>
      </c>
      <c r="G59" s="4">
        <f t="shared" ca="1" si="0"/>
        <v>1</v>
      </c>
      <c r="H59" s="4" t="str">
        <f>IF(Table1342[[#This Row],[Column4]]&gt;=0,"BUY","SELL")</f>
        <v>BUY</v>
      </c>
      <c r="I59" s="4" t="str">
        <f ca="1">IF(Table1342[[#This Row],[Long]]=1,"BUY","SELL")</f>
        <v>BUY</v>
      </c>
      <c r="J59" s="5">
        <f ca="1">IF(Table1342[[#This Row],[PREDICTED_SELL/BUY]]="BUY",Table1342[[#This Row],[Column4]]*$R$3,IF(Table1342[[#This Row],[PREDICTED_SELL/BUY]]="SELL",-Table1342[[#This Row],[Column4]]*$R$3))</f>
        <v>20.950564740789488</v>
      </c>
      <c r="K59" s="6"/>
      <c r="L59" s="6">
        <f ca="1">IF(Table1342[[#This Row],[ACTUAL_SELL/BUY]]=Table1342[[#This Row],[PREDICTED_SELL/BUY]],1,0)</f>
        <v>1</v>
      </c>
      <c r="M59" s="6"/>
      <c r="N59" s="6"/>
      <c r="O59" s="6"/>
    </row>
    <row r="60" spans="1:15">
      <c r="A60">
        <v>58</v>
      </c>
      <c r="B60">
        <v>891.51</v>
      </c>
      <c r="C60">
        <v>820.42223999999999</v>
      </c>
      <c r="D60" s="3">
        <f>Table1342[[#This Row],[Actual]]/B59-1</f>
        <v>5.6060640241839543E-3</v>
      </c>
      <c r="E60" s="3">
        <f>Table1342[[#This Row],[Predicted]]/B59-1</f>
        <v>-7.4579556477993081E-2</v>
      </c>
      <c r="F60" s="1">
        <v>42828</v>
      </c>
      <c r="G60" s="4">
        <f t="shared" ca="1" si="0"/>
        <v>0</v>
      </c>
      <c r="H60" s="4" t="str">
        <f>IF(Table1342[[#This Row],[Column4]]&gt;=0,"BUY","SELL")</f>
        <v>BUY</v>
      </c>
      <c r="I60" s="4" t="str">
        <f ca="1">IF(Table1342[[#This Row],[Long]]=1,"BUY","SELL")</f>
        <v>SELL</v>
      </c>
      <c r="J60" s="5">
        <f ca="1">IF(Table1342[[#This Row],[PREDICTED_SELL/BUY]]="BUY",Table1342[[#This Row],[Column4]]*$R$3,IF(Table1342[[#This Row],[PREDICTED_SELL/BUY]]="SELL",-Table1342[[#This Row],[Column4]]*$R$3))</f>
        <v>-10.090915243531118</v>
      </c>
      <c r="K60" s="6"/>
      <c r="L60" s="6">
        <f ca="1">IF(Table1342[[#This Row],[ACTUAL_SELL/BUY]]=Table1342[[#This Row],[PREDICTED_SELL/BUY]],1,0)</f>
        <v>0</v>
      </c>
      <c r="M60" s="6"/>
      <c r="N60" s="6"/>
      <c r="O60" s="6"/>
    </row>
    <row r="61" spans="1:15">
      <c r="A61">
        <v>59</v>
      </c>
      <c r="B61">
        <v>906.83010000000002</v>
      </c>
      <c r="C61">
        <v>822.89624000000003</v>
      </c>
      <c r="D61" s="3">
        <f>Table1342[[#This Row],[Actual]]/B60-1</f>
        <v>1.7184439882895308E-2</v>
      </c>
      <c r="E61" s="3">
        <f>Table1342[[#This Row],[Predicted]]/B60-1</f>
        <v>-7.6963533779766835E-2</v>
      </c>
      <c r="F61" s="1">
        <v>42829</v>
      </c>
      <c r="G61" s="4">
        <f t="shared" ca="1" si="0"/>
        <v>0</v>
      </c>
      <c r="H61" s="4" t="str">
        <f>IF(Table1342[[#This Row],[Column4]]&gt;=0,"BUY","SELL")</f>
        <v>BUY</v>
      </c>
      <c r="I61" s="4" t="str">
        <f ca="1">IF(Table1342[[#This Row],[Long]]=1,"BUY","SELL")</f>
        <v>SELL</v>
      </c>
      <c r="J61" s="5">
        <f ca="1">IF(Table1342[[#This Row],[PREDICTED_SELL/BUY]]="BUY",Table1342[[#This Row],[Column4]]*$R$3,IF(Table1342[[#This Row],[PREDICTED_SELL/BUY]]="SELL",-Table1342[[#This Row],[Column4]]*$R$3))</f>
        <v>-30.931991789211555</v>
      </c>
      <c r="K61" s="6"/>
      <c r="L61" s="6">
        <f ca="1">IF(Table1342[[#This Row],[ACTUAL_SELL/BUY]]=Table1342[[#This Row],[PREDICTED_SELL/BUY]],1,0)</f>
        <v>0</v>
      </c>
      <c r="M61" s="6"/>
      <c r="N61" s="6"/>
      <c r="O61" s="6"/>
    </row>
    <row r="62" spans="1:15">
      <c r="A62">
        <v>60</v>
      </c>
      <c r="B62">
        <v>909.28</v>
      </c>
      <c r="C62">
        <v>827.98440000000005</v>
      </c>
      <c r="D62" s="3">
        <f>Table1342[[#This Row],[Actual]]/B61-1</f>
        <v>2.7016086034197251E-3</v>
      </c>
      <c r="E62" s="3">
        <f>Table1342[[#This Row],[Predicted]]/B61-1</f>
        <v>-8.6946496372363402E-2</v>
      </c>
      <c r="F62" s="1">
        <v>42830</v>
      </c>
      <c r="G62" s="4">
        <f t="shared" ca="1" si="0"/>
        <v>1</v>
      </c>
      <c r="H62" s="4" t="str">
        <f>IF(Table1342[[#This Row],[Column4]]&gt;=0,"BUY","SELL")</f>
        <v>BUY</v>
      </c>
      <c r="I62" s="4" t="str">
        <f ca="1">IF(Table1342[[#This Row],[Long]]=1,"BUY","SELL")</f>
        <v>BUY</v>
      </c>
      <c r="J62" s="5">
        <f ca="1">IF(Table1342[[#This Row],[PREDICTED_SELL/BUY]]="BUY",Table1342[[#This Row],[Column4]]*$R$3,IF(Table1342[[#This Row],[PREDICTED_SELL/BUY]]="SELL",-Table1342[[#This Row],[Column4]]*$R$3))</f>
        <v>4.8628954861555052</v>
      </c>
      <c r="K62" s="6"/>
      <c r="L62" s="6">
        <f ca="1">IF(Table1342[[#This Row],[ACTUAL_SELL/BUY]]=Table1342[[#This Row],[PREDICTED_SELL/BUY]],1,0)</f>
        <v>1</v>
      </c>
      <c r="M62" s="6"/>
      <c r="N62" s="6"/>
      <c r="O62" s="6"/>
    </row>
    <row r="63" spans="1:15">
      <c r="A63">
        <v>61</v>
      </c>
      <c r="B63">
        <v>898.28009999999995</v>
      </c>
      <c r="C63">
        <v>831.14520000000005</v>
      </c>
      <c r="D63" s="3">
        <f>Table1342[[#This Row],[Actual]]/B62-1</f>
        <v>-1.2097373746260853E-2</v>
      </c>
      <c r="E63" s="3">
        <f>Table1342[[#This Row],[Predicted]]/B62-1</f>
        <v>-8.5930406475453025E-2</v>
      </c>
      <c r="F63" s="1">
        <v>42831</v>
      </c>
      <c r="G63" s="4">
        <f t="shared" ca="1" si="0"/>
        <v>0</v>
      </c>
      <c r="H63" s="4" t="str">
        <f>IF(Table1342[[#This Row],[Column4]]&gt;=0,"BUY","SELL")</f>
        <v>SELL</v>
      </c>
      <c r="I63" s="4" t="str">
        <f ca="1">IF(Table1342[[#This Row],[Long]]=1,"BUY","SELL")</f>
        <v>SELL</v>
      </c>
      <c r="J63" s="5">
        <f ca="1">IF(Table1342[[#This Row],[PREDICTED_SELL/BUY]]="BUY",Table1342[[#This Row],[Column4]]*$R$3,IF(Table1342[[#This Row],[PREDICTED_SELL/BUY]]="SELL",-Table1342[[#This Row],[Column4]]*$R$3))</f>
        <v>21.775272743269536</v>
      </c>
      <c r="K63" s="6"/>
      <c r="L63" s="6">
        <f ca="1">IF(Table1342[[#This Row],[ACTUAL_SELL/BUY]]=Table1342[[#This Row],[PREDICTED_SELL/BUY]],1,0)</f>
        <v>1</v>
      </c>
      <c r="M63" s="6"/>
      <c r="N63" s="6"/>
      <c r="O63" s="6"/>
    </row>
    <row r="64" spans="1:15">
      <c r="A64">
        <v>62</v>
      </c>
      <c r="B64">
        <v>894.87990000000002</v>
      </c>
      <c r="C64">
        <v>832.23955999999998</v>
      </c>
      <c r="D64" s="3">
        <f>Table1342[[#This Row],[Actual]]/B63-1</f>
        <v>-3.7852335813739479E-3</v>
      </c>
      <c r="E64" s="3">
        <f>Table1342[[#This Row],[Predicted]]/B63-1</f>
        <v>-7.3518872342824837E-2</v>
      </c>
      <c r="F64" s="1">
        <v>42832</v>
      </c>
      <c r="G64" s="4">
        <f t="shared" ca="1" si="0"/>
        <v>0</v>
      </c>
      <c r="H64" s="4" t="str">
        <f>IF(Table1342[[#This Row],[Column4]]&gt;=0,"BUY","SELL")</f>
        <v>SELL</v>
      </c>
      <c r="I64" s="4" t="str">
        <f ca="1">IF(Table1342[[#This Row],[Long]]=1,"BUY","SELL")</f>
        <v>SELL</v>
      </c>
      <c r="J64" s="5">
        <f ca="1">IF(Table1342[[#This Row],[PREDICTED_SELL/BUY]]="BUY",Table1342[[#This Row],[Column4]]*$R$3,IF(Table1342[[#This Row],[PREDICTED_SELL/BUY]]="SELL",-Table1342[[#This Row],[Column4]]*$R$3))</f>
        <v>6.8134204464731063</v>
      </c>
      <c r="K64" s="6"/>
      <c r="L64" s="6">
        <f ca="1">IF(Table1342[[#This Row],[ACTUAL_SELL/BUY]]=Table1342[[#This Row],[PREDICTED_SELL/BUY]],1,0)</f>
        <v>1</v>
      </c>
      <c r="M64" s="6"/>
      <c r="N64" s="6"/>
      <c r="O64" s="6"/>
    </row>
    <row r="65" spans="1:15">
      <c r="A65">
        <v>63</v>
      </c>
      <c r="B65">
        <v>907.04</v>
      </c>
      <c r="C65">
        <v>831.10204999999996</v>
      </c>
      <c r="D65" s="3">
        <f>Table1342[[#This Row],[Actual]]/B64-1</f>
        <v>1.3588527354341018E-2</v>
      </c>
      <c r="E65" s="3">
        <f>Table1342[[#This Row],[Predicted]]/B64-1</f>
        <v>-7.1269731279024251E-2</v>
      </c>
      <c r="F65" s="1">
        <v>42835</v>
      </c>
      <c r="G65" s="4">
        <f t="shared" ca="1" si="0"/>
        <v>1</v>
      </c>
      <c r="H65" s="4" t="str">
        <f>IF(Table1342[[#This Row],[Column4]]&gt;=0,"BUY","SELL")</f>
        <v>BUY</v>
      </c>
      <c r="I65" s="4" t="str">
        <f ca="1">IF(Table1342[[#This Row],[Long]]=1,"BUY","SELL")</f>
        <v>BUY</v>
      </c>
      <c r="J65" s="5">
        <f ca="1">IF(Table1342[[#This Row],[PREDICTED_SELL/BUY]]="BUY",Table1342[[#This Row],[Column4]]*$R$3,IF(Table1342[[#This Row],[PREDICTED_SELL/BUY]]="SELL",-Table1342[[#This Row],[Column4]]*$R$3))</f>
        <v>24.459349237813832</v>
      </c>
      <c r="K65" s="6"/>
      <c r="L65" s="6">
        <f ca="1">IF(Table1342[[#This Row],[ACTUAL_SELL/BUY]]=Table1342[[#This Row],[PREDICTED_SELL/BUY]],1,0)</f>
        <v>1</v>
      </c>
      <c r="M65" s="6"/>
      <c r="N65" s="6"/>
      <c r="O65" s="6"/>
    </row>
    <row r="66" spans="1:15">
      <c r="A66">
        <v>64</v>
      </c>
      <c r="B66">
        <v>902.36009999999999</v>
      </c>
      <c r="C66">
        <v>830.82470000000001</v>
      </c>
      <c r="D66" s="3">
        <f>Table1342[[#This Row],[Actual]]/B65-1</f>
        <v>-5.1595298994531191E-3</v>
      </c>
      <c r="E66" s="3">
        <f>Table1342[[#This Row],[Predicted]]/B65-1</f>
        <v>-8.4026393543834899E-2</v>
      </c>
      <c r="F66" s="1">
        <v>42836</v>
      </c>
      <c r="G66" s="4">
        <f t="shared" ref="G66:G129" ca="1" si="1">--(RAND()&gt;=0.5)</f>
        <v>1</v>
      </c>
      <c r="H66" s="4" t="str">
        <f>IF(Table1342[[#This Row],[Column4]]&gt;=0,"BUY","SELL")</f>
        <v>SELL</v>
      </c>
      <c r="I66" s="4" t="str">
        <f ca="1">IF(Table1342[[#This Row],[Long]]=1,"BUY","SELL")</f>
        <v>BUY</v>
      </c>
      <c r="J66" s="5">
        <f ca="1">IF(Table1342[[#This Row],[PREDICTED_SELL/BUY]]="BUY",Table1342[[#This Row],[Column4]]*$R$3,IF(Table1342[[#This Row],[PREDICTED_SELL/BUY]]="SELL",-Table1342[[#This Row],[Column4]]*$R$3))</f>
        <v>-9.2871538190156144</v>
      </c>
      <c r="K66" s="6"/>
      <c r="L66" s="6">
        <f ca="1">IF(Table1342[[#This Row],[ACTUAL_SELL/BUY]]=Table1342[[#This Row],[PREDICTED_SELL/BUY]],1,0)</f>
        <v>0</v>
      </c>
      <c r="M66" s="6"/>
      <c r="N66" s="6"/>
      <c r="O66" s="6"/>
    </row>
    <row r="67" spans="1:15">
      <c r="A67">
        <v>65</v>
      </c>
      <c r="B67">
        <v>896.23</v>
      </c>
      <c r="C67">
        <v>830.34109999999998</v>
      </c>
      <c r="D67" s="3">
        <f>Table1342[[#This Row],[Actual]]/B66-1</f>
        <v>-6.7934076429132517E-3</v>
      </c>
      <c r="E67" s="3">
        <f>Table1342[[#This Row],[Predicted]]/B66-1</f>
        <v>-7.9811817920584005E-2</v>
      </c>
      <c r="F67" s="1">
        <v>42837</v>
      </c>
      <c r="G67" s="4">
        <f t="shared" ca="1" si="1"/>
        <v>1</v>
      </c>
      <c r="H67" s="4" t="str">
        <f>IF(Table1342[[#This Row],[Column4]]&gt;=0,"BUY","SELL")</f>
        <v>SELL</v>
      </c>
      <c r="I67" s="4" t="str">
        <f ca="1">IF(Table1342[[#This Row],[Long]]=1,"BUY","SELL")</f>
        <v>BUY</v>
      </c>
      <c r="J67" s="5">
        <f ca="1">IF(Table1342[[#This Row],[PREDICTED_SELL/BUY]]="BUY",Table1342[[#This Row],[Column4]]*$R$3,IF(Table1342[[#This Row],[PREDICTED_SELL/BUY]]="SELL",-Table1342[[#This Row],[Column4]]*$R$3))</f>
        <v>-12.228133757243853</v>
      </c>
      <c r="K67" s="6"/>
      <c r="L67" s="6">
        <f ca="1">IF(Table1342[[#This Row],[ACTUAL_SELL/BUY]]=Table1342[[#This Row],[PREDICTED_SELL/BUY]],1,0)</f>
        <v>0</v>
      </c>
      <c r="M67" s="6"/>
      <c r="N67" s="6"/>
      <c r="O67" s="6"/>
    </row>
    <row r="68" spans="1:15">
      <c r="A68">
        <v>66</v>
      </c>
      <c r="B68">
        <v>884.66989999999998</v>
      </c>
      <c r="C68">
        <v>829.77710000000002</v>
      </c>
      <c r="D68" s="3">
        <f>Table1342[[#This Row],[Actual]]/B67-1</f>
        <v>-1.2898586300391646E-2</v>
      </c>
      <c r="E68" s="3">
        <f>Table1342[[#This Row],[Predicted]]/B67-1</f>
        <v>-7.4147149727190609E-2</v>
      </c>
      <c r="F68" s="1">
        <v>42838</v>
      </c>
      <c r="G68" s="4">
        <f t="shared" ca="1" si="1"/>
        <v>0</v>
      </c>
      <c r="H68" s="4" t="str">
        <f>IF(Table1342[[#This Row],[Column4]]&gt;=0,"BUY","SELL")</f>
        <v>SELL</v>
      </c>
      <c r="I68" s="4" t="str">
        <f ca="1">IF(Table1342[[#This Row],[Long]]=1,"BUY","SELL")</f>
        <v>SELL</v>
      </c>
      <c r="J68" s="5">
        <f ca="1">IF(Table1342[[#This Row],[PREDICTED_SELL/BUY]]="BUY",Table1342[[#This Row],[Column4]]*$R$3,IF(Table1342[[#This Row],[PREDICTED_SELL/BUY]]="SELL",-Table1342[[#This Row],[Column4]]*$R$3))</f>
        <v>23.217455340704962</v>
      </c>
      <c r="K68" s="6"/>
      <c r="L68" s="6">
        <f ca="1">IF(Table1342[[#This Row],[ACTUAL_SELL/BUY]]=Table1342[[#This Row],[PREDICTED_SELL/BUY]],1,0)</f>
        <v>1</v>
      </c>
      <c r="M68" s="6"/>
      <c r="N68" s="6"/>
      <c r="O68" s="6"/>
    </row>
    <row r="69" spans="1:15">
      <c r="A69">
        <v>67</v>
      </c>
      <c r="B69">
        <v>884.66989999999998</v>
      </c>
      <c r="C69">
        <v>825.77155000000005</v>
      </c>
      <c r="D69" s="3">
        <f>Table1342[[#This Row],[Actual]]/B68-1</f>
        <v>0</v>
      </c>
      <c r="E69" s="3">
        <f>Table1342[[#This Row],[Predicted]]/B68-1</f>
        <v>-6.6576640620416683E-2</v>
      </c>
      <c r="F69" s="1">
        <v>42839</v>
      </c>
      <c r="G69" s="4">
        <f t="shared" ca="1" si="1"/>
        <v>1</v>
      </c>
      <c r="H69" s="4" t="str">
        <f>IF(Table1342[[#This Row],[Column4]]&gt;=0,"BUY","SELL")</f>
        <v>BUY</v>
      </c>
      <c r="I69" s="4" t="str">
        <f ca="1">IF(Table1342[[#This Row],[Long]]=1,"BUY","SELL")</f>
        <v>BUY</v>
      </c>
      <c r="J69" s="5">
        <f ca="1">IF(Table1342[[#This Row],[PREDICTED_SELL/BUY]]="BUY",Table1342[[#This Row],[Column4]]*$R$3,IF(Table1342[[#This Row],[PREDICTED_SELL/BUY]]="SELL",-Table1342[[#This Row],[Column4]]*$R$3))</f>
        <v>0</v>
      </c>
      <c r="K69" s="6"/>
      <c r="L69" s="6">
        <f ca="1">IF(Table1342[[#This Row],[ACTUAL_SELL/BUY]]=Table1342[[#This Row],[PREDICTED_SELL/BUY]],1,0)</f>
        <v>1</v>
      </c>
      <c r="M69" s="6"/>
      <c r="N69" s="6"/>
      <c r="O69" s="6"/>
    </row>
    <row r="70" spans="1:15">
      <c r="A70">
        <v>68</v>
      </c>
      <c r="B70">
        <v>901.99</v>
      </c>
      <c r="C70">
        <v>656.78510000000006</v>
      </c>
      <c r="D70" s="3">
        <f>Table1342[[#This Row],[Actual]]/B69-1</f>
        <v>1.9578036960452794E-2</v>
      </c>
      <c r="E70" s="3">
        <f>Table1342[[#This Row],[Predicted]]/B69-1</f>
        <v>-0.25759302989736621</v>
      </c>
      <c r="F70" s="1">
        <v>42842</v>
      </c>
      <c r="G70" s="4">
        <f t="shared" ca="1" si="1"/>
        <v>0</v>
      </c>
      <c r="H70" s="4" t="str">
        <f>IF(Table1342[[#This Row],[Column4]]&gt;=0,"BUY","SELL")</f>
        <v>BUY</v>
      </c>
      <c r="I70" s="4" t="str">
        <f ca="1">IF(Table1342[[#This Row],[Long]]=1,"BUY","SELL")</f>
        <v>SELL</v>
      </c>
      <c r="J70" s="5">
        <f ca="1">IF(Table1342[[#This Row],[PREDICTED_SELL/BUY]]="BUY",Table1342[[#This Row],[Column4]]*$R$3,IF(Table1342[[#This Row],[PREDICTED_SELL/BUY]]="SELL",-Table1342[[#This Row],[Column4]]*$R$3))</f>
        <v>-35.240466528815027</v>
      </c>
      <c r="K70" s="6"/>
      <c r="L70" s="6">
        <f ca="1">IF(Table1342[[#This Row],[ACTUAL_SELL/BUY]]=Table1342[[#This Row],[PREDICTED_SELL/BUY]],1,0)</f>
        <v>0</v>
      </c>
      <c r="M70" s="6"/>
      <c r="N70" s="6"/>
      <c r="O70" s="6"/>
    </row>
    <row r="71" spans="1:15">
      <c r="A71">
        <v>69</v>
      </c>
      <c r="B71">
        <v>903.78</v>
      </c>
      <c r="C71">
        <v>712.00040000000001</v>
      </c>
      <c r="D71" s="3">
        <f>Table1342[[#This Row],[Actual]]/B70-1</f>
        <v>1.9845009368173461E-3</v>
      </c>
      <c r="E71" s="3">
        <f>Table1342[[#This Row],[Predicted]]/B70-1</f>
        <v>-0.21063382077406623</v>
      </c>
      <c r="F71" s="1">
        <v>42843</v>
      </c>
      <c r="G71" s="4">
        <f t="shared" ca="1" si="1"/>
        <v>0</v>
      </c>
      <c r="H71" s="4" t="str">
        <f>IF(Table1342[[#This Row],[Column4]]&gt;=0,"BUY","SELL")</f>
        <v>BUY</v>
      </c>
      <c r="I71" s="4" t="str">
        <f ca="1">IF(Table1342[[#This Row],[Long]]=1,"BUY","SELL")</f>
        <v>SELL</v>
      </c>
      <c r="J71" s="5">
        <f ca="1">IF(Table1342[[#This Row],[PREDICTED_SELL/BUY]]="BUY",Table1342[[#This Row],[Column4]]*$R$3,IF(Table1342[[#This Row],[PREDICTED_SELL/BUY]]="SELL",-Table1342[[#This Row],[Column4]]*$R$3))</f>
        <v>-3.5721016862712229</v>
      </c>
      <c r="K71" s="6"/>
      <c r="L71" s="6">
        <f ca="1">IF(Table1342[[#This Row],[ACTUAL_SELL/BUY]]=Table1342[[#This Row],[PREDICTED_SELL/BUY]],1,0)</f>
        <v>0</v>
      </c>
      <c r="M71" s="6"/>
      <c r="N71" s="6"/>
      <c r="O71" s="6"/>
    </row>
    <row r="72" spans="1:15">
      <c r="A72">
        <v>70</v>
      </c>
      <c r="B72">
        <v>899.2</v>
      </c>
      <c r="C72">
        <v>741.48865000000001</v>
      </c>
      <c r="D72" s="3">
        <f>Table1342[[#This Row],[Actual]]/B71-1</f>
        <v>-5.0676049481067631E-3</v>
      </c>
      <c r="E72" s="3">
        <f>Table1342[[#This Row],[Predicted]]/B71-1</f>
        <v>-0.17956953019540145</v>
      </c>
      <c r="F72" s="1">
        <v>42844</v>
      </c>
      <c r="G72" s="4">
        <f t="shared" ca="1" si="1"/>
        <v>1</v>
      </c>
      <c r="H72" s="4" t="str">
        <f>IF(Table1342[[#This Row],[Column4]]&gt;=0,"BUY","SELL")</f>
        <v>SELL</v>
      </c>
      <c r="I72" s="4" t="str">
        <f ca="1">IF(Table1342[[#This Row],[Long]]=1,"BUY","SELL")</f>
        <v>BUY</v>
      </c>
      <c r="J72" s="5">
        <f ca="1">IF(Table1342[[#This Row],[PREDICTED_SELL/BUY]]="BUY",Table1342[[#This Row],[Column4]]*$R$3,IF(Table1342[[#This Row],[PREDICTED_SELL/BUY]]="SELL",-Table1342[[#This Row],[Column4]]*$R$3))</f>
        <v>-9.1216889065921727</v>
      </c>
      <c r="K72" s="6"/>
      <c r="L72" s="6">
        <f ca="1">IF(Table1342[[#This Row],[ACTUAL_SELL/BUY]]=Table1342[[#This Row],[PREDICTED_SELL/BUY]],1,0)</f>
        <v>0</v>
      </c>
      <c r="M72" s="6"/>
      <c r="N72" s="6"/>
      <c r="O72" s="6"/>
    </row>
    <row r="73" spans="1:15">
      <c r="A73">
        <v>71</v>
      </c>
      <c r="B73">
        <v>902.06010000000003</v>
      </c>
      <c r="C73">
        <v>829.75725999999997</v>
      </c>
      <c r="D73" s="3">
        <f>Table1342[[#This Row],[Actual]]/B72-1</f>
        <v>3.1807161921708627E-3</v>
      </c>
      <c r="E73" s="3">
        <f>Table1342[[#This Row],[Predicted]]/B72-1</f>
        <v>-7.7227246441281205E-2</v>
      </c>
      <c r="F73" s="1">
        <v>42845</v>
      </c>
      <c r="G73" s="4">
        <f t="shared" ca="1" si="1"/>
        <v>1</v>
      </c>
      <c r="H73" s="4" t="str">
        <f>IF(Table1342[[#This Row],[Column4]]&gt;=0,"BUY","SELL")</f>
        <v>BUY</v>
      </c>
      <c r="I73" s="4" t="str">
        <f ca="1">IF(Table1342[[#This Row],[Long]]=1,"BUY","SELL")</f>
        <v>BUY</v>
      </c>
      <c r="J73" s="5">
        <f ca="1">IF(Table1342[[#This Row],[PREDICTED_SELL/BUY]]="BUY",Table1342[[#This Row],[Column4]]*$R$3,IF(Table1342[[#This Row],[PREDICTED_SELL/BUY]]="SELL",-Table1342[[#This Row],[Column4]]*$R$3))</f>
        <v>5.7252891459075528</v>
      </c>
      <c r="K73" s="6"/>
      <c r="L73" s="6">
        <f ca="1">IF(Table1342[[#This Row],[ACTUAL_SELL/BUY]]=Table1342[[#This Row],[PREDICTED_SELL/BUY]],1,0)</f>
        <v>1</v>
      </c>
      <c r="M73" s="6"/>
      <c r="N73" s="6"/>
      <c r="O73" s="6"/>
    </row>
    <row r="74" spans="1:15">
      <c r="A74">
        <v>72</v>
      </c>
      <c r="B74">
        <v>898.53</v>
      </c>
      <c r="C74">
        <v>848.89355</v>
      </c>
      <c r="D74" s="3">
        <f>Table1342[[#This Row],[Actual]]/B73-1</f>
        <v>-3.9133756165471434E-3</v>
      </c>
      <c r="E74" s="3">
        <f>Table1342[[#This Row],[Predicted]]/B73-1</f>
        <v>-5.8939032997912255E-2</v>
      </c>
      <c r="F74" s="1">
        <v>42846</v>
      </c>
      <c r="G74" s="4">
        <f t="shared" ca="1" si="1"/>
        <v>1</v>
      </c>
      <c r="H74" s="4" t="str">
        <f>IF(Table1342[[#This Row],[Column4]]&gt;=0,"BUY","SELL")</f>
        <v>SELL</v>
      </c>
      <c r="I74" s="4" t="str">
        <f ca="1">IF(Table1342[[#This Row],[Long]]=1,"BUY","SELL")</f>
        <v>BUY</v>
      </c>
      <c r="J74" s="5">
        <f ca="1">IF(Table1342[[#This Row],[PREDICTED_SELL/BUY]]="BUY",Table1342[[#This Row],[Column4]]*$R$3,IF(Table1342[[#This Row],[PREDICTED_SELL/BUY]]="SELL",-Table1342[[#This Row],[Column4]]*$R$3))</f>
        <v>-7.0440761097848581</v>
      </c>
      <c r="K74" s="6"/>
      <c r="L74" s="6">
        <f ca="1">IF(Table1342[[#This Row],[ACTUAL_SELL/BUY]]=Table1342[[#This Row],[PREDICTED_SELL/BUY]],1,0)</f>
        <v>0</v>
      </c>
      <c r="M74" s="6"/>
      <c r="N74" s="6"/>
      <c r="O74" s="6"/>
    </row>
    <row r="75" spans="1:15">
      <c r="A75">
        <v>73</v>
      </c>
      <c r="B75">
        <v>907.40989999999999</v>
      </c>
      <c r="C75">
        <v>861.75194999999997</v>
      </c>
      <c r="D75" s="3">
        <f>Table1342[[#This Row],[Actual]]/B74-1</f>
        <v>9.8826972944698888E-3</v>
      </c>
      <c r="E75" s="3">
        <f>Table1342[[#This Row],[Predicted]]/B74-1</f>
        <v>-4.0931354545758136E-2</v>
      </c>
      <c r="F75" s="1">
        <v>42849</v>
      </c>
      <c r="G75" s="4">
        <f t="shared" ca="1" si="1"/>
        <v>0</v>
      </c>
      <c r="H75" s="4" t="str">
        <f>IF(Table1342[[#This Row],[Column4]]&gt;=0,"BUY","SELL")</f>
        <v>BUY</v>
      </c>
      <c r="I75" s="4" t="str">
        <f ca="1">IF(Table1342[[#This Row],[Long]]=1,"BUY","SELL")</f>
        <v>SELL</v>
      </c>
      <c r="J75" s="5">
        <f ca="1">IF(Table1342[[#This Row],[PREDICTED_SELL/BUY]]="BUY",Table1342[[#This Row],[Column4]]*$R$3,IF(Table1342[[#This Row],[PREDICTED_SELL/BUY]]="SELL",-Table1342[[#This Row],[Column4]]*$R$3))</f>
        <v>-17.7888551300458</v>
      </c>
      <c r="K75" s="6"/>
      <c r="L75" s="6">
        <f ca="1">IF(Table1342[[#This Row],[ACTUAL_SELL/BUY]]=Table1342[[#This Row],[PREDICTED_SELL/BUY]],1,0)</f>
        <v>0</v>
      </c>
      <c r="M75" s="6"/>
      <c r="N75" s="6"/>
      <c r="O75" s="6"/>
    </row>
    <row r="76" spans="1:15">
      <c r="A76">
        <v>74</v>
      </c>
      <c r="B76">
        <v>907.62009999999998</v>
      </c>
      <c r="C76">
        <v>872.96532999999999</v>
      </c>
      <c r="D76" s="3">
        <f>Table1342[[#This Row],[Actual]]/B75-1</f>
        <v>2.3164834326805384E-4</v>
      </c>
      <c r="E76" s="3">
        <f>Table1342[[#This Row],[Predicted]]/B75-1</f>
        <v>-3.7959217769169107E-2</v>
      </c>
      <c r="F76" s="1">
        <v>42850</v>
      </c>
      <c r="G76" s="4">
        <f t="shared" ca="1" si="1"/>
        <v>0</v>
      </c>
      <c r="H76" s="4" t="str">
        <f>IF(Table1342[[#This Row],[Column4]]&gt;=0,"BUY","SELL")</f>
        <v>BUY</v>
      </c>
      <c r="I76" s="4" t="str">
        <f ca="1">IF(Table1342[[#This Row],[Long]]=1,"BUY","SELL")</f>
        <v>SELL</v>
      </c>
      <c r="J76" s="5">
        <f ca="1">IF(Table1342[[#This Row],[PREDICTED_SELL/BUY]]="BUY",Table1342[[#This Row],[Column4]]*$R$3,IF(Table1342[[#This Row],[PREDICTED_SELL/BUY]]="SELL",-Table1342[[#This Row],[Column4]]*$R$3))</f>
        <v>-0.4169670178824969</v>
      </c>
      <c r="K76" s="6"/>
      <c r="L76" s="6">
        <f ca="1">IF(Table1342[[#This Row],[ACTUAL_SELL/BUY]]=Table1342[[#This Row],[PREDICTED_SELL/BUY]],1,0)</f>
        <v>0</v>
      </c>
      <c r="M76" s="6"/>
      <c r="N76" s="6"/>
      <c r="O76" s="6"/>
    </row>
    <row r="77" spans="1:15">
      <c r="A77">
        <v>75</v>
      </c>
      <c r="B77">
        <v>909.29</v>
      </c>
      <c r="C77">
        <v>873.87509999999997</v>
      </c>
      <c r="D77" s="3">
        <f>Table1342[[#This Row],[Actual]]/B76-1</f>
        <v>1.8398667019383641E-3</v>
      </c>
      <c r="E77" s="3">
        <f>Table1342[[#This Row],[Predicted]]/B76-1</f>
        <v>-3.7179652588125833E-2</v>
      </c>
      <c r="F77" s="1">
        <v>42851</v>
      </c>
      <c r="G77" s="4">
        <f t="shared" ca="1" si="1"/>
        <v>0</v>
      </c>
      <c r="H77" s="4" t="str">
        <f>IF(Table1342[[#This Row],[Column4]]&gt;=0,"BUY","SELL")</f>
        <v>BUY</v>
      </c>
      <c r="I77" s="4" t="str">
        <f ca="1">IF(Table1342[[#This Row],[Long]]=1,"BUY","SELL")</f>
        <v>SELL</v>
      </c>
      <c r="J77" s="5">
        <f ca="1">IF(Table1342[[#This Row],[PREDICTED_SELL/BUY]]="BUY",Table1342[[#This Row],[Column4]]*$R$3,IF(Table1342[[#This Row],[PREDICTED_SELL/BUY]]="SELL",-Table1342[[#This Row],[Column4]]*$R$3))</f>
        <v>-3.3117600634890554</v>
      </c>
      <c r="K77" s="6"/>
      <c r="L77" s="6">
        <f ca="1">IF(Table1342[[#This Row],[ACTUAL_SELL/BUY]]=Table1342[[#This Row],[PREDICTED_SELL/BUY]],1,0)</f>
        <v>0</v>
      </c>
      <c r="M77" s="6"/>
      <c r="N77" s="6"/>
      <c r="O77" s="6"/>
    </row>
    <row r="78" spans="1:15">
      <c r="A78">
        <v>76</v>
      </c>
      <c r="B78">
        <v>918.37990000000002</v>
      </c>
      <c r="C78">
        <v>875.69949999999994</v>
      </c>
      <c r="D78" s="3">
        <f>Table1342[[#This Row],[Actual]]/B77-1</f>
        <v>9.9967007225418847E-3</v>
      </c>
      <c r="E78" s="3">
        <f>Table1342[[#This Row],[Predicted]]/B77-1</f>
        <v>-3.6941459820299394E-2</v>
      </c>
      <c r="F78" s="1">
        <v>42852</v>
      </c>
      <c r="G78" s="4">
        <f t="shared" ca="1" si="1"/>
        <v>1</v>
      </c>
      <c r="H78" s="4" t="str">
        <f>IF(Table1342[[#This Row],[Column4]]&gt;=0,"BUY","SELL")</f>
        <v>BUY</v>
      </c>
      <c r="I78" s="4" t="str">
        <f ca="1">IF(Table1342[[#This Row],[Long]]=1,"BUY","SELL")</f>
        <v>BUY</v>
      </c>
      <c r="J78" s="5">
        <f ca="1">IF(Table1342[[#This Row],[PREDICTED_SELL/BUY]]="BUY",Table1342[[#This Row],[Column4]]*$R$3,IF(Table1342[[#This Row],[PREDICTED_SELL/BUY]]="SELL",-Table1342[[#This Row],[Column4]]*$R$3))</f>
        <v>17.994061300575392</v>
      </c>
      <c r="K78" s="6"/>
      <c r="L78" s="6">
        <f ca="1">IF(Table1342[[#This Row],[ACTUAL_SELL/BUY]]=Table1342[[#This Row],[PREDICTED_SELL/BUY]],1,0)</f>
        <v>1</v>
      </c>
      <c r="M78" s="6"/>
      <c r="N78" s="6"/>
      <c r="O78" s="6"/>
    </row>
    <row r="79" spans="1:15">
      <c r="A79">
        <v>77</v>
      </c>
      <c r="B79">
        <v>924.99</v>
      </c>
      <c r="C79">
        <v>877.53200000000004</v>
      </c>
      <c r="D79" s="3">
        <f>Table1342[[#This Row],[Actual]]/B78-1</f>
        <v>7.1975660617136228E-3</v>
      </c>
      <c r="E79" s="3">
        <f>Table1342[[#This Row],[Predicted]]/B78-1</f>
        <v>-4.4478216476645405E-2</v>
      </c>
      <c r="F79" s="1">
        <v>42853</v>
      </c>
      <c r="G79" s="4">
        <f t="shared" ca="1" si="1"/>
        <v>0</v>
      </c>
      <c r="H79" s="4" t="str">
        <f>IF(Table1342[[#This Row],[Column4]]&gt;=0,"BUY","SELL")</f>
        <v>BUY</v>
      </c>
      <c r="I79" s="4" t="str">
        <f ca="1">IF(Table1342[[#This Row],[Long]]=1,"BUY","SELL")</f>
        <v>SELL</v>
      </c>
      <c r="J79" s="5">
        <f ca="1">IF(Table1342[[#This Row],[PREDICTED_SELL/BUY]]="BUY",Table1342[[#This Row],[Column4]]*$R$3,IF(Table1342[[#This Row],[PREDICTED_SELL/BUY]]="SELL",-Table1342[[#This Row],[Column4]]*$R$3))</f>
        <v>-12.955618911084521</v>
      </c>
      <c r="K79" s="6"/>
      <c r="L79" s="6">
        <f ca="1">IF(Table1342[[#This Row],[ACTUAL_SELL/BUY]]=Table1342[[#This Row],[PREDICTED_SELL/BUY]],1,0)</f>
        <v>0</v>
      </c>
      <c r="M79" s="6"/>
      <c r="N79" s="6"/>
      <c r="O79" s="6"/>
    </row>
    <row r="80" spans="1:15">
      <c r="A80">
        <v>78</v>
      </c>
      <c r="B80">
        <v>948.23</v>
      </c>
      <c r="C80">
        <v>880.4289</v>
      </c>
      <c r="D80" s="3">
        <f>Table1342[[#This Row],[Actual]]/B79-1</f>
        <v>2.5124595941577788E-2</v>
      </c>
      <c r="E80" s="3">
        <f>Table1342[[#This Row],[Predicted]]/B79-1</f>
        <v>-4.8174682969545635E-2</v>
      </c>
      <c r="F80" s="1">
        <v>42856</v>
      </c>
      <c r="G80" s="4">
        <f t="shared" ca="1" si="1"/>
        <v>0</v>
      </c>
      <c r="H80" s="4" t="str">
        <f>IF(Table1342[[#This Row],[Column4]]&gt;=0,"BUY","SELL")</f>
        <v>BUY</v>
      </c>
      <c r="I80" s="4" t="str">
        <f ca="1">IF(Table1342[[#This Row],[Long]]=1,"BUY","SELL")</f>
        <v>SELL</v>
      </c>
      <c r="J80" s="5">
        <f ca="1">IF(Table1342[[#This Row],[PREDICTED_SELL/BUY]]="BUY",Table1342[[#This Row],[Column4]]*$R$3,IF(Table1342[[#This Row],[PREDICTED_SELL/BUY]]="SELL",-Table1342[[#This Row],[Column4]]*$R$3))</f>
        <v>-45.224272694840018</v>
      </c>
      <c r="K80" s="6"/>
      <c r="L80" s="6">
        <f ca="1">IF(Table1342[[#This Row],[ACTUAL_SELL/BUY]]=Table1342[[#This Row],[PREDICTED_SELL/BUY]],1,0)</f>
        <v>0</v>
      </c>
      <c r="M80" s="6"/>
      <c r="N80" s="6"/>
      <c r="O80" s="6"/>
    </row>
    <row r="81" spans="1:15">
      <c r="A81">
        <v>79</v>
      </c>
      <c r="B81">
        <v>946.93989999999997</v>
      </c>
      <c r="C81">
        <v>888.69190000000003</v>
      </c>
      <c r="D81" s="3">
        <f>Table1342[[#This Row],[Actual]]/B80-1</f>
        <v>-1.3605348913239279E-3</v>
      </c>
      <c r="E81" s="3">
        <f>Table1342[[#This Row],[Predicted]]/B80-1</f>
        <v>-6.2788669415648091E-2</v>
      </c>
      <c r="F81" s="1">
        <v>42857</v>
      </c>
      <c r="G81" s="4">
        <f t="shared" ca="1" si="1"/>
        <v>0</v>
      </c>
      <c r="H81" s="4" t="str">
        <f>IF(Table1342[[#This Row],[Column4]]&gt;=0,"BUY","SELL")</f>
        <v>SELL</v>
      </c>
      <c r="I81" s="4" t="str">
        <f ca="1">IF(Table1342[[#This Row],[Long]]=1,"BUY","SELL")</f>
        <v>SELL</v>
      </c>
      <c r="J81" s="5">
        <f ca="1">IF(Table1342[[#This Row],[PREDICTED_SELL/BUY]]="BUY",Table1342[[#This Row],[Column4]]*$R$3,IF(Table1342[[#This Row],[PREDICTED_SELL/BUY]]="SELL",-Table1342[[#This Row],[Column4]]*$R$3))</f>
        <v>2.4489628043830702</v>
      </c>
      <c r="K81" s="6"/>
      <c r="L81" s="6">
        <f ca="1">IF(Table1342[[#This Row],[ACTUAL_SELL/BUY]]=Table1342[[#This Row],[PREDICTED_SELL/BUY]],1,0)</f>
        <v>1</v>
      </c>
      <c r="M81" s="6"/>
      <c r="N81" s="6"/>
      <c r="O81" s="6"/>
    </row>
    <row r="82" spans="1:15">
      <c r="A82">
        <v>80</v>
      </c>
      <c r="B82">
        <v>941.03</v>
      </c>
      <c r="C82">
        <v>892.84389999999996</v>
      </c>
      <c r="D82" s="3">
        <f>Table1342[[#This Row],[Actual]]/B81-1</f>
        <v>-6.2410507784074198E-3</v>
      </c>
      <c r="E82" s="3">
        <f>Table1342[[#This Row],[Predicted]]/B81-1</f>
        <v>-5.7127173540791776E-2</v>
      </c>
      <c r="F82" s="1">
        <v>42858</v>
      </c>
      <c r="G82" s="4">
        <f t="shared" ca="1" si="1"/>
        <v>0</v>
      </c>
      <c r="H82" s="4" t="str">
        <f>IF(Table1342[[#This Row],[Column4]]&gt;=0,"BUY","SELL")</f>
        <v>SELL</v>
      </c>
      <c r="I82" s="4" t="str">
        <f ca="1">IF(Table1342[[#This Row],[Long]]=1,"BUY","SELL")</f>
        <v>SELL</v>
      </c>
      <c r="J82" s="5">
        <f ca="1">IF(Table1342[[#This Row],[PREDICTED_SELL/BUY]]="BUY",Table1342[[#This Row],[Column4]]*$R$3,IF(Table1342[[#This Row],[PREDICTED_SELL/BUY]]="SELL",-Table1342[[#This Row],[Column4]]*$R$3))</f>
        <v>11.233891401133356</v>
      </c>
      <c r="K82" s="6"/>
      <c r="L82" s="6">
        <f ca="1">IF(Table1342[[#This Row],[ACTUAL_SELL/BUY]]=Table1342[[#This Row],[PREDICTED_SELL/BUY]],1,0)</f>
        <v>1</v>
      </c>
      <c r="M82" s="6"/>
      <c r="N82" s="6"/>
      <c r="O82" s="6"/>
    </row>
    <row r="83" spans="1:15">
      <c r="A83">
        <v>81</v>
      </c>
      <c r="B83">
        <v>937.53</v>
      </c>
      <c r="C83">
        <v>893.40015000000005</v>
      </c>
      <c r="D83" s="3">
        <f>Table1342[[#This Row],[Actual]]/B82-1</f>
        <v>-3.7193288205477071E-3</v>
      </c>
      <c r="E83" s="3">
        <f>Table1342[[#This Row],[Predicted]]/B82-1</f>
        <v>-5.061459252096101E-2</v>
      </c>
      <c r="F83" s="1">
        <v>42859</v>
      </c>
      <c r="G83" s="4">
        <f t="shared" ca="1" si="1"/>
        <v>1</v>
      </c>
      <c r="H83" s="4" t="str">
        <f>IF(Table1342[[#This Row],[Column4]]&gt;=0,"BUY","SELL")</f>
        <v>SELL</v>
      </c>
      <c r="I83" s="4" t="str">
        <f ca="1">IF(Table1342[[#This Row],[Long]]=1,"BUY","SELL")</f>
        <v>BUY</v>
      </c>
      <c r="J83" s="5">
        <f ca="1">IF(Table1342[[#This Row],[PREDICTED_SELL/BUY]]="BUY",Table1342[[#This Row],[Column4]]*$R$3,IF(Table1342[[#This Row],[PREDICTED_SELL/BUY]]="SELL",-Table1342[[#This Row],[Column4]]*$R$3))</f>
        <v>-6.6947918769858727</v>
      </c>
      <c r="K83" s="6"/>
      <c r="L83" s="6">
        <f ca="1">IF(Table1342[[#This Row],[ACTUAL_SELL/BUY]]=Table1342[[#This Row],[PREDICTED_SELL/BUY]],1,0)</f>
        <v>0</v>
      </c>
      <c r="M83" s="6"/>
      <c r="N83" s="6"/>
      <c r="O83" s="6"/>
    </row>
    <row r="84" spans="1:15">
      <c r="A84">
        <v>82</v>
      </c>
      <c r="B84">
        <v>934.1499</v>
      </c>
      <c r="C84">
        <v>891.29736000000003</v>
      </c>
      <c r="D84" s="3">
        <f>Table1342[[#This Row],[Actual]]/B83-1</f>
        <v>-3.605324629611828E-3</v>
      </c>
      <c r="E84" s="3">
        <f>Table1342[[#This Row],[Predicted]]/B83-1</f>
        <v>-4.931323797638465E-2</v>
      </c>
      <c r="F84" s="1">
        <v>42860</v>
      </c>
      <c r="G84" s="4">
        <f t="shared" ca="1" si="1"/>
        <v>0</v>
      </c>
      <c r="H84" s="4" t="str">
        <f>IF(Table1342[[#This Row],[Column4]]&gt;=0,"BUY","SELL")</f>
        <v>SELL</v>
      </c>
      <c r="I84" s="4" t="str">
        <f ca="1">IF(Table1342[[#This Row],[Long]]=1,"BUY","SELL")</f>
        <v>SELL</v>
      </c>
      <c r="J84" s="5">
        <f ca="1">IF(Table1342[[#This Row],[PREDICTED_SELL/BUY]]="BUY",Table1342[[#This Row],[Column4]]*$R$3,IF(Table1342[[#This Row],[PREDICTED_SELL/BUY]]="SELL",-Table1342[[#This Row],[Column4]]*$R$3))</f>
        <v>6.4895843333012904</v>
      </c>
      <c r="K84" s="6"/>
      <c r="L84" s="6">
        <f ca="1">IF(Table1342[[#This Row],[ACTUAL_SELL/BUY]]=Table1342[[#This Row],[PREDICTED_SELL/BUY]],1,0)</f>
        <v>1</v>
      </c>
      <c r="M84" s="6"/>
      <c r="N84" s="6"/>
      <c r="O84" s="6"/>
    </row>
    <row r="85" spans="1:15">
      <c r="A85">
        <v>83</v>
      </c>
      <c r="B85">
        <v>949.04</v>
      </c>
      <c r="C85">
        <v>889.02344000000005</v>
      </c>
      <c r="D85" s="3">
        <f>Table1342[[#This Row],[Actual]]/B84-1</f>
        <v>1.5939733012870771E-2</v>
      </c>
      <c r="E85" s="3">
        <f>Table1342[[#This Row],[Predicted]]/B84-1</f>
        <v>-4.8307514671895757E-2</v>
      </c>
      <c r="F85" s="1">
        <v>42863</v>
      </c>
      <c r="G85" s="4">
        <f t="shared" ca="1" si="1"/>
        <v>0</v>
      </c>
      <c r="H85" s="4" t="str">
        <f>IF(Table1342[[#This Row],[Column4]]&gt;=0,"BUY","SELL")</f>
        <v>BUY</v>
      </c>
      <c r="I85" s="4" t="str">
        <f ca="1">IF(Table1342[[#This Row],[Long]]=1,"BUY","SELL")</f>
        <v>SELL</v>
      </c>
      <c r="J85" s="5">
        <f ca="1">IF(Table1342[[#This Row],[PREDICTED_SELL/BUY]]="BUY",Table1342[[#This Row],[Column4]]*$R$3,IF(Table1342[[#This Row],[PREDICTED_SELL/BUY]]="SELL",-Table1342[[#This Row],[Column4]]*$R$3))</f>
        <v>-28.691519423167389</v>
      </c>
      <c r="K85" s="6"/>
      <c r="L85" s="6">
        <f ca="1">IF(Table1342[[#This Row],[ACTUAL_SELL/BUY]]=Table1342[[#This Row],[PREDICTED_SELL/BUY]],1,0)</f>
        <v>0</v>
      </c>
      <c r="M85" s="6"/>
      <c r="N85" s="6"/>
      <c r="O85" s="6"/>
    </row>
    <row r="86" spans="1:15">
      <c r="A86">
        <v>84</v>
      </c>
      <c r="B86">
        <v>952.82010000000002</v>
      </c>
      <c r="C86">
        <v>890.81799999999998</v>
      </c>
      <c r="D86" s="3">
        <f>Table1342[[#This Row],[Actual]]/B85-1</f>
        <v>3.9830776363483089E-3</v>
      </c>
      <c r="E86" s="3">
        <f>Table1342[[#This Row],[Predicted]]/B85-1</f>
        <v>-6.1348309871027573E-2</v>
      </c>
      <c r="F86" s="1">
        <v>42864</v>
      </c>
      <c r="G86" s="4">
        <f t="shared" ca="1" si="1"/>
        <v>1</v>
      </c>
      <c r="H86" s="4" t="str">
        <f>IF(Table1342[[#This Row],[Column4]]&gt;=0,"BUY","SELL")</f>
        <v>BUY</v>
      </c>
      <c r="I86" s="4" t="str">
        <f ca="1">IF(Table1342[[#This Row],[Long]]=1,"BUY","SELL")</f>
        <v>BUY</v>
      </c>
      <c r="J86" s="5">
        <f ca="1">IF(Table1342[[#This Row],[PREDICTED_SELL/BUY]]="BUY",Table1342[[#This Row],[Column4]]*$R$3,IF(Table1342[[#This Row],[PREDICTED_SELL/BUY]]="SELL",-Table1342[[#This Row],[Column4]]*$R$3))</f>
        <v>7.169539745426956</v>
      </c>
      <c r="K86" s="6"/>
      <c r="L86" s="6">
        <f ca="1">IF(Table1342[[#This Row],[ACTUAL_SELL/BUY]]=Table1342[[#This Row],[PREDICTED_SELL/BUY]],1,0)</f>
        <v>1</v>
      </c>
      <c r="M86" s="6"/>
      <c r="N86" s="6"/>
      <c r="O86" s="6"/>
    </row>
    <row r="87" spans="1:15">
      <c r="A87">
        <v>85</v>
      </c>
      <c r="B87">
        <v>948.95</v>
      </c>
      <c r="C87">
        <v>893.51013</v>
      </c>
      <c r="D87" s="3">
        <f>Table1342[[#This Row],[Actual]]/B86-1</f>
        <v>-4.0617321150130392E-3</v>
      </c>
      <c r="E87" s="3">
        <f>Table1342[[#This Row],[Predicted]]/B86-1</f>
        <v>-6.2246766204869131E-2</v>
      </c>
      <c r="F87" s="1">
        <v>42865</v>
      </c>
      <c r="G87" s="4">
        <f t="shared" ca="1" si="1"/>
        <v>0</v>
      </c>
      <c r="H87" s="4" t="str">
        <f>IF(Table1342[[#This Row],[Column4]]&gt;=0,"BUY","SELL")</f>
        <v>SELL</v>
      </c>
      <c r="I87" s="4" t="str">
        <f ca="1">IF(Table1342[[#This Row],[Long]]=1,"BUY","SELL")</f>
        <v>SELL</v>
      </c>
      <c r="J87" s="5">
        <f ca="1">IF(Table1342[[#This Row],[PREDICTED_SELL/BUY]]="BUY",Table1342[[#This Row],[Column4]]*$R$3,IF(Table1342[[#This Row],[PREDICTED_SELL/BUY]]="SELL",-Table1342[[#This Row],[Column4]]*$R$3))</f>
        <v>7.3111178070234706</v>
      </c>
      <c r="K87" s="6"/>
      <c r="L87" s="6">
        <f ca="1">IF(Table1342[[#This Row],[ACTUAL_SELL/BUY]]=Table1342[[#This Row],[PREDICTED_SELL/BUY]],1,0)</f>
        <v>1</v>
      </c>
      <c r="M87" s="6"/>
      <c r="N87" s="6"/>
      <c r="O87" s="6"/>
    </row>
    <row r="88" spans="1:15">
      <c r="A88">
        <v>86</v>
      </c>
      <c r="B88">
        <v>947.62009999999998</v>
      </c>
      <c r="C88">
        <v>895.33140000000003</v>
      </c>
      <c r="D88" s="3">
        <f>Table1342[[#This Row],[Actual]]/B87-1</f>
        <v>-1.4014437009326475E-3</v>
      </c>
      <c r="E88" s="3">
        <f>Table1342[[#This Row],[Predicted]]/B87-1</f>
        <v>-5.6503082354181E-2</v>
      </c>
      <c r="F88" s="1">
        <v>42866</v>
      </c>
      <c r="G88" s="4">
        <f t="shared" ca="1" si="1"/>
        <v>0</v>
      </c>
      <c r="H88" s="4" t="str">
        <f>IF(Table1342[[#This Row],[Column4]]&gt;=0,"BUY","SELL")</f>
        <v>SELL</v>
      </c>
      <c r="I88" s="4" t="str">
        <f ca="1">IF(Table1342[[#This Row],[Long]]=1,"BUY","SELL")</f>
        <v>SELL</v>
      </c>
      <c r="J88" s="5">
        <f ca="1">IF(Table1342[[#This Row],[PREDICTED_SELL/BUY]]="BUY",Table1342[[#This Row],[Column4]]*$R$3,IF(Table1342[[#This Row],[PREDICTED_SELL/BUY]]="SELL",-Table1342[[#This Row],[Column4]]*$R$3))</f>
        <v>2.5225986616787655</v>
      </c>
      <c r="K88" s="6"/>
      <c r="L88" s="6">
        <f ca="1">IF(Table1342[[#This Row],[ACTUAL_SELL/BUY]]=Table1342[[#This Row],[PREDICTED_SELL/BUY]],1,0)</f>
        <v>1</v>
      </c>
      <c r="M88" s="6"/>
      <c r="N88" s="6"/>
      <c r="O88" s="6"/>
    </row>
    <row r="89" spans="1:15">
      <c r="A89">
        <v>87</v>
      </c>
      <c r="B89">
        <v>961.3501</v>
      </c>
      <c r="C89">
        <v>894.72344999999996</v>
      </c>
      <c r="D89" s="3">
        <f>Table1342[[#This Row],[Actual]]/B88-1</f>
        <v>1.4488928632898412E-2</v>
      </c>
      <c r="E89" s="3">
        <f>Table1342[[#This Row],[Predicted]]/B88-1</f>
        <v>-5.5820523435499148E-2</v>
      </c>
      <c r="F89" s="1">
        <v>42867</v>
      </c>
      <c r="G89" s="4">
        <f t="shared" ca="1" si="1"/>
        <v>0</v>
      </c>
      <c r="H89" s="4" t="str">
        <f>IF(Table1342[[#This Row],[Column4]]&gt;=0,"BUY","SELL")</f>
        <v>BUY</v>
      </c>
      <c r="I89" s="4" t="str">
        <f ca="1">IF(Table1342[[#This Row],[Long]]=1,"BUY","SELL")</f>
        <v>SELL</v>
      </c>
      <c r="J89" s="5">
        <f ca="1">IF(Table1342[[#This Row],[PREDICTED_SELL/BUY]]="BUY",Table1342[[#This Row],[Column4]]*$R$3,IF(Table1342[[#This Row],[PREDICTED_SELL/BUY]]="SELL",-Table1342[[#This Row],[Column4]]*$R$3))</f>
        <v>-26.080071539217144</v>
      </c>
      <c r="K89" s="6"/>
      <c r="L89" s="6">
        <f ca="1">IF(Table1342[[#This Row],[ACTUAL_SELL/BUY]]=Table1342[[#This Row],[PREDICTED_SELL/BUY]],1,0)</f>
        <v>0</v>
      </c>
      <c r="M89" s="6"/>
      <c r="N89" s="6"/>
      <c r="O89" s="6"/>
    </row>
    <row r="90" spans="1:15">
      <c r="A90">
        <v>88</v>
      </c>
      <c r="B90">
        <v>957.97</v>
      </c>
      <c r="C90">
        <v>896.40930000000003</v>
      </c>
      <c r="D90" s="3">
        <f>Table1342[[#This Row],[Actual]]/B89-1</f>
        <v>-3.5159927689194514E-3</v>
      </c>
      <c r="E90" s="3">
        <f>Table1342[[#This Row],[Predicted]]/B89-1</f>
        <v>-6.7551665100986535E-2</v>
      </c>
      <c r="F90" s="1">
        <v>42870</v>
      </c>
      <c r="G90" s="4">
        <f t="shared" ca="1" si="1"/>
        <v>1</v>
      </c>
      <c r="H90" s="4" t="str">
        <f>IF(Table1342[[#This Row],[Column4]]&gt;=0,"BUY","SELL")</f>
        <v>SELL</v>
      </c>
      <c r="I90" s="4" t="str">
        <f ca="1">IF(Table1342[[#This Row],[Long]]=1,"BUY","SELL")</f>
        <v>BUY</v>
      </c>
      <c r="J90" s="5">
        <f ca="1">IF(Table1342[[#This Row],[PREDICTED_SELL/BUY]]="BUY",Table1342[[#This Row],[Column4]]*$R$3,IF(Table1342[[#This Row],[PREDICTED_SELL/BUY]]="SELL",-Table1342[[#This Row],[Column4]]*$R$3))</f>
        <v>-6.3287869840550126</v>
      </c>
      <c r="K90" s="6"/>
      <c r="L90" s="6">
        <f ca="1">IF(Table1342[[#This Row],[ACTUAL_SELL/BUY]]=Table1342[[#This Row],[PREDICTED_SELL/BUY]],1,0)</f>
        <v>0</v>
      </c>
      <c r="M90" s="6"/>
      <c r="N90" s="6"/>
      <c r="O90" s="6"/>
    </row>
    <row r="91" spans="1:15">
      <c r="A91">
        <v>89</v>
      </c>
      <c r="B91">
        <v>966.07010000000002</v>
      </c>
      <c r="C91">
        <v>897.77575999999999</v>
      </c>
      <c r="D91" s="3">
        <f>Table1342[[#This Row],[Actual]]/B90-1</f>
        <v>8.4554839921917591E-3</v>
      </c>
      <c r="E91" s="3">
        <f>Table1342[[#This Row],[Predicted]]/B90-1</f>
        <v>-6.283520360762862E-2</v>
      </c>
      <c r="F91" s="1">
        <v>42871</v>
      </c>
      <c r="G91" s="4">
        <f t="shared" ca="1" si="1"/>
        <v>1</v>
      </c>
      <c r="H91" s="4" t="str">
        <f>IF(Table1342[[#This Row],[Column4]]&gt;=0,"BUY","SELL")</f>
        <v>BUY</v>
      </c>
      <c r="I91" s="4" t="str">
        <f ca="1">IF(Table1342[[#This Row],[Long]]=1,"BUY","SELL")</f>
        <v>BUY</v>
      </c>
      <c r="J91" s="5">
        <f ca="1">IF(Table1342[[#This Row],[PREDICTED_SELL/BUY]]="BUY",Table1342[[#This Row],[Column4]]*$R$3,IF(Table1342[[#This Row],[PREDICTED_SELL/BUY]]="SELL",-Table1342[[#This Row],[Column4]]*$R$3))</f>
        <v>15.219871185945166</v>
      </c>
      <c r="K91" s="6"/>
      <c r="L91" s="6">
        <f ca="1">IF(Table1342[[#This Row],[ACTUAL_SELL/BUY]]=Table1342[[#This Row],[PREDICTED_SELL/BUY]],1,0)</f>
        <v>1</v>
      </c>
      <c r="M91" s="6"/>
      <c r="N91" s="6"/>
      <c r="O91" s="6"/>
    </row>
    <row r="92" spans="1:15">
      <c r="A92">
        <v>90</v>
      </c>
      <c r="B92">
        <v>944.76</v>
      </c>
      <c r="C92">
        <v>901.30164000000002</v>
      </c>
      <c r="D92" s="3">
        <f>Table1342[[#This Row],[Actual]]/B91-1</f>
        <v>-2.2058544198811258E-2</v>
      </c>
      <c r="E92" s="3">
        <f>Table1342[[#This Row],[Predicted]]/B91-1</f>
        <v>-6.7043230092723061E-2</v>
      </c>
      <c r="F92" s="1">
        <v>42872</v>
      </c>
      <c r="G92" s="4">
        <f t="shared" ca="1" si="1"/>
        <v>1</v>
      </c>
      <c r="H92" s="4" t="str">
        <f>IF(Table1342[[#This Row],[Column4]]&gt;=0,"BUY","SELL")</f>
        <v>SELL</v>
      </c>
      <c r="I92" s="4" t="str">
        <f ca="1">IF(Table1342[[#This Row],[Long]]=1,"BUY","SELL")</f>
        <v>BUY</v>
      </c>
      <c r="J92" s="5">
        <f ca="1">IF(Table1342[[#This Row],[PREDICTED_SELL/BUY]]="BUY",Table1342[[#This Row],[Column4]]*$R$3,IF(Table1342[[#This Row],[PREDICTED_SELL/BUY]]="SELL",-Table1342[[#This Row],[Column4]]*$R$3))</f>
        <v>-39.705379557860269</v>
      </c>
      <c r="K92" s="6"/>
      <c r="L92" s="6">
        <f ca="1">IF(Table1342[[#This Row],[ACTUAL_SELL/BUY]]=Table1342[[#This Row],[PREDICTED_SELL/BUY]],1,0)</f>
        <v>0</v>
      </c>
      <c r="M92" s="6"/>
      <c r="N92" s="6"/>
      <c r="O92" s="6"/>
    </row>
    <row r="93" spans="1:15">
      <c r="A93">
        <v>91</v>
      </c>
      <c r="B93">
        <v>958.49</v>
      </c>
      <c r="C93">
        <v>897.34249999999997</v>
      </c>
      <c r="D93" s="3">
        <f>Table1342[[#This Row],[Actual]]/B92-1</f>
        <v>1.4532791396756783E-2</v>
      </c>
      <c r="E93" s="3">
        <f>Table1342[[#This Row],[Predicted]]/B92-1</f>
        <v>-5.0189995342732607E-2</v>
      </c>
      <c r="F93" s="1">
        <v>42873</v>
      </c>
      <c r="G93" s="4">
        <f t="shared" ca="1" si="1"/>
        <v>1</v>
      </c>
      <c r="H93" s="4" t="str">
        <f>IF(Table1342[[#This Row],[Column4]]&gt;=0,"BUY","SELL")</f>
        <v>BUY</v>
      </c>
      <c r="I93" s="4" t="str">
        <f ca="1">IF(Table1342[[#This Row],[Long]]=1,"BUY","SELL")</f>
        <v>BUY</v>
      </c>
      <c r="J93" s="5">
        <f ca="1">IF(Table1342[[#This Row],[PREDICTED_SELL/BUY]]="BUY",Table1342[[#This Row],[Column4]]*$R$3,IF(Table1342[[#This Row],[PREDICTED_SELL/BUY]]="SELL",-Table1342[[#This Row],[Column4]]*$R$3))</f>
        <v>26.159024514162212</v>
      </c>
      <c r="K93" s="6"/>
      <c r="L93" s="6">
        <f ca="1">IF(Table1342[[#This Row],[ACTUAL_SELL/BUY]]=Table1342[[#This Row],[PREDICTED_SELL/BUY]],1,0)</f>
        <v>1</v>
      </c>
      <c r="M93" s="6"/>
      <c r="N93" s="6"/>
      <c r="O93" s="6"/>
    </row>
    <row r="94" spans="1:15">
      <c r="A94">
        <v>92</v>
      </c>
      <c r="B94">
        <v>959.84010000000001</v>
      </c>
      <c r="C94">
        <v>899.30060000000003</v>
      </c>
      <c r="D94" s="3">
        <f>Table1342[[#This Row],[Actual]]/B93-1</f>
        <v>1.4085697294703436E-3</v>
      </c>
      <c r="E94" s="3">
        <f>Table1342[[#This Row],[Predicted]]/B93-1</f>
        <v>-6.1752756940604447E-2</v>
      </c>
      <c r="F94" s="1">
        <v>42874</v>
      </c>
      <c r="G94" s="4">
        <f t="shared" ca="1" si="1"/>
        <v>1</v>
      </c>
      <c r="H94" s="4" t="str">
        <f>IF(Table1342[[#This Row],[Column4]]&gt;=0,"BUY","SELL")</f>
        <v>BUY</v>
      </c>
      <c r="I94" s="4" t="str">
        <f ca="1">IF(Table1342[[#This Row],[Long]]=1,"BUY","SELL")</f>
        <v>BUY</v>
      </c>
      <c r="J94" s="5">
        <f ca="1">IF(Table1342[[#This Row],[PREDICTED_SELL/BUY]]="BUY",Table1342[[#This Row],[Column4]]*$R$3,IF(Table1342[[#This Row],[PREDICTED_SELL/BUY]]="SELL",-Table1342[[#This Row],[Column4]]*$R$3))</f>
        <v>2.5354255130466186</v>
      </c>
      <c r="K94" s="6"/>
      <c r="L94" s="6">
        <f ca="1">IF(Table1342[[#This Row],[ACTUAL_SELL/BUY]]=Table1342[[#This Row],[PREDICTED_SELL/BUY]],1,0)</f>
        <v>1</v>
      </c>
      <c r="M94" s="6"/>
      <c r="N94" s="6"/>
      <c r="O94" s="6"/>
    </row>
    <row r="95" spans="1:15">
      <c r="A95">
        <v>93</v>
      </c>
      <c r="B95">
        <v>970.66989999999998</v>
      </c>
      <c r="C95">
        <v>902.79470000000003</v>
      </c>
      <c r="D95" s="3">
        <f>Table1342[[#This Row],[Actual]]/B94-1</f>
        <v>1.1282920978192168E-2</v>
      </c>
      <c r="E95" s="3">
        <f>Table1342[[#This Row],[Predicted]]/B94-1</f>
        <v>-5.9432190840953636E-2</v>
      </c>
      <c r="F95" s="1">
        <v>42877</v>
      </c>
      <c r="G95" s="4">
        <f t="shared" ca="1" si="1"/>
        <v>0</v>
      </c>
      <c r="H95" s="4" t="str">
        <f>IF(Table1342[[#This Row],[Column4]]&gt;=0,"BUY","SELL")</f>
        <v>BUY</v>
      </c>
      <c r="I95" s="4" t="str">
        <f ca="1">IF(Table1342[[#This Row],[Long]]=1,"BUY","SELL")</f>
        <v>SELL</v>
      </c>
      <c r="J95" s="5">
        <f ca="1">IF(Table1342[[#This Row],[PREDICTED_SELL/BUY]]="BUY",Table1342[[#This Row],[Column4]]*$R$3,IF(Table1342[[#This Row],[PREDICTED_SELL/BUY]]="SELL",-Table1342[[#This Row],[Column4]]*$R$3))</f>
        <v>-20.309257760745901</v>
      </c>
      <c r="K95" s="6"/>
      <c r="L95" s="6">
        <f ca="1">IF(Table1342[[#This Row],[ACTUAL_SELL/BUY]]=Table1342[[#This Row],[PREDICTED_SELL/BUY]],1,0)</f>
        <v>0</v>
      </c>
      <c r="M95" s="6"/>
      <c r="N95" s="6"/>
      <c r="O95" s="6"/>
    </row>
    <row r="96" spans="1:15">
      <c r="A96">
        <v>94</v>
      </c>
      <c r="B96">
        <v>971.54</v>
      </c>
      <c r="C96">
        <v>910.34130000000005</v>
      </c>
      <c r="D96" s="3">
        <f>Table1342[[#This Row],[Actual]]/B95-1</f>
        <v>8.9639124485052513E-4</v>
      </c>
      <c r="E96" s="3">
        <f>Table1342[[#This Row],[Predicted]]/B95-1</f>
        <v>-6.2151510003555233E-2</v>
      </c>
      <c r="F96" s="1">
        <v>42878</v>
      </c>
      <c r="G96" s="4">
        <f t="shared" ca="1" si="1"/>
        <v>0</v>
      </c>
      <c r="H96" s="4" t="str">
        <f>IF(Table1342[[#This Row],[Column4]]&gt;=0,"BUY","SELL")</f>
        <v>BUY</v>
      </c>
      <c r="I96" s="4" t="str">
        <f ca="1">IF(Table1342[[#This Row],[Long]]=1,"BUY","SELL")</f>
        <v>SELL</v>
      </c>
      <c r="J96" s="5">
        <f ca="1">IF(Table1342[[#This Row],[PREDICTED_SELL/BUY]]="BUY",Table1342[[#This Row],[Column4]]*$R$3,IF(Table1342[[#This Row],[PREDICTED_SELL/BUY]]="SELL",-Table1342[[#This Row],[Column4]]*$R$3))</f>
        <v>-1.6135042407309452</v>
      </c>
      <c r="K96" s="6"/>
      <c r="L96" s="6">
        <f ca="1">IF(Table1342[[#This Row],[ACTUAL_SELL/BUY]]=Table1342[[#This Row],[PREDICTED_SELL/BUY]],1,0)</f>
        <v>0</v>
      </c>
      <c r="M96" s="6"/>
      <c r="N96" s="6"/>
      <c r="O96" s="6"/>
    </row>
    <row r="97" spans="1:15">
      <c r="A97">
        <v>95</v>
      </c>
      <c r="B97">
        <v>980.3501</v>
      </c>
      <c r="C97">
        <v>911.95979999999997</v>
      </c>
      <c r="D97" s="3">
        <f>Table1342[[#This Row],[Actual]]/B96-1</f>
        <v>9.0681804145995581E-3</v>
      </c>
      <c r="E97" s="3">
        <f>Table1342[[#This Row],[Predicted]]/B96-1</f>
        <v>-6.1325524425139499E-2</v>
      </c>
      <c r="F97" s="1">
        <v>42879</v>
      </c>
      <c r="G97" s="4">
        <f t="shared" ca="1" si="1"/>
        <v>0</v>
      </c>
      <c r="H97" s="4" t="str">
        <f>IF(Table1342[[#This Row],[Column4]]&gt;=0,"BUY","SELL")</f>
        <v>BUY</v>
      </c>
      <c r="I97" s="4" t="str">
        <f ca="1">IF(Table1342[[#This Row],[Long]]=1,"BUY","SELL")</f>
        <v>SELL</v>
      </c>
      <c r="J97" s="5">
        <f ca="1">IF(Table1342[[#This Row],[PREDICTED_SELL/BUY]]="BUY",Table1342[[#This Row],[Column4]]*$R$3,IF(Table1342[[#This Row],[PREDICTED_SELL/BUY]]="SELL",-Table1342[[#This Row],[Column4]]*$R$3))</f>
        <v>-16.322724746279206</v>
      </c>
      <c r="K97" s="6"/>
      <c r="L97" s="6">
        <f ca="1">IF(Table1342[[#This Row],[ACTUAL_SELL/BUY]]=Table1342[[#This Row],[PREDICTED_SELL/BUY]],1,0)</f>
        <v>0</v>
      </c>
      <c r="M97" s="6"/>
      <c r="N97" s="6"/>
      <c r="O97" s="6"/>
    </row>
    <row r="98" spans="1:15">
      <c r="A98">
        <v>96</v>
      </c>
      <c r="B98">
        <v>993.37990000000002</v>
      </c>
      <c r="C98">
        <v>914.6857</v>
      </c>
      <c r="D98" s="3">
        <f>Table1342[[#This Row],[Actual]]/B97-1</f>
        <v>1.3290966155866224E-2</v>
      </c>
      <c r="E98" s="3">
        <f>Table1342[[#This Row],[Predicted]]/B97-1</f>
        <v>-6.6980561332120048E-2</v>
      </c>
      <c r="F98" s="1">
        <v>42880</v>
      </c>
      <c r="G98" s="4">
        <f t="shared" ca="1" si="1"/>
        <v>1</v>
      </c>
      <c r="H98" s="4" t="str">
        <f>IF(Table1342[[#This Row],[Column4]]&gt;=0,"BUY","SELL")</f>
        <v>BUY</v>
      </c>
      <c r="I98" s="4" t="str">
        <f ca="1">IF(Table1342[[#This Row],[Long]]=1,"BUY","SELL")</f>
        <v>BUY</v>
      </c>
      <c r="J98" s="5">
        <f ca="1">IF(Table1342[[#This Row],[PREDICTED_SELL/BUY]]="BUY",Table1342[[#This Row],[Column4]]*$R$3,IF(Table1342[[#This Row],[PREDICTED_SELL/BUY]]="SELL",-Table1342[[#This Row],[Column4]]*$R$3))</f>
        <v>23.923739080559201</v>
      </c>
      <c r="K98" s="6"/>
      <c r="L98" s="6">
        <f ca="1">IF(Table1342[[#This Row],[ACTUAL_SELL/BUY]]=Table1342[[#This Row],[PREDICTED_SELL/BUY]],1,0)</f>
        <v>1</v>
      </c>
      <c r="M98" s="6"/>
      <c r="N98" s="6"/>
      <c r="O98" s="6"/>
    </row>
    <row r="99" spans="1:15">
      <c r="A99">
        <v>97</v>
      </c>
      <c r="B99">
        <v>995.78</v>
      </c>
      <c r="C99">
        <v>918.38324</v>
      </c>
      <c r="D99" s="3">
        <f>Table1342[[#This Row],[Actual]]/B98-1</f>
        <v>2.416094789113421E-3</v>
      </c>
      <c r="E99" s="3">
        <f>Table1342[[#This Row],[Predicted]]/B98-1</f>
        <v>-7.5496454075626107E-2</v>
      </c>
      <c r="F99" s="1">
        <v>42881</v>
      </c>
      <c r="G99" s="4">
        <f t="shared" ca="1" si="1"/>
        <v>0</v>
      </c>
      <c r="H99" s="4" t="str">
        <f>IF(Table1342[[#This Row],[Column4]]&gt;=0,"BUY","SELL")</f>
        <v>BUY</v>
      </c>
      <c r="I99" s="4" t="str">
        <f ca="1">IF(Table1342[[#This Row],[Long]]=1,"BUY","SELL")</f>
        <v>SELL</v>
      </c>
      <c r="J99" s="5">
        <f ca="1">IF(Table1342[[#This Row],[PREDICTED_SELL/BUY]]="BUY",Table1342[[#This Row],[Column4]]*$R$3,IF(Table1342[[#This Row],[PREDICTED_SELL/BUY]]="SELL",-Table1342[[#This Row],[Column4]]*$R$3))</f>
        <v>-4.3489706204041578</v>
      </c>
      <c r="K99" s="6"/>
      <c r="L99" s="6">
        <f ca="1">IF(Table1342[[#This Row],[ACTUAL_SELL/BUY]]=Table1342[[#This Row],[PREDICTED_SELL/BUY]],1,0)</f>
        <v>0</v>
      </c>
      <c r="M99" s="6"/>
      <c r="N99" s="6"/>
      <c r="O99" s="6"/>
    </row>
    <row r="100" spans="1:15">
      <c r="A100">
        <v>98</v>
      </c>
      <c r="B100">
        <v>995.78</v>
      </c>
      <c r="C100">
        <v>922.44479999999999</v>
      </c>
      <c r="D100" s="3">
        <f>Table1342[[#This Row],[Actual]]/B99-1</f>
        <v>0</v>
      </c>
      <c r="E100" s="3">
        <f>Table1342[[#This Row],[Predicted]]/B99-1</f>
        <v>-7.3645986061178115E-2</v>
      </c>
      <c r="F100" s="1">
        <v>42884</v>
      </c>
      <c r="G100" s="4">
        <f t="shared" ca="1" si="1"/>
        <v>0</v>
      </c>
      <c r="H100" s="4" t="str">
        <f>IF(Table1342[[#This Row],[Column4]]&gt;=0,"BUY","SELL")</f>
        <v>BUY</v>
      </c>
      <c r="I100" s="4" t="str">
        <f ca="1">IF(Table1342[[#This Row],[Long]]=1,"BUY","SELL")</f>
        <v>SELL</v>
      </c>
      <c r="J100" s="5">
        <f ca="1">IF(Table1342[[#This Row],[PREDICTED_SELL/BUY]]="BUY",Table1342[[#This Row],[Column4]]*$R$3,IF(Table1342[[#This Row],[PREDICTED_SELL/BUY]]="SELL",-Table1342[[#This Row],[Column4]]*$R$3))</f>
        <v>0</v>
      </c>
      <c r="K100" s="6"/>
      <c r="L100" s="6">
        <f ca="1">IF(Table1342[[#This Row],[ACTUAL_SELL/BUY]]=Table1342[[#This Row],[PREDICTED_SELL/BUY]],1,0)</f>
        <v>0</v>
      </c>
      <c r="M100" s="6"/>
      <c r="N100" s="6"/>
      <c r="O100" s="6"/>
    </row>
    <row r="101" spans="1:15">
      <c r="A101">
        <v>99</v>
      </c>
      <c r="B101">
        <v>996.69994999999994</v>
      </c>
      <c r="C101">
        <v>733.94489999999996</v>
      </c>
      <c r="D101" s="3">
        <f>Table1342[[#This Row],[Actual]]/B100-1</f>
        <v>9.2384864126615618E-4</v>
      </c>
      <c r="E101" s="3">
        <f>Table1342[[#This Row],[Predicted]]/B100-1</f>
        <v>-0.26294472674687186</v>
      </c>
      <c r="F101" s="1">
        <v>42885</v>
      </c>
      <c r="G101" s="4">
        <f t="shared" ca="1" si="1"/>
        <v>1</v>
      </c>
      <c r="H101" s="4" t="str">
        <f>IF(Table1342[[#This Row],[Column4]]&gt;=0,"BUY","SELL")</f>
        <v>BUY</v>
      </c>
      <c r="I101" s="4" t="str">
        <f ca="1">IF(Table1342[[#This Row],[Long]]=1,"BUY","SELL")</f>
        <v>BUY</v>
      </c>
      <c r="J101" s="5">
        <f ca="1">IF(Table1342[[#This Row],[PREDICTED_SELL/BUY]]="BUY",Table1342[[#This Row],[Column4]]*$R$3,IF(Table1342[[#This Row],[PREDICTED_SELL/BUY]]="SELL",-Table1342[[#This Row],[Column4]]*$R$3))</f>
        <v>1.6629275542790811</v>
      </c>
      <c r="K101" s="6"/>
      <c r="L101" s="6">
        <f ca="1">IF(Table1342[[#This Row],[ACTUAL_SELL/BUY]]=Table1342[[#This Row],[PREDICTED_SELL/BUY]],1,0)</f>
        <v>1</v>
      </c>
      <c r="M101" s="6"/>
      <c r="N101" s="6"/>
      <c r="O101" s="6"/>
    </row>
    <row r="102" spans="1:15">
      <c r="A102">
        <v>100</v>
      </c>
      <c r="B102">
        <v>994.62009999999998</v>
      </c>
      <c r="C102">
        <v>794.38239999999996</v>
      </c>
      <c r="D102" s="3">
        <f>Table1342[[#This Row],[Actual]]/B101-1</f>
        <v>-2.0867363342397249E-3</v>
      </c>
      <c r="E102" s="3">
        <f>Table1342[[#This Row],[Predicted]]/B101-1</f>
        <v>-0.20298741863085279</v>
      </c>
      <c r="F102" s="1">
        <v>42886</v>
      </c>
      <c r="G102" s="4">
        <f t="shared" ca="1" si="1"/>
        <v>0</v>
      </c>
      <c r="H102" s="4" t="str">
        <f>IF(Table1342[[#This Row],[Column4]]&gt;=0,"BUY","SELL")</f>
        <v>SELL</v>
      </c>
      <c r="I102" s="4" t="str">
        <f ca="1">IF(Table1342[[#This Row],[Long]]=1,"BUY","SELL")</f>
        <v>SELL</v>
      </c>
      <c r="J102" s="5">
        <f ca="1">IF(Table1342[[#This Row],[PREDICTED_SELL/BUY]]="BUY",Table1342[[#This Row],[Column4]]*$R$3,IF(Table1342[[#This Row],[PREDICTED_SELL/BUY]]="SELL",-Table1342[[#This Row],[Column4]]*$R$3))</f>
        <v>3.7561254016315049</v>
      </c>
      <c r="K102" s="6"/>
      <c r="L102" s="6">
        <f ca="1">IF(Table1342[[#This Row],[ACTUAL_SELL/BUY]]=Table1342[[#This Row],[PREDICTED_SELL/BUY]],1,0)</f>
        <v>1</v>
      </c>
      <c r="M102" s="6"/>
      <c r="N102" s="6"/>
      <c r="O102" s="6"/>
    </row>
    <row r="103" spans="1:15">
      <c r="A103">
        <v>101</v>
      </c>
      <c r="B103">
        <v>995.95</v>
      </c>
      <c r="C103">
        <v>825.12810000000002</v>
      </c>
      <c r="D103" s="3">
        <f>Table1342[[#This Row],[Actual]]/B102-1</f>
        <v>1.3370934289385072E-3</v>
      </c>
      <c r="E103" s="3">
        <f>Table1342[[#This Row],[Predicted]]/B102-1</f>
        <v>-0.17040878220739752</v>
      </c>
      <c r="F103" s="1">
        <v>42887</v>
      </c>
      <c r="G103" s="4">
        <f t="shared" ca="1" si="1"/>
        <v>0</v>
      </c>
      <c r="H103" s="4" t="str">
        <f>IF(Table1342[[#This Row],[Column4]]&gt;=0,"BUY","SELL")</f>
        <v>BUY</v>
      </c>
      <c r="I103" s="4" t="str">
        <f ca="1">IF(Table1342[[#This Row],[Long]]=1,"BUY","SELL")</f>
        <v>SELL</v>
      </c>
      <c r="J103" s="5">
        <f ca="1">IF(Table1342[[#This Row],[PREDICTED_SELL/BUY]]="BUY",Table1342[[#This Row],[Column4]]*$R$3,IF(Table1342[[#This Row],[PREDICTED_SELL/BUY]]="SELL",-Table1342[[#This Row],[Column4]]*$R$3))</f>
        <v>-2.406768172089313</v>
      </c>
      <c r="K103" s="6"/>
      <c r="L103" s="6">
        <f ca="1">IF(Table1342[[#This Row],[ACTUAL_SELL/BUY]]=Table1342[[#This Row],[PREDICTED_SELL/BUY]],1,0)</f>
        <v>0</v>
      </c>
      <c r="M103" s="6"/>
      <c r="N103" s="6"/>
      <c r="O103" s="6"/>
    </row>
    <row r="104" spans="1:15">
      <c r="A104">
        <v>102</v>
      </c>
      <c r="B104">
        <v>1006.73</v>
      </c>
      <c r="C104">
        <v>924.88793999999996</v>
      </c>
      <c r="D104" s="3">
        <f>Table1342[[#This Row],[Actual]]/B103-1</f>
        <v>1.0823836537978693E-2</v>
      </c>
      <c r="E104" s="3">
        <f>Table1342[[#This Row],[Predicted]]/B103-1</f>
        <v>-7.135103167829715E-2</v>
      </c>
      <c r="F104" s="1">
        <v>42888</v>
      </c>
      <c r="G104" s="4">
        <f t="shared" ca="1" si="1"/>
        <v>0</v>
      </c>
      <c r="H104" s="4" t="str">
        <f>IF(Table1342[[#This Row],[Column4]]&gt;=0,"BUY","SELL")</f>
        <v>BUY</v>
      </c>
      <c r="I104" s="4" t="str">
        <f ca="1">IF(Table1342[[#This Row],[Long]]=1,"BUY","SELL")</f>
        <v>SELL</v>
      </c>
      <c r="J104" s="5">
        <f ca="1">IF(Table1342[[#This Row],[PREDICTED_SELL/BUY]]="BUY",Table1342[[#This Row],[Column4]]*$R$3,IF(Table1342[[#This Row],[PREDICTED_SELL/BUY]]="SELL",-Table1342[[#This Row],[Column4]]*$R$3))</f>
        <v>-19.482905768361647</v>
      </c>
      <c r="K104" s="6"/>
      <c r="L104" s="6">
        <f ca="1">IF(Table1342[[#This Row],[ACTUAL_SELL/BUY]]=Table1342[[#This Row],[PREDICTED_SELL/BUY]],1,0)</f>
        <v>0</v>
      </c>
      <c r="M104" s="6"/>
      <c r="N104" s="6"/>
      <c r="O104" s="6"/>
    </row>
    <row r="105" spans="1:15">
      <c r="A105">
        <v>103</v>
      </c>
      <c r="B105">
        <v>1011.34</v>
      </c>
      <c r="C105">
        <v>926.66016000000002</v>
      </c>
      <c r="D105" s="3">
        <f>Table1342[[#This Row],[Actual]]/B104-1</f>
        <v>4.5791821044371961E-3</v>
      </c>
      <c r="E105" s="3">
        <f>Table1342[[#This Row],[Predicted]]/B104-1</f>
        <v>-7.9534572328231024E-2</v>
      </c>
      <c r="F105" s="1">
        <v>42891</v>
      </c>
      <c r="G105" s="4">
        <f t="shared" ca="1" si="1"/>
        <v>0</v>
      </c>
      <c r="H105" s="4" t="str">
        <f>IF(Table1342[[#This Row],[Column4]]&gt;=0,"BUY","SELL")</f>
        <v>BUY</v>
      </c>
      <c r="I105" s="4" t="str">
        <f ca="1">IF(Table1342[[#This Row],[Long]]=1,"BUY","SELL")</f>
        <v>SELL</v>
      </c>
      <c r="J105" s="5">
        <f ca="1">IF(Table1342[[#This Row],[PREDICTED_SELL/BUY]]="BUY",Table1342[[#This Row],[Column4]]*$R$3,IF(Table1342[[#This Row],[PREDICTED_SELL/BUY]]="SELL",-Table1342[[#This Row],[Column4]]*$R$3))</f>
        <v>-8.242527787986953</v>
      </c>
      <c r="K105" s="6"/>
      <c r="L105" s="6">
        <f ca="1">IF(Table1342[[#This Row],[ACTUAL_SELL/BUY]]=Table1342[[#This Row],[PREDICTED_SELL/BUY]],1,0)</f>
        <v>0</v>
      </c>
      <c r="M105" s="6"/>
      <c r="N105" s="6"/>
      <c r="O105" s="6"/>
    </row>
    <row r="106" spans="1:15">
      <c r="A106">
        <v>104</v>
      </c>
      <c r="B106">
        <v>1003</v>
      </c>
      <c r="C106">
        <v>929.24040000000002</v>
      </c>
      <c r="D106" s="3">
        <f>Table1342[[#This Row],[Actual]]/B105-1</f>
        <v>-8.2464848616686792E-3</v>
      </c>
      <c r="E106" s="3">
        <f>Table1342[[#This Row],[Predicted]]/B105-1</f>
        <v>-8.1179029802044833E-2</v>
      </c>
      <c r="F106" s="1">
        <v>42892</v>
      </c>
      <c r="G106" s="4">
        <f t="shared" ca="1" si="1"/>
        <v>1</v>
      </c>
      <c r="H106" s="4" t="str">
        <f>IF(Table1342[[#This Row],[Column4]]&gt;=0,"BUY","SELL")</f>
        <v>SELL</v>
      </c>
      <c r="I106" s="4" t="str">
        <f ca="1">IF(Table1342[[#This Row],[Long]]=1,"BUY","SELL")</f>
        <v>BUY</v>
      </c>
      <c r="J106" s="5">
        <f ca="1">IF(Table1342[[#This Row],[PREDICTED_SELL/BUY]]="BUY",Table1342[[#This Row],[Column4]]*$R$3,IF(Table1342[[#This Row],[PREDICTED_SELL/BUY]]="SELL",-Table1342[[#This Row],[Column4]]*$R$3))</f>
        <v>-14.843672751003623</v>
      </c>
      <c r="K106" s="6"/>
      <c r="L106" s="6">
        <f ca="1">IF(Table1342[[#This Row],[ACTUAL_SELL/BUY]]=Table1342[[#This Row],[PREDICTED_SELL/BUY]],1,0)</f>
        <v>0</v>
      </c>
      <c r="M106" s="6"/>
      <c r="N106" s="6"/>
      <c r="O106" s="6"/>
    </row>
    <row r="107" spans="1:15">
      <c r="A107">
        <v>105</v>
      </c>
      <c r="B107">
        <v>1010.07</v>
      </c>
      <c r="C107">
        <v>929.56010000000003</v>
      </c>
      <c r="D107" s="3">
        <f>Table1342[[#This Row],[Actual]]/B106-1</f>
        <v>7.0488534396810909E-3</v>
      </c>
      <c r="E107" s="3">
        <f>Table1342[[#This Row],[Predicted]]/B106-1</f>
        <v>-7.3220239282153488E-2</v>
      </c>
      <c r="F107" s="1">
        <v>42893</v>
      </c>
      <c r="G107" s="4">
        <f t="shared" ca="1" si="1"/>
        <v>0</v>
      </c>
      <c r="H107" s="4" t="str">
        <f>IF(Table1342[[#This Row],[Column4]]&gt;=0,"BUY","SELL")</f>
        <v>BUY</v>
      </c>
      <c r="I107" s="4" t="str">
        <f ca="1">IF(Table1342[[#This Row],[Long]]=1,"BUY","SELL")</f>
        <v>SELL</v>
      </c>
      <c r="J107" s="5">
        <f ca="1">IF(Table1342[[#This Row],[PREDICTED_SELL/BUY]]="BUY",Table1342[[#This Row],[Column4]]*$R$3,IF(Table1342[[#This Row],[PREDICTED_SELL/BUY]]="SELL",-Table1342[[#This Row],[Column4]]*$R$3))</f>
        <v>-12.687936191425964</v>
      </c>
      <c r="K107" s="6"/>
      <c r="L107" s="6">
        <f ca="1">IF(Table1342[[#This Row],[ACTUAL_SELL/BUY]]=Table1342[[#This Row],[PREDICTED_SELL/BUY]],1,0)</f>
        <v>0</v>
      </c>
      <c r="M107" s="6"/>
      <c r="N107" s="6"/>
      <c r="O107" s="6"/>
    </row>
    <row r="108" spans="1:15">
      <c r="A108">
        <v>106</v>
      </c>
      <c r="B108">
        <v>1010.27</v>
      </c>
      <c r="C108">
        <v>930.22649999999999</v>
      </c>
      <c r="D108" s="3">
        <f>Table1342[[#This Row],[Actual]]/B107-1</f>
        <v>1.9800607878650567E-4</v>
      </c>
      <c r="E108" s="3">
        <f>Table1342[[#This Row],[Predicted]]/B107-1</f>
        <v>-7.9047491757997079E-2</v>
      </c>
      <c r="F108" s="1">
        <v>42894</v>
      </c>
      <c r="G108" s="4">
        <f t="shared" ca="1" si="1"/>
        <v>1</v>
      </c>
      <c r="H108" s="4" t="str">
        <f>IF(Table1342[[#This Row],[Column4]]&gt;=0,"BUY","SELL")</f>
        <v>BUY</v>
      </c>
      <c r="I108" s="4" t="str">
        <f ca="1">IF(Table1342[[#This Row],[Long]]=1,"BUY","SELL")</f>
        <v>BUY</v>
      </c>
      <c r="J108" s="5">
        <f ca="1">IF(Table1342[[#This Row],[PREDICTED_SELL/BUY]]="BUY",Table1342[[#This Row],[Column4]]*$R$3,IF(Table1342[[#This Row],[PREDICTED_SELL/BUY]]="SELL",-Table1342[[#This Row],[Column4]]*$R$3))</f>
        <v>0.3564109418157102</v>
      </c>
      <c r="K108" s="6"/>
      <c r="L108" s="6">
        <f ca="1">IF(Table1342[[#This Row],[ACTUAL_SELL/BUY]]=Table1342[[#This Row],[PREDICTED_SELL/BUY]],1,0)</f>
        <v>1</v>
      </c>
      <c r="M108" s="6"/>
      <c r="N108" s="6"/>
      <c r="O108" s="6"/>
    </row>
    <row r="109" spans="1:15">
      <c r="A109">
        <v>107</v>
      </c>
      <c r="B109">
        <v>978.31010000000003</v>
      </c>
      <c r="C109">
        <v>930.38684000000001</v>
      </c>
      <c r="D109" s="3">
        <f>Table1342[[#This Row],[Actual]]/B108-1</f>
        <v>-3.1635008463084091E-2</v>
      </c>
      <c r="E109" s="3">
        <f>Table1342[[#This Row],[Predicted]]/B108-1</f>
        <v>-7.9071099805002598E-2</v>
      </c>
      <c r="F109" s="1">
        <v>42895</v>
      </c>
      <c r="G109" s="4">
        <f t="shared" ca="1" si="1"/>
        <v>1</v>
      </c>
      <c r="H109" s="4" t="str">
        <f>IF(Table1342[[#This Row],[Column4]]&gt;=0,"BUY","SELL")</f>
        <v>SELL</v>
      </c>
      <c r="I109" s="4" t="str">
        <f ca="1">IF(Table1342[[#This Row],[Long]]=1,"BUY","SELL")</f>
        <v>BUY</v>
      </c>
      <c r="J109" s="5">
        <f ca="1">IF(Table1342[[#This Row],[PREDICTED_SELL/BUY]]="BUY",Table1342[[#This Row],[Column4]]*$R$3,IF(Table1342[[#This Row],[PREDICTED_SELL/BUY]]="SELL",-Table1342[[#This Row],[Column4]]*$R$3))</f>
        <v>-56.943015233551364</v>
      </c>
      <c r="K109" s="6"/>
      <c r="L109" s="6">
        <f ca="1">IF(Table1342[[#This Row],[ACTUAL_SELL/BUY]]=Table1342[[#This Row],[PREDICTED_SELL/BUY]],1,0)</f>
        <v>0</v>
      </c>
      <c r="M109" s="6"/>
      <c r="N109" s="6"/>
      <c r="O109" s="6"/>
    </row>
    <row r="110" spans="1:15">
      <c r="A110">
        <v>108</v>
      </c>
      <c r="B110">
        <v>964.90989999999999</v>
      </c>
      <c r="C110">
        <v>923.87289999999996</v>
      </c>
      <c r="D110" s="3">
        <f>Table1342[[#This Row],[Actual]]/B109-1</f>
        <v>-1.3697292913566028E-2</v>
      </c>
      <c r="E110" s="3">
        <f>Table1342[[#This Row],[Predicted]]/B109-1</f>
        <v>-5.5644115296366703E-2</v>
      </c>
      <c r="F110" s="1">
        <v>42898</v>
      </c>
      <c r="G110" s="4">
        <f t="shared" ca="1" si="1"/>
        <v>0</v>
      </c>
      <c r="H110" s="4" t="str">
        <f>IF(Table1342[[#This Row],[Column4]]&gt;=0,"BUY","SELL")</f>
        <v>SELL</v>
      </c>
      <c r="I110" s="4" t="str">
        <f ca="1">IF(Table1342[[#This Row],[Long]]=1,"BUY","SELL")</f>
        <v>SELL</v>
      </c>
      <c r="J110" s="5">
        <f ca="1">IF(Table1342[[#This Row],[PREDICTED_SELL/BUY]]="BUY",Table1342[[#This Row],[Column4]]*$R$3,IF(Table1342[[#This Row],[PREDICTED_SELL/BUY]]="SELL",-Table1342[[#This Row],[Column4]]*$R$3))</f>
        <v>24.65512724441885</v>
      </c>
      <c r="K110" s="6"/>
      <c r="L110" s="6">
        <f ca="1">IF(Table1342[[#This Row],[ACTUAL_SELL/BUY]]=Table1342[[#This Row],[PREDICTED_SELL/BUY]],1,0)</f>
        <v>1</v>
      </c>
      <c r="M110" s="6"/>
      <c r="N110" s="6"/>
      <c r="O110" s="6"/>
    </row>
    <row r="111" spans="1:15">
      <c r="A111">
        <v>109</v>
      </c>
      <c r="B111">
        <v>980.79</v>
      </c>
      <c r="C111">
        <v>917.40826000000004</v>
      </c>
      <c r="D111" s="3">
        <f>Table1342[[#This Row],[Actual]]/B110-1</f>
        <v>1.6457598787202876E-2</v>
      </c>
      <c r="E111" s="3">
        <f>Table1342[[#This Row],[Predicted]]/B110-1</f>
        <v>-4.922909382523688E-2</v>
      </c>
      <c r="F111" s="1">
        <v>42899</v>
      </c>
      <c r="G111" s="4">
        <f t="shared" ca="1" si="1"/>
        <v>0</v>
      </c>
      <c r="H111" s="4" t="str">
        <f>IF(Table1342[[#This Row],[Column4]]&gt;=0,"BUY","SELL")</f>
        <v>BUY</v>
      </c>
      <c r="I111" s="4" t="str">
        <f ca="1">IF(Table1342[[#This Row],[Long]]=1,"BUY","SELL")</f>
        <v>SELL</v>
      </c>
      <c r="J111" s="5">
        <f ca="1">IF(Table1342[[#This Row],[PREDICTED_SELL/BUY]]="BUY",Table1342[[#This Row],[Column4]]*$R$3,IF(Table1342[[#This Row],[PREDICTED_SELL/BUY]]="SELL",-Table1342[[#This Row],[Column4]]*$R$3))</f>
        <v>-29.623677816965177</v>
      </c>
      <c r="K111" s="6"/>
      <c r="L111" s="6">
        <f ca="1">IF(Table1342[[#This Row],[ACTUAL_SELL/BUY]]=Table1342[[#This Row],[PREDICTED_SELL/BUY]],1,0)</f>
        <v>0</v>
      </c>
      <c r="M111" s="6"/>
      <c r="N111" s="6"/>
      <c r="O111" s="6"/>
    </row>
    <row r="112" spans="1:15">
      <c r="A112">
        <v>110</v>
      </c>
      <c r="B112">
        <v>976.47</v>
      </c>
      <c r="C112">
        <v>917.37459999999999</v>
      </c>
      <c r="D112" s="3">
        <f>Table1342[[#This Row],[Actual]]/B111-1</f>
        <v>-4.404612608203573E-3</v>
      </c>
      <c r="E112" s="3">
        <f>Table1342[[#This Row],[Predicted]]/B111-1</f>
        <v>-6.4657469998674499E-2</v>
      </c>
      <c r="F112" s="1">
        <v>42900</v>
      </c>
      <c r="G112" s="4">
        <f t="shared" ca="1" si="1"/>
        <v>0</v>
      </c>
      <c r="H112" s="4" t="str">
        <f>IF(Table1342[[#This Row],[Column4]]&gt;=0,"BUY","SELL")</f>
        <v>SELL</v>
      </c>
      <c r="I112" s="4" t="str">
        <f ca="1">IF(Table1342[[#This Row],[Long]]=1,"BUY","SELL")</f>
        <v>SELL</v>
      </c>
      <c r="J112" s="5">
        <f ca="1">IF(Table1342[[#This Row],[PREDICTED_SELL/BUY]]="BUY",Table1342[[#This Row],[Column4]]*$R$3,IF(Table1342[[#This Row],[PREDICTED_SELL/BUY]]="SELL",-Table1342[[#This Row],[Column4]]*$R$3))</f>
        <v>7.9283026947664315</v>
      </c>
      <c r="K112" s="6"/>
      <c r="L112" s="6">
        <f ca="1">IF(Table1342[[#This Row],[ACTUAL_SELL/BUY]]=Table1342[[#This Row],[PREDICTED_SELL/BUY]],1,0)</f>
        <v>1</v>
      </c>
      <c r="M112" s="6"/>
      <c r="N112" s="6"/>
      <c r="O112" s="6"/>
    </row>
    <row r="113" spans="1:15">
      <c r="A113">
        <v>111</v>
      </c>
      <c r="B113">
        <v>964.16989999999998</v>
      </c>
      <c r="C113">
        <v>916.77880000000005</v>
      </c>
      <c r="D113" s="3">
        <f>Table1342[[#This Row],[Actual]]/B112-1</f>
        <v>-1.2596495540057595E-2</v>
      </c>
      <c r="E113" s="3">
        <f>Table1342[[#This Row],[Predicted]]/B112-1</f>
        <v>-6.1129578993722289E-2</v>
      </c>
      <c r="F113" s="1">
        <v>42901</v>
      </c>
      <c r="G113" s="4">
        <f t="shared" ca="1" si="1"/>
        <v>1</v>
      </c>
      <c r="H113" s="4" t="str">
        <f>IF(Table1342[[#This Row],[Column4]]&gt;=0,"BUY","SELL")</f>
        <v>SELL</v>
      </c>
      <c r="I113" s="4" t="str">
        <f ca="1">IF(Table1342[[#This Row],[Long]]=1,"BUY","SELL")</f>
        <v>BUY</v>
      </c>
      <c r="J113" s="5">
        <f ca="1">IF(Table1342[[#This Row],[PREDICTED_SELL/BUY]]="BUY",Table1342[[#This Row],[Column4]]*$R$3,IF(Table1342[[#This Row],[PREDICTED_SELL/BUY]]="SELL",-Table1342[[#This Row],[Column4]]*$R$3))</f>
        <v>-22.673691972103672</v>
      </c>
      <c r="K113" s="6"/>
      <c r="L113" s="6">
        <f ca="1">IF(Table1342[[#This Row],[ACTUAL_SELL/BUY]]=Table1342[[#This Row],[PREDICTED_SELL/BUY]],1,0)</f>
        <v>0</v>
      </c>
      <c r="M113" s="6"/>
      <c r="N113" s="6"/>
      <c r="O113" s="6"/>
    </row>
    <row r="114" spans="1:15">
      <c r="A114">
        <v>112</v>
      </c>
      <c r="B114">
        <v>987.71</v>
      </c>
      <c r="C114">
        <v>919.28120000000001</v>
      </c>
      <c r="D114" s="3">
        <f>Table1342[[#This Row],[Actual]]/B113-1</f>
        <v>2.441488787401469E-2</v>
      </c>
      <c r="E114" s="3">
        <f>Table1342[[#This Row],[Predicted]]/B113-1</f>
        <v>-4.6556836092891851E-2</v>
      </c>
      <c r="F114" s="1">
        <v>42902</v>
      </c>
      <c r="G114" s="4">
        <f t="shared" ca="1" si="1"/>
        <v>1</v>
      </c>
      <c r="H114" s="4" t="str">
        <f>IF(Table1342[[#This Row],[Column4]]&gt;=0,"BUY","SELL")</f>
        <v>BUY</v>
      </c>
      <c r="I114" s="4" t="str">
        <f ca="1">IF(Table1342[[#This Row],[Long]]=1,"BUY","SELL")</f>
        <v>BUY</v>
      </c>
      <c r="J114" s="5">
        <f ca="1">IF(Table1342[[#This Row],[PREDICTED_SELL/BUY]]="BUY",Table1342[[#This Row],[Column4]]*$R$3,IF(Table1342[[#This Row],[PREDICTED_SELL/BUY]]="SELL",-Table1342[[#This Row],[Column4]]*$R$3))</f>
        <v>43.946798173226441</v>
      </c>
      <c r="K114" s="6"/>
      <c r="L114" s="6">
        <f ca="1">IF(Table1342[[#This Row],[ACTUAL_SELL/BUY]]=Table1342[[#This Row],[PREDICTED_SELL/BUY]],1,0)</f>
        <v>1</v>
      </c>
      <c r="M114" s="6"/>
      <c r="N114" s="6"/>
      <c r="O114" s="6"/>
    </row>
    <row r="115" spans="1:15">
      <c r="A115">
        <v>113</v>
      </c>
      <c r="B115">
        <v>995.16989999999998</v>
      </c>
      <c r="C115">
        <v>926.10599999999999</v>
      </c>
      <c r="D115" s="3">
        <f>Table1342[[#This Row],[Actual]]/B114-1</f>
        <v>7.5527229652427863E-3</v>
      </c>
      <c r="E115" s="3">
        <f>Table1342[[#This Row],[Predicted]]/B114-1</f>
        <v>-6.2370533861153654E-2</v>
      </c>
      <c r="F115" s="1">
        <v>42905</v>
      </c>
      <c r="G115" s="4">
        <f t="shared" ca="1" si="1"/>
        <v>1</v>
      </c>
      <c r="H115" s="4" t="str">
        <f>IF(Table1342[[#This Row],[Column4]]&gt;=0,"BUY","SELL")</f>
        <v>BUY</v>
      </c>
      <c r="I115" s="4" t="str">
        <f ca="1">IF(Table1342[[#This Row],[Long]]=1,"BUY","SELL")</f>
        <v>BUY</v>
      </c>
      <c r="J115" s="5">
        <f ca="1">IF(Table1342[[#This Row],[PREDICTED_SELL/BUY]]="BUY",Table1342[[#This Row],[Column4]]*$R$3,IF(Table1342[[#This Row],[PREDICTED_SELL/BUY]]="SELL",-Table1342[[#This Row],[Column4]]*$R$3))</f>
        <v>13.594901337437015</v>
      </c>
      <c r="K115" s="6"/>
      <c r="L115" s="6">
        <f ca="1">IF(Table1342[[#This Row],[ACTUAL_SELL/BUY]]=Table1342[[#This Row],[PREDICTED_SELL/BUY]],1,0)</f>
        <v>1</v>
      </c>
      <c r="M115" s="6"/>
      <c r="N115" s="6"/>
      <c r="O115" s="6"/>
    </row>
    <row r="116" spans="1:15">
      <c r="A116">
        <v>114</v>
      </c>
      <c r="B116">
        <v>992.59010000000001</v>
      </c>
      <c r="C116">
        <v>936.48883000000001</v>
      </c>
      <c r="D116" s="3">
        <f>Table1342[[#This Row],[Actual]]/B115-1</f>
        <v>-2.5923211704855786E-3</v>
      </c>
      <c r="E116" s="3">
        <f>Table1342[[#This Row],[Predicted]]/B115-1</f>
        <v>-5.8965881102312268E-2</v>
      </c>
      <c r="F116" s="1">
        <v>42906</v>
      </c>
      <c r="G116" s="4">
        <f t="shared" ca="1" si="1"/>
        <v>1</v>
      </c>
      <c r="H116" s="4" t="str">
        <f>IF(Table1342[[#This Row],[Column4]]&gt;=0,"BUY","SELL")</f>
        <v>SELL</v>
      </c>
      <c r="I116" s="4" t="str">
        <f ca="1">IF(Table1342[[#This Row],[Long]]=1,"BUY","SELL")</f>
        <v>BUY</v>
      </c>
      <c r="J116" s="5">
        <f ca="1">IF(Table1342[[#This Row],[PREDICTED_SELL/BUY]]="BUY",Table1342[[#This Row],[Column4]]*$R$3,IF(Table1342[[#This Row],[PREDICTED_SELL/BUY]]="SELL",-Table1342[[#This Row],[Column4]]*$R$3))</f>
        <v>-4.6661781068740416</v>
      </c>
      <c r="K116" s="6"/>
      <c r="L116" s="6">
        <f ca="1">IF(Table1342[[#This Row],[ACTUAL_SELL/BUY]]=Table1342[[#This Row],[PREDICTED_SELL/BUY]],1,0)</f>
        <v>0</v>
      </c>
      <c r="M116" s="6"/>
      <c r="N116" s="6"/>
      <c r="O116" s="6"/>
    </row>
    <row r="117" spans="1:15">
      <c r="A117">
        <v>115</v>
      </c>
      <c r="B117">
        <v>1002.23</v>
      </c>
      <c r="C117">
        <v>940.46594000000005</v>
      </c>
      <c r="D117" s="3">
        <f>Table1342[[#This Row],[Actual]]/B116-1</f>
        <v>9.7118639406135188E-3</v>
      </c>
      <c r="E117" s="3">
        <f>Table1342[[#This Row],[Predicted]]/B116-1</f>
        <v>-5.2513278139687203E-2</v>
      </c>
      <c r="F117" s="1">
        <v>42907</v>
      </c>
      <c r="G117" s="4">
        <f t="shared" ca="1" si="1"/>
        <v>0</v>
      </c>
      <c r="H117" s="4" t="str">
        <f>IF(Table1342[[#This Row],[Column4]]&gt;=0,"BUY","SELL")</f>
        <v>BUY</v>
      </c>
      <c r="I117" s="4" t="str">
        <f ca="1">IF(Table1342[[#This Row],[Long]]=1,"BUY","SELL")</f>
        <v>SELL</v>
      </c>
      <c r="J117" s="5">
        <f ca="1">IF(Table1342[[#This Row],[PREDICTED_SELL/BUY]]="BUY",Table1342[[#This Row],[Column4]]*$R$3,IF(Table1342[[#This Row],[PREDICTED_SELL/BUY]]="SELL",-Table1342[[#This Row],[Column4]]*$R$3))</f>
        <v>-17.481355093104334</v>
      </c>
      <c r="K117" s="6"/>
      <c r="L117" s="6">
        <f ca="1">IF(Table1342[[#This Row],[ACTUAL_SELL/BUY]]=Table1342[[#This Row],[PREDICTED_SELL/BUY]],1,0)</f>
        <v>0</v>
      </c>
      <c r="M117" s="6"/>
      <c r="N117" s="6"/>
      <c r="O117" s="6"/>
    </row>
    <row r="118" spans="1:15">
      <c r="A118">
        <v>116</v>
      </c>
      <c r="B118">
        <v>1001.3</v>
      </c>
      <c r="C118">
        <v>941.01850000000002</v>
      </c>
      <c r="D118" s="3">
        <f>Table1342[[#This Row],[Actual]]/B117-1</f>
        <v>-9.2793071450669729E-4</v>
      </c>
      <c r="E118" s="3">
        <f>Table1342[[#This Row],[Predicted]]/B117-1</f>
        <v>-6.1075302076369686E-2</v>
      </c>
      <c r="F118" s="1">
        <v>42908</v>
      </c>
      <c r="G118" s="4">
        <f t="shared" ca="1" si="1"/>
        <v>0</v>
      </c>
      <c r="H118" s="4" t="str">
        <f>IF(Table1342[[#This Row],[Column4]]&gt;=0,"BUY","SELL")</f>
        <v>SELL</v>
      </c>
      <c r="I118" s="4" t="str">
        <f ca="1">IF(Table1342[[#This Row],[Long]]=1,"BUY","SELL")</f>
        <v>SELL</v>
      </c>
      <c r="J118" s="5">
        <f ca="1">IF(Table1342[[#This Row],[PREDICTED_SELL/BUY]]="BUY",Table1342[[#This Row],[Column4]]*$R$3,IF(Table1342[[#This Row],[PREDICTED_SELL/BUY]]="SELL",-Table1342[[#This Row],[Column4]]*$R$3))</f>
        <v>1.6702752861120551</v>
      </c>
      <c r="K118" s="6"/>
      <c r="L118" s="6">
        <f ca="1">IF(Table1342[[#This Row],[ACTUAL_SELL/BUY]]=Table1342[[#This Row],[PREDICTED_SELL/BUY]],1,0)</f>
        <v>1</v>
      </c>
      <c r="M118" s="6"/>
      <c r="N118" s="6"/>
      <c r="O118" s="6"/>
    </row>
    <row r="119" spans="1:15">
      <c r="A119">
        <v>117</v>
      </c>
      <c r="B119">
        <v>1003.74</v>
      </c>
      <c r="C119">
        <v>941.50336000000004</v>
      </c>
      <c r="D119" s="3">
        <f>Table1342[[#This Row],[Actual]]/B118-1</f>
        <v>2.4368321182464125E-3</v>
      </c>
      <c r="E119" s="3">
        <f>Table1342[[#This Row],[Predicted]]/B118-1</f>
        <v>-5.971900529311891E-2</v>
      </c>
      <c r="F119" s="1">
        <v>42909</v>
      </c>
      <c r="G119" s="4">
        <f t="shared" ca="1" si="1"/>
        <v>0</v>
      </c>
      <c r="H119" s="4" t="str">
        <f>IF(Table1342[[#This Row],[Column4]]&gt;=0,"BUY","SELL")</f>
        <v>BUY</v>
      </c>
      <c r="I119" s="4" t="str">
        <f ca="1">IF(Table1342[[#This Row],[Long]]=1,"BUY","SELL")</f>
        <v>SELL</v>
      </c>
      <c r="J119" s="5">
        <f ca="1">IF(Table1342[[#This Row],[PREDICTED_SELL/BUY]]="BUY",Table1342[[#This Row],[Column4]]*$R$3,IF(Table1342[[#This Row],[PREDICTED_SELL/BUY]]="SELL",-Table1342[[#This Row],[Column4]]*$R$3))</f>
        <v>-4.3862978128435426</v>
      </c>
      <c r="K119" s="6"/>
      <c r="L119" s="6">
        <f ca="1">IF(Table1342[[#This Row],[ACTUAL_SELL/BUY]]=Table1342[[#This Row],[PREDICTED_SELL/BUY]],1,0)</f>
        <v>0</v>
      </c>
      <c r="M119" s="6"/>
      <c r="N119" s="6"/>
      <c r="O119" s="6"/>
    </row>
    <row r="120" spans="1:15">
      <c r="A120">
        <v>118</v>
      </c>
      <c r="B120">
        <v>993.98</v>
      </c>
      <c r="C120">
        <v>942.45119999999997</v>
      </c>
      <c r="D120" s="3">
        <f>Table1342[[#This Row],[Actual]]/B119-1</f>
        <v>-9.7236336102974885E-3</v>
      </c>
      <c r="E120" s="3">
        <f>Table1342[[#This Row],[Predicted]]/B119-1</f>
        <v>-6.1060433976926287E-2</v>
      </c>
      <c r="F120" s="1">
        <v>42912</v>
      </c>
      <c r="G120" s="4">
        <f t="shared" ca="1" si="1"/>
        <v>1</v>
      </c>
      <c r="H120" s="4" t="str">
        <f>IF(Table1342[[#This Row],[Column4]]&gt;=0,"BUY","SELL")</f>
        <v>SELL</v>
      </c>
      <c r="I120" s="4" t="str">
        <f ca="1">IF(Table1342[[#This Row],[Long]]=1,"BUY","SELL")</f>
        <v>BUY</v>
      </c>
      <c r="J120" s="5">
        <f ca="1">IF(Table1342[[#This Row],[PREDICTED_SELL/BUY]]="BUY",Table1342[[#This Row],[Column4]]*$R$3,IF(Table1342[[#This Row],[PREDICTED_SELL/BUY]]="SELL",-Table1342[[#This Row],[Column4]]*$R$3))</f>
        <v>-17.502540498535481</v>
      </c>
      <c r="K120" s="6"/>
      <c r="L120" s="6">
        <f ca="1">IF(Table1342[[#This Row],[ACTUAL_SELL/BUY]]=Table1342[[#This Row],[PREDICTED_SELL/BUY]],1,0)</f>
        <v>0</v>
      </c>
      <c r="M120" s="6"/>
      <c r="N120" s="6"/>
      <c r="O120" s="6"/>
    </row>
    <row r="121" spans="1:15">
      <c r="A121">
        <v>119</v>
      </c>
      <c r="B121">
        <v>976.78</v>
      </c>
      <c r="C121">
        <v>940.56740000000002</v>
      </c>
      <c r="D121" s="3">
        <f>Table1342[[#This Row],[Actual]]/B120-1</f>
        <v>-1.7304171110082756E-2</v>
      </c>
      <c r="E121" s="3">
        <f>Table1342[[#This Row],[Predicted]]/B120-1</f>
        <v>-5.373609126944201E-2</v>
      </c>
      <c r="F121" s="1">
        <v>42913</v>
      </c>
      <c r="G121" s="4">
        <f t="shared" ca="1" si="1"/>
        <v>0</v>
      </c>
      <c r="H121" s="4" t="str">
        <f>IF(Table1342[[#This Row],[Column4]]&gt;=0,"BUY","SELL")</f>
        <v>SELL</v>
      </c>
      <c r="I121" s="4" t="str">
        <f ca="1">IF(Table1342[[#This Row],[Long]]=1,"BUY","SELL")</f>
        <v>SELL</v>
      </c>
      <c r="J121" s="5">
        <f ca="1">IF(Table1342[[#This Row],[PREDICTED_SELL/BUY]]="BUY",Table1342[[#This Row],[Column4]]*$R$3,IF(Table1342[[#This Row],[PREDICTED_SELL/BUY]]="SELL",-Table1342[[#This Row],[Column4]]*$R$3))</f>
        <v>31.14750799814896</v>
      </c>
      <c r="K121" s="6"/>
      <c r="L121" s="6">
        <f ca="1">IF(Table1342[[#This Row],[ACTUAL_SELL/BUY]]=Table1342[[#This Row],[PREDICTED_SELL/BUY]],1,0)</f>
        <v>1</v>
      </c>
      <c r="M121" s="6"/>
      <c r="N121" s="6"/>
      <c r="O121" s="6"/>
    </row>
    <row r="122" spans="1:15">
      <c r="A122">
        <v>120</v>
      </c>
      <c r="B122">
        <v>990.33010000000002</v>
      </c>
      <c r="C122">
        <v>936.28869999999995</v>
      </c>
      <c r="D122" s="3">
        <f>Table1342[[#This Row],[Actual]]/B121-1</f>
        <v>1.3872212780769555E-2</v>
      </c>
      <c r="E122" s="3">
        <f>Table1342[[#This Row],[Predicted]]/B121-1</f>
        <v>-4.1453858596613435E-2</v>
      </c>
      <c r="F122" s="1">
        <v>42914</v>
      </c>
      <c r="G122" s="4">
        <f t="shared" ca="1" si="1"/>
        <v>1</v>
      </c>
      <c r="H122" s="4" t="str">
        <f>IF(Table1342[[#This Row],[Column4]]&gt;=0,"BUY","SELL")</f>
        <v>BUY</v>
      </c>
      <c r="I122" s="4" t="str">
        <f ca="1">IF(Table1342[[#This Row],[Long]]=1,"BUY","SELL")</f>
        <v>BUY</v>
      </c>
      <c r="J122" s="5">
        <f ca="1">IF(Table1342[[#This Row],[PREDICTED_SELL/BUY]]="BUY",Table1342[[#This Row],[Column4]]*$R$3,IF(Table1342[[#This Row],[PREDICTED_SELL/BUY]]="SELL",-Table1342[[#This Row],[Column4]]*$R$3))</f>
        <v>24.969983005385199</v>
      </c>
      <c r="K122" s="6"/>
      <c r="L122" s="6">
        <f ca="1">IF(Table1342[[#This Row],[ACTUAL_SELL/BUY]]=Table1342[[#This Row],[PREDICTED_SELL/BUY]],1,0)</f>
        <v>1</v>
      </c>
      <c r="M122" s="6"/>
      <c r="N122" s="6"/>
      <c r="O122" s="6"/>
    </row>
    <row r="123" spans="1:15">
      <c r="A123">
        <v>121</v>
      </c>
      <c r="B123">
        <v>975.92989999999998</v>
      </c>
      <c r="C123">
        <v>935.59609999999998</v>
      </c>
      <c r="D123" s="3">
        <f>Table1342[[#This Row],[Actual]]/B122-1</f>
        <v>-1.4540808160834473E-2</v>
      </c>
      <c r="E123" s="3">
        <f>Table1342[[#This Row],[Predicted]]/B122-1</f>
        <v>-5.5268440290767717E-2</v>
      </c>
      <c r="F123" s="1">
        <v>42915</v>
      </c>
      <c r="G123" s="4">
        <f t="shared" ca="1" si="1"/>
        <v>0</v>
      </c>
      <c r="H123" s="4" t="str">
        <f>IF(Table1342[[#This Row],[Column4]]&gt;=0,"BUY","SELL")</f>
        <v>SELL</v>
      </c>
      <c r="I123" s="4" t="str">
        <f ca="1">IF(Table1342[[#This Row],[Long]]=1,"BUY","SELL")</f>
        <v>SELL</v>
      </c>
      <c r="J123" s="5">
        <f ca="1">IF(Table1342[[#This Row],[PREDICTED_SELL/BUY]]="BUY",Table1342[[#This Row],[Column4]]*$R$3,IF(Table1342[[#This Row],[PREDICTED_SELL/BUY]]="SELL",-Table1342[[#This Row],[Column4]]*$R$3))</f>
        <v>26.173454689502051</v>
      </c>
      <c r="K123" s="6"/>
      <c r="L123" s="6">
        <f ca="1">IF(Table1342[[#This Row],[ACTUAL_SELL/BUY]]=Table1342[[#This Row],[PREDICTED_SELL/BUY]],1,0)</f>
        <v>1</v>
      </c>
      <c r="M123" s="6"/>
      <c r="N123" s="6"/>
      <c r="O123" s="6"/>
    </row>
    <row r="124" spans="1:15">
      <c r="A124">
        <v>122</v>
      </c>
      <c r="B124">
        <v>968</v>
      </c>
      <c r="C124">
        <v>932.49450000000002</v>
      </c>
      <c r="D124" s="3">
        <f>Table1342[[#This Row],[Actual]]/B123-1</f>
        <v>-8.1254811436763941E-3</v>
      </c>
      <c r="E124" s="3">
        <f>Table1342[[#This Row],[Predicted]]/B123-1</f>
        <v>-4.4506680244144503E-2</v>
      </c>
      <c r="F124" s="1">
        <v>42916</v>
      </c>
      <c r="G124" s="4">
        <f t="shared" ca="1" si="1"/>
        <v>1</v>
      </c>
      <c r="H124" s="4" t="str">
        <f>IF(Table1342[[#This Row],[Column4]]&gt;=0,"BUY","SELL")</f>
        <v>SELL</v>
      </c>
      <c r="I124" s="4" t="str">
        <f ca="1">IF(Table1342[[#This Row],[Long]]=1,"BUY","SELL")</f>
        <v>BUY</v>
      </c>
      <c r="J124" s="5">
        <f ca="1">IF(Table1342[[#This Row],[PREDICTED_SELL/BUY]]="BUY",Table1342[[#This Row],[Column4]]*$R$3,IF(Table1342[[#This Row],[PREDICTED_SELL/BUY]]="SELL",-Table1342[[#This Row],[Column4]]*$R$3))</f>
        <v>-14.625866058617509</v>
      </c>
      <c r="K124" s="6"/>
      <c r="L124" s="6">
        <f ca="1">IF(Table1342[[#This Row],[ACTUAL_SELL/BUY]]=Table1342[[#This Row],[PREDICTED_SELL/BUY]],1,0)</f>
        <v>0</v>
      </c>
      <c r="M124" s="6"/>
      <c r="N124" s="6"/>
      <c r="O124" s="6"/>
    </row>
    <row r="125" spans="1:15">
      <c r="A125">
        <v>123</v>
      </c>
      <c r="B125">
        <v>953.65989999999999</v>
      </c>
      <c r="C125">
        <v>930.65859999999998</v>
      </c>
      <c r="D125" s="3">
        <f>Table1342[[#This Row],[Actual]]/B124-1</f>
        <v>-1.4814152892561938E-2</v>
      </c>
      <c r="E125" s="3">
        <f>Table1342[[#This Row],[Predicted]]/B124-1</f>
        <v>-3.8575826446280992E-2</v>
      </c>
      <c r="F125" s="1">
        <v>42919</v>
      </c>
      <c r="G125" s="4">
        <f t="shared" ca="1" si="1"/>
        <v>1</v>
      </c>
      <c r="H125" s="4" t="str">
        <f>IF(Table1342[[#This Row],[Column4]]&gt;=0,"BUY","SELL")</f>
        <v>SELL</v>
      </c>
      <c r="I125" s="4" t="str">
        <f ca="1">IF(Table1342[[#This Row],[Long]]=1,"BUY","SELL")</f>
        <v>BUY</v>
      </c>
      <c r="J125" s="5">
        <f ca="1">IF(Table1342[[#This Row],[PREDICTED_SELL/BUY]]="BUY",Table1342[[#This Row],[Column4]]*$R$3,IF(Table1342[[#This Row],[PREDICTED_SELL/BUY]]="SELL",-Table1342[[#This Row],[Column4]]*$R$3))</f>
        <v>-26.66547520661149</v>
      </c>
      <c r="K125" s="6"/>
      <c r="L125" s="6">
        <f ca="1">IF(Table1342[[#This Row],[ACTUAL_SELL/BUY]]=Table1342[[#This Row],[PREDICTED_SELL/BUY]],1,0)</f>
        <v>0</v>
      </c>
      <c r="M125" s="6"/>
      <c r="N125" s="6"/>
      <c r="O125" s="6"/>
    </row>
    <row r="126" spans="1:15">
      <c r="A126">
        <v>124</v>
      </c>
      <c r="B126">
        <v>953.65989999999999</v>
      </c>
      <c r="C126">
        <v>925.10595999999998</v>
      </c>
      <c r="D126" s="3">
        <f>Table1342[[#This Row],[Actual]]/B125-1</f>
        <v>0</v>
      </c>
      <c r="E126" s="3">
        <f>Table1342[[#This Row],[Predicted]]/B125-1</f>
        <v>-2.9941428804964976E-2</v>
      </c>
      <c r="F126" s="1">
        <v>42920</v>
      </c>
      <c r="G126" s="4">
        <f t="shared" ca="1" si="1"/>
        <v>1</v>
      </c>
      <c r="H126" s="4" t="str">
        <f>IF(Table1342[[#This Row],[Column4]]&gt;=0,"BUY","SELL")</f>
        <v>BUY</v>
      </c>
      <c r="I126" s="4" t="str">
        <f ca="1">IF(Table1342[[#This Row],[Long]]=1,"BUY","SELL")</f>
        <v>BUY</v>
      </c>
      <c r="J126" s="5">
        <f ca="1">IF(Table1342[[#This Row],[PREDICTED_SELL/BUY]]="BUY",Table1342[[#This Row],[Column4]]*$R$3,IF(Table1342[[#This Row],[PREDICTED_SELL/BUY]]="SELL",-Table1342[[#This Row],[Column4]]*$R$3))</f>
        <v>0</v>
      </c>
      <c r="K126" s="6"/>
      <c r="L126" s="6">
        <f ca="1">IF(Table1342[[#This Row],[ACTUAL_SELL/BUY]]=Table1342[[#This Row],[PREDICTED_SELL/BUY]],1,0)</f>
        <v>1</v>
      </c>
      <c r="M126" s="6"/>
      <c r="N126" s="6"/>
      <c r="O126" s="6"/>
    </row>
    <row r="127" spans="1:15">
      <c r="A127">
        <v>125</v>
      </c>
      <c r="B127">
        <v>971.3999</v>
      </c>
      <c r="C127">
        <v>738.10569999999996</v>
      </c>
      <c r="D127" s="3">
        <f>Table1342[[#This Row],[Actual]]/B126-1</f>
        <v>1.8602019441102735E-2</v>
      </c>
      <c r="E127" s="3">
        <f>Table1342[[#This Row],[Predicted]]/B126-1</f>
        <v>-0.22602837762183359</v>
      </c>
      <c r="F127" s="1">
        <v>42921</v>
      </c>
      <c r="G127" s="4">
        <f t="shared" ca="1" si="1"/>
        <v>0</v>
      </c>
      <c r="H127" s="4" t="str">
        <f>IF(Table1342[[#This Row],[Column4]]&gt;=0,"BUY","SELL")</f>
        <v>BUY</v>
      </c>
      <c r="I127" s="4" t="str">
        <f ca="1">IF(Table1342[[#This Row],[Long]]=1,"BUY","SELL")</f>
        <v>SELL</v>
      </c>
      <c r="J127" s="5">
        <f ca="1">IF(Table1342[[#This Row],[PREDICTED_SELL/BUY]]="BUY",Table1342[[#This Row],[Column4]]*$R$3,IF(Table1342[[#This Row],[PREDICTED_SELL/BUY]]="SELL",-Table1342[[#This Row],[Column4]]*$R$3))</f>
        <v>-33.483634993984921</v>
      </c>
      <c r="K127" s="6"/>
      <c r="L127" s="6">
        <f ca="1">IF(Table1342[[#This Row],[ACTUAL_SELL/BUY]]=Table1342[[#This Row],[PREDICTED_SELL/BUY]],1,0)</f>
        <v>0</v>
      </c>
      <c r="M127" s="6"/>
      <c r="N127" s="6"/>
      <c r="O127" s="6"/>
    </row>
    <row r="128" spans="1:15">
      <c r="A128">
        <v>126</v>
      </c>
      <c r="B128">
        <v>965.13990000000001</v>
      </c>
      <c r="C128">
        <v>797.49854000000005</v>
      </c>
      <c r="D128" s="3">
        <f>Table1342[[#This Row],[Actual]]/B127-1</f>
        <v>-6.4443078489095917E-3</v>
      </c>
      <c r="E128" s="3">
        <f>Table1342[[#This Row],[Predicted]]/B127-1</f>
        <v>-0.17902138964601499</v>
      </c>
      <c r="F128" s="1">
        <v>42922</v>
      </c>
      <c r="G128" s="4">
        <f t="shared" ca="1" si="1"/>
        <v>0</v>
      </c>
      <c r="H128" s="4" t="str">
        <f>IF(Table1342[[#This Row],[Column4]]&gt;=0,"BUY","SELL")</f>
        <v>SELL</v>
      </c>
      <c r="I128" s="4" t="str">
        <f ca="1">IF(Table1342[[#This Row],[Long]]=1,"BUY","SELL")</f>
        <v>SELL</v>
      </c>
      <c r="J128" s="5">
        <f ca="1">IF(Table1342[[#This Row],[PREDICTED_SELL/BUY]]="BUY",Table1342[[#This Row],[Column4]]*$R$3,IF(Table1342[[#This Row],[PREDICTED_SELL/BUY]]="SELL",-Table1342[[#This Row],[Column4]]*$R$3))</f>
        <v>11.599754128037265</v>
      </c>
      <c r="K128" s="6"/>
      <c r="L128" s="6">
        <f ca="1">IF(Table1342[[#This Row],[ACTUAL_SELL/BUY]]=Table1342[[#This Row],[PREDICTED_SELL/BUY]],1,0)</f>
        <v>1</v>
      </c>
      <c r="M128" s="6"/>
      <c r="N128" s="6"/>
      <c r="O128" s="6"/>
    </row>
    <row r="129" spans="1:15">
      <c r="A129">
        <v>127</v>
      </c>
      <c r="B129">
        <v>978.76</v>
      </c>
      <c r="C129">
        <v>828.74194</v>
      </c>
      <c r="D129" s="3">
        <f>Table1342[[#This Row],[Actual]]/B128-1</f>
        <v>1.4112047382975224E-2</v>
      </c>
      <c r="E129" s="3">
        <f>Table1342[[#This Row],[Predicted]]/B128-1</f>
        <v>-0.14132454787124649</v>
      </c>
      <c r="F129" s="1">
        <v>42923</v>
      </c>
      <c r="G129" s="4">
        <f t="shared" ca="1" si="1"/>
        <v>1</v>
      </c>
      <c r="H129" s="4" t="str">
        <f>IF(Table1342[[#This Row],[Column4]]&gt;=0,"BUY","SELL")</f>
        <v>BUY</v>
      </c>
      <c r="I129" s="4" t="str">
        <f ca="1">IF(Table1342[[#This Row],[Long]]=1,"BUY","SELL")</f>
        <v>BUY</v>
      </c>
      <c r="J129" s="5">
        <f ca="1">IF(Table1342[[#This Row],[PREDICTED_SELL/BUY]]="BUY",Table1342[[#This Row],[Column4]]*$R$3,IF(Table1342[[#This Row],[PREDICTED_SELL/BUY]]="SELL",-Table1342[[#This Row],[Column4]]*$R$3))</f>
        <v>25.401685289355402</v>
      </c>
      <c r="K129" s="6"/>
      <c r="L129" s="6">
        <f ca="1">IF(Table1342[[#This Row],[ACTUAL_SELL/BUY]]=Table1342[[#This Row],[PREDICTED_SELL/BUY]],1,0)</f>
        <v>1</v>
      </c>
      <c r="M129" s="6"/>
      <c r="N129" s="6"/>
      <c r="O129" s="6"/>
    </row>
    <row r="130" spans="1:15">
      <c r="A130">
        <v>128</v>
      </c>
      <c r="B130">
        <v>996.47</v>
      </c>
      <c r="C130">
        <v>928.87305000000003</v>
      </c>
      <c r="D130" s="3">
        <f>Table1342[[#This Row],[Actual]]/B129-1</f>
        <v>1.8094323429645787E-2</v>
      </c>
      <c r="E130" s="3">
        <f>Table1342[[#This Row],[Predicted]]/B129-1</f>
        <v>-5.0969543095345071E-2</v>
      </c>
      <c r="F130" s="1">
        <v>42926</v>
      </c>
      <c r="G130" s="4">
        <f t="shared" ref="G130:G193" ca="1" si="2">--(RAND()&gt;=0.5)</f>
        <v>0</v>
      </c>
      <c r="H130" s="4" t="str">
        <f>IF(Table1342[[#This Row],[Column4]]&gt;=0,"BUY","SELL")</f>
        <v>BUY</v>
      </c>
      <c r="I130" s="4" t="str">
        <f ca="1">IF(Table1342[[#This Row],[Long]]=1,"BUY","SELL")</f>
        <v>SELL</v>
      </c>
      <c r="J130" s="5">
        <f ca="1">IF(Table1342[[#This Row],[PREDICTED_SELL/BUY]]="BUY",Table1342[[#This Row],[Column4]]*$R$3,IF(Table1342[[#This Row],[PREDICTED_SELL/BUY]]="SELL",-Table1342[[#This Row],[Column4]]*$R$3))</f>
        <v>-32.569782173362412</v>
      </c>
      <c r="K130" s="6"/>
      <c r="L130" s="6">
        <f ca="1">IF(Table1342[[#This Row],[ACTUAL_SELL/BUY]]=Table1342[[#This Row],[PREDICTED_SELL/BUY]],1,0)</f>
        <v>0</v>
      </c>
      <c r="M130" s="6"/>
      <c r="N130" s="6"/>
      <c r="O130" s="6"/>
    </row>
    <row r="131" spans="1:15">
      <c r="A131">
        <v>129</v>
      </c>
      <c r="B131">
        <v>994.12990000000002</v>
      </c>
      <c r="C131">
        <v>933.40369999999996</v>
      </c>
      <c r="D131" s="3">
        <f>Table1342[[#This Row],[Actual]]/B130-1</f>
        <v>-2.3483898160506778E-3</v>
      </c>
      <c r="E131" s="3">
        <f>Table1342[[#This Row],[Predicted]]/B130-1</f>
        <v>-6.3289712685780875E-2</v>
      </c>
      <c r="F131" s="1">
        <v>42927</v>
      </c>
      <c r="G131" s="4">
        <f t="shared" ca="1" si="2"/>
        <v>1</v>
      </c>
      <c r="H131" s="4" t="str">
        <f>IF(Table1342[[#This Row],[Column4]]&gt;=0,"BUY","SELL")</f>
        <v>SELL</v>
      </c>
      <c r="I131" s="4" t="str">
        <f ca="1">IF(Table1342[[#This Row],[Long]]=1,"BUY","SELL")</f>
        <v>BUY</v>
      </c>
      <c r="J131" s="5">
        <f ca="1">IF(Table1342[[#This Row],[PREDICTED_SELL/BUY]]="BUY",Table1342[[#This Row],[Column4]]*$R$3,IF(Table1342[[#This Row],[PREDICTED_SELL/BUY]]="SELL",-Table1342[[#This Row],[Column4]]*$R$3))</f>
        <v>-4.22710166889122</v>
      </c>
      <c r="K131" s="6"/>
      <c r="L131" s="6">
        <f ca="1">IF(Table1342[[#This Row],[ACTUAL_SELL/BUY]]=Table1342[[#This Row],[PREDICTED_SELL/BUY]],1,0)</f>
        <v>0</v>
      </c>
      <c r="M131" s="6"/>
      <c r="N131" s="6"/>
      <c r="O131" s="6"/>
    </row>
    <row r="132" spans="1:15">
      <c r="A132">
        <v>130</v>
      </c>
      <c r="B132">
        <v>1006.5101</v>
      </c>
      <c r="C132">
        <v>937.14369999999997</v>
      </c>
      <c r="D132" s="3">
        <f>Table1342[[#This Row],[Actual]]/B131-1</f>
        <v>1.2453302128826449E-2</v>
      </c>
      <c r="E132" s="3">
        <f>Table1342[[#This Row],[Predicted]]/B131-1</f>
        <v>-5.7322689922111869E-2</v>
      </c>
      <c r="F132" s="1">
        <v>42928</v>
      </c>
      <c r="G132" s="4">
        <f t="shared" ca="1" si="2"/>
        <v>1</v>
      </c>
      <c r="H132" s="4" t="str">
        <f>IF(Table1342[[#This Row],[Column4]]&gt;=0,"BUY","SELL")</f>
        <v>BUY</v>
      </c>
      <c r="I132" s="4" t="str">
        <f ca="1">IF(Table1342[[#This Row],[Long]]=1,"BUY","SELL")</f>
        <v>BUY</v>
      </c>
      <c r="J132" s="5">
        <f ca="1">IF(Table1342[[#This Row],[PREDICTED_SELL/BUY]]="BUY",Table1342[[#This Row],[Column4]]*$R$3,IF(Table1342[[#This Row],[PREDICTED_SELL/BUY]]="SELL",-Table1342[[#This Row],[Column4]]*$R$3))</f>
        <v>22.41594383188761</v>
      </c>
      <c r="K132" s="6"/>
      <c r="L132" s="6">
        <f ca="1">IF(Table1342[[#This Row],[ACTUAL_SELL/BUY]]=Table1342[[#This Row],[PREDICTED_SELL/BUY]],1,0)</f>
        <v>1</v>
      </c>
      <c r="M132" s="6"/>
      <c r="N132" s="6"/>
      <c r="O132" s="6"/>
    </row>
    <row r="133" spans="1:15">
      <c r="A133">
        <v>131</v>
      </c>
      <c r="B133">
        <v>1000.63</v>
      </c>
      <c r="C133">
        <v>941.60004000000004</v>
      </c>
      <c r="D133" s="3">
        <f>Table1342[[#This Row],[Actual]]/B132-1</f>
        <v>-5.8420675560035829E-3</v>
      </c>
      <c r="E133" s="3">
        <f>Table1342[[#This Row],[Predicted]]/B132-1</f>
        <v>-6.4490222204426906E-2</v>
      </c>
      <c r="F133" s="1">
        <v>42929</v>
      </c>
      <c r="G133" s="4">
        <f t="shared" ca="1" si="2"/>
        <v>0</v>
      </c>
      <c r="H133" s="4" t="str">
        <f>IF(Table1342[[#This Row],[Column4]]&gt;=0,"BUY","SELL")</f>
        <v>SELL</v>
      </c>
      <c r="I133" s="4" t="str">
        <f ca="1">IF(Table1342[[#This Row],[Long]]=1,"BUY","SELL")</f>
        <v>SELL</v>
      </c>
      <c r="J133" s="5">
        <f ca="1">IF(Table1342[[#This Row],[PREDICTED_SELL/BUY]]="BUY",Table1342[[#This Row],[Column4]]*$R$3,IF(Table1342[[#This Row],[PREDICTED_SELL/BUY]]="SELL",-Table1342[[#This Row],[Column4]]*$R$3))</f>
        <v>10.515721600806449</v>
      </c>
      <c r="K133" s="6"/>
      <c r="L133" s="6">
        <f ca="1">IF(Table1342[[#This Row],[ACTUAL_SELL/BUY]]=Table1342[[#This Row],[PREDICTED_SELL/BUY]],1,0)</f>
        <v>1</v>
      </c>
      <c r="M133" s="6"/>
      <c r="N133" s="6"/>
      <c r="O133" s="6"/>
    </row>
    <row r="134" spans="1:15">
      <c r="A134">
        <v>132</v>
      </c>
      <c r="B134">
        <v>1001.81</v>
      </c>
      <c r="C134">
        <v>941.75310000000002</v>
      </c>
      <c r="D134" s="3">
        <f>Table1342[[#This Row],[Actual]]/B133-1</f>
        <v>1.1792570680471126E-3</v>
      </c>
      <c r="E134" s="3">
        <f>Table1342[[#This Row],[Predicted]]/B133-1</f>
        <v>-5.8839830906528889E-2</v>
      </c>
      <c r="F134" s="1">
        <v>42930</v>
      </c>
      <c r="G134" s="4">
        <f t="shared" ca="1" si="2"/>
        <v>1</v>
      </c>
      <c r="H134" s="4" t="str">
        <f>IF(Table1342[[#This Row],[Column4]]&gt;=0,"BUY","SELL")</f>
        <v>BUY</v>
      </c>
      <c r="I134" s="4" t="str">
        <f ca="1">IF(Table1342[[#This Row],[Long]]=1,"BUY","SELL")</f>
        <v>BUY</v>
      </c>
      <c r="J134" s="5">
        <f ca="1">IF(Table1342[[#This Row],[PREDICTED_SELL/BUY]]="BUY",Table1342[[#This Row],[Column4]]*$R$3,IF(Table1342[[#This Row],[PREDICTED_SELL/BUY]]="SELL",-Table1342[[#This Row],[Column4]]*$R$3))</f>
        <v>2.1226627224848027</v>
      </c>
      <c r="K134" s="6"/>
      <c r="L134" s="6">
        <f ca="1">IF(Table1342[[#This Row],[ACTUAL_SELL/BUY]]=Table1342[[#This Row],[PREDICTED_SELL/BUY]],1,0)</f>
        <v>1</v>
      </c>
      <c r="M134" s="6"/>
      <c r="N134" s="6"/>
      <c r="O134" s="6"/>
    </row>
    <row r="135" spans="1:15">
      <c r="A135">
        <v>133</v>
      </c>
      <c r="B135">
        <v>1010.04</v>
      </c>
      <c r="C135">
        <v>942.81399999999996</v>
      </c>
      <c r="D135" s="3">
        <f>Table1342[[#This Row],[Actual]]/B134-1</f>
        <v>8.2151306135893609E-3</v>
      </c>
      <c r="E135" s="3">
        <f>Table1342[[#This Row],[Predicted]]/B134-1</f>
        <v>-5.8889410167596634E-2</v>
      </c>
      <c r="F135" s="1">
        <v>42933</v>
      </c>
      <c r="G135" s="4">
        <f t="shared" ca="1" si="2"/>
        <v>1</v>
      </c>
      <c r="H135" s="4" t="str">
        <f>IF(Table1342[[#This Row],[Column4]]&gt;=0,"BUY","SELL")</f>
        <v>BUY</v>
      </c>
      <c r="I135" s="4" t="str">
        <f ca="1">IF(Table1342[[#This Row],[Long]]=1,"BUY","SELL")</f>
        <v>BUY</v>
      </c>
      <c r="J135" s="5">
        <f ca="1">IF(Table1342[[#This Row],[PREDICTED_SELL/BUY]]="BUY",Table1342[[#This Row],[Column4]]*$R$3,IF(Table1342[[#This Row],[PREDICTED_SELL/BUY]]="SELL",-Table1342[[#This Row],[Column4]]*$R$3))</f>
        <v>14.78723510446085</v>
      </c>
      <c r="K135" s="6"/>
      <c r="L135" s="6">
        <f ca="1">IF(Table1342[[#This Row],[ACTUAL_SELL/BUY]]=Table1342[[#This Row],[PREDICTED_SELL/BUY]],1,0)</f>
        <v>1</v>
      </c>
      <c r="M135" s="6"/>
      <c r="N135" s="6"/>
      <c r="O135" s="6"/>
    </row>
    <row r="136" spans="1:15">
      <c r="A136">
        <v>134</v>
      </c>
      <c r="B136">
        <v>1024.45</v>
      </c>
      <c r="C136">
        <v>943.36270000000002</v>
      </c>
      <c r="D136" s="3">
        <f>Table1342[[#This Row],[Actual]]/B135-1</f>
        <v>1.4266761712407483E-2</v>
      </c>
      <c r="E136" s="3">
        <f>Table1342[[#This Row],[Predicted]]/B135-1</f>
        <v>-6.6014514276662273E-2</v>
      </c>
      <c r="F136" s="1">
        <v>42934</v>
      </c>
      <c r="G136" s="4">
        <f t="shared" ca="1" si="2"/>
        <v>1</v>
      </c>
      <c r="H136" s="4" t="str">
        <f>IF(Table1342[[#This Row],[Column4]]&gt;=0,"BUY","SELL")</f>
        <v>BUY</v>
      </c>
      <c r="I136" s="4" t="str">
        <f ca="1">IF(Table1342[[#This Row],[Long]]=1,"BUY","SELL")</f>
        <v>BUY</v>
      </c>
      <c r="J136" s="5">
        <f ca="1">IF(Table1342[[#This Row],[PREDICTED_SELL/BUY]]="BUY",Table1342[[#This Row],[Column4]]*$R$3,IF(Table1342[[#This Row],[PREDICTED_SELL/BUY]]="SELL",-Table1342[[#This Row],[Column4]]*$R$3))</f>
        <v>25.680171082333469</v>
      </c>
      <c r="K136" s="6"/>
      <c r="L136" s="6">
        <f ca="1">IF(Table1342[[#This Row],[ACTUAL_SELL/BUY]]=Table1342[[#This Row],[PREDICTED_SELL/BUY]],1,0)</f>
        <v>1</v>
      </c>
      <c r="M136" s="6"/>
      <c r="N136" s="6"/>
      <c r="O136" s="6"/>
    </row>
    <row r="137" spans="1:15">
      <c r="A137">
        <v>135</v>
      </c>
      <c r="B137">
        <v>1026.8699999999999</v>
      </c>
      <c r="C137">
        <v>947.75279999999998</v>
      </c>
      <c r="D137" s="3">
        <f>Table1342[[#This Row],[Actual]]/B136-1</f>
        <v>2.3622431548633305E-3</v>
      </c>
      <c r="E137" s="3">
        <f>Table1342[[#This Row],[Predicted]]/B136-1</f>
        <v>-7.4866708965786621E-2</v>
      </c>
      <c r="F137" s="1">
        <v>42935</v>
      </c>
      <c r="G137" s="4">
        <f t="shared" ca="1" si="2"/>
        <v>0</v>
      </c>
      <c r="H137" s="4" t="str">
        <f>IF(Table1342[[#This Row],[Column4]]&gt;=0,"BUY","SELL")</f>
        <v>BUY</v>
      </c>
      <c r="I137" s="4" t="str">
        <f ca="1">IF(Table1342[[#This Row],[Long]]=1,"BUY","SELL")</f>
        <v>SELL</v>
      </c>
      <c r="J137" s="5">
        <f ca="1">IF(Table1342[[#This Row],[PREDICTED_SELL/BUY]]="BUY",Table1342[[#This Row],[Column4]]*$R$3,IF(Table1342[[#This Row],[PREDICTED_SELL/BUY]]="SELL",-Table1342[[#This Row],[Column4]]*$R$3))</f>
        <v>-4.2520376787539949</v>
      </c>
      <c r="K137" s="6"/>
      <c r="L137" s="6">
        <f ca="1">IF(Table1342[[#This Row],[ACTUAL_SELL/BUY]]=Table1342[[#This Row],[PREDICTED_SELL/BUY]],1,0)</f>
        <v>0</v>
      </c>
      <c r="M137" s="6"/>
      <c r="N137" s="6"/>
      <c r="O137" s="6"/>
    </row>
    <row r="138" spans="1:15">
      <c r="A138">
        <v>136</v>
      </c>
      <c r="B138">
        <v>1028.7</v>
      </c>
      <c r="C138">
        <v>951.95916999999997</v>
      </c>
      <c r="D138" s="3">
        <f>Table1342[[#This Row],[Actual]]/B137-1</f>
        <v>1.7821145812031425E-3</v>
      </c>
      <c r="E138" s="3">
        <f>Table1342[[#This Row],[Predicted]]/B137-1</f>
        <v>-7.2950646138264741E-2</v>
      </c>
      <c r="F138" s="1">
        <v>42936</v>
      </c>
      <c r="G138" s="4">
        <f t="shared" ca="1" si="2"/>
        <v>0</v>
      </c>
      <c r="H138" s="4" t="str">
        <f>IF(Table1342[[#This Row],[Column4]]&gt;=0,"BUY","SELL")</f>
        <v>BUY</v>
      </c>
      <c r="I138" s="4" t="str">
        <f ca="1">IF(Table1342[[#This Row],[Long]]=1,"BUY","SELL")</f>
        <v>SELL</v>
      </c>
      <c r="J138" s="5">
        <f ca="1">IF(Table1342[[#This Row],[PREDICTED_SELL/BUY]]="BUY",Table1342[[#This Row],[Column4]]*$R$3,IF(Table1342[[#This Row],[PREDICTED_SELL/BUY]]="SELL",-Table1342[[#This Row],[Column4]]*$R$3))</f>
        <v>-3.2078062461656565</v>
      </c>
      <c r="K138" s="6"/>
      <c r="L138" s="6">
        <f ca="1">IF(Table1342[[#This Row],[ACTUAL_SELL/BUY]]=Table1342[[#This Row],[PREDICTED_SELL/BUY]],1,0)</f>
        <v>0</v>
      </c>
      <c r="M138" s="6"/>
      <c r="N138" s="6"/>
      <c r="O138" s="6"/>
    </row>
    <row r="139" spans="1:15">
      <c r="A139">
        <v>137</v>
      </c>
      <c r="B139">
        <v>1025.67</v>
      </c>
      <c r="C139">
        <v>952.24950000000001</v>
      </c>
      <c r="D139" s="3">
        <f>Table1342[[#This Row],[Actual]]/B138-1</f>
        <v>-2.9454651501895635E-3</v>
      </c>
      <c r="E139" s="3">
        <f>Table1342[[#This Row],[Predicted]]/B138-1</f>
        <v>-7.4317585301837297E-2</v>
      </c>
      <c r="F139" s="1">
        <v>42937</v>
      </c>
      <c r="G139" s="4">
        <f t="shared" ca="1" si="2"/>
        <v>1</v>
      </c>
      <c r="H139" s="4" t="str">
        <f>IF(Table1342[[#This Row],[Column4]]&gt;=0,"BUY","SELL")</f>
        <v>SELL</v>
      </c>
      <c r="I139" s="4" t="str">
        <f ca="1">IF(Table1342[[#This Row],[Long]]=1,"BUY","SELL")</f>
        <v>BUY</v>
      </c>
      <c r="J139" s="5">
        <f ca="1">IF(Table1342[[#This Row],[PREDICTED_SELL/BUY]]="BUY",Table1342[[#This Row],[Column4]]*$R$3,IF(Table1342[[#This Row],[PREDICTED_SELL/BUY]]="SELL",-Table1342[[#This Row],[Column4]]*$R$3))</f>
        <v>-5.3018372703412142</v>
      </c>
      <c r="K139" s="6"/>
      <c r="L139" s="6">
        <f ca="1">IF(Table1342[[#This Row],[ACTUAL_SELL/BUY]]=Table1342[[#This Row],[PREDICTED_SELL/BUY]],1,0)</f>
        <v>0</v>
      </c>
      <c r="M139" s="6"/>
      <c r="N139" s="6"/>
      <c r="O139" s="6"/>
    </row>
    <row r="140" spans="1:15">
      <c r="A140">
        <v>138</v>
      </c>
      <c r="B140">
        <v>1038.95</v>
      </c>
      <c r="C140">
        <v>951.14417000000003</v>
      </c>
      <c r="D140" s="3">
        <f>Table1342[[#This Row],[Actual]]/B139-1</f>
        <v>1.2947634229333094E-2</v>
      </c>
      <c r="E140" s="3">
        <f>Table1342[[#This Row],[Predicted]]/B139-1</f>
        <v>-7.2660631587157742E-2</v>
      </c>
      <c r="F140" s="1">
        <v>42940</v>
      </c>
      <c r="G140" s="4">
        <f t="shared" ca="1" si="2"/>
        <v>1</v>
      </c>
      <c r="H140" s="4" t="str">
        <f>IF(Table1342[[#This Row],[Column4]]&gt;=0,"BUY","SELL")</f>
        <v>BUY</v>
      </c>
      <c r="I140" s="4" t="str">
        <f ca="1">IF(Table1342[[#This Row],[Long]]=1,"BUY","SELL")</f>
        <v>BUY</v>
      </c>
      <c r="J140" s="5">
        <f ca="1">IF(Table1342[[#This Row],[PREDICTED_SELL/BUY]]="BUY",Table1342[[#This Row],[Column4]]*$R$3,IF(Table1342[[#This Row],[PREDICTED_SELL/BUY]]="SELL",-Table1342[[#This Row],[Column4]]*$R$3))</f>
        <v>23.305741612799569</v>
      </c>
      <c r="K140" s="6"/>
      <c r="L140" s="6">
        <f ca="1">IF(Table1342[[#This Row],[ACTUAL_SELL/BUY]]=Table1342[[#This Row],[PREDICTED_SELL/BUY]],1,0)</f>
        <v>1</v>
      </c>
      <c r="M140" s="6"/>
      <c r="N140" s="6"/>
      <c r="O140" s="6"/>
    </row>
    <row r="141" spans="1:15">
      <c r="A141">
        <v>139</v>
      </c>
      <c r="B141">
        <v>1039.8699999999999</v>
      </c>
      <c r="C141">
        <v>953.50414999999998</v>
      </c>
      <c r="D141" s="3">
        <f>Table1342[[#This Row],[Actual]]/B140-1</f>
        <v>8.8550940853737714E-4</v>
      </c>
      <c r="E141" s="3">
        <f>Table1342[[#This Row],[Predicted]]/B140-1</f>
        <v>-8.2242504451609855E-2</v>
      </c>
      <c r="F141" s="1">
        <v>42941</v>
      </c>
      <c r="G141" s="4">
        <f t="shared" ca="1" si="2"/>
        <v>0</v>
      </c>
      <c r="H141" s="4" t="str">
        <f>IF(Table1342[[#This Row],[Column4]]&gt;=0,"BUY","SELL")</f>
        <v>BUY</v>
      </c>
      <c r="I141" s="4" t="str">
        <f ca="1">IF(Table1342[[#This Row],[Long]]=1,"BUY","SELL")</f>
        <v>SELL</v>
      </c>
      <c r="J141" s="5">
        <f ca="1">IF(Table1342[[#This Row],[PREDICTED_SELL/BUY]]="BUY",Table1342[[#This Row],[Column4]]*$R$3,IF(Table1342[[#This Row],[PREDICTED_SELL/BUY]]="SELL",-Table1342[[#This Row],[Column4]]*$R$3))</f>
        <v>-1.5939169353672789</v>
      </c>
      <c r="K141" s="6"/>
      <c r="L141" s="6">
        <f ca="1">IF(Table1342[[#This Row],[ACTUAL_SELL/BUY]]=Table1342[[#This Row],[PREDICTED_SELL/BUY]],1,0)</f>
        <v>0</v>
      </c>
      <c r="M141" s="6"/>
      <c r="N141" s="6"/>
      <c r="O141" s="6"/>
    </row>
    <row r="142" spans="1:15">
      <c r="A142">
        <v>140</v>
      </c>
      <c r="B142">
        <v>1052.8</v>
      </c>
      <c r="C142">
        <v>955.31994999999995</v>
      </c>
      <c r="D142" s="3">
        <f>Table1342[[#This Row],[Actual]]/B141-1</f>
        <v>1.2434246588515885E-2</v>
      </c>
      <c r="E142" s="3">
        <f>Table1342[[#This Row],[Predicted]]/B141-1</f>
        <v>-8.1308288536066975E-2</v>
      </c>
      <c r="F142" s="1">
        <v>42942</v>
      </c>
      <c r="G142" s="4">
        <f t="shared" ca="1" si="2"/>
        <v>1</v>
      </c>
      <c r="H142" s="4" t="str">
        <f>IF(Table1342[[#This Row],[Column4]]&gt;=0,"BUY","SELL")</f>
        <v>BUY</v>
      </c>
      <c r="I142" s="4" t="str">
        <f ca="1">IF(Table1342[[#This Row],[Long]]=1,"BUY","SELL")</f>
        <v>BUY</v>
      </c>
      <c r="J142" s="5">
        <f ca="1">IF(Table1342[[#This Row],[PREDICTED_SELL/BUY]]="BUY",Table1342[[#This Row],[Column4]]*$R$3,IF(Table1342[[#This Row],[PREDICTED_SELL/BUY]]="SELL",-Table1342[[#This Row],[Column4]]*$R$3))</f>
        <v>22.381643859328591</v>
      </c>
      <c r="K142" s="6"/>
      <c r="L142" s="6">
        <f ca="1">IF(Table1342[[#This Row],[ACTUAL_SELL/BUY]]=Table1342[[#This Row],[PREDICTED_SELL/BUY]],1,0)</f>
        <v>1</v>
      </c>
      <c r="M142" s="6"/>
      <c r="N142" s="6"/>
      <c r="O142" s="6"/>
    </row>
    <row r="143" spans="1:15">
      <c r="A143">
        <v>141</v>
      </c>
      <c r="B143">
        <v>1046</v>
      </c>
      <c r="C143">
        <v>959.67190000000005</v>
      </c>
      <c r="D143" s="3">
        <f>Table1342[[#This Row],[Actual]]/B142-1</f>
        <v>-6.4589665653494999E-3</v>
      </c>
      <c r="E143" s="3">
        <f>Table1342[[#This Row],[Predicted]]/B142-1</f>
        <v>-8.8457541793312999E-2</v>
      </c>
      <c r="F143" s="1">
        <v>42943</v>
      </c>
      <c r="G143" s="4">
        <f t="shared" ca="1" si="2"/>
        <v>1</v>
      </c>
      <c r="H143" s="4" t="str">
        <f>IF(Table1342[[#This Row],[Column4]]&gt;=0,"BUY","SELL")</f>
        <v>SELL</v>
      </c>
      <c r="I143" s="4" t="str">
        <f ca="1">IF(Table1342[[#This Row],[Long]]=1,"BUY","SELL")</f>
        <v>BUY</v>
      </c>
      <c r="J143" s="5">
        <f ca="1">IF(Table1342[[#This Row],[PREDICTED_SELL/BUY]]="BUY",Table1342[[#This Row],[Column4]]*$R$3,IF(Table1342[[#This Row],[PREDICTED_SELL/BUY]]="SELL",-Table1342[[#This Row],[Column4]]*$R$3))</f>
        <v>-11.626139817629099</v>
      </c>
      <c r="K143" s="6"/>
      <c r="L143" s="6">
        <f ca="1">IF(Table1342[[#This Row],[ACTUAL_SELL/BUY]]=Table1342[[#This Row],[PREDICTED_SELL/BUY]],1,0)</f>
        <v>0</v>
      </c>
      <c r="M143" s="6"/>
      <c r="N143" s="6"/>
      <c r="O143" s="6"/>
    </row>
    <row r="144" spans="1:15">
      <c r="A144">
        <v>142</v>
      </c>
      <c r="B144">
        <v>1020.04</v>
      </c>
      <c r="C144">
        <v>958.58954000000006</v>
      </c>
      <c r="D144" s="3">
        <f>Table1342[[#This Row],[Actual]]/B143-1</f>
        <v>-2.4818355640535361E-2</v>
      </c>
      <c r="E144" s="3">
        <f>Table1342[[#This Row],[Predicted]]/B143-1</f>
        <v>-8.356640535372839E-2</v>
      </c>
      <c r="F144" s="1">
        <v>42944</v>
      </c>
      <c r="G144" s="4">
        <f t="shared" ca="1" si="2"/>
        <v>1</v>
      </c>
      <c r="H144" s="4" t="str">
        <f>IF(Table1342[[#This Row],[Column4]]&gt;=0,"BUY","SELL")</f>
        <v>SELL</v>
      </c>
      <c r="I144" s="4" t="str">
        <f ca="1">IF(Table1342[[#This Row],[Long]]=1,"BUY","SELL")</f>
        <v>BUY</v>
      </c>
      <c r="J144" s="5">
        <f ca="1">IF(Table1342[[#This Row],[PREDICTED_SELL/BUY]]="BUY",Table1342[[#This Row],[Column4]]*$R$3,IF(Table1342[[#This Row],[PREDICTED_SELL/BUY]]="SELL",-Table1342[[#This Row],[Column4]]*$R$3))</f>
        <v>-44.673040152963651</v>
      </c>
      <c r="K144" s="6"/>
      <c r="L144" s="6">
        <f ca="1">IF(Table1342[[#This Row],[ACTUAL_SELL/BUY]]=Table1342[[#This Row],[PREDICTED_SELL/BUY]],1,0)</f>
        <v>0</v>
      </c>
      <c r="M144" s="6"/>
      <c r="N144" s="6"/>
      <c r="O144" s="6"/>
    </row>
    <row r="145" spans="1:15">
      <c r="A145">
        <v>143</v>
      </c>
      <c r="B145">
        <v>987.78</v>
      </c>
      <c r="C145">
        <v>956.21630000000005</v>
      </c>
      <c r="D145" s="3">
        <f>Table1342[[#This Row],[Actual]]/B144-1</f>
        <v>-3.1626210736833804E-2</v>
      </c>
      <c r="E145" s="3">
        <f>Table1342[[#This Row],[Predicted]]/B144-1</f>
        <v>-6.2569801184267249E-2</v>
      </c>
      <c r="F145" s="1">
        <v>42947</v>
      </c>
      <c r="G145" s="4">
        <f t="shared" ca="1" si="2"/>
        <v>0</v>
      </c>
      <c r="H145" s="4" t="str">
        <f>IF(Table1342[[#This Row],[Column4]]&gt;=0,"BUY","SELL")</f>
        <v>SELL</v>
      </c>
      <c r="I145" s="4" t="str">
        <f ca="1">IF(Table1342[[#This Row],[Long]]=1,"BUY","SELL")</f>
        <v>SELL</v>
      </c>
      <c r="J145" s="5">
        <f ca="1">IF(Table1342[[#This Row],[PREDICTED_SELL/BUY]]="BUY",Table1342[[#This Row],[Column4]]*$R$3,IF(Table1342[[#This Row],[PREDICTED_SELL/BUY]]="SELL",-Table1342[[#This Row],[Column4]]*$R$3))</f>
        <v>56.927179326300845</v>
      </c>
      <c r="K145" s="6"/>
      <c r="L145" s="6">
        <f ca="1">IF(Table1342[[#This Row],[ACTUAL_SELL/BUY]]=Table1342[[#This Row],[PREDICTED_SELL/BUY]],1,0)</f>
        <v>1</v>
      </c>
      <c r="M145" s="6"/>
      <c r="N145" s="6"/>
      <c r="O145" s="6"/>
    </row>
    <row r="146" spans="1:15">
      <c r="A146">
        <v>144</v>
      </c>
      <c r="B146">
        <v>996.18989999999997</v>
      </c>
      <c r="C146">
        <v>946.91079999999999</v>
      </c>
      <c r="D146" s="3">
        <f>Table1342[[#This Row],[Actual]]/B145-1</f>
        <v>8.5139403510903211E-3</v>
      </c>
      <c r="E146" s="3">
        <f>Table1342[[#This Row],[Predicted]]/B145-1</f>
        <v>-4.1374800056692806E-2</v>
      </c>
      <c r="F146" s="1">
        <v>42948</v>
      </c>
      <c r="G146" s="4">
        <f t="shared" ca="1" si="2"/>
        <v>1</v>
      </c>
      <c r="H146" s="4" t="str">
        <f>IF(Table1342[[#This Row],[Column4]]&gt;=0,"BUY","SELL")</f>
        <v>BUY</v>
      </c>
      <c r="I146" s="4" t="str">
        <f ca="1">IF(Table1342[[#This Row],[Long]]=1,"BUY","SELL")</f>
        <v>BUY</v>
      </c>
      <c r="J146" s="5">
        <f ca="1">IF(Table1342[[#This Row],[PREDICTED_SELL/BUY]]="BUY",Table1342[[#This Row],[Column4]]*$R$3,IF(Table1342[[#This Row],[PREDICTED_SELL/BUY]]="SELL",-Table1342[[#This Row],[Column4]]*$R$3))</f>
        <v>15.325092631962578</v>
      </c>
      <c r="K146" s="6"/>
      <c r="L146" s="6">
        <f ca="1">IF(Table1342[[#This Row],[ACTUAL_SELL/BUY]]=Table1342[[#This Row],[PREDICTED_SELL/BUY]],1,0)</f>
        <v>1</v>
      </c>
      <c r="M146" s="6"/>
      <c r="N146" s="6"/>
      <c r="O146" s="6"/>
    </row>
    <row r="147" spans="1:15">
      <c r="A147">
        <v>145</v>
      </c>
      <c r="B147">
        <v>995.88982999999996</v>
      </c>
      <c r="C147">
        <v>940.44780000000003</v>
      </c>
      <c r="D147" s="3">
        <f>Table1342[[#This Row],[Actual]]/B146-1</f>
        <v>-3.0121766944235517E-4</v>
      </c>
      <c r="E147" s="3">
        <f>Table1342[[#This Row],[Predicted]]/B146-1</f>
        <v>-5.595529527051013E-2</v>
      </c>
      <c r="F147" s="1">
        <v>42949</v>
      </c>
      <c r="G147" s="4">
        <f t="shared" ca="1" si="2"/>
        <v>1</v>
      </c>
      <c r="H147" s="4" t="str">
        <f>IF(Table1342[[#This Row],[Column4]]&gt;=0,"BUY","SELL")</f>
        <v>SELL</v>
      </c>
      <c r="I147" s="4" t="str">
        <f ca="1">IF(Table1342[[#This Row],[Long]]=1,"BUY","SELL")</f>
        <v>BUY</v>
      </c>
      <c r="J147" s="5">
        <f ca="1">IF(Table1342[[#This Row],[PREDICTED_SELL/BUY]]="BUY",Table1342[[#This Row],[Column4]]*$R$3,IF(Table1342[[#This Row],[PREDICTED_SELL/BUY]]="SELL",-Table1342[[#This Row],[Column4]]*$R$3))</f>
        <v>-0.54219180499623931</v>
      </c>
      <c r="K147" s="6"/>
      <c r="L147" s="6">
        <f ca="1">IF(Table1342[[#This Row],[ACTUAL_SELL/BUY]]=Table1342[[#This Row],[PREDICTED_SELL/BUY]],1,0)</f>
        <v>0</v>
      </c>
      <c r="M147" s="6"/>
      <c r="N147" s="6"/>
      <c r="O147" s="6"/>
    </row>
    <row r="148" spans="1:15">
      <c r="A148">
        <v>146</v>
      </c>
      <c r="B148">
        <v>986.91989999999998</v>
      </c>
      <c r="C148">
        <v>936.99339999999995</v>
      </c>
      <c r="D148" s="3">
        <f>Table1342[[#This Row],[Actual]]/B147-1</f>
        <v>-9.0069500960763271E-3</v>
      </c>
      <c r="E148" s="3">
        <f>Table1342[[#This Row],[Predicted]]/B147-1</f>
        <v>-5.9139503412741989E-2</v>
      </c>
      <c r="F148" s="1">
        <v>42950</v>
      </c>
      <c r="G148" s="4">
        <f t="shared" ca="1" si="2"/>
        <v>1</v>
      </c>
      <c r="H148" s="4" t="str">
        <f>IF(Table1342[[#This Row],[Column4]]&gt;=0,"BUY","SELL")</f>
        <v>SELL</v>
      </c>
      <c r="I148" s="4" t="str">
        <f ca="1">IF(Table1342[[#This Row],[Long]]=1,"BUY","SELL")</f>
        <v>BUY</v>
      </c>
      <c r="J148" s="5">
        <f ca="1">IF(Table1342[[#This Row],[PREDICTED_SELL/BUY]]="BUY",Table1342[[#This Row],[Column4]]*$R$3,IF(Table1342[[#This Row],[PREDICTED_SELL/BUY]]="SELL",-Table1342[[#This Row],[Column4]]*$R$3))</f>
        <v>-16.212510172937389</v>
      </c>
      <c r="K148" s="6"/>
      <c r="L148" s="6">
        <f ca="1">IF(Table1342[[#This Row],[ACTUAL_SELL/BUY]]=Table1342[[#This Row],[PREDICTED_SELL/BUY]],1,0)</f>
        <v>0</v>
      </c>
      <c r="M148" s="6"/>
      <c r="N148" s="6"/>
      <c r="O148" s="6"/>
    </row>
    <row r="149" spans="1:15">
      <c r="A149">
        <v>147</v>
      </c>
      <c r="B149">
        <v>987.58010000000002</v>
      </c>
      <c r="C149">
        <v>935.47204999999997</v>
      </c>
      <c r="D149" s="3">
        <f>Table1342[[#This Row],[Actual]]/B148-1</f>
        <v>6.6894993200561359E-4</v>
      </c>
      <c r="E149" s="3">
        <f>Table1342[[#This Row],[Predicted]]/B148-1</f>
        <v>-5.2129711843889259E-2</v>
      </c>
      <c r="F149" s="1">
        <v>42951</v>
      </c>
      <c r="G149" s="4">
        <f t="shared" ca="1" si="2"/>
        <v>0</v>
      </c>
      <c r="H149" s="4" t="str">
        <f>IF(Table1342[[#This Row],[Column4]]&gt;=0,"BUY","SELL")</f>
        <v>BUY</v>
      </c>
      <c r="I149" s="4" t="str">
        <f ca="1">IF(Table1342[[#This Row],[Long]]=1,"BUY","SELL")</f>
        <v>SELL</v>
      </c>
      <c r="J149" s="5">
        <f ca="1">IF(Table1342[[#This Row],[PREDICTED_SELL/BUY]]="BUY",Table1342[[#This Row],[Column4]]*$R$3,IF(Table1342[[#This Row],[PREDICTED_SELL/BUY]]="SELL",-Table1342[[#This Row],[Column4]]*$R$3))</f>
        <v>-1.2041098776101045</v>
      </c>
      <c r="K149" s="6"/>
      <c r="L149" s="6">
        <f ca="1">IF(Table1342[[#This Row],[ACTUAL_SELL/BUY]]=Table1342[[#This Row],[PREDICTED_SELL/BUY]],1,0)</f>
        <v>0</v>
      </c>
      <c r="M149" s="6"/>
      <c r="N149" s="6"/>
      <c r="O149" s="6"/>
    </row>
    <row r="150" spans="1:15">
      <c r="A150">
        <v>148</v>
      </c>
      <c r="B150">
        <v>992.27</v>
      </c>
      <c r="C150">
        <v>933.95429999999999</v>
      </c>
      <c r="D150" s="3">
        <f>Table1342[[#This Row],[Actual]]/B149-1</f>
        <v>4.7488806224427194E-3</v>
      </c>
      <c r="E150" s="3">
        <f>Table1342[[#This Row],[Predicted]]/B149-1</f>
        <v>-5.4300203092387145E-2</v>
      </c>
      <c r="F150" s="1">
        <v>42954</v>
      </c>
      <c r="G150" s="4">
        <f t="shared" ca="1" si="2"/>
        <v>0</v>
      </c>
      <c r="H150" s="4" t="str">
        <f>IF(Table1342[[#This Row],[Column4]]&gt;=0,"BUY","SELL")</f>
        <v>BUY</v>
      </c>
      <c r="I150" s="4" t="str">
        <f ca="1">IF(Table1342[[#This Row],[Long]]=1,"BUY","SELL")</f>
        <v>SELL</v>
      </c>
      <c r="J150" s="5">
        <f ca="1">IF(Table1342[[#This Row],[PREDICTED_SELL/BUY]]="BUY",Table1342[[#This Row],[Column4]]*$R$3,IF(Table1342[[#This Row],[PREDICTED_SELL/BUY]]="SELL",-Table1342[[#This Row],[Column4]]*$R$3))</f>
        <v>-8.5479851203968948</v>
      </c>
      <c r="K150" s="6"/>
      <c r="L150" s="6">
        <f ca="1">IF(Table1342[[#This Row],[ACTUAL_SELL/BUY]]=Table1342[[#This Row],[PREDICTED_SELL/BUY]],1,0)</f>
        <v>0</v>
      </c>
      <c r="M150" s="6"/>
      <c r="N150" s="6"/>
      <c r="O150" s="6"/>
    </row>
    <row r="151" spans="1:15">
      <c r="A151">
        <v>149</v>
      </c>
      <c r="B151">
        <v>989.84010000000001</v>
      </c>
      <c r="C151">
        <v>933.49180000000001</v>
      </c>
      <c r="D151" s="3">
        <f>Table1342[[#This Row],[Actual]]/B150-1</f>
        <v>-2.4488294516613607E-3</v>
      </c>
      <c r="E151" s="3">
        <f>Table1342[[#This Row],[Predicted]]/B150-1</f>
        <v>-5.9236095014461809E-2</v>
      </c>
      <c r="F151" s="1">
        <v>42955</v>
      </c>
      <c r="G151" s="4">
        <f t="shared" ca="1" si="2"/>
        <v>1</v>
      </c>
      <c r="H151" s="4" t="str">
        <f>IF(Table1342[[#This Row],[Column4]]&gt;=0,"BUY","SELL")</f>
        <v>SELL</v>
      </c>
      <c r="I151" s="4" t="str">
        <f ca="1">IF(Table1342[[#This Row],[Long]]=1,"BUY","SELL")</f>
        <v>BUY</v>
      </c>
      <c r="J151" s="5">
        <f ca="1">IF(Table1342[[#This Row],[PREDICTED_SELL/BUY]]="BUY",Table1342[[#This Row],[Column4]]*$R$3,IF(Table1342[[#This Row],[PREDICTED_SELL/BUY]]="SELL",-Table1342[[#This Row],[Column4]]*$R$3))</f>
        <v>-4.4078930129904492</v>
      </c>
      <c r="K151" s="6"/>
      <c r="L151" s="6">
        <f ca="1">IF(Table1342[[#This Row],[ACTUAL_SELL/BUY]]=Table1342[[#This Row],[PREDICTED_SELL/BUY]],1,0)</f>
        <v>0</v>
      </c>
      <c r="M151" s="6"/>
      <c r="N151" s="6"/>
      <c r="O151" s="6"/>
    </row>
    <row r="152" spans="1:15">
      <c r="A152">
        <v>150</v>
      </c>
      <c r="B152">
        <v>982.01</v>
      </c>
      <c r="C152">
        <v>933.5204</v>
      </c>
      <c r="D152" s="3">
        <f>Table1342[[#This Row],[Actual]]/B151-1</f>
        <v>-7.9104695798847269E-3</v>
      </c>
      <c r="E152" s="3">
        <f>Table1342[[#This Row],[Predicted]]/B151-1</f>
        <v>-5.6897775711450826E-2</v>
      </c>
      <c r="F152" s="1">
        <v>42956</v>
      </c>
      <c r="G152" s="4">
        <f t="shared" ca="1" si="2"/>
        <v>0</v>
      </c>
      <c r="H152" s="4" t="str">
        <f>IF(Table1342[[#This Row],[Column4]]&gt;=0,"BUY","SELL")</f>
        <v>SELL</v>
      </c>
      <c r="I152" s="4" t="str">
        <f ca="1">IF(Table1342[[#This Row],[Long]]=1,"BUY","SELL")</f>
        <v>SELL</v>
      </c>
      <c r="J152" s="5">
        <f ca="1">IF(Table1342[[#This Row],[PREDICTED_SELL/BUY]]="BUY",Table1342[[#This Row],[Column4]]*$R$3,IF(Table1342[[#This Row],[PREDICTED_SELL/BUY]]="SELL",-Table1342[[#This Row],[Column4]]*$R$3))</f>
        <v>14.238845243792507</v>
      </c>
      <c r="K152" s="6"/>
      <c r="L152" s="6">
        <f ca="1">IF(Table1342[[#This Row],[ACTUAL_SELL/BUY]]=Table1342[[#This Row],[PREDICTED_SELL/BUY]],1,0)</f>
        <v>1</v>
      </c>
      <c r="M152" s="6"/>
      <c r="N152" s="6"/>
      <c r="O152" s="6"/>
    </row>
    <row r="153" spans="1:15">
      <c r="A153">
        <v>151</v>
      </c>
      <c r="B153">
        <v>956.91989999999998</v>
      </c>
      <c r="C153">
        <v>932.18964000000005</v>
      </c>
      <c r="D153" s="3">
        <f>Table1342[[#This Row],[Actual]]/B152-1</f>
        <v>-2.5549739819350159E-2</v>
      </c>
      <c r="E153" s="3">
        <f>Table1342[[#This Row],[Predicted]]/B152-1</f>
        <v>-5.0733047524974206E-2</v>
      </c>
      <c r="F153" s="1">
        <v>42957</v>
      </c>
      <c r="G153" s="4">
        <f t="shared" ca="1" si="2"/>
        <v>0</v>
      </c>
      <c r="H153" s="4" t="str">
        <f>IF(Table1342[[#This Row],[Column4]]&gt;=0,"BUY","SELL")</f>
        <v>SELL</v>
      </c>
      <c r="I153" s="4" t="str">
        <f ca="1">IF(Table1342[[#This Row],[Long]]=1,"BUY","SELL")</f>
        <v>SELL</v>
      </c>
      <c r="J153" s="5">
        <f ca="1">IF(Table1342[[#This Row],[PREDICTED_SELL/BUY]]="BUY",Table1342[[#This Row],[Column4]]*$R$3,IF(Table1342[[#This Row],[PREDICTED_SELL/BUY]]="SELL",-Table1342[[#This Row],[Column4]]*$R$3))</f>
        <v>45.989531674830289</v>
      </c>
      <c r="K153" s="6"/>
      <c r="L153" s="6">
        <f ca="1">IF(Table1342[[#This Row],[ACTUAL_SELL/BUY]]=Table1342[[#This Row],[PREDICTED_SELL/BUY]],1,0)</f>
        <v>1</v>
      </c>
      <c r="M153" s="6"/>
      <c r="N153" s="6"/>
      <c r="O153" s="6"/>
    </row>
    <row r="154" spans="1:15">
      <c r="A154">
        <v>152</v>
      </c>
      <c r="B154">
        <v>967.99</v>
      </c>
      <c r="C154">
        <v>925.65480000000002</v>
      </c>
      <c r="D154" s="3">
        <f>Table1342[[#This Row],[Actual]]/B153-1</f>
        <v>1.1568470882463711E-2</v>
      </c>
      <c r="E154" s="3">
        <f>Table1342[[#This Row],[Predicted]]/B153-1</f>
        <v>-3.2672640625406535E-2</v>
      </c>
      <c r="F154" s="1">
        <v>42958</v>
      </c>
      <c r="G154" s="4">
        <f t="shared" ca="1" si="2"/>
        <v>1</v>
      </c>
      <c r="H154" s="4" t="str">
        <f>IF(Table1342[[#This Row],[Column4]]&gt;=0,"BUY","SELL")</f>
        <v>BUY</v>
      </c>
      <c r="I154" s="4" t="str">
        <f ca="1">IF(Table1342[[#This Row],[Long]]=1,"BUY","SELL")</f>
        <v>BUY</v>
      </c>
      <c r="J154" s="5">
        <f ca="1">IF(Table1342[[#This Row],[PREDICTED_SELL/BUY]]="BUY",Table1342[[#This Row],[Column4]]*$R$3,IF(Table1342[[#This Row],[PREDICTED_SELL/BUY]]="SELL",-Table1342[[#This Row],[Column4]]*$R$3))</f>
        <v>20.823247588434679</v>
      </c>
      <c r="K154" s="6"/>
      <c r="L154" s="6">
        <f ca="1">IF(Table1342[[#This Row],[ACTUAL_SELL/BUY]]=Table1342[[#This Row],[PREDICTED_SELL/BUY]],1,0)</f>
        <v>1</v>
      </c>
      <c r="M154" s="6"/>
      <c r="N154" s="6"/>
      <c r="O154" s="6"/>
    </row>
    <row r="155" spans="1:15">
      <c r="A155">
        <v>153</v>
      </c>
      <c r="B155">
        <v>983.3</v>
      </c>
      <c r="C155">
        <v>924.33887000000004</v>
      </c>
      <c r="D155" s="3">
        <f>Table1342[[#This Row],[Actual]]/B154-1</f>
        <v>1.5816279093792129E-2</v>
      </c>
      <c r="E155" s="3">
        <f>Table1342[[#This Row],[Predicted]]/B154-1</f>
        <v>-4.5094608415376158E-2</v>
      </c>
      <c r="F155" s="1">
        <v>42961</v>
      </c>
      <c r="G155" s="4">
        <f t="shared" ca="1" si="2"/>
        <v>0</v>
      </c>
      <c r="H155" s="4" t="str">
        <f>IF(Table1342[[#This Row],[Column4]]&gt;=0,"BUY","SELL")</f>
        <v>BUY</v>
      </c>
      <c r="I155" s="4" t="str">
        <f ca="1">IF(Table1342[[#This Row],[Long]]=1,"BUY","SELL")</f>
        <v>SELL</v>
      </c>
      <c r="J155" s="5">
        <f ca="1">IF(Table1342[[#This Row],[PREDICTED_SELL/BUY]]="BUY",Table1342[[#This Row],[Column4]]*$R$3,IF(Table1342[[#This Row],[PREDICTED_SELL/BUY]]="SELL",-Table1342[[#This Row],[Column4]]*$R$3))</f>
        <v>-28.469302368825833</v>
      </c>
      <c r="K155" s="6"/>
      <c r="L155" s="6">
        <f ca="1">IF(Table1342[[#This Row],[ACTUAL_SELL/BUY]]=Table1342[[#This Row],[PREDICTED_SELL/BUY]],1,0)</f>
        <v>0</v>
      </c>
      <c r="M155" s="6"/>
      <c r="N155" s="6"/>
      <c r="O155" s="6"/>
    </row>
    <row r="156" spans="1:15">
      <c r="A156">
        <v>154</v>
      </c>
      <c r="B156">
        <v>982.74005</v>
      </c>
      <c r="C156">
        <v>926.13184000000001</v>
      </c>
      <c r="D156" s="3">
        <f>Table1342[[#This Row],[Actual]]/B155-1</f>
        <v>-5.694599816942203E-4</v>
      </c>
      <c r="E156" s="3">
        <f>Table1342[[#This Row],[Predicted]]/B155-1</f>
        <v>-5.8139082680768839E-2</v>
      </c>
      <c r="F156" s="1">
        <v>42962</v>
      </c>
      <c r="G156" s="4">
        <f t="shared" ca="1" si="2"/>
        <v>0</v>
      </c>
      <c r="H156" s="4" t="str">
        <f>IF(Table1342[[#This Row],[Column4]]&gt;=0,"BUY","SELL")</f>
        <v>SELL</v>
      </c>
      <c r="I156" s="4" t="str">
        <f ca="1">IF(Table1342[[#This Row],[Long]]=1,"BUY","SELL")</f>
        <v>SELL</v>
      </c>
      <c r="J156" s="5">
        <f ca="1">IF(Table1342[[#This Row],[PREDICTED_SELL/BUY]]="BUY",Table1342[[#This Row],[Column4]]*$R$3,IF(Table1342[[#This Row],[PREDICTED_SELL/BUY]]="SELL",-Table1342[[#This Row],[Column4]]*$R$3))</f>
        <v>1.0250279670495965</v>
      </c>
      <c r="K156" s="6"/>
      <c r="L156" s="6">
        <f ca="1">IF(Table1342[[#This Row],[ACTUAL_SELL/BUY]]=Table1342[[#This Row],[PREDICTED_SELL/BUY]],1,0)</f>
        <v>1</v>
      </c>
      <c r="M156" s="6"/>
      <c r="N156" s="6"/>
      <c r="O156" s="6"/>
    </row>
    <row r="157" spans="1:15">
      <c r="A157">
        <v>155</v>
      </c>
      <c r="B157">
        <v>978.17989999999998</v>
      </c>
      <c r="C157">
        <v>928.92859999999996</v>
      </c>
      <c r="D157" s="3">
        <f>Table1342[[#This Row],[Actual]]/B156-1</f>
        <v>-4.6402403158394279E-3</v>
      </c>
      <c r="E157" s="3">
        <f>Table1342[[#This Row],[Predicted]]/B156-1</f>
        <v>-5.4756545232892528E-2</v>
      </c>
      <c r="F157" s="1">
        <v>42963</v>
      </c>
      <c r="G157" s="4">
        <f t="shared" ca="1" si="2"/>
        <v>1</v>
      </c>
      <c r="H157" s="4" t="str">
        <f>IF(Table1342[[#This Row],[Column4]]&gt;=0,"BUY","SELL")</f>
        <v>SELL</v>
      </c>
      <c r="I157" s="4" t="str">
        <f ca="1">IF(Table1342[[#This Row],[Long]]=1,"BUY","SELL")</f>
        <v>BUY</v>
      </c>
      <c r="J157" s="5">
        <f ca="1">IF(Table1342[[#This Row],[PREDICTED_SELL/BUY]]="BUY",Table1342[[#This Row],[Column4]]*$R$3,IF(Table1342[[#This Row],[PREDICTED_SELL/BUY]]="SELL",-Table1342[[#This Row],[Column4]]*$R$3))</f>
        <v>-8.3524325685109702</v>
      </c>
      <c r="K157" s="6"/>
      <c r="L157" s="6">
        <f ca="1">IF(Table1342[[#This Row],[ACTUAL_SELL/BUY]]=Table1342[[#This Row],[PREDICTED_SELL/BUY]],1,0)</f>
        <v>0</v>
      </c>
      <c r="M157" s="6"/>
      <c r="N157" s="6"/>
      <c r="O157" s="6"/>
    </row>
    <row r="158" spans="1:15">
      <c r="A158">
        <v>156</v>
      </c>
      <c r="B158">
        <v>960.57010000000002</v>
      </c>
      <c r="C158">
        <v>929.43470000000002</v>
      </c>
      <c r="D158" s="3">
        <f>Table1342[[#This Row],[Actual]]/B157-1</f>
        <v>-1.8002618945656024E-2</v>
      </c>
      <c r="E158" s="3">
        <f>Table1342[[#This Row],[Predicted]]/B157-1</f>
        <v>-4.9832551251564161E-2</v>
      </c>
      <c r="F158" s="1">
        <v>42964</v>
      </c>
      <c r="G158" s="4">
        <f t="shared" ca="1" si="2"/>
        <v>1</v>
      </c>
      <c r="H158" s="4" t="str">
        <f>IF(Table1342[[#This Row],[Column4]]&gt;=0,"BUY","SELL")</f>
        <v>SELL</v>
      </c>
      <c r="I158" s="4" t="str">
        <f ca="1">IF(Table1342[[#This Row],[Long]]=1,"BUY","SELL")</f>
        <v>BUY</v>
      </c>
      <c r="J158" s="5">
        <f ca="1">IF(Table1342[[#This Row],[PREDICTED_SELL/BUY]]="BUY",Table1342[[#This Row],[Column4]]*$R$3,IF(Table1342[[#This Row],[PREDICTED_SELL/BUY]]="SELL",-Table1342[[#This Row],[Column4]]*$R$3))</f>
        <v>-32.40471410218084</v>
      </c>
      <c r="K158" s="6"/>
      <c r="L158" s="6">
        <f ca="1">IF(Table1342[[#This Row],[ACTUAL_SELL/BUY]]=Table1342[[#This Row],[PREDICTED_SELL/BUY]],1,0)</f>
        <v>0</v>
      </c>
      <c r="M158" s="6"/>
      <c r="N158" s="6"/>
      <c r="O158" s="6"/>
    </row>
    <row r="159" spans="1:15">
      <c r="A159">
        <v>157</v>
      </c>
      <c r="B159">
        <v>958.47</v>
      </c>
      <c r="C159">
        <v>954.27344000000005</v>
      </c>
      <c r="D159" s="3">
        <f>Table1342[[#This Row],[Actual]]/B158-1</f>
        <v>-2.1863058198459129E-3</v>
      </c>
      <c r="E159" s="3">
        <f>Table1342[[#This Row],[Predicted]]/B158-1</f>
        <v>-6.5551280432317727E-3</v>
      </c>
      <c r="F159" s="1">
        <v>42965</v>
      </c>
      <c r="G159" s="4">
        <f t="shared" ca="1" si="2"/>
        <v>0</v>
      </c>
      <c r="H159" s="4" t="str">
        <f>IF(Table1342[[#This Row],[Column4]]&gt;=0,"BUY","SELL")</f>
        <v>SELL</v>
      </c>
      <c r="I159" s="4" t="str">
        <f ca="1">IF(Table1342[[#This Row],[Long]]=1,"BUY","SELL")</f>
        <v>SELL</v>
      </c>
      <c r="J159" s="5">
        <f ca="1">IF(Table1342[[#This Row],[PREDICTED_SELL/BUY]]="BUY",Table1342[[#This Row],[Column4]]*$R$3,IF(Table1342[[#This Row],[PREDICTED_SELL/BUY]]="SELL",-Table1342[[#This Row],[Column4]]*$R$3))</f>
        <v>3.9353504757226432</v>
      </c>
      <c r="K159" s="6"/>
      <c r="L159" s="6">
        <f ca="1">IF(Table1342[[#This Row],[ACTUAL_SELL/BUY]]=Table1342[[#This Row],[PREDICTED_SELL/BUY]],1,0)</f>
        <v>1</v>
      </c>
      <c r="M159" s="6"/>
      <c r="N159" s="6"/>
      <c r="O159" s="6"/>
    </row>
    <row r="160" spans="1:15">
      <c r="A160">
        <v>158</v>
      </c>
      <c r="B160">
        <v>953.29</v>
      </c>
      <c r="C160">
        <v>973.0308</v>
      </c>
      <c r="D160" s="3">
        <f>Table1342[[#This Row],[Actual]]/B159-1</f>
        <v>-5.4044466702140026E-3</v>
      </c>
      <c r="E160" s="3">
        <f>Table1342[[#This Row],[Predicted]]/B159-1</f>
        <v>1.5191711790666362E-2</v>
      </c>
      <c r="F160" s="1">
        <v>42968</v>
      </c>
      <c r="G160" s="4">
        <f t="shared" ca="1" si="2"/>
        <v>0</v>
      </c>
      <c r="H160" s="4" t="str">
        <f>IF(Table1342[[#This Row],[Column4]]&gt;=0,"BUY","SELL")</f>
        <v>SELL</v>
      </c>
      <c r="I160" s="4" t="str">
        <f ca="1">IF(Table1342[[#This Row],[Long]]=1,"BUY","SELL")</f>
        <v>SELL</v>
      </c>
      <c r="J160" s="5">
        <f ca="1">IF(Table1342[[#This Row],[PREDICTED_SELL/BUY]]="BUY",Table1342[[#This Row],[Column4]]*$R$3,IF(Table1342[[#This Row],[PREDICTED_SELL/BUY]]="SELL",-Table1342[[#This Row],[Column4]]*$R$3))</f>
        <v>9.7280040063852056</v>
      </c>
      <c r="K160" s="6"/>
      <c r="L160" s="6">
        <f ca="1">IF(Table1342[[#This Row],[ACTUAL_SELL/BUY]]=Table1342[[#This Row],[PREDICTED_SELL/BUY]],1,0)</f>
        <v>1</v>
      </c>
      <c r="M160" s="6"/>
      <c r="N160" s="6"/>
      <c r="O160" s="6"/>
    </row>
    <row r="161" spans="1:15">
      <c r="A161">
        <v>159</v>
      </c>
      <c r="B161">
        <v>966.8999</v>
      </c>
      <c r="C161">
        <v>985.77544999999998</v>
      </c>
      <c r="D161" s="3">
        <f>Table1342[[#This Row],[Actual]]/B160-1</f>
        <v>1.4276767825111003E-2</v>
      </c>
      <c r="E161" s="3">
        <f>Table1342[[#This Row],[Predicted]]/B160-1</f>
        <v>3.4077195816593076E-2</v>
      </c>
      <c r="F161" s="1">
        <v>42969</v>
      </c>
      <c r="G161" s="4">
        <f t="shared" ca="1" si="2"/>
        <v>1</v>
      </c>
      <c r="H161" s="4" t="str">
        <f>IF(Table1342[[#This Row],[Column4]]&gt;=0,"BUY","SELL")</f>
        <v>BUY</v>
      </c>
      <c r="I161" s="4" t="str">
        <f ca="1">IF(Table1342[[#This Row],[Long]]=1,"BUY","SELL")</f>
        <v>BUY</v>
      </c>
      <c r="J161" s="5">
        <f ca="1">IF(Table1342[[#This Row],[PREDICTED_SELL/BUY]]="BUY",Table1342[[#This Row],[Column4]]*$R$3,IF(Table1342[[#This Row],[PREDICTED_SELL/BUY]]="SELL",-Table1342[[#This Row],[Column4]]*$R$3))</f>
        <v>25.698182085199804</v>
      </c>
      <c r="K161" s="6"/>
      <c r="L161" s="6">
        <f ca="1">IF(Table1342[[#This Row],[ACTUAL_SELL/BUY]]=Table1342[[#This Row],[PREDICTED_SELL/BUY]],1,0)</f>
        <v>1</v>
      </c>
      <c r="M161" s="6"/>
      <c r="N161" s="6"/>
      <c r="O161" s="6"/>
    </row>
    <row r="162" spans="1:15">
      <c r="A162">
        <v>160</v>
      </c>
      <c r="B162">
        <v>957.99994000000004</v>
      </c>
      <c r="C162">
        <v>987.59673999999995</v>
      </c>
      <c r="D162" s="3">
        <f>Table1342[[#This Row],[Actual]]/B161-1</f>
        <v>-9.2046343163340039E-3</v>
      </c>
      <c r="E162" s="3">
        <f>Table1342[[#This Row],[Predicted]]/B161-1</f>
        <v>2.1405359541354807E-2</v>
      </c>
      <c r="F162" s="1">
        <v>42970</v>
      </c>
      <c r="G162" s="4">
        <f t="shared" ca="1" si="2"/>
        <v>1</v>
      </c>
      <c r="H162" s="4" t="str">
        <f>IF(Table1342[[#This Row],[Column4]]&gt;=0,"BUY","SELL")</f>
        <v>SELL</v>
      </c>
      <c r="I162" s="4" t="str">
        <f ca="1">IF(Table1342[[#This Row],[Long]]=1,"BUY","SELL")</f>
        <v>BUY</v>
      </c>
      <c r="J162" s="5">
        <f ca="1">IF(Table1342[[#This Row],[PREDICTED_SELL/BUY]]="BUY",Table1342[[#This Row],[Column4]]*$R$3,IF(Table1342[[#This Row],[PREDICTED_SELL/BUY]]="SELL",-Table1342[[#This Row],[Column4]]*$R$3))</f>
        <v>-16.568341769401208</v>
      </c>
      <c r="K162" s="6"/>
      <c r="L162" s="6">
        <f ca="1">IF(Table1342[[#This Row],[ACTUAL_SELL/BUY]]=Table1342[[#This Row],[PREDICTED_SELL/BUY]],1,0)</f>
        <v>0</v>
      </c>
      <c r="M162" s="6"/>
      <c r="N162" s="6"/>
      <c r="O162" s="6"/>
    </row>
    <row r="163" spans="1:15">
      <c r="A163">
        <v>161</v>
      </c>
      <c r="B163">
        <v>952.45</v>
      </c>
      <c r="C163">
        <v>986.92859999999996</v>
      </c>
      <c r="D163" s="3">
        <f>Table1342[[#This Row],[Actual]]/B162-1</f>
        <v>-5.7932571478030992E-3</v>
      </c>
      <c r="E163" s="3">
        <f>Table1342[[#This Row],[Predicted]]/B162-1</f>
        <v>3.0196932997720083E-2</v>
      </c>
      <c r="F163" s="1">
        <v>42971</v>
      </c>
      <c r="G163" s="4">
        <f t="shared" ca="1" si="2"/>
        <v>1</v>
      </c>
      <c r="H163" s="4" t="str">
        <f>IF(Table1342[[#This Row],[Column4]]&gt;=0,"BUY","SELL")</f>
        <v>SELL</v>
      </c>
      <c r="I163" s="4" t="str">
        <f ca="1">IF(Table1342[[#This Row],[Long]]=1,"BUY","SELL")</f>
        <v>BUY</v>
      </c>
      <c r="J163" s="5">
        <f ca="1">IF(Table1342[[#This Row],[PREDICTED_SELL/BUY]]="BUY",Table1342[[#This Row],[Column4]]*$R$3,IF(Table1342[[#This Row],[PREDICTED_SELL/BUY]]="SELL",-Table1342[[#This Row],[Column4]]*$R$3))</f>
        <v>-10.427862866045579</v>
      </c>
      <c r="K163" s="6"/>
      <c r="L163" s="6">
        <f ca="1">IF(Table1342[[#This Row],[ACTUAL_SELL/BUY]]=Table1342[[#This Row],[PREDICTED_SELL/BUY]],1,0)</f>
        <v>0</v>
      </c>
      <c r="M163" s="6"/>
      <c r="N163" s="6"/>
      <c r="O163" s="6"/>
    </row>
    <row r="164" spans="1:15">
      <c r="A164">
        <v>162</v>
      </c>
      <c r="B164">
        <v>945.26</v>
      </c>
      <c r="C164">
        <v>985.73860000000002</v>
      </c>
      <c r="D164" s="3">
        <f>Table1342[[#This Row],[Actual]]/B163-1</f>
        <v>-7.5489527009292567E-3</v>
      </c>
      <c r="E164" s="3">
        <f>Table1342[[#This Row],[Predicted]]/B163-1</f>
        <v>3.4950496089033445E-2</v>
      </c>
      <c r="F164" s="1">
        <v>42972</v>
      </c>
      <c r="G164" s="4">
        <f t="shared" ca="1" si="2"/>
        <v>0</v>
      </c>
      <c r="H164" s="4" t="str">
        <f>IF(Table1342[[#This Row],[Column4]]&gt;=0,"BUY","SELL")</f>
        <v>SELL</v>
      </c>
      <c r="I164" s="4" t="str">
        <f ca="1">IF(Table1342[[#This Row],[Long]]=1,"BUY","SELL")</f>
        <v>SELL</v>
      </c>
      <c r="J164" s="5">
        <f ca="1">IF(Table1342[[#This Row],[PREDICTED_SELL/BUY]]="BUY",Table1342[[#This Row],[Column4]]*$R$3,IF(Table1342[[#This Row],[PREDICTED_SELL/BUY]]="SELL",-Table1342[[#This Row],[Column4]]*$R$3))</f>
        <v>13.588114861672661</v>
      </c>
      <c r="K164" s="6"/>
      <c r="L164" s="6">
        <f ca="1">IF(Table1342[[#This Row],[ACTUAL_SELL/BUY]]=Table1342[[#This Row],[PREDICTED_SELL/BUY]],1,0)</f>
        <v>1</v>
      </c>
      <c r="M164" s="6"/>
      <c r="N164" s="6"/>
      <c r="O164" s="6"/>
    </row>
    <row r="165" spans="1:15">
      <c r="A165">
        <v>163</v>
      </c>
      <c r="B165">
        <v>946.02</v>
      </c>
      <c r="C165">
        <v>983.09105999999997</v>
      </c>
      <c r="D165" s="3">
        <f>Table1342[[#This Row],[Actual]]/B164-1</f>
        <v>8.0401159469345451E-4</v>
      </c>
      <c r="E165" s="3">
        <f>Table1342[[#This Row],[Predicted]]/B164-1</f>
        <v>4.0021856420455748E-2</v>
      </c>
      <c r="F165" s="1">
        <v>42975</v>
      </c>
      <c r="G165" s="4">
        <f t="shared" ca="1" si="2"/>
        <v>0</v>
      </c>
      <c r="H165" s="4" t="str">
        <f>IF(Table1342[[#This Row],[Column4]]&gt;=0,"BUY","SELL")</f>
        <v>BUY</v>
      </c>
      <c r="I165" s="4" t="str">
        <f ca="1">IF(Table1342[[#This Row],[Long]]=1,"BUY","SELL")</f>
        <v>SELL</v>
      </c>
      <c r="J165" s="5">
        <f ca="1">IF(Table1342[[#This Row],[PREDICTED_SELL/BUY]]="BUY",Table1342[[#This Row],[Column4]]*$R$3,IF(Table1342[[#This Row],[PREDICTED_SELL/BUY]]="SELL",-Table1342[[#This Row],[Column4]]*$R$3))</f>
        <v>-1.4472208704482181</v>
      </c>
      <c r="K165" s="6"/>
      <c r="L165" s="6">
        <f ca="1">IF(Table1342[[#This Row],[ACTUAL_SELL/BUY]]=Table1342[[#This Row],[PREDICTED_SELL/BUY]],1,0)</f>
        <v>0</v>
      </c>
      <c r="M165" s="6"/>
      <c r="N165" s="6"/>
      <c r="O165" s="6"/>
    </row>
    <row r="166" spans="1:15">
      <c r="A166">
        <v>164</v>
      </c>
      <c r="B166">
        <v>954.06010000000003</v>
      </c>
      <c r="C166">
        <v>982.01660000000004</v>
      </c>
      <c r="D166" s="3">
        <f>Table1342[[#This Row],[Actual]]/B165-1</f>
        <v>8.4988689456884092E-3</v>
      </c>
      <c r="E166" s="3">
        <f>Table1342[[#This Row],[Predicted]]/B165-1</f>
        <v>3.8050569755396335E-2</v>
      </c>
      <c r="F166" s="1">
        <v>42976</v>
      </c>
      <c r="G166" s="4">
        <f t="shared" ca="1" si="2"/>
        <v>1</v>
      </c>
      <c r="H166" s="4" t="str">
        <f>IF(Table1342[[#This Row],[Column4]]&gt;=0,"BUY","SELL")</f>
        <v>BUY</v>
      </c>
      <c r="I166" s="4" t="str">
        <f ca="1">IF(Table1342[[#This Row],[Long]]=1,"BUY","SELL")</f>
        <v>BUY</v>
      </c>
      <c r="J166" s="5">
        <f ca="1">IF(Table1342[[#This Row],[PREDICTED_SELL/BUY]]="BUY",Table1342[[#This Row],[Column4]]*$R$3,IF(Table1342[[#This Row],[PREDICTED_SELL/BUY]]="SELL",-Table1342[[#This Row],[Column4]]*$R$3))</f>
        <v>15.297964102239137</v>
      </c>
      <c r="K166" s="6"/>
      <c r="L166" s="6">
        <f ca="1">IF(Table1342[[#This Row],[ACTUAL_SELL/BUY]]=Table1342[[#This Row],[PREDICTED_SELL/BUY]],1,0)</f>
        <v>1</v>
      </c>
      <c r="M166" s="6"/>
      <c r="N166" s="6"/>
      <c r="O166" s="6"/>
    </row>
    <row r="167" spans="1:15">
      <c r="A167">
        <v>165</v>
      </c>
      <c r="B167">
        <v>967.59010000000001</v>
      </c>
      <c r="C167">
        <v>982.20979999999997</v>
      </c>
      <c r="D167" s="3">
        <f>Table1342[[#This Row],[Actual]]/B166-1</f>
        <v>1.4181496532555959E-2</v>
      </c>
      <c r="E167" s="3">
        <f>Table1342[[#This Row],[Predicted]]/B166-1</f>
        <v>2.9505164297301434E-2</v>
      </c>
      <c r="F167" s="1">
        <v>42977</v>
      </c>
      <c r="G167" s="4">
        <f t="shared" ca="1" si="2"/>
        <v>0</v>
      </c>
      <c r="H167" s="4" t="str">
        <f>IF(Table1342[[#This Row],[Column4]]&gt;=0,"BUY","SELL")</f>
        <v>BUY</v>
      </c>
      <c r="I167" s="4" t="str">
        <f ca="1">IF(Table1342[[#This Row],[Long]]=1,"BUY","SELL")</f>
        <v>SELL</v>
      </c>
      <c r="J167" s="5">
        <f ca="1">IF(Table1342[[#This Row],[PREDICTED_SELL/BUY]]="BUY",Table1342[[#This Row],[Column4]]*$R$3,IF(Table1342[[#This Row],[PREDICTED_SELL/BUY]]="SELL",-Table1342[[#This Row],[Column4]]*$R$3))</f>
        <v>-25.526693758600729</v>
      </c>
      <c r="K167" s="6"/>
      <c r="L167" s="6">
        <f ca="1">IF(Table1342[[#This Row],[ACTUAL_SELL/BUY]]=Table1342[[#This Row],[PREDICTED_SELL/BUY]],1,0)</f>
        <v>0</v>
      </c>
      <c r="M167" s="6"/>
      <c r="N167" s="6"/>
      <c r="O167" s="6"/>
    </row>
    <row r="168" spans="1:15">
      <c r="A168">
        <v>166</v>
      </c>
      <c r="B168">
        <v>980.6001</v>
      </c>
      <c r="C168">
        <v>986.08789999999999</v>
      </c>
      <c r="D168" s="3">
        <f>Table1342[[#This Row],[Actual]]/B167-1</f>
        <v>1.3445776264143339E-2</v>
      </c>
      <c r="E168" s="3">
        <f>Table1342[[#This Row],[Predicted]]/B167-1</f>
        <v>1.9117392788537302E-2</v>
      </c>
      <c r="F168" s="1">
        <v>42978</v>
      </c>
      <c r="G168" s="4">
        <f t="shared" ca="1" si="2"/>
        <v>0</v>
      </c>
      <c r="H168" s="4" t="str">
        <f>IF(Table1342[[#This Row],[Column4]]&gt;=0,"BUY","SELL")</f>
        <v>BUY</v>
      </c>
      <c r="I168" s="4" t="str">
        <f ca="1">IF(Table1342[[#This Row],[Long]]=1,"BUY","SELL")</f>
        <v>SELL</v>
      </c>
      <c r="J168" s="5">
        <f ca="1">IF(Table1342[[#This Row],[PREDICTED_SELL/BUY]]="BUY",Table1342[[#This Row],[Column4]]*$R$3,IF(Table1342[[#This Row],[PREDICTED_SELL/BUY]]="SELL",-Table1342[[#This Row],[Column4]]*$R$3))</f>
        <v>-24.202397275458011</v>
      </c>
      <c r="K168" s="6"/>
      <c r="L168" s="6">
        <f ca="1">IF(Table1342[[#This Row],[ACTUAL_SELL/BUY]]=Table1342[[#This Row],[PREDICTED_SELL/BUY]],1,0)</f>
        <v>0</v>
      </c>
      <c r="M168" s="6"/>
      <c r="N168" s="6"/>
      <c r="O168" s="6"/>
    </row>
    <row r="169" spans="1:15">
      <c r="A169">
        <v>167</v>
      </c>
      <c r="B169">
        <v>978.25</v>
      </c>
      <c r="C169">
        <v>991.7645</v>
      </c>
      <c r="D169" s="3">
        <f>Table1342[[#This Row],[Actual]]/B168-1</f>
        <v>-2.3965936776877417E-3</v>
      </c>
      <c r="E169" s="3">
        <f>Table1342[[#This Row],[Predicted]]/B168-1</f>
        <v>1.1385273160791964E-2</v>
      </c>
      <c r="F169" s="1">
        <v>42979</v>
      </c>
      <c r="G169" s="4">
        <f t="shared" ca="1" si="2"/>
        <v>1</v>
      </c>
      <c r="H169" s="4" t="str">
        <f>IF(Table1342[[#This Row],[Column4]]&gt;=0,"BUY","SELL")</f>
        <v>SELL</v>
      </c>
      <c r="I169" s="4" t="str">
        <f ca="1">IF(Table1342[[#This Row],[Long]]=1,"BUY","SELL")</f>
        <v>BUY</v>
      </c>
      <c r="J169" s="5">
        <f ca="1">IF(Table1342[[#This Row],[PREDICTED_SELL/BUY]]="BUY",Table1342[[#This Row],[Column4]]*$R$3,IF(Table1342[[#This Row],[PREDICTED_SELL/BUY]]="SELL",-Table1342[[#This Row],[Column4]]*$R$3))</f>
        <v>-4.313868619837935</v>
      </c>
      <c r="K169" s="6"/>
      <c r="L169" s="6">
        <f ca="1">IF(Table1342[[#This Row],[ACTUAL_SELL/BUY]]=Table1342[[#This Row],[PREDICTED_SELL/BUY]],1,0)</f>
        <v>0</v>
      </c>
      <c r="M169" s="6"/>
      <c r="N169" s="6"/>
      <c r="O169" s="6"/>
    </row>
    <row r="170" spans="1:15">
      <c r="A170">
        <v>168</v>
      </c>
      <c r="B170">
        <v>978.25</v>
      </c>
      <c r="C170">
        <v>995.05853000000002</v>
      </c>
      <c r="D170" s="3">
        <f>Table1342[[#This Row],[Actual]]/B169-1</f>
        <v>0</v>
      </c>
      <c r="E170" s="3">
        <f>Table1342[[#This Row],[Predicted]]/B169-1</f>
        <v>1.7182243802708941E-2</v>
      </c>
      <c r="F170" s="1">
        <v>42982</v>
      </c>
      <c r="G170" s="4">
        <f t="shared" ca="1" si="2"/>
        <v>1</v>
      </c>
      <c r="H170" s="4" t="str">
        <f>IF(Table1342[[#This Row],[Column4]]&gt;=0,"BUY","SELL")</f>
        <v>BUY</v>
      </c>
      <c r="I170" s="4" t="str">
        <f ca="1">IF(Table1342[[#This Row],[Long]]=1,"BUY","SELL")</f>
        <v>BUY</v>
      </c>
      <c r="J170" s="5">
        <f ca="1">IF(Table1342[[#This Row],[PREDICTED_SELL/BUY]]="BUY",Table1342[[#This Row],[Column4]]*$R$3,IF(Table1342[[#This Row],[PREDICTED_SELL/BUY]]="SELL",-Table1342[[#This Row],[Column4]]*$R$3))</f>
        <v>0</v>
      </c>
      <c r="K170" s="6"/>
      <c r="L170" s="6">
        <f ca="1">IF(Table1342[[#This Row],[ACTUAL_SELL/BUY]]=Table1342[[#This Row],[PREDICTED_SELL/BUY]],1,0)</f>
        <v>1</v>
      </c>
      <c r="M170" s="6"/>
      <c r="N170" s="6"/>
      <c r="O170" s="6"/>
    </row>
    <row r="171" spans="1:15">
      <c r="A171">
        <v>169</v>
      </c>
      <c r="B171">
        <v>965.27</v>
      </c>
      <c r="C171">
        <v>803.82190000000003</v>
      </c>
      <c r="D171" s="3">
        <f>Table1342[[#This Row],[Actual]]/B170-1</f>
        <v>-1.326859187324303E-2</v>
      </c>
      <c r="E171" s="3">
        <f>Table1342[[#This Row],[Predicted]]/B170-1</f>
        <v>-0.17830626118067971</v>
      </c>
      <c r="F171" s="1">
        <v>42983</v>
      </c>
      <c r="G171" s="4">
        <f t="shared" ca="1" si="2"/>
        <v>1</v>
      </c>
      <c r="H171" s="4" t="str">
        <f>IF(Table1342[[#This Row],[Column4]]&gt;=0,"BUY","SELL")</f>
        <v>SELL</v>
      </c>
      <c r="I171" s="4" t="str">
        <f ca="1">IF(Table1342[[#This Row],[Long]]=1,"BUY","SELL")</f>
        <v>BUY</v>
      </c>
      <c r="J171" s="5">
        <f ca="1">IF(Table1342[[#This Row],[PREDICTED_SELL/BUY]]="BUY",Table1342[[#This Row],[Column4]]*$R$3,IF(Table1342[[#This Row],[PREDICTED_SELL/BUY]]="SELL",-Table1342[[#This Row],[Column4]]*$R$3))</f>
        <v>-23.883465371837453</v>
      </c>
      <c r="K171" s="6"/>
      <c r="L171" s="6">
        <f ca="1">IF(Table1342[[#This Row],[ACTUAL_SELL/BUY]]=Table1342[[#This Row],[PREDICTED_SELL/BUY]],1,0)</f>
        <v>0</v>
      </c>
      <c r="M171" s="6"/>
      <c r="N171" s="6"/>
      <c r="O171" s="6"/>
    </row>
    <row r="172" spans="1:15">
      <c r="A172">
        <v>170</v>
      </c>
      <c r="B172">
        <v>967.8</v>
      </c>
      <c r="C172">
        <v>862.43097</v>
      </c>
      <c r="D172" s="3">
        <f>Table1342[[#This Row],[Actual]]/B171-1</f>
        <v>2.6210283133216716E-3</v>
      </c>
      <c r="E172" s="3">
        <f>Table1342[[#This Row],[Predicted]]/B171-1</f>
        <v>-0.10653913412827498</v>
      </c>
      <c r="F172" s="1">
        <v>42984</v>
      </c>
      <c r="G172" s="4">
        <f t="shared" ca="1" si="2"/>
        <v>0</v>
      </c>
      <c r="H172" s="4" t="str">
        <f>IF(Table1342[[#This Row],[Column4]]&gt;=0,"BUY","SELL")</f>
        <v>BUY</v>
      </c>
      <c r="I172" s="4" t="str">
        <f ca="1">IF(Table1342[[#This Row],[Long]]=1,"BUY","SELL")</f>
        <v>SELL</v>
      </c>
      <c r="J172" s="5">
        <f ca="1">IF(Table1342[[#This Row],[PREDICTED_SELL/BUY]]="BUY",Table1342[[#This Row],[Column4]]*$R$3,IF(Table1342[[#This Row],[PREDICTED_SELL/BUY]]="SELL",-Table1342[[#This Row],[Column4]]*$R$3))</f>
        <v>-4.7178509639790089</v>
      </c>
      <c r="K172" s="6"/>
      <c r="L172" s="6">
        <f ca="1">IF(Table1342[[#This Row],[ACTUAL_SELL/BUY]]=Table1342[[#This Row],[PREDICTED_SELL/BUY]],1,0)</f>
        <v>0</v>
      </c>
      <c r="M172" s="6"/>
      <c r="N172" s="6"/>
      <c r="O172" s="6"/>
    </row>
    <row r="173" spans="1:15">
      <c r="A173">
        <v>171</v>
      </c>
      <c r="B173">
        <v>979.47002999999995</v>
      </c>
      <c r="C173">
        <v>891.50725999999997</v>
      </c>
      <c r="D173" s="3">
        <f>Table1342[[#This Row],[Actual]]/B172-1</f>
        <v>1.2058307501549903E-2</v>
      </c>
      <c r="E173" s="3">
        <f>Table1342[[#This Row],[Predicted]]/B172-1</f>
        <v>-7.8831101467245257E-2</v>
      </c>
      <c r="F173" s="1">
        <v>42985</v>
      </c>
      <c r="G173" s="4">
        <f t="shared" ca="1" si="2"/>
        <v>1</v>
      </c>
      <c r="H173" s="4" t="str">
        <f>IF(Table1342[[#This Row],[Column4]]&gt;=0,"BUY","SELL")</f>
        <v>BUY</v>
      </c>
      <c r="I173" s="4" t="str">
        <f ca="1">IF(Table1342[[#This Row],[Long]]=1,"BUY","SELL")</f>
        <v>BUY</v>
      </c>
      <c r="J173" s="5">
        <f ca="1">IF(Table1342[[#This Row],[PREDICTED_SELL/BUY]]="BUY",Table1342[[#This Row],[Column4]]*$R$3,IF(Table1342[[#This Row],[PREDICTED_SELL/BUY]]="SELL",-Table1342[[#This Row],[Column4]]*$R$3))</f>
        <v>21.704953502789827</v>
      </c>
      <c r="K173" s="6"/>
      <c r="L173" s="6">
        <f ca="1">IF(Table1342[[#This Row],[ACTUAL_SELL/BUY]]=Table1342[[#This Row],[PREDICTED_SELL/BUY]],1,0)</f>
        <v>1</v>
      </c>
      <c r="M173" s="6"/>
      <c r="N173" s="6"/>
      <c r="O173" s="6"/>
    </row>
    <row r="174" spans="1:15">
      <c r="A174">
        <v>172</v>
      </c>
      <c r="B174">
        <v>965.8999</v>
      </c>
      <c r="C174">
        <v>993.03729999999996</v>
      </c>
      <c r="D174" s="3">
        <f>Table1342[[#This Row],[Actual]]/B173-1</f>
        <v>-1.3854563778740614E-2</v>
      </c>
      <c r="E174" s="3">
        <f>Table1342[[#This Row],[Predicted]]/B173-1</f>
        <v>1.3851643832328397E-2</v>
      </c>
      <c r="F174" s="1">
        <v>42986</v>
      </c>
      <c r="G174" s="4">
        <f t="shared" ca="1" si="2"/>
        <v>1</v>
      </c>
      <c r="H174" s="4" t="str">
        <f>IF(Table1342[[#This Row],[Column4]]&gt;=0,"BUY","SELL")</f>
        <v>SELL</v>
      </c>
      <c r="I174" s="4" t="str">
        <f ca="1">IF(Table1342[[#This Row],[Long]]=1,"BUY","SELL")</f>
        <v>BUY</v>
      </c>
      <c r="J174" s="5">
        <f ca="1">IF(Table1342[[#This Row],[PREDICTED_SELL/BUY]]="BUY",Table1342[[#This Row],[Column4]]*$R$3,IF(Table1342[[#This Row],[PREDICTED_SELL/BUY]]="SELL",-Table1342[[#This Row],[Column4]]*$R$3))</f>
        <v>-24.938214801733103</v>
      </c>
      <c r="K174" s="6"/>
      <c r="L174" s="6">
        <f ca="1">IF(Table1342[[#This Row],[ACTUAL_SELL/BUY]]=Table1342[[#This Row],[PREDICTED_SELL/BUY]],1,0)</f>
        <v>0</v>
      </c>
      <c r="M174" s="6"/>
      <c r="N174" s="6"/>
      <c r="O174" s="6"/>
    </row>
    <row r="175" spans="1:15">
      <c r="A175">
        <v>173</v>
      </c>
      <c r="B175">
        <v>977.96</v>
      </c>
      <c r="C175">
        <v>992.00620000000004</v>
      </c>
      <c r="D175" s="3">
        <f>Table1342[[#This Row],[Actual]]/B174-1</f>
        <v>1.2485869394954996E-2</v>
      </c>
      <c r="E175" s="3">
        <f>Table1342[[#This Row],[Predicted]]/B174-1</f>
        <v>2.7027956002480202E-2</v>
      </c>
      <c r="F175" s="1">
        <v>42989</v>
      </c>
      <c r="G175" s="4">
        <f t="shared" ca="1" si="2"/>
        <v>1</v>
      </c>
      <c r="H175" s="4" t="str">
        <f>IF(Table1342[[#This Row],[Column4]]&gt;=0,"BUY","SELL")</f>
        <v>BUY</v>
      </c>
      <c r="I175" s="4" t="str">
        <f ca="1">IF(Table1342[[#This Row],[Long]]=1,"BUY","SELL")</f>
        <v>BUY</v>
      </c>
      <c r="J175" s="5">
        <f ca="1">IF(Table1342[[#This Row],[PREDICTED_SELL/BUY]]="BUY",Table1342[[#This Row],[Column4]]*$R$3,IF(Table1342[[#This Row],[PREDICTED_SELL/BUY]]="SELL",-Table1342[[#This Row],[Column4]]*$R$3))</f>
        <v>22.474564910918993</v>
      </c>
      <c r="K175" s="6"/>
      <c r="L175" s="6">
        <f ca="1">IF(Table1342[[#This Row],[ACTUAL_SELL/BUY]]=Table1342[[#This Row],[PREDICTED_SELL/BUY]],1,0)</f>
        <v>1</v>
      </c>
      <c r="M175" s="6"/>
      <c r="N175" s="6"/>
      <c r="O175" s="6"/>
    </row>
    <row r="176" spans="1:15">
      <c r="A176">
        <v>174</v>
      </c>
      <c r="B176">
        <v>982.58010000000002</v>
      </c>
      <c r="C176">
        <v>994.17394999999999</v>
      </c>
      <c r="D176" s="3">
        <f>Table1342[[#This Row],[Actual]]/B175-1</f>
        <v>4.7242218495644472E-3</v>
      </c>
      <c r="E176" s="3">
        <f>Table1342[[#This Row],[Predicted]]/B175-1</f>
        <v>1.6579359073990663E-2</v>
      </c>
      <c r="F176" s="1">
        <v>42990</v>
      </c>
      <c r="G176" s="4">
        <f t="shared" ca="1" si="2"/>
        <v>1</v>
      </c>
      <c r="H176" s="4" t="str">
        <f>IF(Table1342[[#This Row],[Column4]]&gt;=0,"BUY","SELL")</f>
        <v>BUY</v>
      </c>
      <c r="I176" s="4" t="str">
        <f ca="1">IF(Table1342[[#This Row],[Long]]=1,"BUY","SELL")</f>
        <v>BUY</v>
      </c>
      <c r="J176" s="5">
        <f ca="1">IF(Table1342[[#This Row],[PREDICTED_SELL/BUY]]="BUY",Table1342[[#This Row],[Column4]]*$R$3,IF(Table1342[[#This Row],[PREDICTED_SELL/BUY]]="SELL",-Table1342[[#This Row],[Column4]]*$R$3))</f>
        <v>8.503599329216005</v>
      </c>
      <c r="K176" s="6"/>
      <c r="L176" s="6">
        <f ca="1">IF(Table1342[[#This Row],[ACTUAL_SELL/BUY]]=Table1342[[#This Row],[PREDICTED_SELL/BUY]],1,0)</f>
        <v>1</v>
      </c>
      <c r="M176" s="6"/>
      <c r="N176" s="6"/>
      <c r="O176" s="6"/>
    </row>
    <row r="177" spans="1:15">
      <c r="A177">
        <v>175</v>
      </c>
      <c r="B177">
        <v>999.6001</v>
      </c>
      <c r="C177">
        <v>995.04700000000003</v>
      </c>
      <c r="D177" s="3">
        <f>Table1342[[#This Row],[Actual]]/B176-1</f>
        <v>1.732174303143319E-2</v>
      </c>
      <c r="E177" s="3">
        <f>Table1342[[#This Row],[Predicted]]/B176-1</f>
        <v>1.2687922338341595E-2</v>
      </c>
      <c r="F177" s="1">
        <v>42991</v>
      </c>
      <c r="G177" s="4">
        <f t="shared" ca="1" si="2"/>
        <v>1</v>
      </c>
      <c r="H177" s="4" t="str">
        <f>IF(Table1342[[#This Row],[Column4]]&gt;=0,"BUY","SELL")</f>
        <v>BUY</v>
      </c>
      <c r="I177" s="4" t="str">
        <f ca="1">IF(Table1342[[#This Row],[Long]]=1,"BUY","SELL")</f>
        <v>BUY</v>
      </c>
      <c r="J177" s="5">
        <f ca="1">IF(Table1342[[#This Row],[PREDICTED_SELL/BUY]]="BUY",Table1342[[#This Row],[Column4]]*$R$3,IF(Table1342[[#This Row],[PREDICTED_SELL/BUY]]="SELL",-Table1342[[#This Row],[Column4]]*$R$3))</f>
        <v>31.179137456579742</v>
      </c>
      <c r="K177" s="6"/>
      <c r="L177" s="6">
        <f ca="1">IF(Table1342[[#This Row],[ACTUAL_SELL/BUY]]=Table1342[[#This Row],[PREDICTED_SELL/BUY]],1,0)</f>
        <v>1</v>
      </c>
      <c r="M177" s="6"/>
      <c r="N177" s="6"/>
      <c r="O177" s="6"/>
    </row>
    <row r="178" spans="1:15">
      <c r="A178">
        <v>176</v>
      </c>
      <c r="B178">
        <v>992.21</v>
      </c>
      <c r="C178">
        <v>1000.5153</v>
      </c>
      <c r="D178" s="3">
        <f>Table1342[[#This Row],[Actual]]/B177-1</f>
        <v>-7.3930564832875856E-3</v>
      </c>
      <c r="E178" s="3">
        <f>Table1342[[#This Row],[Predicted]]/B177-1</f>
        <v>9.1556613489740535E-4</v>
      </c>
      <c r="F178" s="1">
        <v>42992</v>
      </c>
      <c r="G178" s="4">
        <f t="shared" ca="1" si="2"/>
        <v>1</v>
      </c>
      <c r="H178" s="4" t="str">
        <f>IF(Table1342[[#This Row],[Column4]]&gt;=0,"BUY","SELL")</f>
        <v>SELL</v>
      </c>
      <c r="I178" s="4" t="str">
        <f ca="1">IF(Table1342[[#This Row],[Long]]=1,"BUY","SELL")</f>
        <v>BUY</v>
      </c>
      <c r="J178" s="5">
        <f ca="1">IF(Table1342[[#This Row],[PREDICTED_SELL/BUY]]="BUY",Table1342[[#This Row],[Column4]]*$R$3,IF(Table1342[[#This Row],[PREDICTED_SELL/BUY]]="SELL",-Table1342[[#This Row],[Column4]]*$R$3))</f>
        <v>-13.307501669917654</v>
      </c>
      <c r="K178" s="6"/>
      <c r="L178" s="6">
        <f ca="1">IF(Table1342[[#This Row],[ACTUAL_SELL/BUY]]=Table1342[[#This Row],[PREDICTED_SELL/BUY]],1,0)</f>
        <v>0</v>
      </c>
      <c r="M178" s="6"/>
      <c r="N178" s="6"/>
      <c r="O178" s="6"/>
    </row>
    <row r="179" spans="1:15">
      <c r="A179">
        <v>177</v>
      </c>
      <c r="B179">
        <v>986.79</v>
      </c>
      <c r="C179">
        <v>1006.13434</v>
      </c>
      <c r="D179" s="3">
        <f>Table1342[[#This Row],[Actual]]/B178-1</f>
        <v>-5.4625532901302343E-3</v>
      </c>
      <c r="E179" s="3">
        <f>Table1342[[#This Row],[Predicted]]/B178-1</f>
        <v>1.4033662228762012E-2</v>
      </c>
      <c r="F179" s="1">
        <v>42993</v>
      </c>
      <c r="G179" s="4">
        <f t="shared" ca="1" si="2"/>
        <v>1</v>
      </c>
      <c r="H179" s="4" t="str">
        <f>IF(Table1342[[#This Row],[Column4]]&gt;=0,"BUY","SELL")</f>
        <v>SELL</v>
      </c>
      <c r="I179" s="4" t="str">
        <f ca="1">IF(Table1342[[#This Row],[Long]]=1,"BUY","SELL")</f>
        <v>BUY</v>
      </c>
      <c r="J179" s="5">
        <f ca="1">IF(Table1342[[#This Row],[PREDICTED_SELL/BUY]]="BUY",Table1342[[#This Row],[Column4]]*$R$3,IF(Table1342[[#This Row],[PREDICTED_SELL/BUY]]="SELL",-Table1342[[#This Row],[Column4]]*$R$3))</f>
        <v>-9.8325959222344217</v>
      </c>
      <c r="K179" s="6"/>
      <c r="L179" s="6">
        <f ca="1">IF(Table1342[[#This Row],[ACTUAL_SELL/BUY]]=Table1342[[#This Row],[PREDICTED_SELL/BUY]],1,0)</f>
        <v>0</v>
      </c>
      <c r="M179" s="6"/>
      <c r="N179" s="6"/>
      <c r="O179" s="6"/>
    </row>
    <row r="180" spans="1:15">
      <c r="A180">
        <v>178</v>
      </c>
      <c r="B180">
        <v>974.18989999999997</v>
      </c>
      <c r="C180">
        <v>1007.4140599999999</v>
      </c>
      <c r="D180" s="3">
        <f>Table1342[[#This Row],[Actual]]/B179-1</f>
        <v>-1.2768775524681031E-2</v>
      </c>
      <c r="E180" s="3">
        <f>Table1342[[#This Row],[Predicted]]/B179-1</f>
        <v>2.0900150994639155E-2</v>
      </c>
      <c r="F180" s="1">
        <v>42996</v>
      </c>
      <c r="G180" s="4">
        <f t="shared" ca="1" si="2"/>
        <v>1</v>
      </c>
      <c r="H180" s="4" t="str">
        <f>IF(Table1342[[#This Row],[Column4]]&gt;=0,"BUY","SELL")</f>
        <v>SELL</v>
      </c>
      <c r="I180" s="4" t="str">
        <f ca="1">IF(Table1342[[#This Row],[Long]]=1,"BUY","SELL")</f>
        <v>BUY</v>
      </c>
      <c r="J180" s="5">
        <f ca="1">IF(Table1342[[#This Row],[PREDICTED_SELL/BUY]]="BUY",Table1342[[#This Row],[Column4]]*$R$3,IF(Table1342[[#This Row],[PREDICTED_SELL/BUY]]="SELL",-Table1342[[#This Row],[Column4]]*$R$3))</f>
        <v>-22.983795944425857</v>
      </c>
      <c r="K180" s="6"/>
      <c r="L180" s="6">
        <f ca="1">IF(Table1342[[#This Row],[ACTUAL_SELL/BUY]]=Table1342[[#This Row],[PREDICTED_SELL/BUY]],1,0)</f>
        <v>0</v>
      </c>
      <c r="M180" s="6"/>
      <c r="N180" s="6"/>
      <c r="O180" s="6"/>
    </row>
    <row r="181" spans="1:15">
      <c r="A181">
        <v>179</v>
      </c>
      <c r="B181">
        <v>969.86009999999999</v>
      </c>
      <c r="C181">
        <v>1002.9414</v>
      </c>
      <c r="D181" s="3">
        <f>Table1342[[#This Row],[Actual]]/B180-1</f>
        <v>-4.4445133335913045E-3</v>
      </c>
      <c r="E181" s="3">
        <f>Table1342[[#This Row],[Predicted]]/B180-1</f>
        <v>2.9513239667132707E-2</v>
      </c>
      <c r="F181" s="1">
        <v>42997</v>
      </c>
      <c r="G181" s="4">
        <f t="shared" ca="1" si="2"/>
        <v>0</v>
      </c>
      <c r="H181" s="4" t="str">
        <f>IF(Table1342[[#This Row],[Column4]]&gt;=0,"BUY","SELL")</f>
        <v>SELL</v>
      </c>
      <c r="I181" s="4" t="str">
        <f ca="1">IF(Table1342[[#This Row],[Long]]=1,"BUY","SELL")</f>
        <v>SELL</v>
      </c>
      <c r="J181" s="5">
        <f ca="1">IF(Table1342[[#This Row],[PREDICTED_SELL/BUY]]="BUY",Table1342[[#This Row],[Column4]]*$R$3,IF(Table1342[[#This Row],[PREDICTED_SELL/BUY]]="SELL",-Table1342[[#This Row],[Column4]]*$R$3))</f>
        <v>8.0001240004643481</v>
      </c>
      <c r="K181" s="6"/>
      <c r="L181" s="6">
        <f ca="1">IF(Table1342[[#This Row],[ACTUAL_SELL/BUY]]=Table1342[[#This Row],[PREDICTED_SELL/BUY]],1,0)</f>
        <v>1</v>
      </c>
      <c r="M181" s="6"/>
      <c r="N181" s="6"/>
      <c r="O181" s="6"/>
    </row>
    <row r="182" spans="1:15">
      <c r="A182">
        <v>180</v>
      </c>
      <c r="B182">
        <v>973.21</v>
      </c>
      <c r="C182">
        <v>999.50933999999995</v>
      </c>
      <c r="D182" s="3">
        <f>Table1342[[#This Row],[Actual]]/B181-1</f>
        <v>3.4540033144987436E-3</v>
      </c>
      <c r="E182" s="3">
        <f>Table1342[[#This Row],[Predicted]]/B181-1</f>
        <v>3.0570635909240806E-2</v>
      </c>
      <c r="F182" s="1">
        <v>42998</v>
      </c>
      <c r="G182" s="4">
        <f t="shared" ca="1" si="2"/>
        <v>1</v>
      </c>
      <c r="H182" s="4" t="str">
        <f>IF(Table1342[[#This Row],[Column4]]&gt;=0,"BUY","SELL")</f>
        <v>BUY</v>
      </c>
      <c r="I182" s="4" t="str">
        <f ca="1">IF(Table1342[[#This Row],[Long]]=1,"BUY","SELL")</f>
        <v>BUY</v>
      </c>
      <c r="J182" s="5">
        <f ca="1">IF(Table1342[[#This Row],[PREDICTED_SELL/BUY]]="BUY",Table1342[[#This Row],[Column4]]*$R$3,IF(Table1342[[#This Row],[PREDICTED_SELL/BUY]]="SELL",-Table1342[[#This Row],[Column4]]*$R$3))</f>
        <v>6.2172059660977386</v>
      </c>
      <c r="K182" s="6"/>
      <c r="L182" s="6">
        <f ca="1">IF(Table1342[[#This Row],[ACTUAL_SELL/BUY]]=Table1342[[#This Row],[PREDICTED_SELL/BUY]],1,0)</f>
        <v>1</v>
      </c>
      <c r="M182" s="6"/>
      <c r="N182" s="6"/>
      <c r="O182" s="6"/>
    </row>
    <row r="183" spans="1:15">
      <c r="A183">
        <v>181</v>
      </c>
      <c r="B183">
        <v>964.6499</v>
      </c>
      <c r="C183">
        <v>997.79736000000003</v>
      </c>
      <c r="D183" s="3">
        <f>Table1342[[#This Row],[Actual]]/B182-1</f>
        <v>-8.7957378160932187E-3</v>
      </c>
      <c r="E183" s="3">
        <f>Table1342[[#This Row],[Predicted]]/B182-1</f>
        <v>2.5264187585413156E-2</v>
      </c>
      <c r="F183" s="1">
        <v>42999</v>
      </c>
      <c r="G183" s="4">
        <f t="shared" ca="1" si="2"/>
        <v>0</v>
      </c>
      <c r="H183" s="4" t="str">
        <f>IF(Table1342[[#This Row],[Column4]]&gt;=0,"BUY","SELL")</f>
        <v>SELL</v>
      </c>
      <c r="I183" s="4" t="str">
        <f ca="1">IF(Table1342[[#This Row],[Long]]=1,"BUY","SELL")</f>
        <v>SELL</v>
      </c>
      <c r="J183" s="5">
        <f ca="1">IF(Table1342[[#This Row],[PREDICTED_SELL/BUY]]="BUY",Table1342[[#This Row],[Column4]]*$R$3,IF(Table1342[[#This Row],[PREDICTED_SELL/BUY]]="SELL",-Table1342[[#This Row],[Column4]]*$R$3))</f>
        <v>15.832328068967794</v>
      </c>
      <c r="K183" s="6"/>
      <c r="L183" s="6">
        <f ca="1">IF(Table1342[[#This Row],[ACTUAL_SELL/BUY]]=Table1342[[#This Row],[PREDICTED_SELL/BUY]],1,0)</f>
        <v>1</v>
      </c>
      <c r="M183" s="6"/>
      <c r="N183" s="6"/>
      <c r="O183" s="6"/>
    </row>
    <row r="184" spans="1:15">
      <c r="A184">
        <v>182</v>
      </c>
      <c r="B184">
        <v>955.1001</v>
      </c>
      <c r="C184">
        <v>995.93944999999997</v>
      </c>
      <c r="D184" s="3">
        <f>Table1342[[#This Row],[Actual]]/B183-1</f>
        <v>-9.8997574145811562E-3</v>
      </c>
      <c r="E184" s="3">
        <f>Table1342[[#This Row],[Predicted]]/B183-1</f>
        <v>3.2436171921025325E-2</v>
      </c>
      <c r="F184" s="1">
        <v>43000</v>
      </c>
      <c r="G184" s="4">
        <f t="shared" ca="1" si="2"/>
        <v>0</v>
      </c>
      <c r="H184" s="4" t="str">
        <f>IF(Table1342[[#This Row],[Column4]]&gt;=0,"BUY","SELL")</f>
        <v>SELL</v>
      </c>
      <c r="I184" s="4" t="str">
        <f ca="1">IF(Table1342[[#This Row],[Long]]=1,"BUY","SELL")</f>
        <v>SELL</v>
      </c>
      <c r="J184" s="5">
        <f ca="1">IF(Table1342[[#This Row],[PREDICTED_SELL/BUY]]="BUY",Table1342[[#This Row],[Column4]]*$R$3,IF(Table1342[[#This Row],[PREDICTED_SELL/BUY]]="SELL",-Table1342[[#This Row],[Column4]]*$R$3))</f>
        <v>17.819563346246081</v>
      </c>
      <c r="K184" s="6"/>
      <c r="L184" s="6">
        <f ca="1">IF(Table1342[[#This Row],[ACTUAL_SELL/BUY]]=Table1342[[#This Row],[PREDICTED_SELL/BUY]],1,0)</f>
        <v>1</v>
      </c>
      <c r="M184" s="6"/>
      <c r="N184" s="6"/>
      <c r="O184" s="6"/>
    </row>
    <row r="185" spans="1:15">
      <c r="A185">
        <v>183</v>
      </c>
      <c r="B185">
        <v>939.79</v>
      </c>
      <c r="C185">
        <v>992.96576000000005</v>
      </c>
      <c r="D185" s="3">
        <f>Table1342[[#This Row],[Actual]]/B184-1</f>
        <v>-1.6029838129008711E-2</v>
      </c>
      <c r="E185" s="3">
        <f>Table1342[[#This Row],[Predicted]]/B184-1</f>
        <v>3.9645750220317355E-2</v>
      </c>
      <c r="F185" s="1">
        <v>43003</v>
      </c>
      <c r="G185" s="4">
        <f t="shared" ca="1" si="2"/>
        <v>0</v>
      </c>
      <c r="H185" s="4" t="str">
        <f>IF(Table1342[[#This Row],[Column4]]&gt;=0,"BUY","SELL")</f>
        <v>SELL</v>
      </c>
      <c r="I185" s="4" t="str">
        <f ca="1">IF(Table1342[[#This Row],[Long]]=1,"BUY","SELL")</f>
        <v>SELL</v>
      </c>
      <c r="J185" s="5">
        <f ca="1">IF(Table1342[[#This Row],[PREDICTED_SELL/BUY]]="BUY",Table1342[[#This Row],[Column4]]*$R$3,IF(Table1342[[#This Row],[PREDICTED_SELL/BUY]]="SELL",-Table1342[[#This Row],[Column4]]*$R$3))</f>
        <v>28.853708632215678</v>
      </c>
      <c r="K185" s="6"/>
      <c r="L185" s="6">
        <f ca="1">IF(Table1342[[#This Row],[ACTUAL_SELL/BUY]]=Table1342[[#This Row],[PREDICTED_SELL/BUY]],1,0)</f>
        <v>1</v>
      </c>
      <c r="M185" s="6"/>
      <c r="N185" s="6"/>
      <c r="O185" s="6"/>
    </row>
    <row r="186" spans="1:15">
      <c r="A186">
        <v>184</v>
      </c>
      <c r="B186">
        <v>938.6001</v>
      </c>
      <c r="C186">
        <v>986.91785000000004</v>
      </c>
      <c r="D186" s="3">
        <f>Table1342[[#This Row],[Actual]]/B185-1</f>
        <v>-1.266133923536028E-3</v>
      </c>
      <c r="E186" s="3">
        <f>Table1342[[#This Row],[Predicted]]/B185-1</f>
        <v>5.0147213739239804E-2</v>
      </c>
      <c r="F186" s="1">
        <v>43004</v>
      </c>
      <c r="G186" s="4">
        <f t="shared" ca="1" si="2"/>
        <v>0</v>
      </c>
      <c r="H186" s="4" t="str">
        <f>IF(Table1342[[#This Row],[Column4]]&gt;=0,"BUY","SELL")</f>
        <v>SELL</v>
      </c>
      <c r="I186" s="4" t="str">
        <f ca="1">IF(Table1342[[#This Row],[Long]]=1,"BUY","SELL")</f>
        <v>SELL</v>
      </c>
      <c r="J186" s="5">
        <f ca="1">IF(Table1342[[#This Row],[PREDICTED_SELL/BUY]]="BUY",Table1342[[#This Row],[Column4]]*$R$3,IF(Table1342[[#This Row],[PREDICTED_SELL/BUY]]="SELL",-Table1342[[#This Row],[Column4]]*$R$3))</f>
        <v>2.2790410623648505</v>
      </c>
      <c r="K186" s="6"/>
      <c r="L186" s="6">
        <f ca="1">IF(Table1342[[#This Row],[ACTUAL_SELL/BUY]]=Table1342[[#This Row],[PREDICTED_SELL/BUY]],1,0)</f>
        <v>1</v>
      </c>
      <c r="M186" s="6"/>
      <c r="N186" s="6"/>
      <c r="O186" s="6"/>
    </row>
    <row r="187" spans="1:15">
      <c r="A187">
        <v>185</v>
      </c>
      <c r="B187">
        <v>950.87009999999998</v>
      </c>
      <c r="C187">
        <v>984.15509999999995</v>
      </c>
      <c r="D187" s="3">
        <f>Table1342[[#This Row],[Actual]]/B186-1</f>
        <v>1.3072660017828586E-2</v>
      </c>
      <c r="E187" s="3">
        <f>Table1342[[#This Row],[Predicted]]/B186-1</f>
        <v>4.8535047034407919E-2</v>
      </c>
      <c r="F187" s="1">
        <v>43005</v>
      </c>
      <c r="G187" s="4">
        <f t="shared" ca="1" si="2"/>
        <v>1</v>
      </c>
      <c r="H187" s="4" t="str">
        <f>IF(Table1342[[#This Row],[Column4]]&gt;=0,"BUY","SELL")</f>
        <v>BUY</v>
      </c>
      <c r="I187" s="4" t="str">
        <f ca="1">IF(Table1342[[#This Row],[Long]]=1,"BUY","SELL")</f>
        <v>BUY</v>
      </c>
      <c r="J187" s="5">
        <f ca="1">IF(Table1342[[#This Row],[PREDICTED_SELL/BUY]]="BUY",Table1342[[#This Row],[Column4]]*$R$3,IF(Table1342[[#This Row],[PREDICTED_SELL/BUY]]="SELL",-Table1342[[#This Row],[Column4]]*$R$3))</f>
        <v>23.530788032091454</v>
      </c>
      <c r="K187" s="6"/>
      <c r="L187" s="6">
        <f ca="1">IF(Table1342[[#This Row],[ACTUAL_SELL/BUY]]=Table1342[[#This Row],[PREDICTED_SELL/BUY]],1,0)</f>
        <v>1</v>
      </c>
      <c r="M187" s="6"/>
      <c r="N187" s="6"/>
      <c r="O187" s="6"/>
    </row>
    <row r="188" spans="1:15">
      <c r="A188">
        <v>186</v>
      </c>
      <c r="B188">
        <v>956.39995999999996</v>
      </c>
      <c r="C188">
        <v>985.19146999999998</v>
      </c>
      <c r="D188" s="3">
        <f>Table1342[[#This Row],[Actual]]/B187-1</f>
        <v>5.8155788051386104E-3</v>
      </c>
      <c r="E188" s="3">
        <f>Table1342[[#This Row],[Predicted]]/B187-1</f>
        <v>3.6094698949940662E-2</v>
      </c>
      <c r="F188" s="1">
        <v>43006</v>
      </c>
      <c r="G188" s="4">
        <f t="shared" ca="1" si="2"/>
        <v>1</v>
      </c>
      <c r="H188" s="4" t="str">
        <f>IF(Table1342[[#This Row],[Column4]]&gt;=0,"BUY","SELL")</f>
        <v>BUY</v>
      </c>
      <c r="I188" s="4" t="str">
        <f ca="1">IF(Table1342[[#This Row],[Long]]=1,"BUY","SELL")</f>
        <v>BUY</v>
      </c>
      <c r="J188" s="5">
        <f ca="1">IF(Table1342[[#This Row],[PREDICTED_SELL/BUY]]="BUY",Table1342[[#This Row],[Column4]]*$R$3,IF(Table1342[[#This Row],[PREDICTED_SELL/BUY]]="SELL",-Table1342[[#This Row],[Column4]]*$R$3))</f>
        <v>10.468041849249499</v>
      </c>
      <c r="K188" s="6"/>
      <c r="L188" s="6">
        <f ca="1">IF(Table1342[[#This Row],[ACTUAL_SELL/BUY]]=Table1342[[#This Row],[PREDICTED_SELL/BUY]],1,0)</f>
        <v>1</v>
      </c>
      <c r="M188" s="6"/>
      <c r="N188" s="6"/>
      <c r="O188" s="6"/>
    </row>
    <row r="189" spans="1:15">
      <c r="A189">
        <v>187</v>
      </c>
      <c r="B189">
        <v>961.3501</v>
      </c>
      <c r="C189">
        <v>987.49505999999997</v>
      </c>
      <c r="D189" s="3">
        <f>Table1342[[#This Row],[Actual]]/B188-1</f>
        <v>5.1758053189379094E-3</v>
      </c>
      <c r="E189" s="3">
        <f>Table1342[[#This Row],[Predicted]]/B188-1</f>
        <v>3.2512652969997946E-2</v>
      </c>
      <c r="F189" s="1">
        <v>43007</v>
      </c>
      <c r="G189" s="4">
        <f t="shared" ca="1" si="2"/>
        <v>0</v>
      </c>
      <c r="H189" s="4" t="str">
        <f>IF(Table1342[[#This Row],[Column4]]&gt;=0,"BUY","SELL")</f>
        <v>BUY</v>
      </c>
      <c r="I189" s="4" t="str">
        <f ca="1">IF(Table1342[[#This Row],[Long]]=1,"BUY","SELL")</f>
        <v>SELL</v>
      </c>
      <c r="J189" s="5">
        <f ca="1">IF(Table1342[[#This Row],[PREDICTED_SELL/BUY]]="BUY",Table1342[[#This Row],[Column4]]*$R$3,IF(Table1342[[#This Row],[PREDICTED_SELL/BUY]]="SELL",-Table1342[[#This Row],[Column4]]*$R$3))</f>
        <v>-9.3164495740882369</v>
      </c>
      <c r="K189" s="6"/>
      <c r="L189" s="6">
        <f ca="1">IF(Table1342[[#This Row],[ACTUAL_SELL/BUY]]=Table1342[[#This Row],[PREDICTED_SELL/BUY]],1,0)</f>
        <v>0</v>
      </c>
      <c r="M189" s="6"/>
      <c r="N189" s="6"/>
      <c r="O189" s="6"/>
    </row>
    <row r="190" spans="1:15">
      <c r="A190">
        <v>188</v>
      </c>
      <c r="B190">
        <v>959.18989999999997</v>
      </c>
      <c r="C190">
        <v>990.44335999999998</v>
      </c>
      <c r="D190" s="3">
        <f>Table1342[[#This Row],[Actual]]/B189-1</f>
        <v>-2.2470481877517878E-3</v>
      </c>
      <c r="E190" s="3">
        <f>Table1342[[#This Row],[Predicted]]/B189-1</f>
        <v>3.0262918784738302E-2</v>
      </c>
      <c r="F190" s="1">
        <v>43010</v>
      </c>
      <c r="G190" s="4">
        <f t="shared" ca="1" si="2"/>
        <v>1</v>
      </c>
      <c r="H190" s="4" t="str">
        <f>IF(Table1342[[#This Row],[Column4]]&gt;=0,"BUY","SELL")</f>
        <v>SELL</v>
      </c>
      <c r="I190" s="4" t="str">
        <f ca="1">IF(Table1342[[#This Row],[Long]]=1,"BUY","SELL")</f>
        <v>BUY</v>
      </c>
      <c r="J190" s="5">
        <f ca="1">IF(Table1342[[#This Row],[PREDICTED_SELL/BUY]]="BUY",Table1342[[#This Row],[Column4]]*$R$3,IF(Table1342[[#This Row],[PREDICTED_SELL/BUY]]="SELL",-Table1342[[#This Row],[Column4]]*$R$3))</f>
        <v>-4.0446867379532181</v>
      </c>
      <c r="K190" s="6"/>
      <c r="L190" s="6">
        <f ca="1">IF(Table1342[[#This Row],[ACTUAL_SELL/BUY]]=Table1342[[#This Row],[PREDICTED_SELL/BUY]],1,0)</f>
        <v>0</v>
      </c>
      <c r="M190" s="6"/>
      <c r="N190" s="6"/>
      <c r="O190" s="6"/>
    </row>
    <row r="191" spans="1:15">
      <c r="A191">
        <v>189</v>
      </c>
      <c r="B191">
        <v>957.1001</v>
      </c>
      <c r="C191">
        <v>991.15959999999995</v>
      </c>
      <c r="D191" s="3">
        <f>Table1342[[#This Row],[Actual]]/B190-1</f>
        <v>-2.178713516478803E-3</v>
      </c>
      <c r="E191" s="3">
        <f>Table1342[[#This Row],[Predicted]]/B190-1</f>
        <v>3.3329896405289494E-2</v>
      </c>
      <c r="F191" s="1">
        <v>43011</v>
      </c>
      <c r="G191" s="4">
        <f t="shared" ca="1" si="2"/>
        <v>0</v>
      </c>
      <c r="H191" s="4" t="str">
        <f>IF(Table1342[[#This Row],[Column4]]&gt;=0,"BUY","SELL")</f>
        <v>SELL</v>
      </c>
      <c r="I191" s="4" t="str">
        <f ca="1">IF(Table1342[[#This Row],[Long]]=1,"BUY","SELL")</f>
        <v>SELL</v>
      </c>
      <c r="J191" s="5">
        <f ca="1">IF(Table1342[[#This Row],[PREDICTED_SELL/BUY]]="BUY",Table1342[[#This Row],[Column4]]*$R$3,IF(Table1342[[#This Row],[PREDICTED_SELL/BUY]]="SELL",-Table1342[[#This Row],[Column4]]*$R$3))</f>
        <v>3.9216843296618453</v>
      </c>
      <c r="K191" s="6"/>
      <c r="L191" s="6">
        <f ca="1">IF(Table1342[[#This Row],[ACTUAL_SELL/BUY]]=Table1342[[#This Row],[PREDICTED_SELL/BUY]],1,0)</f>
        <v>1</v>
      </c>
      <c r="M191" s="6"/>
      <c r="N191" s="6"/>
      <c r="O191" s="6"/>
    </row>
    <row r="192" spans="1:15">
      <c r="A192">
        <v>190</v>
      </c>
      <c r="B192">
        <v>965.45</v>
      </c>
      <c r="C192">
        <v>991.06539999999995</v>
      </c>
      <c r="D192" s="3">
        <f>Table1342[[#This Row],[Actual]]/B191-1</f>
        <v>8.7241658422143598E-3</v>
      </c>
      <c r="E192" s="3">
        <f>Table1342[[#This Row],[Predicted]]/B191-1</f>
        <v>3.548771962305719E-2</v>
      </c>
      <c r="F192" s="1">
        <v>43012</v>
      </c>
      <c r="G192" s="4">
        <f t="shared" ca="1" si="2"/>
        <v>1</v>
      </c>
      <c r="H192" s="4" t="str">
        <f>IF(Table1342[[#This Row],[Column4]]&gt;=0,"BUY","SELL")</f>
        <v>BUY</v>
      </c>
      <c r="I192" s="4" t="str">
        <f ca="1">IF(Table1342[[#This Row],[Long]]=1,"BUY","SELL")</f>
        <v>BUY</v>
      </c>
      <c r="J192" s="5">
        <f ca="1">IF(Table1342[[#This Row],[PREDICTED_SELL/BUY]]="BUY",Table1342[[#This Row],[Column4]]*$R$3,IF(Table1342[[#This Row],[PREDICTED_SELL/BUY]]="SELL",-Table1342[[#This Row],[Column4]]*$R$3))</f>
        <v>15.703498515985848</v>
      </c>
      <c r="K192" s="6"/>
      <c r="L192" s="6">
        <f ca="1">IF(Table1342[[#This Row],[ACTUAL_SELL/BUY]]=Table1342[[#This Row],[PREDICTED_SELL/BUY]],1,0)</f>
        <v>1</v>
      </c>
      <c r="M192" s="6"/>
      <c r="N192" s="6"/>
      <c r="O192" s="6"/>
    </row>
    <row r="193" spans="1:15">
      <c r="A193">
        <v>191</v>
      </c>
      <c r="B193">
        <v>980.8501</v>
      </c>
      <c r="C193">
        <v>992.37445000000002</v>
      </c>
      <c r="D193" s="3">
        <f>Table1342[[#This Row],[Actual]]/B192-1</f>
        <v>1.5951214459578367E-2</v>
      </c>
      <c r="E193" s="3">
        <f>Table1342[[#This Row],[Predicted]]/B192-1</f>
        <v>2.788797969858603E-2</v>
      </c>
      <c r="F193" s="1">
        <v>43013</v>
      </c>
      <c r="G193" s="4">
        <f t="shared" ca="1" si="2"/>
        <v>0</v>
      </c>
      <c r="H193" s="4" t="str">
        <f>IF(Table1342[[#This Row],[Column4]]&gt;=0,"BUY","SELL")</f>
        <v>BUY</v>
      </c>
      <c r="I193" s="4" t="str">
        <f ca="1">IF(Table1342[[#This Row],[Long]]=1,"BUY","SELL")</f>
        <v>SELL</v>
      </c>
      <c r="J193" s="5">
        <f ca="1">IF(Table1342[[#This Row],[PREDICTED_SELL/BUY]]="BUY",Table1342[[#This Row],[Column4]]*$R$3,IF(Table1342[[#This Row],[PREDICTED_SELL/BUY]]="SELL",-Table1342[[#This Row],[Column4]]*$R$3))</f>
        <v>-28.71218602724106</v>
      </c>
      <c r="K193" s="6"/>
      <c r="L193" s="6">
        <f ca="1">IF(Table1342[[#This Row],[ACTUAL_SELL/BUY]]=Table1342[[#This Row],[PREDICTED_SELL/BUY]],1,0)</f>
        <v>0</v>
      </c>
      <c r="M193" s="6"/>
      <c r="N193" s="6"/>
      <c r="O193" s="6"/>
    </row>
    <row r="194" spans="1:15">
      <c r="A194">
        <v>192</v>
      </c>
      <c r="B194">
        <v>989.58010000000002</v>
      </c>
      <c r="C194">
        <v>996.54020000000003</v>
      </c>
      <c r="D194" s="3">
        <f>Table1342[[#This Row],[Actual]]/B193-1</f>
        <v>8.9004425854675162E-3</v>
      </c>
      <c r="E194" s="3">
        <f>Table1342[[#This Row],[Predicted]]/B193-1</f>
        <v>1.5996430035537523E-2</v>
      </c>
      <c r="F194" s="1">
        <v>43014</v>
      </c>
      <c r="G194" s="4">
        <f t="shared" ref="G194:G209" ca="1" si="3">--(RAND()&gt;=0.5)</f>
        <v>1</v>
      </c>
      <c r="H194" s="4" t="str">
        <f>IF(Table1342[[#This Row],[Column4]]&gt;=0,"BUY","SELL")</f>
        <v>BUY</v>
      </c>
      <c r="I194" s="4" t="str">
        <f ca="1">IF(Table1342[[#This Row],[Long]]=1,"BUY","SELL")</f>
        <v>BUY</v>
      </c>
      <c r="J194" s="5">
        <f ca="1">IF(Table1342[[#This Row],[PREDICTED_SELL/BUY]]="BUY",Table1342[[#This Row],[Column4]]*$R$3,IF(Table1342[[#This Row],[PREDICTED_SELL/BUY]]="SELL",-Table1342[[#This Row],[Column4]]*$R$3))</f>
        <v>16.020796653841529</v>
      </c>
      <c r="K194" s="6"/>
      <c r="L194" s="6">
        <f ca="1">IF(Table1342[[#This Row],[ACTUAL_SELL/BUY]]=Table1342[[#This Row],[PREDICTED_SELL/BUY]],1,0)</f>
        <v>1</v>
      </c>
      <c r="M194" s="6"/>
      <c r="N194" s="6"/>
      <c r="O194" s="6"/>
    </row>
    <row r="195" spans="1:15">
      <c r="A195">
        <v>193</v>
      </c>
      <c r="B195">
        <v>990.99</v>
      </c>
      <c r="C195">
        <v>1001.56665</v>
      </c>
      <c r="D195" s="3">
        <f>Table1342[[#This Row],[Actual]]/B194-1</f>
        <v>1.424745707800712E-3</v>
      </c>
      <c r="E195" s="3">
        <f>Table1342[[#This Row],[Predicted]]/B194-1</f>
        <v>1.2112763787388126E-2</v>
      </c>
      <c r="F195" s="1">
        <v>43017</v>
      </c>
      <c r="G195" s="4">
        <f t="shared" ca="1" si="3"/>
        <v>1</v>
      </c>
      <c r="H195" s="4" t="str">
        <f>IF(Table1342[[#This Row],[Column4]]&gt;=0,"BUY","SELL")</f>
        <v>BUY</v>
      </c>
      <c r="I195" s="4" t="str">
        <f ca="1">IF(Table1342[[#This Row],[Long]]=1,"BUY","SELL")</f>
        <v>BUY</v>
      </c>
      <c r="J195" s="5">
        <f ca="1">IF(Table1342[[#This Row],[PREDICTED_SELL/BUY]]="BUY",Table1342[[#This Row],[Column4]]*$R$3,IF(Table1342[[#This Row],[PREDICTED_SELL/BUY]]="SELL",-Table1342[[#This Row],[Column4]]*$R$3))</f>
        <v>2.5645422740412815</v>
      </c>
      <c r="K195" s="6"/>
      <c r="L195" s="6">
        <f ca="1">IF(Table1342[[#This Row],[ACTUAL_SELL/BUY]]=Table1342[[#This Row],[PREDICTED_SELL/BUY]],1,0)</f>
        <v>1</v>
      </c>
      <c r="M195" s="6"/>
      <c r="N195" s="6"/>
      <c r="O195" s="6"/>
    </row>
    <row r="196" spans="1:15">
      <c r="A196">
        <v>194</v>
      </c>
      <c r="B196">
        <v>987.2</v>
      </c>
      <c r="C196">
        <v>1005.4317</v>
      </c>
      <c r="D196" s="3">
        <f>Table1342[[#This Row],[Actual]]/B195-1</f>
        <v>-3.8244583699128532E-3</v>
      </c>
      <c r="E196" s="3">
        <f>Table1342[[#This Row],[Predicted]]/B195-1</f>
        <v>1.4573002754820985E-2</v>
      </c>
      <c r="F196" s="1">
        <v>43018</v>
      </c>
      <c r="G196" s="4">
        <f t="shared" ca="1" si="3"/>
        <v>0</v>
      </c>
      <c r="H196" s="4" t="str">
        <f>IF(Table1342[[#This Row],[Column4]]&gt;=0,"BUY","SELL")</f>
        <v>SELL</v>
      </c>
      <c r="I196" s="4" t="str">
        <f ca="1">IF(Table1342[[#This Row],[Long]]=1,"BUY","SELL")</f>
        <v>SELL</v>
      </c>
      <c r="J196" s="5">
        <f ca="1">IF(Table1342[[#This Row],[PREDICTED_SELL/BUY]]="BUY",Table1342[[#This Row],[Column4]]*$R$3,IF(Table1342[[#This Row],[PREDICTED_SELL/BUY]]="SELL",-Table1342[[#This Row],[Column4]]*$R$3))</f>
        <v>6.8840250658431357</v>
      </c>
      <c r="K196" s="6"/>
      <c r="L196" s="6">
        <f ca="1">IF(Table1342[[#This Row],[ACTUAL_SELL/BUY]]=Table1342[[#This Row],[PREDICTED_SELL/BUY]],1,0)</f>
        <v>1</v>
      </c>
      <c r="M196" s="6"/>
      <c r="N196" s="6"/>
      <c r="O196" s="6"/>
    </row>
    <row r="197" spans="1:15">
      <c r="A197">
        <v>195</v>
      </c>
      <c r="B197">
        <v>995</v>
      </c>
      <c r="C197">
        <v>1005.83093</v>
      </c>
      <c r="D197" s="3">
        <f>Table1342[[#This Row],[Actual]]/B196-1</f>
        <v>7.9011345218800155E-3</v>
      </c>
      <c r="E197" s="3">
        <f>Table1342[[#This Row],[Predicted]]/B196-1</f>
        <v>1.8872497974067981E-2</v>
      </c>
      <c r="F197" s="1">
        <v>43019</v>
      </c>
      <c r="G197" s="4">
        <f t="shared" ca="1" si="3"/>
        <v>1</v>
      </c>
      <c r="H197" s="4" t="str">
        <f>IF(Table1342[[#This Row],[Column4]]&gt;=0,"BUY","SELL")</f>
        <v>BUY</v>
      </c>
      <c r="I197" s="4" t="str">
        <f ca="1">IF(Table1342[[#This Row],[Long]]=1,"BUY","SELL")</f>
        <v>BUY</v>
      </c>
      <c r="J197" s="5">
        <f ca="1">IF(Table1342[[#This Row],[PREDICTED_SELL/BUY]]="BUY",Table1342[[#This Row],[Column4]]*$R$3,IF(Table1342[[#This Row],[PREDICTED_SELL/BUY]]="SELL",-Table1342[[#This Row],[Column4]]*$R$3))</f>
        <v>14.222042139384028</v>
      </c>
      <c r="K197" s="6"/>
      <c r="L197" s="6">
        <f ca="1">IF(Table1342[[#This Row],[ACTUAL_SELL/BUY]]=Table1342[[#This Row],[PREDICTED_SELL/BUY]],1,0)</f>
        <v>1</v>
      </c>
      <c r="M197" s="6"/>
      <c r="N197" s="6"/>
      <c r="O197" s="6"/>
    </row>
    <row r="198" spans="1:15">
      <c r="A198">
        <v>196</v>
      </c>
      <c r="B198">
        <v>1000.93</v>
      </c>
      <c r="C198">
        <v>1006.9951</v>
      </c>
      <c r="D198" s="3">
        <f>Table1342[[#This Row],[Actual]]/B197-1</f>
        <v>5.9597989949748964E-3</v>
      </c>
      <c r="E198" s="3">
        <f>Table1342[[#This Row],[Predicted]]/B197-1</f>
        <v>1.2055376884422042E-2</v>
      </c>
      <c r="F198" s="1">
        <v>43020</v>
      </c>
      <c r="G198" s="4">
        <f t="shared" ca="1" si="3"/>
        <v>1</v>
      </c>
      <c r="H198" s="4" t="str">
        <f>IF(Table1342[[#This Row],[Column4]]&gt;=0,"BUY","SELL")</f>
        <v>BUY</v>
      </c>
      <c r="I198" s="4" t="str">
        <f ca="1">IF(Table1342[[#This Row],[Long]]=1,"BUY","SELL")</f>
        <v>BUY</v>
      </c>
      <c r="J198" s="5">
        <f ca="1">IF(Table1342[[#This Row],[PREDICTED_SELL/BUY]]="BUY",Table1342[[#This Row],[Column4]]*$R$3,IF(Table1342[[#This Row],[PREDICTED_SELL/BUY]]="SELL",-Table1342[[#This Row],[Column4]]*$R$3))</f>
        <v>10.727638190954814</v>
      </c>
      <c r="K198" s="6"/>
      <c r="L198" s="6">
        <f ca="1">IF(Table1342[[#This Row],[ACTUAL_SELL/BUY]]=Table1342[[#This Row],[PREDICTED_SELL/BUY]],1,0)</f>
        <v>1</v>
      </c>
      <c r="M198" s="6"/>
      <c r="N198" s="6"/>
      <c r="O198" s="6"/>
    </row>
    <row r="199" spans="1:15">
      <c r="A199">
        <v>197</v>
      </c>
      <c r="B199">
        <v>1002.94</v>
      </c>
      <c r="C199">
        <v>1008.5792</v>
      </c>
      <c r="D199" s="3">
        <f>Table1342[[#This Row],[Actual]]/B198-1</f>
        <v>2.0081324368339537E-3</v>
      </c>
      <c r="E199" s="3">
        <f>Table1342[[#This Row],[Predicted]]/B198-1</f>
        <v>7.642092853646254E-3</v>
      </c>
      <c r="F199" s="1">
        <v>43021</v>
      </c>
      <c r="G199" s="4">
        <f t="shared" ca="1" si="3"/>
        <v>1</v>
      </c>
      <c r="H199" s="4" t="str">
        <f>IF(Table1342[[#This Row],[Column4]]&gt;=0,"BUY","SELL")</f>
        <v>BUY</v>
      </c>
      <c r="I199" s="4" t="str">
        <f ca="1">IF(Table1342[[#This Row],[Long]]=1,"BUY","SELL")</f>
        <v>BUY</v>
      </c>
      <c r="J199" s="5">
        <f ca="1">IF(Table1342[[#This Row],[PREDICTED_SELL/BUY]]="BUY",Table1342[[#This Row],[Column4]]*$R$3,IF(Table1342[[#This Row],[PREDICTED_SELL/BUY]]="SELL",-Table1342[[#This Row],[Column4]]*$R$3))</f>
        <v>3.6146383863011167</v>
      </c>
      <c r="K199" s="6"/>
      <c r="L199" s="6">
        <f ca="1">IF(Table1342[[#This Row],[ACTUAL_SELL/BUY]]=Table1342[[#This Row],[PREDICTED_SELL/BUY]],1,0)</f>
        <v>1</v>
      </c>
      <c r="M199" s="6"/>
      <c r="N199" s="6"/>
      <c r="O199" s="6"/>
    </row>
    <row r="200" spans="1:15">
      <c r="A200">
        <v>198</v>
      </c>
      <c r="B200">
        <v>1006.34</v>
      </c>
      <c r="C200">
        <v>1011.2281</v>
      </c>
      <c r="D200" s="3">
        <f>Table1342[[#This Row],[Actual]]/B199-1</f>
        <v>3.390033302091755E-3</v>
      </c>
      <c r="E200" s="3">
        <f>Table1342[[#This Row],[Predicted]]/B199-1</f>
        <v>8.2638044150198375E-3</v>
      </c>
      <c r="F200" s="1">
        <v>43024</v>
      </c>
      <c r="G200" s="4">
        <f t="shared" ca="1" si="3"/>
        <v>0</v>
      </c>
      <c r="H200" s="4" t="str">
        <f>IF(Table1342[[#This Row],[Column4]]&gt;=0,"BUY","SELL")</f>
        <v>BUY</v>
      </c>
      <c r="I200" s="4" t="str">
        <f ca="1">IF(Table1342[[#This Row],[Long]]=1,"BUY","SELL")</f>
        <v>SELL</v>
      </c>
      <c r="J200" s="5">
        <f ca="1">IF(Table1342[[#This Row],[PREDICTED_SELL/BUY]]="BUY",Table1342[[#This Row],[Column4]]*$R$3,IF(Table1342[[#This Row],[PREDICTED_SELL/BUY]]="SELL",-Table1342[[#This Row],[Column4]]*$R$3))</f>
        <v>-6.102059943765159</v>
      </c>
      <c r="K200" s="6"/>
      <c r="L200" s="6">
        <f ca="1">IF(Table1342[[#This Row],[ACTUAL_SELL/BUY]]=Table1342[[#This Row],[PREDICTED_SELL/BUY]],1,0)</f>
        <v>0</v>
      </c>
      <c r="M200" s="6"/>
      <c r="N200" s="6"/>
      <c r="O200" s="6"/>
    </row>
    <row r="201" spans="1:15">
      <c r="A201">
        <v>199</v>
      </c>
      <c r="B201">
        <v>1009.13</v>
      </c>
      <c r="C201">
        <v>1013.181</v>
      </c>
      <c r="D201" s="3">
        <f>Table1342[[#This Row],[Actual]]/B200-1</f>
        <v>2.7724228391994288E-3</v>
      </c>
      <c r="E201" s="3">
        <f>Table1342[[#This Row],[Predicted]]/B200-1</f>
        <v>6.7979013057217763E-3</v>
      </c>
      <c r="F201" s="1">
        <v>43025</v>
      </c>
      <c r="G201" s="4">
        <f t="shared" ca="1" si="3"/>
        <v>1</v>
      </c>
      <c r="H201" s="4" t="str">
        <f>IF(Table1342[[#This Row],[Column4]]&gt;=0,"BUY","SELL")</f>
        <v>BUY</v>
      </c>
      <c r="I201" s="4" t="str">
        <f ca="1">IF(Table1342[[#This Row],[Long]]=1,"BUY","SELL")</f>
        <v>BUY</v>
      </c>
      <c r="J201" s="5">
        <f ca="1">IF(Table1342[[#This Row],[PREDICTED_SELL/BUY]]="BUY",Table1342[[#This Row],[Column4]]*$R$3,IF(Table1342[[#This Row],[PREDICTED_SELL/BUY]]="SELL",-Table1342[[#This Row],[Column4]]*$R$3))</f>
        <v>4.9903611105589718</v>
      </c>
      <c r="K201" s="6"/>
      <c r="L201" s="6">
        <f ca="1">IF(Table1342[[#This Row],[ACTUAL_SELL/BUY]]=Table1342[[#This Row],[PREDICTED_SELL/BUY]],1,0)</f>
        <v>1</v>
      </c>
      <c r="M201" s="6"/>
      <c r="N201" s="6"/>
      <c r="O201" s="6"/>
    </row>
    <row r="202" spans="1:15">
      <c r="A202">
        <v>200</v>
      </c>
      <c r="B202">
        <v>997</v>
      </c>
      <c r="C202">
        <v>1013.80426</v>
      </c>
      <c r="D202" s="3">
        <f>Table1342[[#This Row],[Actual]]/B201-1</f>
        <v>-1.202025507119997E-2</v>
      </c>
      <c r="E202" s="3">
        <f>Table1342[[#This Row],[Predicted]]/B201-1</f>
        <v>4.6319701128694213E-3</v>
      </c>
      <c r="F202" s="1">
        <v>43026</v>
      </c>
      <c r="G202" s="4">
        <f t="shared" ca="1" si="3"/>
        <v>0</v>
      </c>
      <c r="H202" s="4" t="str">
        <f>IF(Table1342[[#This Row],[Column4]]&gt;=0,"BUY","SELL")</f>
        <v>SELL</v>
      </c>
      <c r="I202" s="4" t="str">
        <f ca="1">IF(Table1342[[#This Row],[Long]]=1,"BUY","SELL")</f>
        <v>SELL</v>
      </c>
      <c r="J202" s="5">
        <f ca="1">IF(Table1342[[#This Row],[PREDICTED_SELL/BUY]]="BUY",Table1342[[#This Row],[Column4]]*$R$3,IF(Table1342[[#This Row],[PREDICTED_SELL/BUY]]="SELL",-Table1342[[#This Row],[Column4]]*$R$3))</f>
        <v>21.636459128159945</v>
      </c>
      <c r="K202" s="6"/>
      <c r="L202" s="6">
        <f ca="1">IF(Table1342[[#This Row],[ACTUAL_SELL/BUY]]=Table1342[[#This Row],[PREDICTED_SELL/BUY]],1,0)</f>
        <v>1</v>
      </c>
      <c r="M202" s="6"/>
      <c r="N202" s="6"/>
      <c r="O202" s="6"/>
    </row>
    <row r="203" spans="1:15">
      <c r="A203">
        <v>201</v>
      </c>
      <c r="B203">
        <v>986.61009999999999</v>
      </c>
      <c r="C203">
        <v>1011.975</v>
      </c>
      <c r="D203" s="3">
        <f>Table1342[[#This Row],[Actual]]/B202-1</f>
        <v>-1.0421163490471397E-2</v>
      </c>
      <c r="E203" s="3">
        <f>Table1342[[#This Row],[Predicted]]/B202-1</f>
        <v>1.5020060180541694E-2</v>
      </c>
      <c r="F203" s="1">
        <v>43027</v>
      </c>
      <c r="G203" s="4">
        <f t="shared" ca="1" si="3"/>
        <v>0</v>
      </c>
      <c r="H203" s="4" t="str">
        <f>IF(Table1342[[#This Row],[Column4]]&gt;=0,"BUY","SELL")</f>
        <v>SELL</v>
      </c>
      <c r="I203" s="4" t="str">
        <f ca="1">IF(Table1342[[#This Row],[Long]]=1,"BUY","SELL")</f>
        <v>SELL</v>
      </c>
      <c r="J203" s="5">
        <f ca="1">IF(Table1342[[#This Row],[PREDICTED_SELL/BUY]]="BUY",Table1342[[#This Row],[Column4]]*$R$3,IF(Table1342[[#This Row],[PREDICTED_SELL/BUY]]="SELL",-Table1342[[#This Row],[Column4]]*$R$3))</f>
        <v>18.758094282848514</v>
      </c>
      <c r="K203" s="6"/>
      <c r="L203" s="6">
        <f ca="1">IF(Table1342[[#This Row],[ACTUAL_SELL/BUY]]=Table1342[[#This Row],[PREDICTED_SELL/BUY]],1,0)</f>
        <v>1</v>
      </c>
      <c r="M203" s="6"/>
      <c r="N203" s="6"/>
      <c r="O203" s="6"/>
    </row>
    <row r="204" spans="1:15">
      <c r="A204">
        <v>202</v>
      </c>
      <c r="B204">
        <v>982.90989999999999</v>
      </c>
      <c r="C204">
        <v>1019.6767599999999</v>
      </c>
      <c r="D204" s="3">
        <f>Table1342[[#This Row],[Actual]]/B203-1</f>
        <v>-3.7504177182049458E-3</v>
      </c>
      <c r="E204" s="3">
        <f>Table1342[[#This Row],[Predicted]]/B203-1</f>
        <v>3.3515428232490097E-2</v>
      </c>
      <c r="F204" s="1">
        <v>43028</v>
      </c>
      <c r="G204" s="4">
        <f t="shared" ca="1" si="3"/>
        <v>0</v>
      </c>
      <c r="H204" s="4" t="str">
        <f>IF(Table1342[[#This Row],[Column4]]&gt;=0,"BUY","SELL")</f>
        <v>SELL</v>
      </c>
      <c r="I204" s="4" t="str">
        <f ca="1">IF(Table1342[[#This Row],[Long]]=1,"BUY","SELL")</f>
        <v>SELL</v>
      </c>
      <c r="J204" s="5">
        <f ca="1">IF(Table1342[[#This Row],[PREDICTED_SELL/BUY]]="BUY",Table1342[[#This Row],[Column4]]*$R$3,IF(Table1342[[#This Row],[PREDICTED_SELL/BUY]]="SELL",-Table1342[[#This Row],[Column4]]*$R$3))</f>
        <v>6.7507518927689025</v>
      </c>
      <c r="K204" s="6"/>
      <c r="L204" s="6">
        <f ca="1">IF(Table1342[[#This Row],[ACTUAL_SELL/BUY]]=Table1342[[#This Row],[PREDICTED_SELL/BUY]],1,0)</f>
        <v>1</v>
      </c>
      <c r="M204" s="6"/>
      <c r="N204" s="6"/>
      <c r="O204" s="6"/>
    </row>
    <row r="205" spans="1:15">
      <c r="A205">
        <v>203</v>
      </c>
      <c r="B205">
        <v>966.3</v>
      </c>
      <c r="C205">
        <v>1023.9392</v>
      </c>
      <c r="D205" s="3">
        <f>Table1342[[#This Row],[Actual]]/B204-1</f>
        <v>-1.6898700481091988E-2</v>
      </c>
      <c r="E205" s="3">
        <f>Table1342[[#This Row],[Predicted]]/B204-1</f>
        <v>4.1742686689797415E-2</v>
      </c>
      <c r="F205" s="1">
        <v>43031</v>
      </c>
      <c r="G205" s="4">
        <f t="shared" ca="1" si="3"/>
        <v>1</v>
      </c>
      <c r="H205" s="4" t="str">
        <f>IF(Table1342[[#This Row],[Column4]]&gt;=0,"BUY","SELL")</f>
        <v>SELL</v>
      </c>
      <c r="I205" s="4" t="str">
        <f ca="1">IF(Table1342[[#This Row],[Long]]=1,"BUY","SELL")</f>
        <v>BUY</v>
      </c>
      <c r="J205" s="5">
        <f ca="1">IF(Table1342[[#This Row],[PREDICTED_SELL/BUY]]="BUY",Table1342[[#This Row],[Column4]]*$R$3,IF(Table1342[[#This Row],[PREDICTED_SELL/BUY]]="SELL",-Table1342[[#This Row],[Column4]]*$R$3))</f>
        <v>-30.41766086596558</v>
      </c>
      <c r="K205" s="6"/>
      <c r="L205" s="6">
        <f ca="1">IF(Table1342[[#This Row],[ACTUAL_SELL/BUY]]=Table1342[[#This Row],[PREDICTED_SELL/BUY]],1,0)</f>
        <v>0</v>
      </c>
      <c r="M205" s="6"/>
      <c r="N205" s="6"/>
      <c r="O205" s="6"/>
    </row>
    <row r="206" spans="1:15">
      <c r="A206">
        <v>204</v>
      </c>
      <c r="B206">
        <v>975.8999</v>
      </c>
      <c r="C206">
        <v>1023.80457</v>
      </c>
      <c r="D206" s="3">
        <f>Table1342[[#This Row],[Actual]]/B205-1</f>
        <v>9.934699368726152E-3</v>
      </c>
      <c r="E206" s="3">
        <f>Table1342[[#This Row],[Predicted]]/B205-1</f>
        <v>5.9510058987892078E-2</v>
      </c>
      <c r="F206" s="1">
        <v>43032</v>
      </c>
      <c r="G206" s="4">
        <f t="shared" ca="1" si="3"/>
        <v>1</v>
      </c>
      <c r="H206" s="4" t="str">
        <f>IF(Table1342[[#This Row],[Column4]]&gt;=0,"BUY","SELL")</f>
        <v>BUY</v>
      </c>
      <c r="I206" s="4" t="str">
        <f ca="1">IF(Table1342[[#This Row],[Long]]=1,"BUY","SELL")</f>
        <v>BUY</v>
      </c>
      <c r="J206" s="5">
        <f ca="1">IF(Table1342[[#This Row],[PREDICTED_SELL/BUY]]="BUY",Table1342[[#This Row],[Column4]]*$R$3,IF(Table1342[[#This Row],[PREDICTED_SELL/BUY]]="SELL",-Table1342[[#This Row],[Column4]]*$R$3))</f>
        <v>17.882458863707072</v>
      </c>
      <c r="K206" s="6"/>
      <c r="L206" s="6">
        <f ca="1">IF(Table1342[[#This Row],[ACTUAL_SELL/BUY]]=Table1342[[#This Row],[PREDICTED_SELL/BUY]],1,0)</f>
        <v>1</v>
      </c>
      <c r="M206" s="6"/>
      <c r="N206" s="6"/>
      <c r="O206" s="6"/>
    </row>
    <row r="207" spans="1:15">
      <c r="A207">
        <v>205</v>
      </c>
      <c r="B207">
        <v>972.90989999999999</v>
      </c>
      <c r="C207">
        <v>1023.1523999999999</v>
      </c>
      <c r="D207" s="3">
        <f>Table1342[[#This Row],[Actual]]/B206-1</f>
        <v>-3.0638388219939028E-3</v>
      </c>
      <c r="E207" s="3">
        <f>Table1342[[#This Row],[Predicted]]/B206-1</f>
        <v>4.8419412687715102E-2</v>
      </c>
      <c r="F207" s="1">
        <v>43033</v>
      </c>
      <c r="G207" s="4">
        <f t="shared" ca="1" si="3"/>
        <v>1</v>
      </c>
      <c r="H207" s="4" t="str">
        <f>IF(Table1342[[#This Row],[Column4]]&gt;=0,"BUY","SELL")</f>
        <v>SELL</v>
      </c>
      <c r="I207" s="4" t="str">
        <f ca="1">IF(Table1342[[#This Row],[Long]]=1,"BUY","SELL")</f>
        <v>BUY</v>
      </c>
      <c r="J207" s="5">
        <f ca="1">IF(Table1342[[#This Row],[PREDICTED_SELL/BUY]]="BUY",Table1342[[#This Row],[Column4]]*$R$3,IF(Table1342[[#This Row],[PREDICTED_SELL/BUY]]="SELL",-Table1342[[#This Row],[Column4]]*$R$3))</f>
        <v>-5.514909879589025</v>
      </c>
      <c r="K207" s="6"/>
      <c r="L207" s="6">
        <f ca="1">IF(Table1342[[#This Row],[ACTUAL_SELL/BUY]]=Table1342[[#This Row],[PREDICTED_SELL/BUY]],1,0)</f>
        <v>0</v>
      </c>
      <c r="M207" s="6"/>
      <c r="N207" s="6"/>
      <c r="O207" s="6"/>
    </row>
    <row r="208" spans="1:15">
      <c r="A208">
        <v>206</v>
      </c>
      <c r="B208">
        <v>972.42989999999998</v>
      </c>
      <c r="C208">
        <v>1021.978</v>
      </c>
      <c r="D208" s="3">
        <f>Table1342[[#This Row],[Actual]]/B207-1</f>
        <v>-4.9336531573995757E-4</v>
      </c>
      <c r="E208" s="3">
        <f>Table1342[[#This Row],[Predicted]]/B207-1</f>
        <v>5.043437218595459E-2</v>
      </c>
      <c r="F208" s="1">
        <v>43034</v>
      </c>
      <c r="G208" s="4">
        <f t="shared" ca="1" si="3"/>
        <v>1</v>
      </c>
      <c r="H208" s="4" t="str">
        <f>IF(Table1342[[#This Row],[Column4]]&gt;=0,"BUY","SELL")</f>
        <v>SELL</v>
      </c>
      <c r="I208" s="4" t="str">
        <f ca="1">IF(Table1342[[#This Row],[Long]]=1,"BUY","SELL")</f>
        <v>BUY</v>
      </c>
      <c r="J208" s="5">
        <f ca="1">IF(Table1342[[#This Row],[PREDICTED_SELL/BUY]]="BUY",Table1342[[#This Row],[Column4]]*$R$3,IF(Table1342[[#This Row],[PREDICTED_SELL/BUY]]="SELL",-Table1342[[#This Row],[Column4]]*$R$3))</f>
        <v>-0.88805756833192362</v>
      </c>
      <c r="K208" s="6"/>
      <c r="L208" s="6">
        <f ca="1">IF(Table1342[[#This Row],[ACTUAL_SELL/BUY]]=Table1342[[#This Row],[PREDICTED_SELL/BUY]],1,0)</f>
        <v>0</v>
      </c>
      <c r="M208" s="6"/>
      <c r="N208" s="6"/>
      <c r="O208" s="6"/>
    </row>
    <row r="209" spans="1:15">
      <c r="A209">
        <v>207</v>
      </c>
      <c r="B209">
        <v>1100.9501</v>
      </c>
      <c r="C209">
        <v>1023.3771</v>
      </c>
      <c r="D209" s="3">
        <f>Table1342[[#This Row],[Actual]]/B208-1</f>
        <v>0.13216397397899837</v>
      </c>
      <c r="E209" s="3">
        <f>Table1342[[#This Row],[Predicted]]/B208-1</f>
        <v>5.2391642832043894E-2</v>
      </c>
      <c r="F209" s="1">
        <v>43035</v>
      </c>
      <c r="G209" s="4">
        <f t="shared" ca="1" si="3"/>
        <v>0</v>
      </c>
      <c r="H209" s="4" t="str">
        <f>IF(Table1342[[#This Row],[Column4]]&gt;=0,"BUY","SELL")</f>
        <v>BUY</v>
      </c>
      <c r="I209" s="4" t="str">
        <f ca="1">IF(Table1342[[#This Row],[Long]]=1,"BUY","SELL")</f>
        <v>SELL</v>
      </c>
      <c r="J209" s="5">
        <f ca="1">IF(Table1342[[#This Row],[PREDICTED_SELL/BUY]]="BUY",Table1342[[#This Row],[Column4]]*$R$3,IF(Table1342[[#This Row],[PREDICTED_SELL/BUY]]="SELL",-Table1342[[#This Row],[Column4]]*$R$3))</f>
        <v>-237.89515316219706</v>
      </c>
      <c r="K209" s="6"/>
      <c r="L209" s="6">
        <f ca="1">IF(Table1342[[#This Row],[ACTUAL_SELL/BUY]]=Table1342[[#This Row],[PREDICTED_SELL/BUY]],1,0)</f>
        <v>0</v>
      </c>
      <c r="M209" s="6"/>
      <c r="N209" s="6"/>
      <c r="O209" s="6"/>
    </row>
  </sheetData>
  <conditionalFormatting sqref="H1:I1">
    <cfRule type="cellIs" dxfId="12" priority="4" operator="equal">
      <formula>"""SELL"""</formula>
    </cfRule>
    <cfRule type="cellIs" dxfId="11" priority="5" operator="equal">
      <formula>#REF!</formula>
    </cfRule>
    <cfRule type="cellIs" dxfId="10" priority="6" operator="equal">
      <formula>#REF!</formula>
    </cfRule>
  </conditionalFormatting>
  <conditionalFormatting sqref="H2:I209">
    <cfRule type="cellIs" dxfId="9" priority="1" operator="equal">
      <formula>$O$3</formula>
    </cfRule>
    <cfRule type="cellIs" dxfId="8" priority="2" operator="equal">
      <formula>$O$2</formula>
    </cfRule>
    <cfRule type="cellIs" dxfId="7" priority="3" operator="equal">
      <formula>$O$2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validation_type1</vt:lpstr>
      <vt:lpstr>validation_type2</vt:lpstr>
      <vt:lpstr>validation_combined</vt:lpstr>
      <vt:lpstr>validation_random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Pündrich</dc:creator>
  <cp:lastModifiedBy>Gabriel Pündrich</cp:lastModifiedBy>
  <dcterms:created xsi:type="dcterms:W3CDTF">2019-06-09T13:15:56Z</dcterms:created>
  <dcterms:modified xsi:type="dcterms:W3CDTF">2019-06-15T22:16:34Z</dcterms:modified>
</cp:coreProperties>
</file>