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GMU Fall 2015\CSS-695\Election Model\"/>
    </mc:Choice>
  </mc:AlternateContent>
  <bookViews>
    <workbookView xWindow="0" yWindow="0" windowWidth="20490" windowHeight="7155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4" i="3" l="1"/>
  <c r="F35" i="3"/>
  <c r="E27" i="3"/>
  <c r="E25" i="3"/>
  <c r="F33" i="3" s="1"/>
  <c r="F32" i="3"/>
  <c r="F38" i="3" l="1"/>
  <c r="D12" i="2"/>
  <c r="K3" i="1" l="1"/>
  <c r="J9" i="1"/>
  <c r="J3" i="1"/>
  <c r="F27" i="1"/>
  <c r="D27" i="1"/>
  <c r="K7" i="1"/>
  <c r="K6" i="1"/>
  <c r="K5" i="1"/>
  <c r="K4" i="1"/>
  <c r="J7" i="1"/>
  <c r="J6" i="1"/>
  <c r="J5" i="1"/>
  <c r="J4" i="1"/>
</calcChain>
</file>

<file path=xl/sharedStrings.xml><?xml version="1.0" encoding="utf-8"?>
<sst xmlns="http://schemas.openxmlformats.org/spreadsheetml/2006/main" count="154" uniqueCount="100">
  <si>
    <t>Male Population:</t>
  </si>
  <si>
    <t>Under 5 years:</t>
  </si>
  <si>
    <t>5 to 9 years:</t>
  </si>
  <si>
    <t>10 to 14 years:</t>
  </si>
  <si>
    <t>15 to 17 years:</t>
  </si>
  <si>
    <t>18 and 19 years:</t>
  </si>
  <si>
    <t>20 years:</t>
  </si>
  <si>
    <t>21 years:</t>
  </si>
  <si>
    <t>22 to 24 years:</t>
  </si>
  <si>
    <t>25 to 29 years:</t>
  </si>
  <si>
    <t>30 to 34 years:</t>
  </si>
  <si>
    <t>35 to 39 years:</t>
  </si>
  <si>
    <t>40 to 44 years:</t>
  </si>
  <si>
    <t>45 to 49 years:</t>
  </si>
  <si>
    <t>50 to 54 years:</t>
  </si>
  <si>
    <t>55 to 59 years:</t>
  </si>
  <si>
    <t>60 and 61 years:</t>
  </si>
  <si>
    <t>62 to 64 years:</t>
  </si>
  <si>
    <t>65 and 66 years:</t>
  </si>
  <si>
    <t>67 to 69 years:</t>
  </si>
  <si>
    <t>70 to 74 years:</t>
  </si>
  <si>
    <t>75 to 79 years:</t>
  </si>
  <si>
    <t>80 to 84 years:</t>
  </si>
  <si>
    <t>85 years and over:</t>
  </si>
  <si>
    <t>Female Population:</t>
  </si>
  <si>
    <t>Under 18</t>
  </si>
  <si>
    <t>18-29</t>
  </si>
  <si>
    <t>30-49</t>
  </si>
  <si>
    <t>50-64</t>
  </si>
  <si>
    <t>65+</t>
  </si>
  <si>
    <t>Male</t>
  </si>
  <si>
    <t>Female</t>
  </si>
  <si>
    <t>Total:</t>
  </si>
  <si>
    <t>Family led homes:</t>
  </si>
  <si>
    <t>Husband-wife family:</t>
  </si>
  <si>
    <t>Other family:</t>
  </si>
  <si>
    <t>Population of male led with no wife present:</t>
  </si>
  <si>
    <t>Population female led with no husband present:</t>
  </si>
  <si>
    <t>Population of Nonfamily homes:</t>
  </si>
  <si>
    <t>Population living alone:</t>
  </si>
  <si>
    <t>Population not living alone:</t>
  </si>
  <si>
    <t>Dyadic</t>
  </si>
  <si>
    <t>Husband/Wife/Child</t>
  </si>
  <si>
    <t>Male or Male Child</t>
  </si>
  <si>
    <t>Female or Female/Child</t>
  </si>
  <si>
    <t>Single</t>
  </si>
  <si>
    <t>Population of homes with one or more people under 18 years:</t>
  </si>
  <si>
    <t>Population of family homes:</t>
  </si>
  <si>
    <t>Under 6 years only:</t>
  </si>
  <si>
    <t>Under 6 years and 6 to 17 years:</t>
  </si>
  <si>
    <t>6 to 17 years only:</t>
  </si>
  <si>
    <t>Male householder, no wife present:</t>
  </si>
  <si>
    <t>Female led with no husband present:</t>
  </si>
  <si>
    <t>Nonfamily households:</t>
  </si>
  <si>
    <t>Male led households:</t>
  </si>
  <si>
    <t>Female led householder:</t>
  </si>
  <si>
    <t>Households with no people under 18 years:</t>
  </si>
  <si>
    <t>Family households:</t>
  </si>
  <si>
    <t>Male led with no wife present:</t>
  </si>
  <si>
    <t>Male led householder:</t>
  </si>
  <si>
    <t>Triadic?</t>
  </si>
  <si>
    <t>Isolate</t>
  </si>
  <si>
    <t>roommate situation?</t>
  </si>
  <si>
    <t>Total households</t>
  </si>
  <si>
    <t>Family households (families)</t>
  </si>
  <si>
    <t>With own children under 18 years</t>
  </si>
  <si>
    <t>Married-couple family</t>
  </si>
  <si>
    <t>Female householder, no husband present</t>
  </si>
  <si>
    <t>Nonfamily households</t>
  </si>
  <si>
    <t>Householder living alone</t>
  </si>
  <si>
    <t>Householder 65 years and over</t>
  </si>
  <si>
    <t>Households with individuals under 18 years</t>
  </si>
  <si>
    <t>Households with individuals 65 years and over</t>
  </si>
  <si>
    <t>Average household size</t>
  </si>
  <si>
    <t>(X)</t>
  </si>
  <si>
    <t>Average family size</t>
  </si>
  <si>
    <t>http://www.infoplease.com/us/census/data/vermont/demographic.html</t>
  </si>
  <si>
    <t>while n &lt;240634</t>
  </si>
  <si>
    <t>Create Dyad between man and woman</t>
  </si>
  <si>
    <t>give them one child</t>
  </si>
  <si>
    <t>Single with Child</t>
  </si>
  <si>
    <t>Build the nonfamily households first</t>
  </si>
  <si>
    <t>63112 isolates</t>
  </si>
  <si>
    <t>Create Singles First</t>
  </si>
  <si>
    <t>Create Non-family Houshold</t>
  </si>
  <si>
    <t>Create Dyads</t>
  </si>
  <si>
    <t>Create Families</t>
  </si>
  <si>
    <t>Micro-structure Degree</t>
  </si>
  <si>
    <t>Couples with children</t>
  </si>
  <si>
    <t>Couples without children</t>
  </si>
  <si>
    <t>Singles</t>
  </si>
  <si>
    <t>Couples without any children</t>
  </si>
  <si>
    <t>Total Population</t>
  </si>
  <si>
    <t>House Unit Type</t>
  </si>
  <si>
    <t>Quantity (from data)</t>
  </si>
  <si>
    <t>Micro-structure</t>
  </si>
  <si>
    <t>Triads and Cliques</t>
  </si>
  <si>
    <t>Isolates</t>
  </si>
  <si>
    <t>Dyads</t>
  </si>
  <si>
    <t>Rule-set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</si>
</sst>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Helvetica Neue"/>
      <family val="3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1E1E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3" fontId="1" fillId="2" borderId="2" xfId="0" applyNumberFormat="1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3" fontId="1" fillId="3" borderId="4" xfId="0" applyNumberFormat="1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3" fontId="1" fillId="2" borderId="4" xfId="0" applyNumberFormat="1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  <xf numFmtId="3" fontId="1" fillId="2" borderId="6" xfId="0" applyNumberFormat="1" applyFont="1" applyFill="1" applyBorder="1" applyAlignment="1">
      <alignment horizontal="left" vertical="center" wrapText="1"/>
    </xf>
    <xf numFmtId="3" fontId="0" fillId="0" borderId="0" xfId="0" applyNumberFormat="1"/>
    <xf numFmtId="0" fontId="0" fillId="4" borderId="0" xfId="0" applyFill="1"/>
    <xf numFmtId="3" fontId="0" fillId="4" borderId="0" xfId="0" applyNumberFormat="1" applyFill="1"/>
    <xf numFmtId="0" fontId="2" fillId="4" borderId="0" xfId="0" applyFont="1" applyFill="1"/>
    <xf numFmtId="3" fontId="2" fillId="4" borderId="0" xfId="0" applyNumberFormat="1" applyFont="1" applyFill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Sheet1!$C$3:$C$25</c:f>
              <c:strCache>
                <c:ptCount val="23"/>
                <c:pt idx="0">
                  <c:v>Under 5 years:</c:v>
                </c:pt>
                <c:pt idx="1">
                  <c:v>5 to 9 years:</c:v>
                </c:pt>
                <c:pt idx="2">
                  <c:v>10 to 14 years:</c:v>
                </c:pt>
                <c:pt idx="3">
                  <c:v>15 to 17 years:</c:v>
                </c:pt>
                <c:pt idx="4">
                  <c:v>18 and 19 years:</c:v>
                </c:pt>
                <c:pt idx="5">
                  <c:v>20 years:</c:v>
                </c:pt>
                <c:pt idx="6">
                  <c:v>21 years:</c:v>
                </c:pt>
                <c:pt idx="7">
                  <c:v>22 to 24 years:</c:v>
                </c:pt>
                <c:pt idx="8">
                  <c:v>25 to 29 years:</c:v>
                </c:pt>
                <c:pt idx="9">
                  <c:v>30 to 34 years:</c:v>
                </c:pt>
                <c:pt idx="10">
                  <c:v>35 to 39 years:</c:v>
                </c:pt>
                <c:pt idx="11">
                  <c:v>40 to 44 years:</c:v>
                </c:pt>
                <c:pt idx="12">
                  <c:v>45 to 49 years:</c:v>
                </c:pt>
                <c:pt idx="13">
                  <c:v>50 to 54 years:</c:v>
                </c:pt>
                <c:pt idx="14">
                  <c:v>55 to 59 years:</c:v>
                </c:pt>
                <c:pt idx="15">
                  <c:v>60 and 61 years:</c:v>
                </c:pt>
                <c:pt idx="16">
                  <c:v>62 to 64 years:</c:v>
                </c:pt>
                <c:pt idx="17">
                  <c:v>65 and 66 years:</c:v>
                </c:pt>
                <c:pt idx="18">
                  <c:v>67 to 69 years:</c:v>
                </c:pt>
                <c:pt idx="19">
                  <c:v>70 to 74 years:</c:v>
                </c:pt>
                <c:pt idx="20">
                  <c:v>75 to 79 years:</c:v>
                </c:pt>
                <c:pt idx="21">
                  <c:v>80 to 84 years:</c:v>
                </c:pt>
                <c:pt idx="22">
                  <c:v>85 years and over:</c:v>
                </c:pt>
              </c:strCache>
            </c:strRef>
          </c:cat>
          <c:val>
            <c:numRef>
              <c:f>Sheet1!$D$3:$D$25</c:f>
              <c:numCache>
                <c:formatCode>#,##0</c:formatCode>
                <c:ptCount val="23"/>
                <c:pt idx="0">
                  <c:v>16286</c:v>
                </c:pt>
                <c:pt idx="1">
                  <c:v>17824</c:v>
                </c:pt>
                <c:pt idx="2">
                  <c:v>19252</c:v>
                </c:pt>
                <c:pt idx="3">
                  <c:v>12648</c:v>
                </c:pt>
                <c:pt idx="4">
                  <c:v>6392</c:v>
                </c:pt>
                <c:pt idx="5">
                  <c:v>3244</c:v>
                </c:pt>
                <c:pt idx="6">
                  <c:v>3615</c:v>
                </c:pt>
                <c:pt idx="7">
                  <c:v>11034</c:v>
                </c:pt>
                <c:pt idx="8">
                  <c:v>17175</c:v>
                </c:pt>
                <c:pt idx="9">
                  <c:v>16550</c:v>
                </c:pt>
                <c:pt idx="10">
                  <c:v>17699</c:v>
                </c:pt>
                <c:pt idx="11">
                  <c:v>20309</c:v>
                </c:pt>
                <c:pt idx="12">
                  <c:v>24165</c:v>
                </c:pt>
                <c:pt idx="13">
                  <c:v>25494</c:v>
                </c:pt>
                <c:pt idx="14">
                  <c:v>23675</c:v>
                </c:pt>
                <c:pt idx="15">
                  <c:v>8773</c:v>
                </c:pt>
                <c:pt idx="16">
                  <c:v>11666</c:v>
                </c:pt>
                <c:pt idx="17">
                  <c:v>6249</c:v>
                </c:pt>
                <c:pt idx="18">
                  <c:v>8027</c:v>
                </c:pt>
                <c:pt idx="19">
                  <c:v>9391</c:v>
                </c:pt>
                <c:pt idx="20">
                  <c:v>6932</c:v>
                </c:pt>
                <c:pt idx="21">
                  <c:v>4924</c:v>
                </c:pt>
                <c:pt idx="22">
                  <c:v>3665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664400"/>
        <c:axId val="1365674192"/>
      </c:barChart>
      <c:catAx>
        <c:axId val="136566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74192"/>
        <c:crosses val="autoZero"/>
        <c:auto val="1"/>
        <c:lblAlgn val="ctr"/>
        <c:lblOffset val="100"/>
        <c:noMultiLvlLbl val="0"/>
      </c:catAx>
      <c:valAx>
        <c:axId val="136567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64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Sheet1!$E$3:$E$25</c:f>
              <c:strCache>
                <c:ptCount val="23"/>
                <c:pt idx="0">
                  <c:v>Under 5 years:</c:v>
                </c:pt>
                <c:pt idx="1">
                  <c:v>5 to 9 years:</c:v>
                </c:pt>
                <c:pt idx="2">
                  <c:v>10 to 14 years:</c:v>
                </c:pt>
                <c:pt idx="3">
                  <c:v>15 to 17 years:</c:v>
                </c:pt>
                <c:pt idx="4">
                  <c:v>18 and 19 years:</c:v>
                </c:pt>
                <c:pt idx="5">
                  <c:v>20 years:</c:v>
                </c:pt>
                <c:pt idx="6">
                  <c:v>21 years:</c:v>
                </c:pt>
                <c:pt idx="7">
                  <c:v>22 to 24 years:</c:v>
                </c:pt>
                <c:pt idx="8">
                  <c:v>25 to 29 years:</c:v>
                </c:pt>
                <c:pt idx="9">
                  <c:v>30 to 34 years:</c:v>
                </c:pt>
                <c:pt idx="10">
                  <c:v>35 to 39 years:</c:v>
                </c:pt>
                <c:pt idx="11">
                  <c:v>40 to 44 years:</c:v>
                </c:pt>
                <c:pt idx="12">
                  <c:v>45 to 49 years:</c:v>
                </c:pt>
                <c:pt idx="13">
                  <c:v>50 to 54 years:</c:v>
                </c:pt>
                <c:pt idx="14">
                  <c:v>55 to 59 years:</c:v>
                </c:pt>
                <c:pt idx="15">
                  <c:v>60 and 61 years:</c:v>
                </c:pt>
                <c:pt idx="16">
                  <c:v>62 to 64 years:</c:v>
                </c:pt>
                <c:pt idx="17">
                  <c:v>65 and 66 years:</c:v>
                </c:pt>
                <c:pt idx="18">
                  <c:v>67 to 69 years:</c:v>
                </c:pt>
                <c:pt idx="19">
                  <c:v>70 to 74 years:</c:v>
                </c:pt>
                <c:pt idx="20">
                  <c:v>75 to 79 years:</c:v>
                </c:pt>
                <c:pt idx="21">
                  <c:v>80 to 84 years:</c:v>
                </c:pt>
                <c:pt idx="22">
                  <c:v>85 years and over:</c:v>
                </c:pt>
              </c:strCache>
            </c:strRef>
          </c:cat>
          <c:val>
            <c:numRef>
              <c:f>Sheet1!$F$3:$F$25</c:f>
              <c:numCache>
                <c:formatCode>#,##0</c:formatCode>
                <c:ptCount val="23"/>
                <c:pt idx="0">
                  <c:v>15561</c:v>
                </c:pt>
                <c:pt idx="1">
                  <c:v>16772</c:v>
                </c:pt>
                <c:pt idx="2">
                  <c:v>18225</c:v>
                </c:pt>
                <c:pt idx="3">
                  <c:v>12076</c:v>
                </c:pt>
                <c:pt idx="4">
                  <c:v>5665</c:v>
                </c:pt>
                <c:pt idx="5">
                  <c:v>3086</c:v>
                </c:pt>
                <c:pt idx="6">
                  <c:v>3577</c:v>
                </c:pt>
                <c:pt idx="7">
                  <c:v>10827</c:v>
                </c:pt>
                <c:pt idx="8">
                  <c:v>17482</c:v>
                </c:pt>
                <c:pt idx="9">
                  <c:v>17142</c:v>
                </c:pt>
                <c:pt idx="10">
                  <c:v>18299</c:v>
                </c:pt>
                <c:pt idx="11">
                  <c:v>21277</c:v>
                </c:pt>
                <c:pt idx="12">
                  <c:v>25495</c:v>
                </c:pt>
                <c:pt idx="13">
                  <c:v>26596</c:v>
                </c:pt>
                <c:pt idx="14">
                  <c:v>24739</c:v>
                </c:pt>
                <c:pt idx="15">
                  <c:v>8749</c:v>
                </c:pt>
                <c:pt idx="16">
                  <c:v>11766</c:v>
                </c:pt>
                <c:pt idx="17">
                  <c:v>6477</c:v>
                </c:pt>
                <c:pt idx="18">
                  <c:v>8416</c:v>
                </c:pt>
                <c:pt idx="19">
                  <c:v>10454</c:v>
                </c:pt>
                <c:pt idx="20">
                  <c:v>8546</c:v>
                </c:pt>
                <c:pt idx="21">
                  <c:v>7067</c:v>
                </c:pt>
                <c:pt idx="22">
                  <c:v>7129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65677456"/>
        <c:axId val="1365671472"/>
      </c:barChart>
      <c:catAx>
        <c:axId val="1365677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71472"/>
        <c:crosses val="autoZero"/>
        <c:auto val="1"/>
        <c:lblAlgn val="ctr"/>
        <c:lblOffset val="100"/>
        <c:noMultiLvlLbl val="0"/>
      </c:catAx>
      <c:valAx>
        <c:axId val="136567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567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285750</xdr:colOff>
      <xdr:row>2</xdr:row>
      <xdr:rowOff>176211</xdr:rowOff>
    </xdr:from>
    <xdr:to>
      <xdr:col>27</xdr:col>
      <xdr:colOff>419100</xdr:colOff>
      <xdr:row>16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371475</xdr:colOff>
      <xdr:row>14</xdr:row>
      <xdr:rowOff>176211</xdr:rowOff>
    </xdr:from>
    <xdr:to>
      <xdr:col>27</xdr:col>
      <xdr:colOff>542925</xdr:colOff>
      <xdr:row>23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K27"/>
  <sheetViews>
    <sheetView tabSelected="1" workbookViewId="0">
      <selection activeCell="I2" sqref="I2:K9"/>
    </sheetView>
  </sheetViews>
  <sheetFormatPr defaultRowHeight="15" x14ac:dyDescent="0.25"/>
  <cols>
    <col min="3" max="3" width="20.5703125" customWidth="1"/>
    <col min="4" max="4" width="26.42578125" customWidth="1"/>
    <col min="5" max="5" width="26" customWidth="1"/>
    <col min="6" max="6" width="21.85546875" customWidth="1"/>
    <col min="9" max="9" width="16.7109375" customWidth="1"/>
    <col min="10" max="10" width="14.5703125" customWidth="1"/>
  </cols>
  <sheetData>
    <row r="1" spans="3:11" ht="15.75" thickBot="1" x14ac:dyDescent="0.3">
      <c r="C1" s="1"/>
      <c r="D1" s="2"/>
    </row>
    <row r="2" spans="3:11" ht="15.75" thickBot="1" x14ac:dyDescent="0.3">
      <c r="C2" s="3" t="s">
        <v>0</v>
      </c>
      <c r="D2" s="4">
        <v>294989</v>
      </c>
      <c r="E2" s="3" t="s">
        <v>24</v>
      </c>
      <c r="F2" s="4">
        <v>305423</v>
      </c>
      <c r="J2" t="s">
        <v>30</v>
      </c>
      <c r="K2" t="s">
        <v>31</v>
      </c>
    </row>
    <row r="3" spans="3:11" ht="15.75" thickBot="1" x14ac:dyDescent="0.3">
      <c r="C3" s="5" t="s">
        <v>1</v>
      </c>
      <c r="D3" s="6">
        <v>16286</v>
      </c>
      <c r="E3" s="5" t="s">
        <v>1</v>
      </c>
      <c r="F3" s="6">
        <v>15561</v>
      </c>
      <c r="I3" t="s">
        <v>25</v>
      </c>
      <c r="J3" s="9">
        <f>SUM(D3:D6)</f>
        <v>66010</v>
      </c>
      <c r="K3" s="9">
        <f>SUM(F3:F6)</f>
        <v>62634</v>
      </c>
    </row>
    <row r="4" spans="3:11" ht="15.75" thickBot="1" x14ac:dyDescent="0.3">
      <c r="C4" s="3" t="s">
        <v>2</v>
      </c>
      <c r="D4" s="4">
        <v>17824</v>
      </c>
      <c r="E4" s="3" t="s">
        <v>2</v>
      </c>
      <c r="F4" s="4">
        <v>16772</v>
      </c>
      <c r="I4" t="s">
        <v>26</v>
      </c>
      <c r="J4" s="9">
        <f>SUM(D7:D11)</f>
        <v>41460</v>
      </c>
      <c r="K4" s="9">
        <f>SUM(F7:F11)</f>
        <v>40637</v>
      </c>
    </row>
    <row r="5" spans="3:11" ht="15.75" thickBot="1" x14ac:dyDescent="0.3">
      <c r="C5" s="5" t="s">
        <v>3</v>
      </c>
      <c r="D5" s="6">
        <v>19252</v>
      </c>
      <c r="E5" s="5" t="s">
        <v>3</v>
      </c>
      <c r="F5" s="6">
        <v>18225</v>
      </c>
      <c r="I5" t="s">
        <v>27</v>
      </c>
      <c r="J5" s="9">
        <f>SUM(D12:D15)</f>
        <v>78723</v>
      </c>
      <c r="K5" s="9">
        <f>SUM(F12:F15)</f>
        <v>82213</v>
      </c>
    </row>
    <row r="6" spans="3:11" ht="15.75" thickBot="1" x14ac:dyDescent="0.3">
      <c r="C6" s="3" t="s">
        <v>4</v>
      </c>
      <c r="D6" s="4">
        <v>12648</v>
      </c>
      <c r="E6" s="3" t="s">
        <v>4</v>
      </c>
      <c r="F6" s="4">
        <v>12076</v>
      </c>
      <c r="I6" t="s">
        <v>28</v>
      </c>
      <c r="J6" s="9">
        <f>SUM(D16:D19)</f>
        <v>69608</v>
      </c>
      <c r="K6" s="9">
        <f>SUM(F16:F19)</f>
        <v>71850</v>
      </c>
    </row>
    <row r="7" spans="3:11" ht="15.75" thickBot="1" x14ac:dyDescent="0.3">
      <c r="C7" s="5" t="s">
        <v>5</v>
      </c>
      <c r="D7" s="6">
        <v>6392</v>
      </c>
      <c r="E7" s="5" t="s">
        <v>5</v>
      </c>
      <c r="F7" s="6">
        <v>5665</v>
      </c>
      <c r="I7" t="s">
        <v>29</v>
      </c>
      <c r="J7" s="9">
        <f>SUM(D20:D25)</f>
        <v>39188</v>
      </c>
      <c r="K7" s="9">
        <f>SUM(F20:F25)</f>
        <v>48089</v>
      </c>
    </row>
    <row r="8" spans="3:11" ht="15.75" thickBot="1" x14ac:dyDescent="0.3">
      <c r="C8" s="3" t="s">
        <v>6</v>
      </c>
      <c r="D8" s="4">
        <v>3244</v>
      </c>
      <c r="E8" s="3" t="s">
        <v>6</v>
      </c>
      <c r="F8" s="4">
        <v>3086</v>
      </c>
    </row>
    <row r="9" spans="3:11" ht="15.75" thickBot="1" x14ac:dyDescent="0.3">
      <c r="C9" s="5" t="s">
        <v>7</v>
      </c>
      <c r="D9" s="6">
        <v>3615</v>
      </c>
      <c r="E9" s="5" t="s">
        <v>7</v>
      </c>
      <c r="F9" s="6">
        <v>3577</v>
      </c>
      <c r="J9" s="9">
        <f>SUM(J3:K7)</f>
        <v>600412</v>
      </c>
    </row>
    <row r="10" spans="3:11" ht="15.75" thickBot="1" x14ac:dyDescent="0.3">
      <c r="C10" s="3" t="s">
        <v>8</v>
      </c>
      <c r="D10" s="4">
        <v>11034</v>
      </c>
      <c r="E10" s="3" t="s">
        <v>8</v>
      </c>
      <c r="F10" s="4">
        <v>10827</v>
      </c>
    </row>
    <row r="11" spans="3:11" ht="15.75" thickBot="1" x14ac:dyDescent="0.3">
      <c r="C11" s="5" t="s">
        <v>9</v>
      </c>
      <c r="D11" s="6">
        <v>17175</v>
      </c>
      <c r="E11" s="5" t="s">
        <v>9</v>
      </c>
      <c r="F11" s="6">
        <v>17482</v>
      </c>
    </row>
    <row r="12" spans="3:11" ht="15.75" thickBot="1" x14ac:dyDescent="0.3">
      <c r="C12" s="3" t="s">
        <v>10</v>
      </c>
      <c r="D12" s="4">
        <v>16550</v>
      </c>
      <c r="E12" s="3" t="s">
        <v>10</v>
      </c>
      <c r="F12" s="4">
        <v>17142</v>
      </c>
    </row>
    <row r="13" spans="3:11" ht="15.75" thickBot="1" x14ac:dyDescent="0.3">
      <c r="C13" s="5" t="s">
        <v>11</v>
      </c>
      <c r="D13" s="6">
        <v>17699</v>
      </c>
      <c r="E13" s="5" t="s">
        <v>11</v>
      </c>
      <c r="F13" s="6">
        <v>18299</v>
      </c>
    </row>
    <row r="14" spans="3:11" ht="15.75" thickBot="1" x14ac:dyDescent="0.3">
      <c r="C14" s="3" t="s">
        <v>12</v>
      </c>
      <c r="D14" s="4">
        <v>20309</v>
      </c>
      <c r="E14" s="3" t="s">
        <v>12</v>
      </c>
      <c r="F14" s="4">
        <v>21277</v>
      </c>
    </row>
    <row r="15" spans="3:11" ht="15.75" thickBot="1" x14ac:dyDescent="0.3">
      <c r="C15" s="5" t="s">
        <v>13</v>
      </c>
      <c r="D15" s="6">
        <v>24165</v>
      </c>
      <c r="E15" s="5" t="s">
        <v>13</v>
      </c>
      <c r="F15" s="6">
        <v>25495</v>
      </c>
    </row>
    <row r="16" spans="3:11" ht="15.75" thickBot="1" x14ac:dyDescent="0.3">
      <c r="C16" s="3" t="s">
        <v>14</v>
      </c>
      <c r="D16" s="4">
        <v>25494</v>
      </c>
      <c r="E16" s="3" t="s">
        <v>14</v>
      </c>
      <c r="F16" s="4">
        <v>26596</v>
      </c>
    </row>
    <row r="17" spans="3:6" ht="15.75" thickBot="1" x14ac:dyDescent="0.3">
      <c r="C17" s="5" t="s">
        <v>15</v>
      </c>
      <c r="D17" s="6">
        <v>23675</v>
      </c>
      <c r="E17" s="5" t="s">
        <v>15</v>
      </c>
      <c r="F17" s="6">
        <v>24739</v>
      </c>
    </row>
    <row r="18" spans="3:6" ht="15.75" thickBot="1" x14ac:dyDescent="0.3">
      <c r="C18" s="3" t="s">
        <v>16</v>
      </c>
      <c r="D18" s="4">
        <v>8773</v>
      </c>
      <c r="E18" s="3" t="s">
        <v>16</v>
      </c>
      <c r="F18" s="4">
        <v>8749</v>
      </c>
    </row>
    <row r="19" spans="3:6" ht="15.75" thickBot="1" x14ac:dyDescent="0.3">
      <c r="C19" s="5" t="s">
        <v>17</v>
      </c>
      <c r="D19" s="6">
        <v>11666</v>
      </c>
      <c r="E19" s="5" t="s">
        <v>17</v>
      </c>
      <c r="F19" s="6">
        <v>11766</v>
      </c>
    </row>
    <row r="20" spans="3:6" ht="15.75" thickBot="1" x14ac:dyDescent="0.3">
      <c r="C20" s="3" t="s">
        <v>18</v>
      </c>
      <c r="D20" s="4">
        <v>6249</v>
      </c>
      <c r="E20" s="3" t="s">
        <v>18</v>
      </c>
      <c r="F20" s="4">
        <v>6477</v>
      </c>
    </row>
    <row r="21" spans="3:6" ht="15.75" thickBot="1" x14ac:dyDescent="0.3">
      <c r="C21" s="5" t="s">
        <v>19</v>
      </c>
      <c r="D21" s="6">
        <v>8027</v>
      </c>
      <c r="E21" s="5" t="s">
        <v>19</v>
      </c>
      <c r="F21" s="6">
        <v>8416</v>
      </c>
    </row>
    <row r="22" spans="3:6" ht="15.75" thickBot="1" x14ac:dyDescent="0.3">
      <c r="C22" s="3" t="s">
        <v>20</v>
      </c>
      <c r="D22" s="4">
        <v>9391</v>
      </c>
      <c r="E22" s="3" t="s">
        <v>20</v>
      </c>
      <c r="F22" s="4">
        <v>10454</v>
      </c>
    </row>
    <row r="23" spans="3:6" ht="15.75" thickBot="1" x14ac:dyDescent="0.3">
      <c r="C23" s="5" t="s">
        <v>21</v>
      </c>
      <c r="D23" s="6">
        <v>6932</v>
      </c>
      <c r="E23" s="5" t="s">
        <v>21</v>
      </c>
      <c r="F23" s="6">
        <v>8546</v>
      </c>
    </row>
    <row r="24" spans="3:6" ht="15.75" thickBot="1" x14ac:dyDescent="0.3">
      <c r="C24" s="3" t="s">
        <v>22</v>
      </c>
      <c r="D24" s="4">
        <v>4924</v>
      </c>
      <c r="E24" s="3" t="s">
        <v>22</v>
      </c>
      <c r="F24" s="4">
        <v>7067</v>
      </c>
    </row>
    <row r="25" spans="3:6" ht="15.75" thickBot="1" x14ac:dyDescent="0.3">
      <c r="C25" s="5" t="s">
        <v>23</v>
      </c>
      <c r="D25" s="6">
        <v>3665</v>
      </c>
      <c r="E25" s="7" t="s">
        <v>23</v>
      </c>
      <c r="F25" s="8">
        <v>7129</v>
      </c>
    </row>
    <row r="27" spans="3:6" x14ac:dyDescent="0.25">
      <c r="D27" s="9">
        <f>SUM(D3:D25)</f>
        <v>294989</v>
      </c>
      <c r="F27" s="9">
        <f>SUM(F3:F25)</f>
        <v>305423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F47"/>
  <sheetViews>
    <sheetView workbookViewId="0">
      <selection activeCell="C2" sqref="C2:E10"/>
    </sheetView>
  </sheetViews>
  <sheetFormatPr defaultRowHeight="15" x14ac:dyDescent="0.25"/>
  <cols>
    <col min="3" max="3" width="58.5703125" customWidth="1"/>
    <col min="4" max="4" width="35.85546875" customWidth="1"/>
    <col min="5" max="5" width="22.85546875" customWidth="1"/>
  </cols>
  <sheetData>
    <row r="2" spans="3:6" x14ac:dyDescent="0.25">
      <c r="C2" t="s">
        <v>32</v>
      </c>
      <c r="D2" s="9">
        <v>256442</v>
      </c>
    </row>
    <row r="3" spans="3:6" x14ac:dyDescent="0.25">
      <c r="C3" t="s">
        <v>33</v>
      </c>
      <c r="D3" s="9">
        <v>160360</v>
      </c>
      <c r="E3" t="s">
        <v>42</v>
      </c>
    </row>
    <row r="4" spans="3:6" x14ac:dyDescent="0.25">
      <c r="C4" s="10" t="s">
        <v>34</v>
      </c>
      <c r="D4" s="11">
        <v>124395</v>
      </c>
      <c r="E4" t="s">
        <v>41</v>
      </c>
    </row>
    <row r="5" spans="3:6" x14ac:dyDescent="0.25">
      <c r="C5" t="s">
        <v>35</v>
      </c>
      <c r="D5" s="9">
        <v>35965</v>
      </c>
      <c r="E5" t="s">
        <v>60</v>
      </c>
    </row>
    <row r="6" spans="3:6" x14ac:dyDescent="0.25">
      <c r="C6" s="10" t="s">
        <v>36</v>
      </c>
      <c r="D6" s="11">
        <v>11326</v>
      </c>
      <c r="E6" t="s">
        <v>43</v>
      </c>
    </row>
    <row r="7" spans="3:6" x14ac:dyDescent="0.25">
      <c r="C7" s="10" t="s">
        <v>37</v>
      </c>
      <c r="D7" s="11">
        <v>24639</v>
      </c>
      <c r="E7" t="s">
        <v>44</v>
      </c>
    </row>
    <row r="8" spans="3:6" x14ac:dyDescent="0.25">
      <c r="C8" s="10" t="s">
        <v>38</v>
      </c>
      <c r="D8" s="11">
        <v>96082</v>
      </c>
      <c r="E8" s="10" t="s">
        <v>61</v>
      </c>
      <c r="F8" t="s">
        <v>62</v>
      </c>
    </row>
    <row r="9" spans="3:6" x14ac:dyDescent="0.25">
      <c r="C9" t="s">
        <v>39</v>
      </c>
      <c r="D9" s="9">
        <v>72233</v>
      </c>
      <c r="E9" t="s">
        <v>61</v>
      </c>
    </row>
    <row r="10" spans="3:6" x14ac:dyDescent="0.25">
      <c r="C10" t="s">
        <v>40</v>
      </c>
      <c r="D10" s="9">
        <v>23849</v>
      </c>
      <c r="E10" t="s">
        <v>41</v>
      </c>
    </row>
    <row r="12" spans="3:6" x14ac:dyDescent="0.25">
      <c r="D12" s="9">
        <f>SUM(D3:D10)</f>
        <v>548849</v>
      </c>
    </row>
    <row r="14" spans="3:6" x14ac:dyDescent="0.25">
      <c r="C14" t="s">
        <v>32</v>
      </c>
      <c r="D14" s="9">
        <v>256442</v>
      </c>
    </row>
    <row r="15" spans="3:6" x14ac:dyDescent="0.25">
      <c r="C15" s="10" t="s">
        <v>46</v>
      </c>
      <c r="D15" s="11">
        <v>72680</v>
      </c>
    </row>
    <row r="16" spans="3:6" x14ac:dyDescent="0.25">
      <c r="C16" t="s">
        <v>47</v>
      </c>
      <c r="D16" s="9">
        <v>71651</v>
      </c>
    </row>
    <row r="17" spans="3:4" x14ac:dyDescent="0.25">
      <c r="C17" t="s">
        <v>34</v>
      </c>
      <c r="D17" s="9">
        <v>47565</v>
      </c>
    </row>
    <row r="18" spans="3:4" x14ac:dyDescent="0.25">
      <c r="C18" t="s">
        <v>48</v>
      </c>
      <c r="D18" s="9">
        <v>10614</v>
      </c>
    </row>
    <row r="19" spans="3:4" x14ac:dyDescent="0.25">
      <c r="C19" t="s">
        <v>49</v>
      </c>
      <c r="D19" s="9">
        <v>8465</v>
      </c>
    </row>
    <row r="20" spans="3:4" x14ac:dyDescent="0.25">
      <c r="C20" t="s">
        <v>50</v>
      </c>
      <c r="D20" s="9">
        <v>28486</v>
      </c>
    </row>
    <row r="21" spans="3:4" x14ac:dyDescent="0.25">
      <c r="C21" t="s">
        <v>35</v>
      </c>
      <c r="D21" s="9">
        <v>24086</v>
      </c>
    </row>
    <row r="22" spans="3:4" x14ac:dyDescent="0.25">
      <c r="C22" t="s">
        <v>51</v>
      </c>
      <c r="D22" s="9">
        <v>7294</v>
      </c>
    </row>
    <row r="23" spans="3:4" x14ac:dyDescent="0.25">
      <c r="C23" t="s">
        <v>48</v>
      </c>
      <c r="D23" s="9">
        <v>1970</v>
      </c>
    </row>
    <row r="24" spans="3:4" x14ac:dyDescent="0.25">
      <c r="C24" t="s">
        <v>49</v>
      </c>
      <c r="D24" s="9">
        <v>1034</v>
      </c>
    </row>
    <row r="25" spans="3:4" x14ac:dyDescent="0.25">
      <c r="C25" t="s">
        <v>50</v>
      </c>
      <c r="D25" s="9">
        <v>4290</v>
      </c>
    </row>
    <row r="26" spans="3:4" x14ac:dyDescent="0.25">
      <c r="C26" t="s">
        <v>52</v>
      </c>
      <c r="D26" s="9">
        <v>16792</v>
      </c>
    </row>
    <row r="27" spans="3:4" x14ac:dyDescent="0.25">
      <c r="C27" t="s">
        <v>48</v>
      </c>
      <c r="D27" s="9">
        <v>3991</v>
      </c>
    </row>
    <row r="28" spans="3:4" x14ac:dyDescent="0.25">
      <c r="C28" t="s">
        <v>49</v>
      </c>
      <c r="D28" s="9">
        <v>2641</v>
      </c>
    </row>
    <row r="29" spans="3:4" x14ac:dyDescent="0.25">
      <c r="C29" t="s">
        <v>50</v>
      </c>
      <c r="D29" s="9">
        <v>10160</v>
      </c>
    </row>
    <row r="30" spans="3:4" x14ac:dyDescent="0.25">
      <c r="C30" t="s">
        <v>53</v>
      </c>
      <c r="D30" s="9">
        <v>1029</v>
      </c>
    </row>
    <row r="31" spans="3:4" x14ac:dyDescent="0.25">
      <c r="C31" t="s">
        <v>54</v>
      </c>
      <c r="D31">
        <v>788</v>
      </c>
    </row>
    <row r="32" spans="3:4" x14ac:dyDescent="0.25">
      <c r="C32" t="s">
        <v>48</v>
      </c>
      <c r="D32">
        <v>130</v>
      </c>
    </row>
    <row r="33" spans="3:4" x14ac:dyDescent="0.25">
      <c r="C33" t="s">
        <v>49</v>
      </c>
      <c r="D33">
        <v>64</v>
      </c>
    </row>
    <row r="34" spans="3:4" x14ac:dyDescent="0.25">
      <c r="C34" t="s">
        <v>50</v>
      </c>
      <c r="D34">
        <v>594</v>
      </c>
    </row>
    <row r="35" spans="3:4" x14ac:dyDescent="0.25">
      <c r="C35" t="s">
        <v>55</v>
      </c>
      <c r="D35">
        <v>241</v>
      </c>
    </row>
    <row r="36" spans="3:4" x14ac:dyDescent="0.25">
      <c r="C36" t="s">
        <v>48</v>
      </c>
      <c r="D36">
        <v>60</v>
      </c>
    </row>
    <row r="37" spans="3:4" x14ac:dyDescent="0.25">
      <c r="C37" t="s">
        <v>49</v>
      </c>
      <c r="D37">
        <v>11</v>
      </c>
    </row>
    <row r="38" spans="3:4" x14ac:dyDescent="0.25">
      <c r="C38" t="s">
        <v>50</v>
      </c>
      <c r="D38">
        <v>170</v>
      </c>
    </row>
    <row r="39" spans="3:4" x14ac:dyDescent="0.25">
      <c r="C39" s="10" t="s">
        <v>56</v>
      </c>
      <c r="D39" s="11">
        <v>183762</v>
      </c>
    </row>
    <row r="40" spans="3:4" x14ac:dyDescent="0.25">
      <c r="C40" t="s">
        <v>57</v>
      </c>
      <c r="D40" s="9">
        <v>88709</v>
      </c>
    </row>
    <row r="41" spans="3:4" x14ac:dyDescent="0.25">
      <c r="C41" t="s">
        <v>34</v>
      </c>
      <c r="D41" s="9">
        <v>76830</v>
      </c>
    </row>
    <row r="42" spans="3:4" x14ac:dyDescent="0.25">
      <c r="C42" t="s">
        <v>35</v>
      </c>
      <c r="D42" s="9">
        <v>11879</v>
      </c>
    </row>
    <row r="43" spans="3:4" x14ac:dyDescent="0.25">
      <c r="C43" t="s">
        <v>58</v>
      </c>
      <c r="D43" s="9">
        <v>4032</v>
      </c>
    </row>
    <row r="44" spans="3:4" x14ac:dyDescent="0.25">
      <c r="C44" t="s">
        <v>52</v>
      </c>
      <c r="D44" s="9">
        <v>7847</v>
      </c>
    </row>
    <row r="45" spans="3:4" x14ac:dyDescent="0.25">
      <c r="C45" t="s">
        <v>53</v>
      </c>
      <c r="D45" s="9">
        <v>95053</v>
      </c>
    </row>
    <row r="46" spans="3:4" x14ac:dyDescent="0.25">
      <c r="C46" t="s">
        <v>59</v>
      </c>
      <c r="D46" s="9">
        <v>44372</v>
      </c>
    </row>
    <row r="47" spans="3:4" x14ac:dyDescent="0.25">
      <c r="C47" t="s">
        <v>55</v>
      </c>
      <c r="D47" s="9">
        <v>50681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8"/>
  <sheetViews>
    <sheetView workbookViewId="0">
      <selection activeCell="D23" sqref="D23:H27"/>
    </sheetView>
  </sheetViews>
  <sheetFormatPr defaultRowHeight="15" x14ac:dyDescent="0.25"/>
  <cols>
    <col min="4" max="4" width="22.28515625" customWidth="1"/>
    <col min="5" max="5" width="47.7109375" customWidth="1"/>
    <col min="6" max="6" width="23.140625" customWidth="1"/>
    <col min="7" max="7" width="20.5703125" customWidth="1"/>
    <col min="8" max="8" width="17.140625" customWidth="1"/>
    <col min="9" max="9" width="35.42578125" customWidth="1"/>
  </cols>
  <sheetData>
    <row r="2" spans="2:9" x14ac:dyDescent="0.25">
      <c r="B2" t="s">
        <v>76</v>
      </c>
    </row>
    <row r="3" spans="2:9" x14ac:dyDescent="0.25">
      <c r="E3" t="s">
        <v>63</v>
      </c>
      <c r="F3" s="9">
        <v>240634</v>
      </c>
      <c r="G3">
        <v>100</v>
      </c>
      <c r="I3" t="s">
        <v>77</v>
      </c>
    </row>
    <row r="4" spans="2:9" x14ac:dyDescent="0.25">
      <c r="E4" s="12" t="s">
        <v>64</v>
      </c>
      <c r="F4" s="13">
        <v>157763</v>
      </c>
      <c r="G4" s="12">
        <v>65.599999999999994</v>
      </c>
      <c r="I4" t="s">
        <v>78</v>
      </c>
    </row>
    <row r="5" spans="2:9" x14ac:dyDescent="0.25">
      <c r="E5" s="12" t="s">
        <v>65</v>
      </c>
      <c r="F5" s="13">
        <v>76409</v>
      </c>
      <c r="G5" s="12">
        <v>31.8</v>
      </c>
      <c r="I5" t="s">
        <v>79</v>
      </c>
    </row>
    <row r="6" spans="2:9" x14ac:dyDescent="0.25">
      <c r="E6" t="s">
        <v>66</v>
      </c>
      <c r="F6" s="9">
        <v>126413</v>
      </c>
      <c r="G6">
        <v>52.5</v>
      </c>
    </row>
    <row r="7" spans="2:9" x14ac:dyDescent="0.25">
      <c r="E7" t="s">
        <v>65</v>
      </c>
      <c r="F7" s="9">
        <v>55907</v>
      </c>
      <c r="G7">
        <v>23.2</v>
      </c>
    </row>
    <row r="8" spans="2:9" x14ac:dyDescent="0.25">
      <c r="E8" t="s">
        <v>67</v>
      </c>
      <c r="F8" s="9">
        <v>22272</v>
      </c>
      <c r="G8">
        <v>9.3000000000000007</v>
      </c>
      <c r="I8" t="s">
        <v>45</v>
      </c>
    </row>
    <row r="9" spans="2:9" x14ac:dyDescent="0.25">
      <c r="E9" t="s">
        <v>65</v>
      </c>
      <c r="F9" s="9">
        <v>14792</v>
      </c>
      <c r="G9">
        <v>6.1</v>
      </c>
      <c r="I9" t="s">
        <v>80</v>
      </c>
    </row>
    <row r="10" spans="2:9" x14ac:dyDescent="0.25">
      <c r="E10" s="12" t="s">
        <v>68</v>
      </c>
      <c r="F10" s="13">
        <v>82871</v>
      </c>
      <c r="G10" s="12">
        <v>34.4</v>
      </c>
    </row>
    <row r="11" spans="2:9" x14ac:dyDescent="0.25">
      <c r="E11" s="10" t="s">
        <v>69</v>
      </c>
      <c r="F11" s="11">
        <v>63112</v>
      </c>
      <c r="G11" s="10">
        <v>26.2</v>
      </c>
      <c r="I11" t="s">
        <v>61</v>
      </c>
    </row>
    <row r="12" spans="2:9" x14ac:dyDescent="0.25">
      <c r="E12" t="s">
        <v>70</v>
      </c>
      <c r="F12" s="9">
        <v>22955</v>
      </c>
      <c r="G12">
        <v>9.5</v>
      </c>
    </row>
    <row r="14" spans="2:9" x14ac:dyDescent="0.25">
      <c r="E14" t="s">
        <v>71</v>
      </c>
      <c r="F14" s="9">
        <v>80904</v>
      </c>
      <c r="G14">
        <v>33.6</v>
      </c>
    </row>
    <row r="15" spans="2:9" x14ac:dyDescent="0.25">
      <c r="E15" t="s">
        <v>72</v>
      </c>
      <c r="F15" s="9">
        <v>54149</v>
      </c>
      <c r="G15">
        <v>22.5</v>
      </c>
    </row>
    <row r="17" spans="4:9" x14ac:dyDescent="0.25">
      <c r="E17" t="s">
        <v>73</v>
      </c>
      <c r="F17">
        <v>2.44</v>
      </c>
      <c r="G17" t="s">
        <v>74</v>
      </c>
    </row>
    <row r="18" spans="4:9" x14ac:dyDescent="0.25">
      <c r="E18" t="s">
        <v>75</v>
      </c>
      <c r="F18">
        <v>2.96</v>
      </c>
      <c r="G18" t="s">
        <v>74</v>
      </c>
      <c r="I18" t="s">
        <v>81</v>
      </c>
    </row>
    <row r="19" spans="4:9" x14ac:dyDescent="0.25">
      <c r="I19" t="s">
        <v>82</v>
      </c>
    </row>
    <row r="23" spans="4:9" x14ac:dyDescent="0.25">
      <c r="D23" s="16" t="s">
        <v>93</v>
      </c>
      <c r="E23" s="16" t="s">
        <v>94</v>
      </c>
      <c r="F23" s="16" t="s">
        <v>87</v>
      </c>
      <c r="G23" s="16" t="s">
        <v>95</v>
      </c>
      <c r="H23" s="16" t="s">
        <v>99</v>
      </c>
    </row>
    <row r="24" spans="4:9" x14ac:dyDescent="0.25">
      <c r="D24" s="14" t="s">
        <v>88</v>
      </c>
      <c r="E24" s="14">
        <v>76409</v>
      </c>
      <c r="F24" s="14">
        <v>3</v>
      </c>
      <c r="G24" s="14" t="s">
        <v>96</v>
      </c>
      <c r="H24" s="14" t="s">
        <v>86</v>
      </c>
      <c r="I24" t="s">
        <v>83</v>
      </c>
    </row>
    <row r="25" spans="4:9" x14ac:dyDescent="0.25">
      <c r="D25" s="14" t="s">
        <v>89</v>
      </c>
      <c r="E25" s="15">
        <f>157763-F5</f>
        <v>81354</v>
      </c>
      <c r="F25" s="14">
        <v>3</v>
      </c>
      <c r="G25" s="14" t="s">
        <v>96</v>
      </c>
      <c r="H25" s="14" t="s">
        <v>84</v>
      </c>
      <c r="I25" t="s">
        <v>84</v>
      </c>
    </row>
    <row r="26" spans="4:9" x14ac:dyDescent="0.25">
      <c r="D26" s="14" t="s">
        <v>90</v>
      </c>
      <c r="E26" s="14">
        <v>63112</v>
      </c>
      <c r="F26" s="14">
        <v>1</v>
      </c>
      <c r="G26" s="14" t="s">
        <v>97</v>
      </c>
      <c r="H26" s="14" t="s">
        <v>83</v>
      </c>
      <c r="I26" t="s">
        <v>85</v>
      </c>
    </row>
    <row r="27" spans="4:9" x14ac:dyDescent="0.25">
      <c r="D27" s="14" t="s">
        <v>91</v>
      </c>
      <c r="E27" s="14">
        <f>82871-63112</f>
        <v>19759</v>
      </c>
      <c r="F27" s="14">
        <v>2</v>
      </c>
      <c r="G27" s="14" t="s">
        <v>98</v>
      </c>
      <c r="H27" s="14" t="s">
        <v>85</v>
      </c>
      <c r="I27" t="s">
        <v>86</v>
      </c>
    </row>
    <row r="29" spans="4:9" x14ac:dyDescent="0.25">
      <c r="D29" t="s">
        <v>92</v>
      </c>
      <c r="E29">
        <v>625000</v>
      </c>
    </row>
    <row r="32" spans="4:9" x14ac:dyDescent="0.25">
      <c r="F32">
        <f>E24*F24</f>
        <v>229227</v>
      </c>
    </row>
    <row r="33" spans="6:6" x14ac:dyDescent="0.25">
      <c r="F33">
        <f>E25*F25</f>
        <v>244062</v>
      </c>
    </row>
    <row r="34" spans="6:6" x14ac:dyDescent="0.25">
      <c r="F34">
        <f>E26*F26</f>
        <v>63112</v>
      </c>
    </row>
    <row r="35" spans="6:6" x14ac:dyDescent="0.25">
      <c r="F35">
        <f>E27*F27</f>
        <v>39518</v>
      </c>
    </row>
    <row r="38" spans="6:6" x14ac:dyDescent="0.25">
      <c r="F38">
        <f>SUM(F32:F36)</f>
        <v>575919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 </cp:lastModifiedBy>
  <dcterms:created xsi:type="dcterms:W3CDTF">2016-12-12T00:59:02Z</dcterms:created>
  <dcterms:modified xsi:type="dcterms:W3CDTF">2016-12-14T20:46:55Z</dcterms:modified>
</cp:coreProperties>
</file>