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Жора\Downloads\"/>
    </mc:Choice>
  </mc:AlternateContent>
  <bookViews>
    <workbookView xWindow="0" yWindow="0" windowWidth="10725" windowHeight="43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N136" i="1" l="1"/>
  <c r="F136" i="1"/>
  <c r="N135" i="1"/>
  <c r="F135" i="1"/>
  <c r="N134" i="1"/>
  <c r="E122" i="1"/>
  <c r="O123" i="1"/>
  <c r="O124" i="1"/>
  <c r="O125" i="1"/>
  <c r="O126" i="1"/>
  <c r="O127" i="1"/>
  <c r="O128" i="1"/>
  <c r="O129" i="1"/>
  <c r="O130" i="1"/>
  <c r="O122" i="1"/>
  <c r="G123" i="1"/>
  <c r="G124" i="1"/>
  <c r="G125" i="1"/>
  <c r="G126" i="1"/>
  <c r="G127" i="1"/>
  <c r="G128" i="1"/>
  <c r="G129" i="1"/>
  <c r="G130" i="1"/>
  <c r="G122" i="1"/>
  <c r="N118" i="1"/>
  <c r="N122" i="1"/>
  <c r="N123" i="1"/>
  <c r="N124" i="1"/>
  <c r="N125" i="1"/>
  <c r="N126" i="1"/>
  <c r="N127" i="1"/>
  <c r="N128" i="1"/>
  <c r="N129" i="1"/>
  <c r="N130" i="1"/>
  <c r="F122" i="1"/>
  <c r="F123" i="1"/>
  <c r="F124" i="1"/>
  <c r="F125" i="1"/>
  <c r="F126" i="1"/>
  <c r="F127" i="1"/>
  <c r="F128" i="1"/>
  <c r="F129" i="1"/>
  <c r="F130" i="1"/>
  <c r="F145" i="1" l="1" a="1"/>
  <c r="F145" i="1" s="1"/>
  <c r="F151" i="1" l="1"/>
  <c r="F147" i="1"/>
  <c r="F150" i="1"/>
  <c r="F146" i="1"/>
  <c r="F152" i="1"/>
  <c r="F148" i="1"/>
  <c r="F153" i="1"/>
  <c r="F149" i="1"/>
  <c r="C79" i="1" a="1"/>
  <c r="D79" i="1" s="1"/>
  <c r="C82" i="1" l="1"/>
  <c r="C80" i="1"/>
  <c r="F82" i="1"/>
  <c r="F80" i="1"/>
  <c r="F81" i="1"/>
  <c r="F79" i="1"/>
  <c r="C81" i="1"/>
  <c r="C79" i="1"/>
  <c r="E82" i="1"/>
  <c r="E81" i="1"/>
  <c r="E80" i="1"/>
  <c r="E79" i="1"/>
  <c r="D82" i="1"/>
  <c r="D81" i="1"/>
  <c r="D80" i="1"/>
  <c r="C21" i="1" a="1"/>
  <c r="D21" i="1" s="1"/>
  <c r="C84" i="1" l="1" a="1"/>
  <c r="E23" i="1"/>
  <c r="D22" i="1"/>
  <c r="C21" i="1"/>
  <c r="D23" i="1"/>
  <c r="C22" i="1"/>
  <c r="C23" i="1"/>
  <c r="E21" i="1"/>
  <c r="E22" i="1"/>
  <c r="C25" i="1" l="1" a="1"/>
  <c r="C84" i="1"/>
  <c r="D87" i="1"/>
  <c r="F84" i="1"/>
  <c r="E84" i="1"/>
  <c r="C87" i="1"/>
  <c r="F86" i="1"/>
  <c r="E86" i="1"/>
  <c r="D85" i="1"/>
  <c r="C85" i="1"/>
  <c r="F87" i="1"/>
  <c r="E87" i="1"/>
  <c r="D86" i="1"/>
  <c r="C86" i="1"/>
  <c r="F85" i="1"/>
  <c r="E85" i="1"/>
  <c r="D84" i="1"/>
  <c r="D89" i="1" l="1" a="1"/>
  <c r="C26" i="1"/>
  <c r="E26" i="1"/>
  <c r="C25" i="1"/>
  <c r="D27" i="1"/>
  <c r="D25" i="1"/>
  <c r="C27" i="1"/>
  <c r="E27" i="1"/>
  <c r="E25" i="1"/>
  <c r="D26" i="1"/>
  <c r="D29" i="1" l="1" a="1"/>
  <c r="E89" i="1"/>
  <c r="D89" i="1"/>
  <c r="L89" i="1"/>
  <c r="K90" i="1"/>
  <c r="J91" i="1"/>
  <c r="I92" i="1"/>
  <c r="G89" i="1"/>
  <c r="F90" i="1"/>
  <c r="E91" i="1"/>
  <c r="D92" i="1"/>
  <c r="L92" i="1"/>
  <c r="H89" i="1"/>
  <c r="G90" i="1"/>
  <c r="F91" i="1"/>
  <c r="E92" i="1"/>
  <c r="K89" i="1"/>
  <c r="J90" i="1"/>
  <c r="I91" i="1"/>
  <c r="H92" i="1"/>
  <c r="G92" i="1"/>
  <c r="I90" i="1"/>
  <c r="J92" i="1"/>
  <c r="L90" i="1"/>
  <c r="H91" i="1"/>
  <c r="J89" i="1"/>
  <c r="K91" i="1"/>
  <c r="D90" i="1"/>
  <c r="L91" i="1"/>
  <c r="E90" i="1"/>
  <c r="F92" i="1"/>
  <c r="H90" i="1"/>
  <c r="K92" i="1"/>
  <c r="D91" i="1"/>
  <c r="F89" i="1"/>
  <c r="G91" i="1"/>
  <c r="I89" i="1"/>
  <c r="D95" i="1" l="1" a="1"/>
  <c r="D29" i="1"/>
  <c r="J30" i="1"/>
  <c r="E31" i="1"/>
  <c r="K31" i="1"/>
  <c r="F29" i="1"/>
  <c r="J29" i="1"/>
  <c r="F31" i="1"/>
  <c r="H29" i="1"/>
  <c r="E30" i="1"/>
  <c r="I30" i="1"/>
  <c r="D31" i="1"/>
  <c r="I31" i="1"/>
  <c r="E29" i="1"/>
  <c r="K30" i="1"/>
  <c r="I29" i="1"/>
  <c r="D30" i="1"/>
  <c r="H30" i="1"/>
  <c r="L30" i="1"/>
  <c r="G31" i="1"/>
  <c r="G30" i="1"/>
  <c r="H31" i="1"/>
  <c r="L31" i="1"/>
  <c r="G29" i="1"/>
  <c r="K29" i="1"/>
  <c r="F30" i="1"/>
  <c r="J31" i="1"/>
  <c r="L29" i="1"/>
  <c r="D33" i="1" l="1" a="1"/>
  <c r="D95" i="1"/>
  <c r="D98" i="1"/>
  <c r="D96" i="1"/>
  <c r="D97" i="1"/>
  <c r="G101" i="1" l="1" a="1"/>
  <c r="G107" i="1" s="1"/>
  <c r="K122" i="1" a="1"/>
  <c r="D33" i="1"/>
  <c r="D35" i="1"/>
  <c r="D34" i="1"/>
  <c r="G102" i="1" l="1"/>
  <c r="G106" i="1"/>
  <c r="C122" i="1" a="1"/>
  <c r="C128" i="1" s="1"/>
  <c r="G104" i="1"/>
  <c r="G108" i="1"/>
  <c r="G105" i="1"/>
  <c r="G109" i="1"/>
  <c r="G101" i="1"/>
  <c r="G103" i="1"/>
  <c r="C123" i="1"/>
  <c r="C124" i="1"/>
  <c r="K125" i="1"/>
  <c r="K129" i="1"/>
  <c r="K123" i="1"/>
  <c r="K128" i="1"/>
  <c r="K130" i="1"/>
  <c r="K124" i="1"/>
  <c r="K126" i="1"/>
  <c r="K127" i="1"/>
  <c r="K122" i="1"/>
  <c r="G38" i="1" a="1"/>
  <c r="C129" i="1" l="1"/>
  <c r="C126" i="1"/>
  <c r="E128" i="1"/>
  <c r="M124" i="1"/>
  <c r="M129" i="1"/>
  <c r="E126" i="1"/>
  <c r="E123" i="1"/>
  <c r="M122" i="1"/>
  <c r="N132" i="1"/>
  <c r="M130" i="1"/>
  <c r="M125" i="1"/>
  <c r="E124" i="1"/>
  <c r="E129" i="1"/>
  <c r="M127" i="1"/>
  <c r="M128" i="1"/>
  <c r="C122" i="1"/>
  <c r="C130" i="1"/>
  <c r="C125" i="1"/>
  <c r="M126" i="1"/>
  <c r="M123" i="1"/>
  <c r="C127" i="1"/>
  <c r="N133" i="1"/>
  <c r="G38" i="1"/>
  <c r="G40" i="1"/>
  <c r="G42" i="1"/>
  <c r="G45" i="1"/>
  <c r="G43" i="1"/>
  <c r="G41" i="1"/>
  <c r="G39" i="1"/>
  <c r="G44" i="1"/>
  <c r="G46" i="1"/>
  <c r="E130" i="1" l="1"/>
  <c r="F134" i="1"/>
  <c r="F132" i="1"/>
  <c r="F133" i="1" s="1"/>
  <c r="E127" i="1"/>
  <c r="E125" i="1"/>
</calcChain>
</file>

<file path=xl/sharedStrings.xml><?xml version="1.0" encoding="utf-8"?>
<sst xmlns="http://schemas.openxmlformats.org/spreadsheetml/2006/main" count="91" uniqueCount="51">
  <si>
    <t xml:space="preserve"> </t>
  </si>
  <si>
    <t>Х</t>
  </si>
  <si>
    <r>
      <t>Х</t>
    </r>
    <r>
      <rPr>
        <b/>
        <sz val="11"/>
        <color theme="1"/>
        <rFont val="Times New Roman"/>
        <family val="1"/>
        <charset val="204"/>
      </rPr>
      <t>1</t>
    </r>
  </si>
  <si>
    <r>
      <t>Х</t>
    </r>
    <r>
      <rPr>
        <b/>
        <sz val="11"/>
        <color theme="1"/>
        <rFont val="Times New Roman"/>
        <family val="1"/>
        <charset val="204"/>
      </rPr>
      <t>2</t>
    </r>
  </si>
  <si>
    <r>
      <t>Х</t>
    </r>
    <r>
      <rPr>
        <b/>
        <sz val="11"/>
        <color theme="1"/>
        <rFont val="Times New Roman"/>
        <family val="1"/>
        <charset val="204"/>
      </rPr>
      <t>3</t>
    </r>
  </si>
  <si>
    <t>О1</t>
  </si>
  <si>
    <t>О2</t>
  </si>
  <si>
    <t>О3</t>
  </si>
  <si>
    <t>О4</t>
  </si>
  <si>
    <t>О5</t>
  </si>
  <si>
    <t>О6</t>
  </si>
  <si>
    <t>О7</t>
  </si>
  <si>
    <t>О8</t>
  </si>
  <si>
    <t>О9</t>
  </si>
  <si>
    <t>Y</t>
  </si>
  <si>
    <t>Заменить точки на зпт если надо</t>
  </si>
  <si>
    <t xml:space="preserve">Все то же но со свободным членом </t>
  </si>
  <si>
    <r>
      <t>Х</t>
    </r>
    <r>
      <rPr>
        <b/>
        <sz val="11"/>
        <color theme="1"/>
        <rFont val="Times New Roman"/>
        <family val="1"/>
        <charset val="204"/>
      </rPr>
      <t>0</t>
    </r>
  </si>
  <si>
    <r>
      <rPr>
        <sz val="16"/>
        <color theme="1"/>
        <rFont val="Calibri"/>
        <family val="2"/>
        <charset val="204"/>
        <scheme val="minor"/>
      </rPr>
      <t>Y</t>
    </r>
    <r>
      <rPr>
        <sz val="12"/>
        <color theme="1"/>
        <rFont val="Calibri"/>
        <family val="2"/>
        <charset val="204"/>
        <scheme val="minor"/>
      </rPr>
      <t>x</t>
    </r>
  </si>
  <si>
    <t>Лин регресс у=а1х1+а2х2+а3х3</t>
  </si>
  <si>
    <t>No</t>
  </si>
  <si>
    <t>Выделить область  ячеек результата такой  размерности   как должна получиться матрица результата</t>
  </si>
  <si>
    <r>
      <t>Формулы в этом примере необходимо ввести как</t>
    </r>
    <r>
      <rPr>
        <b/>
        <sz val="13.2"/>
        <color rgb="FF555555"/>
        <rFont val="Arial"/>
        <family val="2"/>
        <charset val="204"/>
      </rPr>
      <t xml:space="preserve"> формулы массива:</t>
    </r>
  </si>
  <si>
    <t>N</t>
  </si>
  <si>
    <t>Нажмите клавишу F2, а затем — клавиши CTRL+SHIFT+ENTER</t>
  </si>
  <si>
    <t>Розрахувати розширену модель та обчислити показники якості моделювання !!!</t>
  </si>
  <si>
    <t xml:space="preserve"> у=a0х0 +а1х1+а2х2+а3х3</t>
  </si>
  <si>
    <t>МУМНОЖ(C17:K19;B5:D13)</t>
  </si>
  <si>
    <t>&lt;-----</t>
  </si>
  <si>
    <t>МОБР(C21:E23)</t>
  </si>
  <si>
    <t>МУМНОЖ(C26:E28;C17:K19)</t>
  </si>
  <si>
    <t>МУМНОЖ(E31:M33;F5:F13)</t>
  </si>
  <si>
    <t>МУМНОЖ(B5:D13;D33:D35)</t>
  </si>
  <si>
    <t>МУМНОЖ(C74:K77;B64:E72)</t>
  </si>
  <si>
    <t>МУМНОЖ(B64:E72;D95:D98)</t>
  </si>
  <si>
    <t>МУМНОЖ(D89:L92;G64:G72)</t>
  </si>
  <si>
    <t>МУМНОЖ(C84:F87;C74:K77)</t>
  </si>
  <si>
    <t>МОБР(C79:F82)</t>
  </si>
  <si>
    <t>ЧАСТИНА 1</t>
  </si>
  <si>
    <t>ЧАСТИНА 2</t>
  </si>
  <si>
    <t>#1</t>
  </si>
  <si>
    <t>#2</t>
  </si>
  <si>
    <t>коефіцієнт кореляції</t>
  </si>
  <si>
    <t>коефіцієнт  детермінації</t>
  </si>
  <si>
    <t>ВСКП</t>
  </si>
  <si>
    <t>НВСКП</t>
  </si>
  <si>
    <t>СКП</t>
  </si>
  <si>
    <r>
      <t>(Yx-Y)^</t>
    </r>
    <r>
      <rPr>
        <sz val="14"/>
        <color theme="1"/>
        <rFont val="Calibri"/>
        <family val="2"/>
        <charset val="204"/>
        <scheme val="minor"/>
      </rPr>
      <t>2</t>
    </r>
  </si>
  <si>
    <t>Y^2</t>
  </si>
  <si>
    <t>Yсер</t>
  </si>
  <si>
    <t>(Y-Yсер)^2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</si>
</sst>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3.2"/>
      <color rgb="FF555555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3.2"/>
      <color rgb="FF555555"/>
      <name val="Arial"/>
      <family val="2"/>
      <charset val="204"/>
    </font>
    <font>
      <u val="double"/>
      <sz val="11"/>
      <color theme="1"/>
      <name val="Calibri"/>
      <family val="2"/>
      <charset val="204"/>
      <scheme val="minor"/>
    </font>
    <font>
      <b/>
      <u val="double"/>
      <sz val="2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sz val="12"/>
      <color theme="1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0" fontId="8" fillId="0" borderId="1" xfId="0" applyFont="1" applyBorder="1"/>
    <xf numFmtId="0" fontId="7" fillId="0" borderId="1" xfId="0" applyFont="1" applyBorder="1"/>
    <xf numFmtId="0" fontId="0" fillId="0" borderId="11" xfId="0" applyBorder="1"/>
    <xf numFmtId="0" fontId="10" fillId="0" borderId="0" xfId="0" applyFont="1"/>
    <xf numFmtId="0" fontId="11" fillId="0" borderId="0" xfId="0" applyFont="1"/>
    <xf numFmtId="0" fontId="13" fillId="0" borderId="8" xfId="0" applyFont="1" applyBorder="1"/>
    <xf numFmtId="0" fontId="12" fillId="0" borderId="12" xfId="0" applyFont="1" applyBorder="1"/>
    <xf numFmtId="0" fontId="0" fillId="0" borderId="13" xfId="0" applyBorder="1"/>
    <xf numFmtId="0" fontId="14" fillId="0" borderId="12" xfId="0" applyFont="1" applyBorder="1"/>
    <xf numFmtId="0" fontId="15" fillId="0" borderId="12" xfId="0" applyFont="1" applyBorder="1"/>
    <xf numFmtId="0" fontId="12" fillId="0" borderId="1" xfId="0" applyFont="1" applyBorder="1"/>
    <xf numFmtId="0" fontId="16" fillId="0" borderId="1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8079615048119"/>
          <c:y val="7.9814223965498726E-2"/>
          <c:w val="0.68645581802274713"/>
          <c:h val="0.82079715871947234"/>
        </c:manualLayout>
      </c:layout>
      <c:scatterChart>
        <c:scatterStyle val="smoothMarker"/>
        <c:varyColors val="0"/>
        <c:ser>
          <c:idx val="0"/>
          <c:order val="0"/>
          <c:tx>
            <c:v>табл</c:v>
          </c:tx>
          <c:xVal>
            <c:numRef>
              <c:f>Лист1!$F$38:$F$46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Лист1!$H$38:$H$46</c:f>
              <c:numCache>
                <c:formatCode>General</c:formatCode>
                <c:ptCount val="9"/>
                <c:pt idx="0">
                  <c:v>0.88524999999999998</c:v>
                </c:pt>
                <c:pt idx="1">
                  <c:v>0.97241</c:v>
                </c:pt>
                <c:pt idx="2">
                  <c:v>1.0294099999999999</c:v>
                </c:pt>
                <c:pt idx="3">
                  <c:v>1.0645199999999999</c:v>
                </c:pt>
                <c:pt idx="4">
                  <c:v>1.0714300000000001</c:v>
                </c:pt>
                <c:pt idx="5">
                  <c:v>0.84482999999999997</c:v>
                </c:pt>
                <c:pt idx="6">
                  <c:v>1.17</c:v>
                </c:pt>
                <c:pt idx="7">
                  <c:v>1</c:v>
                </c:pt>
                <c:pt idx="8">
                  <c:v>1.0606100000000001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61-47BE-AC61-EB0F0A645481}"/>
            </c:ext>
          </c:extLst>
        </c:ser>
        <c:ser>
          <c:idx val="1"/>
          <c:order val="1"/>
          <c:tx>
            <c:v>модель</c:v>
          </c:tx>
          <c:xVal>
            <c:numRef>
              <c:f>Лист1!$F$38:$F$46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Лист1!$G$38:$G$46</c:f>
              <c:numCache>
                <c:formatCode>General</c:formatCode>
                <c:ptCount val="9"/>
                <c:pt idx="0">
                  <c:v>1.1059395890558508</c:v>
                </c:pt>
                <c:pt idx="1">
                  <c:v>0.97940741766119221</c:v>
                </c:pt>
                <c:pt idx="2">
                  <c:v>0.92410235379885886</c:v>
                </c:pt>
                <c:pt idx="3">
                  <c:v>1.0404577478296835</c:v>
                </c:pt>
                <c:pt idx="4">
                  <c:v>0.98221127406196795</c:v>
                </c:pt>
                <c:pt idx="5">
                  <c:v>1.0508616770480654</c:v>
                </c:pt>
                <c:pt idx="6">
                  <c:v>1.135091339698012</c:v>
                </c:pt>
                <c:pt idx="7">
                  <c:v>0.79886145935911701</c:v>
                </c:pt>
                <c:pt idx="8">
                  <c:v>1.0036745260230731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61-47BE-AC61-EB0F0A645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86432"/>
        <c:axId val="112387968"/>
      </c:scatterChart>
      <c:valAx>
        <c:axId val="11238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2387968"/>
        <c:crosses val="autoZero"/>
        <c:crossBetween val="midCat"/>
      </c:valAx>
      <c:valAx>
        <c:axId val="112387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386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47462817147857"/>
          <c:y val="7.9814077785731324E-2"/>
          <c:w val="0.68645581802274713"/>
          <c:h val="0.82079715871947234"/>
        </c:manualLayout>
      </c:layout>
      <c:scatterChart>
        <c:scatterStyle val="smoothMarker"/>
        <c:varyColors val="0"/>
        <c:ser>
          <c:idx val="0"/>
          <c:order val="0"/>
          <c:tx>
            <c:v>табл</c:v>
          </c:tx>
          <c:xVal>
            <c:numRef>
              <c:f>Лист1!$F$38:$F$46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Лист1!$H$38:$H$46</c:f>
              <c:numCache>
                <c:formatCode>General</c:formatCode>
                <c:ptCount val="9"/>
                <c:pt idx="0">
                  <c:v>0.88524999999999998</c:v>
                </c:pt>
                <c:pt idx="1">
                  <c:v>0.97241</c:v>
                </c:pt>
                <c:pt idx="2">
                  <c:v>1.0294099999999999</c:v>
                </c:pt>
                <c:pt idx="3">
                  <c:v>1.0645199999999999</c:v>
                </c:pt>
                <c:pt idx="4">
                  <c:v>1.0714300000000001</c:v>
                </c:pt>
                <c:pt idx="5">
                  <c:v>0.84482999999999997</c:v>
                </c:pt>
                <c:pt idx="6">
                  <c:v>1.17</c:v>
                </c:pt>
                <c:pt idx="7">
                  <c:v>1</c:v>
                </c:pt>
                <c:pt idx="8">
                  <c:v>1.0606100000000001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92-4BF7-A4CE-3BF3C38751B0}"/>
            </c:ext>
          </c:extLst>
        </c:ser>
        <c:ser>
          <c:idx val="1"/>
          <c:order val="1"/>
          <c:tx>
            <c:v>модель</c:v>
          </c:tx>
          <c:xVal>
            <c:numRef>
              <c:f>Лист1!$F$101:$F$109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Лист1!$G$101:$G$109</c:f>
              <c:numCache>
                <c:formatCode>General</c:formatCode>
                <c:ptCount val="9"/>
                <c:pt idx="0">
                  <c:v>0.96532414890718909</c:v>
                </c:pt>
                <c:pt idx="1">
                  <c:v>1.0238058610367768</c:v>
                </c:pt>
                <c:pt idx="2">
                  <c:v>0.94163195950915801</c:v>
                </c:pt>
                <c:pt idx="3">
                  <c:v>1.0017879342329736</c:v>
                </c:pt>
                <c:pt idx="4">
                  <c:v>0.99190659424988192</c:v>
                </c:pt>
                <c:pt idx="5">
                  <c:v>0.97698823580089067</c:v>
                </c:pt>
                <c:pt idx="6">
                  <c:v>1.1266568283440339</c:v>
                </c:pt>
                <c:pt idx="7">
                  <c:v>1.0676994933024104</c:v>
                </c:pt>
                <c:pt idx="8">
                  <c:v>1.0026589446166227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92-4BF7-A4CE-3BF3C3875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86432"/>
        <c:axId val="112387968"/>
      </c:scatterChart>
      <c:valAx>
        <c:axId val="11238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2387968"/>
        <c:crosses val="autoZero"/>
        <c:crossBetween val="midCat"/>
      </c:valAx>
      <c:valAx>
        <c:axId val="112387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386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w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38</xdr:row>
      <xdr:rowOff>133350</xdr:rowOff>
    </xdr:from>
    <xdr:to>
      <xdr:col>16</xdr:col>
      <xdr:colOff>85725</xdr:colOff>
      <xdr:row>51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0</xdr:row>
          <xdr:rowOff>0</xdr:rowOff>
        </xdr:from>
        <xdr:to>
          <xdr:col>11</xdr:col>
          <xdr:colOff>581025</xdr:colOff>
          <xdr:row>1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457200</xdr:colOff>
          <xdr:row>1</xdr:row>
          <xdr:rowOff>104775</xdr:rowOff>
        </xdr:from>
        <xdr:to>
          <xdr:col>14</xdr:col>
          <xdr:colOff>342900</xdr:colOff>
          <xdr:row>3</xdr:row>
          <xdr:rowOff>66675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16</xdr:row>
          <xdr:rowOff>104775</xdr:rowOff>
        </xdr:from>
        <xdr:to>
          <xdr:col>1</xdr:col>
          <xdr:colOff>419100</xdr:colOff>
          <xdr:row>18</xdr:row>
          <xdr:rowOff>104775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161925</xdr:colOff>
          <xdr:row>20</xdr:row>
          <xdr:rowOff>66675</xdr:rowOff>
        </xdr:from>
        <xdr:to>
          <xdr:col>1</xdr:col>
          <xdr:colOff>552450</xdr:colOff>
          <xdr:row>22</xdr:row>
          <xdr:rowOff>57150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24</xdr:row>
          <xdr:rowOff>104775</xdr:rowOff>
        </xdr:from>
        <xdr:to>
          <xdr:col>1</xdr:col>
          <xdr:colOff>590550</xdr:colOff>
          <xdr:row>26</xdr:row>
          <xdr:rowOff>95250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28</xdr:row>
          <xdr:rowOff>114300</xdr:rowOff>
        </xdr:from>
        <xdr:to>
          <xdr:col>2</xdr:col>
          <xdr:colOff>581025</xdr:colOff>
          <xdr:row>30</xdr:row>
          <xdr:rowOff>104775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133350</xdr:rowOff>
        </xdr:from>
        <xdr:to>
          <xdr:col>2</xdr:col>
          <xdr:colOff>581025</xdr:colOff>
          <xdr:row>34</xdr:row>
          <xdr:rowOff>123825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36</xdr:row>
          <xdr:rowOff>19050</xdr:rowOff>
        </xdr:from>
        <xdr:to>
          <xdr:col>4</xdr:col>
          <xdr:colOff>561975</xdr:colOff>
          <xdr:row>37</xdr:row>
          <xdr:rowOff>161925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466725</xdr:colOff>
          <xdr:row>8</xdr:row>
          <xdr:rowOff>152400</xdr:rowOff>
        </xdr:from>
        <xdr:to>
          <xdr:col>10</xdr:col>
          <xdr:colOff>352425</xdr:colOff>
          <xdr:row>10</xdr:row>
          <xdr:rowOff>66675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600075</xdr:colOff>
          <xdr:row>8</xdr:row>
          <xdr:rowOff>123825</xdr:rowOff>
        </xdr:from>
        <xdr:to>
          <xdr:col>15</xdr:col>
          <xdr:colOff>590550</xdr:colOff>
          <xdr:row>10</xdr:row>
          <xdr:rowOff>66675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11</xdr:row>
          <xdr:rowOff>0</xdr:rowOff>
        </xdr:from>
        <xdr:to>
          <xdr:col>12</xdr:col>
          <xdr:colOff>581025</xdr:colOff>
          <xdr:row>12</xdr:row>
          <xdr:rowOff>180975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104775</xdr:colOff>
          <xdr:row>9</xdr:row>
          <xdr:rowOff>9525</xdr:rowOff>
        </xdr:from>
        <xdr:to>
          <xdr:col>8</xdr:col>
          <xdr:colOff>66675</xdr:colOff>
          <xdr:row>10</xdr:row>
          <xdr:rowOff>38100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28575</xdr:colOff>
      <xdr:row>102</xdr:row>
      <xdr:rowOff>114300</xdr:rowOff>
    </xdr:from>
    <xdr:to>
      <xdr:col>18</xdr:col>
      <xdr:colOff>333375</xdr:colOff>
      <xdr:row>115</xdr:row>
      <xdr:rowOff>133350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381000</xdr:colOff>
          <xdr:row>73</xdr:row>
          <xdr:rowOff>171450</xdr:rowOff>
        </xdr:from>
        <xdr:to>
          <xdr:col>1</xdr:col>
          <xdr:colOff>419100</xdr:colOff>
          <xdr:row>75</xdr:row>
          <xdr:rowOff>171450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161925</xdr:colOff>
          <xdr:row>78</xdr:row>
          <xdr:rowOff>66675</xdr:rowOff>
        </xdr:from>
        <xdr:to>
          <xdr:col>1</xdr:col>
          <xdr:colOff>552450</xdr:colOff>
          <xdr:row>80</xdr:row>
          <xdr:rowOff>57150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83</xdr:row>
          <xdr:rowOff>104775</xdr:rowOff>
        </xdr:from>
        <xdr:to>
          <xdr:col>1</xdr:col>
          <xdr:colOff>590550</xdr:colOff>
          <xdr:row>85</xdr:row>
          <xdr:rowOff>95250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88</xdr:row>
          <xdr:rowOff>114300</xdr:rowOff>
        </xdr:from>
        <xdr:to>
          <xdr:col>2</xdr:col>
          <xdr:colOff>581025</xdr:colOff>
          <xdr:row>90</xdr:row>
          <xdr:rowOff>104775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94</xdr:row>
          <xdr:rowOff>123825</xdr:rowOff>
        </xdr:from>
        <xdr:to>
          <xdr:col>2</xdr:col>
          <xdr:colOff>590550</xdr:colOff>
          <xdr:row>96</xdr:row>
          <xdr:rowOff>114300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99</xdr:row>
          <xdr:rowOff>19050</xdr:rowOff>
        </xdr:from>
        <xdr:to>
          <xdr:col>4</xdr:col>
          <xdr:colOff>561975</xdr:colOff>
          <xdr:row>100</xdr:row>
          <xdr:rowOff>161925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oleObject" Target="../embeddings/oleObject6.bin"/><Relationship Id="rId18" Type="http://schemas.openxmlformats.org/officeDocument/2006/relationships/image" Target="../media/image7.emf"/><Relationship Id="rId26" Type="http://schemas.openxmlformats.org/officeDocument/2006/relationships/oleObject" Target="../embeddings/oleObject13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0.bin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oleObject" Target="../embeddings/oleObject8.bin"/><Relationship Id="rId25" Type="http://schemas.openxmlformats.org/officeDocument/2006/relationships/oleObject" Target="../embeddings/oleObject12.bin"/><Relationship Id="rId2" Type="http://schemas.openxmlformats.org/officeDocument/2006/relationships/drawing" Target="../drawings/drawing1.xml"/><Relationship Id="rId16" Type="http://schemas.openxmlformats.org/officeDocument/2006/relationships/image" Target="../media/image6.emf"/><Relationship Id="rId20" Type="http://schemas.openxmlformats.org/officeDocument/2006/relationships/image" Target="../media/image8.emf"/><Relationship Id="rId29" Type="http://schemas.openxmlformats.org/officeDocument/2006/relationships/oleObject" Target="../embeddings/oleObject16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5" Type="http://schemas.openxmlformats.org/officeDocument/2006/relationships/image" Target="../media/image1.emf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1.bin"/><Relationship Id="rId28" Type="http://schemas.openxmlformats.org/officeDocument/2006/relationships/oleObject" Target="../embeddings/oleObject15.bin"/><Relationship Id="rId10" Type="http://schemas.openxmlformats.org/officeDocument/2006/relationships/oleObject" Target="../embeddings/oleObject4.bin"/><Relationship Id="rId19" Type="http://schemas.openxmlformats.org/officeDocument/2006/relationships/oleObject" Target="../embeddings/oleObject9.bin"/><Relationship Id="rId31" Type="http://schemas.openxmlformats.org/officeDocument/2006/relationships/oleObject" Target="../embeddings/oleObject18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image" Target="../media/image5.emf"/><Relationship Id="rId22" Type="http://schemas.openxmlformats.org/officeDocument/2006/relationships/image" Target="../media/image9.emf"/><Relationship Id="rId27" Type="http://schemas.openxmlformats.org/officeDocument/2006/relationships/oleObject" Target="../embeddings/oleObject14.bin"/><Relationship Id="rId30" Type="http://schemas.openxmlformats.org/officeDocument/2006/relationships/oleObject" Target="../embeddings/oleObject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3"/>
  <sheetViews>
    <sheetView tabSelected="1" topLeftCell="A67" workbookViewId="0">
      <selection activeCell="D17" sqref="D17"/>
    </sheetView>
  </sheetViews>
  <sheetFormatPr defaultRowHeight="15" x14ac:dyDescent="0.25"/>
  <cols>
    <col min="5" max="5" width="12" customWidth="1"/>
    <col min="7" max="7" width="12.7109375" customWidth="1"/>
    <col min="13" max="13" width="10.7109375" customWidth="1"/>
    <col min="14" max="14" width="12" customWidth="1"/>
    <col min="15" max="15" width="13.140625" customWidth="1"/>
  </cols>
  <sheetData>
    <row r="1" spans="1:10" ht="26.25" x14ac:dyDescent="0.4">
      <c r="A1" t="s">
        <v>19</v>
      </c>
      <c r="E1" s="26" t="s">
        <v>38</v>
      </c>
      <c r="F1" s="25"/>
      <c r="J1" s="1" t="s">
        <v>0</v>
      </c>
    </row>
    <row r="4" spans="1:10" ht="20.25" x14ac:dyDescent="0.3">
      <c r="A4" s="2" t="s">
        <v>23</v>
      </c>
      <c r="B4" s="2" t="s">
        <v>2</v>
      </c>
      <c r="C4" s="2" t="s">
        <v>3</v>
      </c>
      <c r="D4" s="2" t="s">
        <v>4</v>
      </c>
      <c r="F4" s="2" t="s">
        <v>14</v>
      </c>
      <c r="H4" s="6" t="s">
        <v>15</v>
      </c>
    </row>
    <row r="5" spans="1:10" ht="17.25" x14ac:dyDescent="0.25">
      <c r="A5" s="3" t="s">
        <v>5</v>
      </c>
      <c r="B5">
        <v>0.68</v>
      </c>
      <c r="C5">
        <v>0.97101000000000004</v>
      </c>
      <c r="D5">
        <v>1</v>
      </c>
      <c r="F5">
        <v>0.88524999999999998</v>
      </c>
      <c r="H5" s="4" t="s">
        <v>21</v>
      </c>
    </row>
    <row r="6" spans="1:10" ht="17.25" x14ac:dyDescent="0.25">
      <c r="A6" s="3" t="s">
        <v>6</v>
      </c>
      <c r="B6">
        <v>0.45</v>
      </c>
      <c r="C6">
        <v>0.92423999999999995</v>
      </c>
      <c r="D6">
        <v>0.94594999999999996</v>
      </c>
      <c r="F6">
        <v>0.97241</v>
      </c>
      <c r="H6" s="4" t="s">
        <v>22</v>
      </c>
    </row>
    <row r="7" spans="1:10" ht="21" x14ac:dyDescent="0.35">
      <c r="A7" s="3" t="s">
        <v>7</v>
      </c>
      <c r="B7">
        <v>0.34</v>
      </c>
      <c r="C7">
        <v>0.72221999999999997</v>
      </c>
      <c r="D7">
        <v>1.08571</v>
      </c>
      <c r="F7">
        <v>1.0294099999999999</v>
      </c>
      <c r="H7" s="5" t="s">
        <v>24</v>
      </c>
    </row>
    <row r="8" spans="1:10" x14ac:dyDescent="0.25">
      <c r="A8" s="3" t="s">
        <v>8</v>
      </c>
      <c r="B8">
        <v>0.66</v>
      </c>
      <c r="C8">
        <v>0.9375</v>
      </c>
      <c r="D8">
        <v>0.90476000000000001</v>
      </c>
      <c r="F8">
        <v>1.0645199999999999</v>
      </c>
    </row>
    <row r="9" spans="1:10" x14ac:dyDescent="0.25">
      <c r="A9" s="3" t="s">
        <v>9</v>
      </c>
      <c r="B9">
        <v>0.64</v>
      </c>
      <c r="C9">
        <v>0.83606999999999998</v>
      </c>
      <c r="D9">
        <v>0.88332999999999995</v>
      </c>
      <c r="F9">
        <v>1.0714300000000001</v>
      </c>
    </row>
    <row r="10" spans="1:10" x14ac:dyDescent="0.25">
      <c r="A10" s="3" t="s">
        <v>10</v>
      </c>
      <c r="B10">
        <v>0.51</v>
      </c>
      <c r="C10">
        <v>0.94118000000000002</v>
      </c>
      <c r="D10">
        <v>1.0377400000000001</v>
      </c>
      <c r="F10">
        <v>0.84482999999999997</v>
      </c>
    </row>
    <row r="11" spans="1:10" x14ac:dyDescent="0.25">
      <c r="A11" s="3" t="s">
        <v>11</v>
      </c>
      <c r="B11">
        <v>0.88</v>
      </c>
      <c r="C11">
        <v>1.25</v>
      </c>
      <c r="D11">
        <v>0.67</v>
      </c>
      <c r="F11">
        <v>1.17</v>
      </c>
    </row>
    <row r="12" spans="1:10" x14ac:dyDescent="0.25">
      <c r="A12" s="3" t="s">
        <v>12</v>
      </c>
      <c r="B12">
        <v>0.5</v>
      </c>
      <c r="C12">
        <v>0.71428999999999998</v>
      </c>
      <c r="D12">
        <v>0.70455000000000001</v>
      </c>
      <c r="F12">
        <v>1</v>
      </c>
    </row>
    <row r="13" spans="1:10" x14ac:dyDescent="0.25">
      <c r="A13" s="3" t="s">
        <v>13</v>
      </c>
      <c r="B13">
        <v>0.32</v>
      </c>
      <c r="C13">
        <v>0.95121999999999995</v>
      </c>
      <c r="D13">
        <v>1.07317</v>
      </c>
      <c r="F13">
        <v>1.0606100000000001</v>
      </c>
    </row>
    <row r="17" spans="1:14" x14ac:dyDescent="0.25">
      <c r="A17" s="16"/>
      <c r="B17" s="15"/>
      <c r="C17" s="9">
        <v>0.68</v>
      </c>
      <c r="D17" s="9">
        <v>0.45</v>
      </c>
      <c r="E17" s="9">
        <v>0.34</v>
      </c>
      <c r="F17" s="9">
        <v>0.66</v>
      </c>
      <c r="G17" s="9">
        <v>0.64</v>
      </c>
      <c r="H17" s="9">
        <v>0.51</v>
      </c>
      <c r="I17" s="9">
        <v>0.88</v>
      </c>
      <c r="J17" s="9">
        <v>0.5</v>
      </c>
      <c r="K17" s="9">
        <v>0.32</v>
      </c>
    </row>
    <row r="18" spans="1:14" x14ac:dyDescent="0.25">
      <c r="A18" s="17"/>
      <c r="B18" s="11"/>
      <c r="C18" s="9">
        <v>0.97101000000000004</v>
      </c>
      <c r="D18" s="9">
        <v>0.92423999999999995</v>
      </c>
      <c r="E18" s="9">
        <v>0.72221999999999997</v>
      </c>
      <c r="F18" s="9">
        <v>0.9375</v>
      </c>
      <c r="G18" s="9">
        <v>0.83606999999999998</v>
      </c>
      <c r="H18" s="9">
        <v>0.94118000000000002</v>
      </c>
      <c r="I18" s="9">
        <v>1.25</v>
      </c>
      <c r="J18" s="9">
        <v>0.71428999999999998</v>
      </c>
      <c r="K18" s="9">
        <v>0.95121999999999995</v>
      </c>
    </row>
    <row r="19" spans="1:14" x14ac:dyDescent="0.25">
      <c r="A19" s="18"/>
      <c r="B19" s="13"/>
      <c r="C19" s="9">
        <v>1</v>
      </c>
      <c r="D19" s="9">
        <v>0.94594999999999996</v>
      </c>
      <c r="E19" s="9">
        <v>1.08571</v>
      </c>
      <c r="F19" s="9">
        <v>0.90476000000000001</v>
      </c>
      <c r="G19" s="9">
        <v>0.88332999999999995</v>
      </c>
      <c r="H19" s="9">
        <v>1.0377400000000001</v>
      </c>
      <c r="I19" s="9">
        <v>0.67</v>
      </c>
      <c r="J19" s="9">
        <v>0.70455000000000001</v>
      </c>
      <c r="K19" s="9">
        <v>1.07317</v>
      </c>
    </row>
    <row r="21" spans="1:14" x14ac:dyDescent="0.25">
      <c r="A21" s="16"/>
      <c r="B21" s="15"/>
      <c r="C21" s="19">
        <f t="array" ref="C21:E23">MMULT(C17:K19,B5:D13)</f>
        <v>3.0125999999999999</v>
      </c>
      <c r="D21" s="19">
        <v>4.7171216000000005</v>
      </c>
      <c r="E21" s="19">
        <v>4.4518285000000004</v>
      </c>
    </row>
    <row r="22" spans="1:14" x14ac:dyDescent="0.25">
      <c r="A22" s="17"/>
      <c r="B22" s="11"/>
      <c r="C22" s="19">
        <v>4.7171216000000005</v>
      </c>
      <c r="D22" s="9">
        <v>7.7599505059</v>
      </c>
      <c r="E22" s="9">
        <v>7.5544284374000004</v>
      </c>
      <c r="F22" t="s">
        <v>28</v>
      </c>
      <c r="G22" t="s">
        <v>27</v>
      </c>
    </row>
    <row r="23" spans="1:14" x14ac:dyDescent="0.25">
      <c r="A23" s="18"/>
      <c r="B23" s="13"/>
      <c r="C23" s="19">
        <v>4.4518285000000004</v>
      </c>
      <c r="D23" s="9">
        <v>7.5544284374000004</v>
      </c>
      <c r="E23" s="9">
        <v>7.8463390121000005</v>
      </c>
    </row>
    <row r="25" spans="1:14" x14ac:dyDescent="0.25">
      <c r="A25" s="14"/>
      <c r="B25" s="14"/>
      <c r="C25" s="9">
        <f t="array" ref="C25:E27">MINVERSE(C21:E23)</f>
        <v>9.5137692236333802</v>
      </c>
      <c r="D25" s="9">
        <v>-8.4255432794590384</v>
      </c>
      <c r="E25" s="9">
        <v>2.7141950845934768</v>
      </c>
    </row>
    <row r="26" spans="1:14" x14ac:dyDescent="0.25">
      <c r="A26" s="10"/>
      <c r="B26" s="10"/>
      <c r="C26" s="9">
        <v>-8.4255432794590401</v>
      </c>
      <c r="D26" s="9">
        <v>9.5169851839166526</v>
      </c>
      <c r="E26" s="9">
        <v>-4.3824654732847206</v>
      </c>
      <c r="F26" t="s">
        <v>28</v>
      </c>
      <c r="G26" t="s">
        <v>29</v>
      </c>
    </row>
    <row r="27" spans="1:14" x14ac:dyDescent="0.25">
      <c r="A27" s="12"/>
      <c r="B27" s="12"/>
      <c r="C27" s="9">
        <v>2.7141950845934795</v>
      </c>
      <c r="D27" s="9">
        <v>-4.3824654732847224</v>
      </c>
      <c r="E27" s="9">
        <v>2.8069002283981228</v>
      </c>
    </row>
    <row r="29" spans="1:14" x14ac:dyDescent="0.25">
      <c r="A29" s="14"/>
      <c r="B29" s="14"/>
      <c r="C29" s="15"/>
      <c r="D29" s="19">
        <f t="array" ref="D29:L31">MMULT(C25:E27,C17:K19)</f>
        <v>1.0022713768766542</v>
      </c>
      <c r="E29" s="9">
        <v>-0.9385351297010005</v>
      </c>
      <c r="F29" s="9">
        <v>9.6414414038426433E-2</v>
      </c>
      <c r="G29" s="9">
        <v>0.83583600784197687</v>
      </c>
      <c r="H29" s="9">
        <v>1.4419982775420013</v>
      </c>
      <c r="I29" s="9">
        <v>-0.26130171262219815</v>
      </c>
      <c r="J29" s="9">
        <v>-0.34130147584879333</v>
      </c>
      <c r="K29" s="9">
        <v>0.65088944958222816</v>
      </c>
      <c r="L29" s="9">
        <v>-2.0573463877911622</v>
      </c>
    </row>
    <row r="30" spans="1:14" x14ac:dyDescent="0.25">
      <c r="A30" s="10"/>
      <c r="B30" s="10"/>
      <c r="C30" s="11"/>
      <c r="D30" s="19">
        <v>-0.8707471198819583</v>
      </c>
      <c r="E30" s="9">
        <v>0.85889069617287639</v>
      </c>
      <c r="F30" s="9">
        <v>-0.74941426448774262</v>
      </c>
      <c r="G30" s="9">
        <v>-0.60376441613018894</v>
      </c>
      <c r="H30" s="9">
        <v>-1.3066451226531819</v>
      </c>
      <c r="I30" s="9">
        <v>0.11230932262807869</v>
      </c>
      <c r="J30" s="9">
        <v>1.5455015268710977</v>
      </c>
      <c r="K30" s="9">
        <v>-0.50255034191244441</v>
      </c>
      <c r="L30" s="9">
        <v>1.6534423252533417</v>
      </c>
      <c r="M30" t="s">
        <v>28</v>
      </c>
      <c r="N30" t="s">
        <v>30</v>
      </c>
    </row>
    <row r="31" spans="1:14" x14ac:dyDescent="0.25">
      <c r="A31" s="10"/>
      <c r="B31" s="10"/>
      <c r="C31" s="11"/>
      <c r="D31" s="15">
        <v>0.39713508670749054</v>
      </c>
      <c r="E31" s="24">
        <v>-0.17387482990840164</v>
      </c>
      <c r="F31" s="24">
        <v>0.80520176162021695</v>
      </c>
      <c r="G31" s="9">
        <v>0.2223784252727552</v>
      </c>
      <c r="H31" s="9">
        <v>0.55245612464158289</v>
      </c>
      <c r="I31" s="9">
        <v>0.17238328201442776</v>
      </c>
      <c r="J31" s="9">
        <v>-1.2089670141368987</v>
      </c>
      <c r="K31" s="9">
        <v>0.20434783530209288</v>
      </c>
      <c r="L31" s="9">
        <v>-0.28786526231796694</v>
      </c>
    </row>
    <row r="32" spans="1:14" x14ac:dyDescent="0.25">
      <c r="A32" s="14"/>
      <c r="B32" s="14"/>
      <c r="C32" s="14"/>
      <c r="D32" s="14"/>
      <c r="E32" s="14"/>
      <c r="F32" s="14"/>
    </row>
    <row r="33" spans="1:10" x14ac:dyDescent="0.25">
      <c r="A33" s="14"/>
      <c r="B33" s="14"/>
      <c r="C33" s="15"/>
      <c r="D33" s="9">
        <f t="array" ref="D33:D35">MMULT(D29:L31,F5:F13)</f>
        <v>0.35740315904691666</v>
      </c>
    </row>
    <row r="34" spans="1:10" x14ac:dyDescent="0.25">
      <c r="A34" s="10"/>
      <c r="B34" s="10"/>
      <c r="C34" s="11"/>
      <c r="D34" s="9">
        <v>0.40443859010999517</v>
      </c>
      <c r="E34" t="s">
        <v>28</v>
      </c>
      <c r="F34" t="s">
        <v>31</v>
      </c>
    </row>
    <row r="35" spans="1:10" x14ac:dyDescent="0.25">
      <c r="A35" s="12"/>
      <c r="B35" s="12"/>
      <c r="C35" s="13"/>
      <c r="D35" s="9">
        <v>0.47019152552124094</v>
      </c>
    </row>
    <row r="37" spans="1:10" ht="21" x14ac:dyDescent="0.35">
      <c r="A37" s="14"/>
      <c r="B37" s="14"/>
      <c r="C37" s="14"/>
      <c r="D37" s="14"/>
      <c r="E37" s="14"/>
      <c r="F37" s="20" t="s">
        <v>20</v>
      </c>
      <c r="G37" s="9" t="s">
        <v>18</v>
      </c>
      <c r="H37" s="21" t="s">
        <v>14</v>
      </c>
    </row>
    <row r="38" spans="1:10" ht="15.75" x14ac:dyDescent="0.25">
      <c r="A38" s="12"/>
      <c r="B38" s="12"/>
      <c r="C38" s="12"/>
      <c r="D38" s="12"/>
      <c r="E38" s="12"/>
      <c r="F38" s="9">
        <v>1</v>
      </c>
      <c r="G38" s="22">
        <f t="array" ref="G38:G46">MMULT(B5:D13,D33:D35)</f>
        <v>1.1059395890558508</v>
      </c>
      <c r="H38" s="9">
        <v>0.88524999999999998</v>
      </c>
      <c r="I38" t="s">
        <v>28</v>
      </c>
      <c r="J38" t="s">
        <v>32</v>
      </c>
    </row>
    <row r="39" spans="1:10" ht="15.75" x14ac:dyDescent="0.25">
      <c r="F39" s="9">
        <v>2</v>
      </c>
      <c r="G39" s="22">
        <v>0.97940741766119221</v>
      </c>
      <c r="H39" s="9">
        <v>0.97241</v>
      </c>
    </row>
    <row r="40" spans="1:10" ht="15.75" x14ac:dyDescent="0.25">
      <c r="F40" s="9">
        <v>3</v>
      </c>
      <c r="G40" s="22">
        <v>0.92410235379885886</v>
      </c>
      <c r="H40" s="9">
        <v>1.0294099999999999</v>
      </c>
    </row>
    <row r="41" spans="1:10" ht="20.25" x14ac:dyDescent="0.3">
      <c r="A41" s="2"/>
      <c r="B41" s="2"/>
      <c r="C41" s="2"/>
      <c r="D41" s="2"/>
      <c r="E41" s="2"/>
      <c r="F41" s="9">
        <v>4</v>
      </c>
      <c r="G41" s="23">
        <v>1.0404577478296835</v>
      </c>
      <c r="H41" s="9">
        <v>1.0645199999999999</v>
      </c>
    </row>
    <row r="42" spans="1:10" ht="15.75" x14ac:dyDescent="0.25">
      <c r="A42" s="3"/>
      <c r="F42" s="9">
        <v>5</v>
      </c>
      <c r="G42" s="22">
        <v>0.98221127406196795</v>
      </c>
      <c r="H42" s="9">
        <v>1.0714300000000001</v>
      </c>
    </row>
    <row r="43" spans="1:10" ht="15.75" x14ac:dyDescent="0.25">
      <c r="A43" s="3"/>
      <c r="F43" s="9">
        <v>6</v>
      </c>
      <c r="G43" s="22">
        <v>1.0508616770480654</v>
      </c>
      <c r="H43" s="9">
        <v>0.84482999999999997</v>
      </c>
    </row>
    <row r="44" spans="1:10" ht="15.75" x14ac:dyDescent="0.25">
      <c r="A44" s="3"/>
      <c r="F44" s="9">
        <v>7</v>
      </c>
      <c r="G44" s="22">
        <v>1.135091339698012</v>
      </c>
      <c r="H44" s="9">
        <v>1.17</v>
      </c>
    </row>
    <row r="45" spans="1:10" ht="15.75" x14ac:dyDescent="0.25">
      <c r="A45" s="3"/>
      <c r="F45" s="9">
        <v>8</v>
      </c>
      <c r="G45" s="22">
        <v>0.79886145935911701</v>
      </c>
      <c r="H45" s="9">
        <v>1</v>
      </c>
    </row>
    <row r="46" spans="1:10" ht="15.75" x14ac:dyDescent="0.25">
      <c r="A46" s="3"/>
      <c r="F46" s="9">
        <v>9</v>
      </c>
      <c r="G46" s="22">
        <v>1.0036745260230731</v>
      </c>
      <c r="H46" s="9">
        <v>1.0606100000000001</v>
      </c>
    </row>
    <row r="55" spans="1:18" x14ac:dyDescent="0.25">
      <c r="A55" s="3"/>
    </row>
    <row r="56" spans="1:18" x14ac:dyDescent="0.25">
      <c r="A56" s="3"/>
    </row>
    <row r="57" spans="1:18" x14ac:dyDescent="0.25">
      <c r="A57" s="3"/>
    </row>
    <row r="58" spans="1:18" x14ac:dyDescent="0.25">
      <c r="A58" s="3"/>
    </row>
    <row r="59" spans="1:18" x14ac:dyDescent="0.25">
      <c r="C59" t="s">
        <v>16</v>
      </c>
      <c r="G59" t="s">
        <v>26</v>
      </c>
    </row>
    <row r="63" spans="1:18" ht="20.25" x14ac:dyDescent="0.3">
      <c r="A63" s="2" t="s">
        <v>1</v>
      </c>
      <c r="B63" s="2" t="s">
        <v>17</v>
      </c>
      <c r="C63" s="2" t="s">
        <v>2</v>
      </c>
      <c r="D63" s="2" t="s">
        <v>3</v>
      </c>
      <c r="E63" s="2" t="s">
        <v>4</v>
      </c>
      <c r="G63" s="2" t="s">
        <v>14</v>
      </c>
      <c r="K63" s="8" t="s">
        <v>25</v>
      </c>
      <c r="L63" s="8"/>
      <c r="M63" s="8"/>
      <c r="N63" s="8"/>
      <c r="O63" s="8"/>
      <c r="P63" s="8"/>
      <c r="Q63" s="8"/>
      <c r="R63" s="8"/>
    </row>
    <row r="64" spans="1:18" x14ac:dyDescent="0.25">
      <c r="A64" s="3" t="s">
        <v>5</v>
      </c>
      <c r="B64" s="7">
        <v>1</v>
      </c>
      <c r="C64">
        <v>0.68</v>
      </c>
      <c r="D64">
        <v>0.97101000000000004</v>
      </c>
      <c r="E64">
        <v>1</v>
      </c>
      <c r="G64">
        <v>0.88524999999999998</v>
      </c>
    </row>
    <row r="65" spans="1:11" x14ac:dyDescent="0.25">
      <c r="A65" s="3" t="s">
        <v>6</v>
      </c>
      <c r="B65" s="7">
        <v>1</v>
      </c>
      <c r="C65">
        <v>0.45</v>
      </c>
      <c r="D65">
        <v>0.92423999999999995</v>
      </c>
      <c r="E65">
        <v>0.94594999999999996</v>
      </c>
      <c r="G65">
        <v>0.97241</v>
      </c>
    </row>
    <row r="66" spans="1:11" x14ac:dyDescent="0.25">
      <c r="A66" s="3" t="s">
        <v>7</v>
      </c>
      <c r="B66" s="7">
        <v>1</v>
      </c>
      <c r="C66">
        <v>0.34</v>
      </c>
      <c r="D66">
        <v>0.72221999999999997</v>
      </c>
      <c r="E66">
        <v>1.08571</v>
      </c>
      <c r="G66">
        <v>1.0294099999999999</v>
      </c>
    </row>
    <row r="67" spans="1:11" x14ac:dyDescent="0.25">
      <c r="A67" s="3" t="s">
        <v>8</v>
      </c>
      <c r="B67" s="7">
        <v>1</v>
      </c>
      <c r="C67">
        <v>0.66</v>
      </c>
      <c r="D67">
        <v>0.9375</v>
      </c>
      <c r="E67">
        <v>0.90476000000000001</v>
      </c>
      <c r="G67">
        <v>1.0645199999999999</v>
      </c>
    </row>
    <row r="68" spans="1:11" x14ac:dyDescent="0.25">
      <c r="A68" s="3" t="s">
        <v>9</v>
      </c>
      <c r="B68" s="7">
        <v>1</v>
      </c>
      <c r="C68">
        <v>0.64</v>
      </c>
      <c r="D68">
        <v>0.83606999999999998</v>
      </c>
      <c r="E68">
        <v>0.88332999999999995</v>
      </c>
      <c r="G68">
        <v>1.0714300000000001</v>
      </c>
    </row>
    <row r="69" spans="1:11" x14ac:dyDescent="0.25">
      <c r="A69" s="3" t="s">
        <v>10</v>
      </c>
      <c r="B69" s="7">
        <v>1</v>
      </c>
      <c r="C69">
        <v>0.51</v>
      </c>
      <c r="D69">
        <v>0.94118000000000002</v>
      </c>
      <c r="E69">
        <v>1.0377400000000001</v>
      </c>
      <c r="G69">
        <v>0.84482999999999997</v>
      </c>
    </row>
    <row r="70" spans="1:11" x14ac:dyDescent="0.25">
      <c r="A70" s="3" t="s">
        <v>11</v>
      </c>
      <c r="B70" s="7">
        <v>1</v>
      </c>
      <c r="C70">
        <v>0.88</v>
      </c>
      <c r="D70">
        <v>1.25</v>
      </c>
      <c r="E70">
        <v>0.67</v>
      </c>
      <c r="G70">
        <v>1.17</v>
      </c>
    </row>
    <row r="71" spans="1:11" x14ac:dyDescent="0.25">
      <c r="A71" s="3" t="s">
        <v>12</v>
      </c>
      <c r="B71" s="7">
        <v>1</v>
      </c>
      <c r="C71">
        <v>0.5</v>
      </c>
      <c r="D71">
        <v>0.71428999999999998</v>
      </c>
      <c r="E71">
        <v>0.70455000000000001</v>
      </c>
      <c r="G71">
        <v>1</v>
      </c>
    </row>
    <row r="72" spans="1:11" x14ac:dyDescent="0.25">
      <c r="A72" s="3" t="s">
        <v>13</v>
      </c>
      <c r="B72" s="7">
        <v>1</v>
      </c>
      <c r="C72">
        <v>0.32</v>
      </c>
      <c r="D72">
        <v>0.95121999999999995</v>
      </c>
      <c r="E72">
        <v>1.07317</v>
      </c>
      <c r="G72">
        <v>1.0606100000000001</v>
      </c>
    </row>
    <row r="74" spans="1:11" x14ac:dyDescent="0.25">
      <c r="A74" s="14"/>
      <c r="B74" s="15"/>
      <c r="C74" s="19">
        <v>1</v>
      </c>
      <c r="D74" s="9">
        <v>1</v>
      </c>
      <c r="E74" s="9">
        <v>1</v>
      </c>
      <c r="F74" s="9">
        <v>1</v>
      </c>
      <c r="G74" s="9">
        <v>1</v>
      </c>
      <c r="H74" s="9">
        <v>1</v>
      </c>
      <c r="I74" s="9">
        <v>1</v>
      </c>
      <c r="J74" s="9">
        <v>1</v>
      </c>
      <c r="K74" s="9">
        <v>1</v>
      </c>
    </row>
    <row r="75" spans="1:11" x14ac:dyDescent="0.25">
      <c r="A75" s="17"/>
      <c r="B75" s="11"/>
      <c r="C75" s="9">
        <v>0.68</v>
      </c>
      <c r="D75" s="9">
        <v>0.45</v>
      </c>
      <c r="E75" s="9">
        <v>0.34</v>
      </c>
      <c r="F75" s="9">
        <v>0.66</v>
      </c>
      <c r="G75" s="9">
        <v>0.64</v>
      </c>
      <c r="H75" s="9">
        <v>0.51</v>
      </c>
      <c r="I75" s="9">
        <v>0.88</v>
      </c>
      <c r="J75" s="9">
        <v>0.5</v>
      </c>
      <c r="K75" s="9">
        <v>0.32</v>
      </c>
    </row>
    <row r="76" spans="1:11" x14ac:dyDescent="0.25">
      <c r="A76" s="17"/>
      <c r="B76" s="11"/>
      <c r="C76" s="9">
        <v>0.97101000000000004</v>
      </c>
      <c r="D76" s="9">
        <v>0.92423999999999995</v>
      </c>
      <c r="E76" s="9">
        <v>0.72221999999999997</v>
      </c>
      <c r="F76" s="9">
        <v>0.9375</v>
      </c>
      <c r="G76" s="9">
        <v>0.83606999999999998</v>
      </c>
      <c r="H76" s="9">
        <v>0.94118000000000002</v>
      </c>
      <c r="I76" s="9">
        <v>1.25</v>
      </c>
      <c r="J76" s="9">
        <v>0.71428999999999998</v>
      </c>
      <c r="K76" s="9">
        <v>0.95121999999999995</v>
      </c>
    </row>
    <row r="77" spans="1:11" x14ac:dyDescent="0.25">
      <c r="A77" s="18"/>
      <c r="B77" s="13"/>
      <c r="C77" s="9">
        <v>1</v>
      </c>
      <c r="D77" s="9">
        <v>0.94594999999999996</v>
      </c>
      <c r="E77" s="9">
        <v>1.08571</v>
      </c>
      <c r="F77" s="9">
        <v>0.90476000000000001</v>
      </c>
      <c r="G77" s="9">
        <v>0.88332999999999995</v>
      </c>
      <c r="H77" s="9">
        <v>1.0377400000000001</v>
      </c>
      <c r="I77" s="9">
        <v>0.67</v>
      </c>
      <c r="J77" s="9">
        <v>0.70455000000000001</v>
      </c>
      <c r="K77" s="9">
        <v>1.07317</v>
      </c>
    </row>
    <row r="79" spans="1:11" x14ac:dyDescent="0.25">
      <c r="A79" s="16"/>
      <c r="B79" s="14"/>
      <c r="C79" s="9">
        <f t="array" ref="C79:F82">MMULT(C74:K77,B64:E72)</f>
        <v>9</v>
      </c>
      <c r="D79" s="9">
        <v>4.9800000000000004</v>
      </c>
      <c r="E79" s="9">
        <v>8.2477300000000007</v>
      </c>
      <c r="F79" s="9">
        <v>8.3052099999999989</v>
      </c>
    </row>
    <row r="80" spans="1:11" x14ac:dyDescent="0.25">
      <c r="A80" s="17"/>
      <c r="B80" s="10"/>
      <c r="C80" s="9">
        <v>4.9800000000000004</v>
      </c>
      <c r="D80" s="9">
        <v>3.0125999999999999</v>
      </c>
      <c r="E80" s="9">
        <v>4.7171216000000005</v>
      </c>
      <c r="F80" s="9">
        <v>4.4518285000000004</v>
      </c>
      <c r="G80" t="s">
        <v>28</v>
      </c>
      <c r="H80" t="s">
        <v>33</v>
      </c>
    </row>
    <row r="81" spans="1:14" x14ac:dyDescent="0.25">
      <c r="A81" s="17"/>
      <c r="B81" s="10"/>
      <c r="C81" s="9">
        <v>8.2477300000000007</v>
      </c>
      <c r="D81" s="9">
        <v>4.7171216000000005</v>
      </c>
      <c r="E81" s="9">
        <v>7.7599505059</v>
      </c>
      <c r="F81" s="9">
        <v>7.5544284374000004</v>
      </c>
    </row>
    <row r="82" spans="1:14" x14ac:dyDescent="0.25">
      <c r="A82" s="12"/>
      <c r="B82" s="12"/>
      <c r="C82" s="9">
        <v>8.3052099999999989</v>
      </c>
      <c r="D82" s="9">
        <v>4.4518285000000004</v>
      </c>
      <c r="E82" s="9">
        <v>7.5544284374000004</v>
      </c>
      <c r="F82" s="9">
        <v>7.8463390121000005</v>
      </c>
    </row>
    <row r="84" spans="1:14" x14ac:dyDescent="0.25">
      <c r="A84" s="14"/>
      <c r="B84" s="14"/>
      <c r="C84" s="9">
        <f t="array" ref="C84:F87">MINVERSE(C79:F82)</f>
        <v>16.737075253030611</v>
      </c>
      <c r="D84" s="9">
        <v>-7.178946988862255</v>
      </c>
      <c r="E84" s="9">
        <v>-2.2933576656430077</v>
      </c>
      <c r="F84" s="9">
        <v>-11.434692976226691</v>
      </c>
    </row>
    <row r="85" spans="1:14" x14ac:dyDescent="0.25">
      <c r="A85" s="10"/>
      <c r="B85" s="10"/>
      <c r="C85" s="9">
        <v>-7.1789469888621635</v>
      </c>
      <c r="D85" s="9">
        <v>12.59299776803288</v>
      </c>
      <c r="E85" s="9">
        <v>-7.4418652557153102</v>
      </c>
      <c r="F85" s="9">
        <v>7.6188187102405092</v>
      </c>
      <c r="G85" t="s">
        <v>28</v>
      </c>
      <c r="H85" t="s">
        <v>37</v>
      </c>
    </row>
    <row r="86" spans="1:14" x14ac:dyDescent="0.25">
      <c r="A86" s="10"/>
      <c r="B86" s="11"/>
      <c r="C86" s="19">
        <v>-2.2933576656431143</v>
      </c>
      <c r="D86" s="9">
        <v>-7.4418652557152614</v>
      </c>
      <c r="E86" s="9">
        <v>9.8312270274318294</v>
      </c>
      <c r="F86" s="9">
        <v>-2.8156540444745288</v>
      </c>
    </row>
    <row r="87" spans="1:14" x14ac:dyDescent="0.25">
      <c r="A87" s="12"/>
      <c r="B87" s="13"/>
      <c r="C87" s="19">
        <v>-11.434692976226639</v>
      </c>
      <c r="D87" s="9">
        <v>7.6188187102405589</v>
      </c>
      <c r="E87" s="9">
        <v>-2.8156540444746145</v>
      </c>
      <c r="F87" s="9">
        <v>10.619029975313856</v>
      </c>
    </row>
    <row r="89" spans="1:14" x14ac:dyDescent="0.25">
      <c r="A89" s="14"/>
      <c r="B89" s="14"/>
      <c r="C89" s="15"/>
      <c r="D89" s="19">
        <f t="array" ref="D89:L92">MMULT(C84:F87,C74:K77)</f>
        <v>-1.8061749025384319</v>
      </c>
      <c r="E89" s="9">
        <v>0.57028839828706346</v>
      </c>
      <c r="F89" s="9">
        <v>0.22516399231767004</v>
      </c>
      <c r="G89" s="9">
        <v>-0.4967053883296586</v>
      </c>
      <c r="H89" s="9">
        <v>0.12453428995429405</v>
      </c>
      <c r="I89" s="9">
        <v>-0.94888836818851274</v>
      </c>
      <c r="J89" s="9">
        <v>-0.10833947329381743</v>
      </c>
      <c r="K89" s="9">
        <v>3.4531663752068251</v>
      </c>
      <c r="L89" s="9">
        <v>-1.3044923415449716E-2</v>
      </c>
    </row>
    <row r="90" spans="1:14" x14ac:dyDescent="0.25">
      <c r="A90" s="10"/>
      <c r="B90" s="10"/>
      <c r="C90" s="10"/>
      <c r="D90" s="9">
        <v>1.7769846216885821</v>
      </c>
      <c r="E90" s="9">
        <v>-1.1831459782376754</v>
      </c>
      <c r="F90" s="9">
        <v>-1.6401081847128296E-4</v>
      </c>
      <c r="G90" s="9">
        <v>1.048885277083639</v>
      </c>
      <c r="H90" s="9">
        <v>1.3885824296497296</v>
      </c>
      <c r="I90" s="9">
        <v>0.14570005982545631</v>
      </c>
      <c r="J90" s="9">
        <v>-0.29483198677622546</v>
      </c>
      <c r="K90" s="9">
        <v>-0.83025931605066194</v>
      </c>
      <c r="L90" s="9">
        <v>-2.0517510963643524</v>
      </c>
      <c r="M90" t="s">
        <v>28</v>
      </c>
      <c r="N90" t="s">
        <v>36</v>
      </c>
    </row>
    <row r="91" spans="1:14" x14ac:dyDescent="0.25">
      <c r="A91" s="10"/>
      <c r="B91" s="10"/>
      <c r="C91" s="10"/>
      <c r="D91" s="9">
        <v>-0.62326032809744047</v>
      </c>
      <c r="E91" s="9">
        <v>0.78074829374793131</v>
      </c>
      <c r="F91" s="9">
        <v>-0.78026682146092829</v>
      </c>
      <c r="G91" s="9">
        <v>-0.53570454947662061</v>
      </c>
      <c r="H91" s="9">
        <v>-1.3237091355816388</v>
      </c>
      <c r="I91" s="9">
        <v>0.24232847950739478</v>
      </c>
      <c r="J91" s="9">
        <v>1.5603464838193082</v>
      </c>
      <c r="K91" s="9">
        <v>-0.97571219711099255</v>
      </c>
      <c r="L91" s="9">
        <v>1.6552297746529758</v>
      </c>
    </row>
    <row r="92" spans="1:14" x14ac:dyDescent="0.25">
      <c r="A92" s="12"/>
      <c r="B92" s="12"/>
      <c r="C92" s="13"/>
      <c r="D92" s="19">
        <v>1.6311054883255007</v>
      </c>
      <c r="E92" s="9">
        <v>-0.56349324553546509</v>
      </c>
      <c r="F92" s="9">
        <v>0.65137075575270309</v>
      </c>
      <c r="G92" s="9">
        <v>0.56172526630214215</v>
      </c>
      <c r="H92" s="9">
        <v>0.4673748694574158</v>
      </c>
      <c r="I92" s="9">
        <v>0.82065945899963033</v>
      </c>
      <c r="J92" s="9">
        <v>-1.1349499833479308</v>
      </c>
      <c r="K92" s="9">
        <v>-2.1548395794267545</v>
      </c>
      <c r="L92" s="9">
        <v>-0.27895303052723186</v>
      </c>
    </row>
    <row r="95" spans="1:14" x14ac:dyDescent="0.25">
      <c r="A95" s="14"/>
      <c r="B95" s="14"/>
      <c r="C95" s="15"/>
      <c r="D95" s="9">
        <f t="array" ref="D95:D98">MMULT(D89:L92,G64:G72)</f>
        <v>1.3030250836716477</v>
      </c>
    </row>
    <row r="96" spans="1:14" x14ac:dyDescent="0.25">
      <c r="A96" s="10"/>
      <c r="B96" s="10"/>
      <c r="C96" s="11"/>
      <c r="D96" s="9">
        <v>-0.20149664031573966</v>
      </c>
      <c r="E96" t="s">
        <v>28</v>
      </c>
      <c r="F96" t="s">
        <v>35</v>
      </c>
    </row>
    <row r="97" spans="1:10" x14ac:dyDescent="0.25">
      <c r="A97" s="10"/>
      <c r="B97" s="10"/>
      <c r="C97" s="11"/>
      <c r="D97" s="24">
        <v>0.2258946976445082</v>
      </c>
    </row>
    <row r="98" spans="1:10" x14ac:dyDescent="0.25">
      <c r="A98" s="12"/>
      <c r="B98" s="12"/>
      <c r="C98" s="12"/>
      <c r="D98" s="9">
        <v>-0.42002922970954959</v>
      </c>
    </row>
    <row r="100" spans="1:10" ht="21" x14ac:dyDescent="0.35">
      <c r="A100" s="14"/>
      <c r="B100" s="14"/>
      <c r="C100" s="14"/>
      <c r="D100" s="14"/>
      <c r="E100" s="14"/>
      <c r="F100" s="20" t="s">
        <v>20</v>
      </c>
      <c r="G100" s="9" t="s">
        <v>18</v>
      </c>
      <c r="H100" s="21" t="s">
        <v>14</v>
      </c>
    </row>
    <row r="101" spans="1:10" ht="15.75" x14ac:dyDescent="0.25">
      <c r="A101" s="12"/>
      <c r="B101" s="12"/>
      <c r="C101" s="12"/>
      <c r="D101" s="12"/>
      <c r="E101" s="12"/>
      <c r="F101" s="9">
        <v>1</v>
      </c>
      <c r="G101" s="22">
        <f t="array" ref="G101:G109">MMULT(B64:E72,D95:D98)</f>
        <v>0.96532414890718909</v>
      </c>
      <c r="H101" s="9">
        <v>0.88524999999999998</v>
      </c>
      <c r="I101" t="s">
        <v>28</v>
      </c>
      <c r="J101" t="s">
        <v>34</v>
      </c>
    </row>
    <row r="102" spans="1:10" ht="15.75" x14ac:dyDescent="0.25">
      <c r="F102" s="9">
        <v>2</v>
      </c>
      <c r="G102" s="22">
        <v>1.0238058610367768</v>
      </c>
      <c r="H102" s="9">
        <v>0.97241</v>
      </c>
    </row>
    <row r="103" spans="1:10" ht="15.75" x14ac:dyDescent="0.25">
      <c r="F103" s="9">
        <v>3</v>
      </c>
      <c r="G103" s="22">
        <v>0.94163195950915801</v>
      </c>
      <c r="H103" s="9">
        <v>1.0294099999999999</v>
      </c>
    </row>
    <row r="104" spans="1:10" ht="20.25" x14ac:dyDescent="0.3">
      <c r="A104" s="2"/>
      <c r="B104" s="2"/>
      <c r="C104" s="2"/>
      <c r="D104" s="2"/>
      <c r="E104" s="2"/>
      <c r="F104" s="9">
        <v>4</v>
      </c>
      <c r="G104" s="23">
        <v>1.0017879342329736</v>
      </c>
      <c r="H104" s="9">
        <v>1.0645199999999999</v>
      </c>
    </row>
    <row r="105" spans="1:10" ht="15.75" x14ac:dyDescent="0.25">
      <c r="A105" s="3"/>
      <c r="F105" s="9">
        <v>5</v>
      </c>
      <c r="G105" s="22">
        <v>0.99190659424988192</v>
      </c>
      <c r="H105" s="9">
        <v>1.0714300000000001</v>
      </c>
    </row>
    <row r="106" spans="1:10" ht="15.75" x14ac:dyDescent="0.25">
      <c r="A106" s="3"/>
      <c r="F106" s="9">
        <v>6</v>
      </c>
      <c r="G106" s="22">
        <v>0.97698823580089067</v>
      </c>
      <c r="H106" s="9">
        <v>0.84482999999999997</v>
      </c>
    </row>
    <row r="107" spans="1:10" ht="15.75" x14ac:dyDescent="0.25">
      <c r="A107" s="3"/>
      <c r="F107" s="9">
        <v>7</v>
      </c>
      <c r="G107" s="22">
        <v>1.1266568283440339</v>
      </c>
      <c r="H107" s="9">
        <v>1.17</v>
      </c>
    </row>
    <row r="108" spans="1:10" ht="15.75" x14ac:dyDescent="0.25">
      <c r="A108" s="3"/>
      <c r="F108" s="9">
        <v>8</v>
      </c>
      <c r="G108" s="22">
        <v>1.0676994933024104</v>
      </c>
      <c r="H108" s="9">
        <v>1</v>
      </c>
    </row>
    <row r="109" spans="1:10" ht="15.75" x14ac:dyDescent="0.25">
      <c r="A109" s="3"/>
      <c r="F109" s="9">
        <v>9</v>
      </c>
      <c r="G109" s="22">
        <v>1.0026589446166227</v>
      </c>
      <c r="H109" s="9">
        <v>1.0606100000000001</v>
      </c>
    </row>
    <row r="117" spans="2:15" x14ac:dyDescent="0.25">
      <c r="I117" s="10"/>
      <c r="J117" s="10"/>
      <c r="K117" s="10"/>
      <c r="L117" s="10"/>
    </row>
    <row r="118" spans="2:15" ht="26.25" x14ac:dyDescent="0.4">
      <c r="G118" s="26" t="s">
        <v>39</v>
      </c>
      <c r="I118" s="10"/>
      <c r="J118" s="10"/>
      <c r="K118" s="10"/>
      <c r="L118" s="11"/>
      <c r="M118" s="19" t="s">
        <v>49</v>
      </c>
      <c r="N118" s="9">
        <f>AVERAGE(D122:D130)</f>
        <v>1.0109399999999999</v>
      </c>
    </row>
    <row r="119" spans="2:15" x14ac:dyDescent="0.25">
      <c r="I119" s="10"/>
      <c r="J119" s="10"/>
      <c r="K119" s="10"/>
      <c r="L119" s="10"/>
    </row>
    <row r="120" spans="2:15" x14ac:dyDescent="0.25">
      <c r="C120" t="s">
        <v>40</v>
      </c>
      <c r="K120" t="s">
        <v>41</v>
      </c>
    </row>
    <row r="121" spans="2:15" ht="21" x14ac:dyDescent="0.35">
      <c r="B121" s="20" t="s">
        <v>20</v>
      </c>
      <c r="C121" s="9" t="s">
        <v>18</v>
      </c>
      <c r="D121" s="21" t="s">
        <v>14</v>
      </c>
      <c r="E121" s="21" t="s">
        <v>47</v>
      </c>
      <c r="F121" s="32" t="s">
        <v>48</v>
      </c>
      <c r="G121" s="32" t="s">
        <v>50</v>
      </c>
      <c r="J121" s="20" t="s">
        <v>20</v>
      </c>
      <c r="K121" s="9" t="s">
        <v>18</v>
      </c>
      <c r="L121" s="21" t="s">
        <v>14</v>
      </c>
      <c r="M121" s="21" t="s">
        <v>47</v>
      </c>
      <c r="N121" s="32" t="s">
        <v>48</v>
      </c>
      <c r="O121" s="32" t="s">
        <v>50</v>
      </c>
    </row>
    <row r="122" spans="2:15" ht="15.75" x14ac:dyDescent="0.25">
      <c r="B122" s="9">
        <v>1</v>
      </c>
      <c r="C122" s="22">
        <f t="array" ref="C122:C130">MMULT(B5:D13,D33:D35)</f>
        <v>1.1059395890558508</v>
      </c>
      <c r="D122" s="9">
        <v>0.88524999999999998</v>
      </c>
      <c r="E122" s="9">
        <f>(C122-D122)^2</f>
        <v>4.8703894717640299E-2</v>
      </c>
      <c r="F122" s="9">
        <f>D122^2</f>
        <v>0.78366756249999991</v>
      </c>
      <c r="G122" s="9">
        <f>(D122-1.01094 )^2</f>
        <v>1.5797976099999993E-2</v>
      </c>
      <c r="J122" s="9">
        <v>1</v>
      </c>
      <c r="K122" s="22">
        <f t="array" ref="K122:K130">MMULT(B64:E72,D95:D98)</f>
        <v>0.96532414890718909</v>
      </c>
      <c r="L122" s="9">
        <v>0.88524999999999998</v>
      </c>
      <c r="M122" s="9">
        <f>(K122-L122)^2</f>
        <v>6.4118693232106958E-3</v>
      </c>
      <c r="N122" s="9">
        <f>L122^2</f>
        <v>0.78366756249999991</v>
      </c>
      <c r="O122" s="9">
        <f>(L122-1.01094 )^2</f>
        <v>1.5797976099999993E-2</v>
      </c>
    </row>
    <row r="123" spans="2:15" ht="15.75" x14ac:dyDescent="0.25">
      <c r="B123" s="9">
        <v>2</v>
      </c>
      <c r="C123" s="22">
        <v>0.97940741766119221</v>
      </c>
      <c r="D123" s="9">
        <v>0.97241</v>
      </c>
      <c r="E123" s="9">
        <f t="shared" ref="E123:E130" si="0">(C123-D123)^2</f>
        <v>4.8963853925164769E-5</v>
      </c>
      <c r="F123" s="9">
        <f t="shared" ref="F123:F130" si="1">D123^2</f>
        <v>0.94558120810000001</v>
      </c>
      <c r="G123" s="9">
        <f t="shared" ref="G123:G130" si="2">(D123-1.01094 )^2</f>
        <v>1.4845608999999964E-3</v>
      </c>
      <c r="J123" s="9">
        <v>2</v>
      </c>
      <c r="K123" s="22">
        <v>1.0238058610367768</v>
      </c>
      <c r="L123" s="9">
        <v>0.97241</v>
      </c>
      <c r="M123" s="9">
        <f t="shared" ref="M123:M130" si="3">(K123-L123)^2</f>
        <v>2.6415345317116765E-3</v>
      </c>
      <c r="N123" s="9">
        <f t="shared" ref="N123:N130" si="4">L123^2</f>
        <v>0.94558120810000001</v>
      </c>
      <c r="O123" s="9">
        <f t="shared" ref="O123:O130" si="5">(L123-1.01094 )^2</f>
        <v>1.4845608999999964E-3</v>
      </c>
    </row>
    <row r="124" spans="2:15" ht="15.75" x14ac:dyDescent="0.25">
      <c r="B124" s="9">
        <v>3</v>
      </c>
      <c r="C124" s="22">
        <v>0.92410235379885886</v>
      </c>
      <c r="D124" s="9">
        <v>1.0294099999999999</v>
      </c>
      <c r="E124" s="9">
        <f t="shared" si="0"/>
        <v>1.1089700348424703E-2</v>
      </c>
      <c r="F124" s="9">
        <f t="shared" si="1"/>
        <v>1.0596849480999999</v>
      </c>
      <c r="G124" s="9">
        <f t="shared" si="2"/>
        <v>3.4114089999999952E-4</v>
      </c>
      <c r="J124" s="9">
        <v>3</v>
      </c>
      <c r="K124" s="22">
        <v>0.94163195950915801</v>
      </c>
      <c r="L124" s="9">
        <v>1.0294099999999999</v>
      </c>
      <c r="M124" s="9">
        <f t="shared" si="3"/>
        <v>7.704984392411884E-3</v>
      </c>
      <c r="N124" s="9">
        <f t="shared" si="4"/>
        <v>1.0596849480999999</v>
      </c>
      <c r="O124" s="9">
        <f t="shared" si="5"/>
        <v>3.4114089999999952E-4</v>
      </c>
    </row>
    <row r="125" spans="2:15" ht="15.75" x14ac:dyDescent="0.25">
      <c r="B125" s="9">
        <v>4</v>
      </c>
      <c r="C125" s="23">
        <v>1.0404577478296835</v>
      </c>
      <c r="D125" s="9">
        <v>1.0645199999999999</v>
      </c>
      <c r="E125" s="9">
        <f t="shared" si="0"/>
        <v>5.7899197950789791E-4</v>
      </c>
      <c r="F125" s="9">
        <f t="shared" si="1"/>
        <v>1.1332028303999999</v>
      </c>
      <c r="G125" s="9">
        <f t="shared" si="2"/>
        <v>2.8708163999999958E-3</v>
      </c>
      <c r="J125" s="9">
        <v>4</v>
      </c>
      <c r="K125" s="23">
        <v>1.0017879342329736</v>
      </c>
      <c r="L125" s="9">
        <v>1.0645199999999999</v>
      </c>
      <c r="M125" s="9">
        <f t="shared" si="3"/>
        <v>3.9353120753985102E-3</v>
      </c>
      <c r="N125" s="9">
        <f t="shared" si="4"/>
        <v>1.1332028303999999</v>
      </c>
      <c r="O125" s="9">
        <f t="shared" si="5"/>
        <v>2.8708163999999958E-3</v>
      </c>
    </row>
    <row r="126" spans="2:15" ht="15.75" x14ac:dyDescent="0.25">
      <c r="B126" s="9">
        <v>5</v>
      </c>
      <c r="C126" s="22">
        <v>0.98221127406196795</v>
      </c>
      <c r="D126" s="9">
        <v>1.0714300000000001</v>
      </c>
      <c r="E126" s="9">
        <f t="shared" si="0"/>
        <v>7.9599810580056902E-3</v>
      </c>
      <c r="F126" s="9">
        <f t="shared" si="1"/>
        <v>1.1479622449000002</v>
      </c>
      <c r="G126" s="9">
        <f t="shared" si="2"/>
        <v>3.6590401000000188E-3</v>
      </c>
      <c r="J126" s="9">
        <v>5</v>
      </c>
      <c r="K126" s="22">
        <v>0.99190659424988192</v>
      </c>
      <c r="L126" s="9">
        <v>1.0714300000000001</v>
      </c>
      <c r="M126" s="9">
        <f t="shared" si="3"/>
        <v>6.323972062097929E-3</v>
      </c>
      <c r="N126" s="9">
        <f t="shared" si="4"/>
        <v>1.1479622449000002</v>
      </c>
      <c r="O126" s="9">
        <f t="shared" si="5"/>
        <v>3.6590401000000188E-3</v>
      </c>
    </row>
    <row r="127" spans="2:15" ht="15.75" x14ac:dyDescent="0.25">
      <c r="B127" s="9">
        <v>6</v>
      </c>
      <c r="C127" s="22">
        <v>1.0508616770480654</v>
      </c>
      <c r="D127" s="9">
        <v>0.84482999999999997</v>
      </c>
      <c r="E127" s="9">
        <f t="shared" si="0"/>
        <v>4.2449051947238345E-2</v>
      </c>
      <c r="F127" s="9">
        <f t="shared" si="1"/>
        <v>0.71373772889999998</v>
      </c>
      <c r="G127" s="9">
        <f t="shared" si="2"/>
        <v>2.7592532099999994E-2</v>
      </c>
      <c r="J127" s="9">
        <v>6</v>
      </c>
      <c r="K127" s="22">
        <v>0.97698823580089067</v>
      </c>
      <c r="L127" s="9">
        <v>0.84482999999999997</v>
      </c>
      <c r="M127" s="9">
        <f t="shared" si="3"/>
        <v>1.7465799290003827E-2</v>
      </c>
      <c r="N127" s="9">
        <f t="shared" si="4"/>
        <v>0.71373772889999998</v>
      </c>
      <c r="O127" s="9">
        <f t="shared" si="5"/>
        <v>2.7592532099999994E-2</v>
      </c>
    </row>
    <row r="128" spans="2:15" ht="15.75" x14ac:dyDescent="0.25">
      <c r="B128" s="9">
        <v>7</v>
      </c>
      <c r="C128" s="22">
        <v>1.135091339698012</v>
      </c>
      <c r="D128" s="9">
        <v>1.17</v>
      </c>
      <c r="E128" s="9">
        <f t="shared" si="0"/>
        <v>1.2186145640795869E-3</v>
      </c>
      <c r="F128" s="9">
        <f t="shared" si="1"/>
        <v>1.3688999999999998</v>
      </c>
      <c r="G128" s="9">
        <f t="shared" si="2"/>
        <v>2.5300083599999992E-2</v>
      </c>
      <c r="J128" s="9">
        <v>7</v>
      </c>
      <c r="K128" s="22">
        <v>1.1266568283440339</v>
      </c>
      <c r="L128" s="9">
        <v>1.17</v>
      </c>
      <c r="M128" s="9">
        <f t="shared" si="3"/>
        <v>1.878630529198536E-3</v>
      </c>
      <c r="N128" s="9">
        <f t="shared" si="4"/>
        <v>1.3688999999999998</v>
      </c>
      <c r="O128" s="9">
        <f t="shared" si="5"/>
        <v>2.5300083599999992E-2</v>
      </c>
    </row>
    <row r="129" spans="2:15" ht="15.75" x14ac:dyDescent="0.25">
      <c r="B129" s="9">
        <v>8</v>
      </c>
      <c r="C129" s="22">
        <v>0.79886145935911701</v>
      </c>
      <c r="D129" s="9">
        <v>1</v>
      </c>
      <c r="E129" s="9">
        <f t="shared" si="0"/>
        <v>4.0456712531144141E-2</v>
      </c>
      <c r="F129" s="9">
        <f t="shared" si="1"/>
        <v>1</v>
      </c>
      <c r="G129" s="9">
        <f t="shared" si="2"/>
        <v>1.196835999999989E-4</v>
      </c>
      <c r="J129" s="9">
        <v>8</v>
      </c>
      <c r="K129" s="22">
        <v>1.0676994933024104</v>
      </c>
      <c r="L129" s="9">
        <v>1</v>
      </c>
      <c r="M129" s="9">
        <f t="shared" si="3"/>
        <v>4.5832213934031149E-3</v>
      </c>
      <c r="N129" s="9">
        <f t="shared" si="4"/>
        <v>1</v>
      </c>
      <c r="O129" s="9">
        <f t="shared" si="5"/>
        <v>1.196835999999989E-4</v>
      </c>
    </row>
    <row r="130" spans="2:15" ht="15.75" x14ac:dyDescent="0.25">
      <c r="B130" s="9">
        <v>9</v>
      </c>
      <c r="C130" s="22">
        <v>1.0036745260230731</v>
      </c>
      <c r="D130" s="9">
        <v>1.0606100000000001</v>
      </c>
      <c r="E130" s="9">
        <f t="shared" si="0"/>
        <v>3.2416481969773313E-3</v>
      </c>
      <c r="F130" s="9">
        <f t="shared" si="1"/>
        <v>1.1248935721000002</v>
      </c>
      <c r="G130" s="9">
        <f t="shared" si="2"/>
        <v>2.4671089000000103E-3</v>
      </c>
      <c r="J130" s="9">
        <v>9</v>
      </c>
      <c r="K130" s="22">
        <v>1.0026589446166227</v>
      </c>
      <c r="L130" s="9">
        <v>1.0606100000000001</v>
      </c>
      <c r="M130" s="9">
        <f t="shared" si="3"/>
        <v>3.3583248200472634E-3</v>
      </c>
      <c r="N130" s="9">
        <f t="shared" si="4"/>
        <v>1.1248935721000002</v>
      </c>
      <c r="O130" s="9">
        <f t="shared" si="5"/>
        <v>2.4671089000000103E-3</v>
      </c>
    </row>
    <row r="132" spans="2:15" ht="18.75" x14ac:dyDescent="0.3">
      <c r="B132" s="27" t="s">
        <v>42</v>
      </c>
      <c r="C132" s="14"/>
      <c r="D132" s="14"/>
      <c r="E132" s="15"/>
      <c r="F132" s="24">
        <f>CORREL(C122:C130,D122:D130)</f>
        <v>3.2320732701863274E-2</v>
      </c>
      <c r="J132" s="27" t="s">
        <v>42</v>
      </c>
      <c r="K132" s="14"/>
      <c r="L132" s="14"/>
      <c r="M132" s="15"/>
      <c r="N132" s="24">
        <f>CORREL(K122:K130,L122:L130)</f>
        <v>0.56398189440011259</v>
      </c>
    </row>
    <row r="133" spans="2:15" ht="18.75" x14ac:dyDescent="0.3">
      <c r="B133" s="30" t="s">
        <v>43</v>
      </c>
      <c r="C133" s="29"/>
      <c r="D133" s="29"/>
      <c r="E133" s="19"/>
      <c r="F133" s="9">
        <f>F132^2</f>
        <v>1.044629762385294E-3</v>
      </c>
      <c r="J133" s="28" t="s">
        <v>43</v>
      </c>
      <c r="K133" s="29"/>
      <c r="L133" s="29"/>
      <c r="M133" s="19"/>
      <c r="N133" s="9">
        <f>N132^2</f>
        <v>0.31807557721113977</v>
      </c>
    </row>
    <row r="134" spans="2:15" x14ac:dyDescent="0.25">
      <c r="B134" s="31" t="s">
        <v>46</v>
      </c>
      <c r="C134" s="29"/>
      <c r="D134" s="29"/>
      <c r="E134" s="19"/>
      <c r="F134" s="9">
        <f>(SUMXMY2(C122:C130,D122:D130)/SUMSQ(D122:D130))^(1/2)</f>
        <v>0.1295663123262473</v>
      </c>
      <c r="J134" s="31" t="s">
        <v>46</v>
      </c>
      <c r="K134" s="29"/>
      <c r="L134" s="29"/>
      <c r="M134" s="19"/>
      <c r="N134" s="9">
        <f>SUM(M122:M130)/9</f>
        <v>6.0337387130537145E-3</v>
      </c>
    </row>
    <row r="135" spans="2:15" x14ac:dyDescent="0.25">
      <c r="B135" s="31" t="s">
        <v>44</v>
      </c>
      <c r="C135" s="29"/>
      <c r="D135" s="29"/>
      <c r="E135" s="19"/>
      <c r="F135" s="9">
        <f>SUM(E122:E130)/SUM(F122:F130)</f>
        <v>1.6787429289822658E-2</v>
      </c>
      <c r="J135" s="31" t="s">
        <v>44</v>
      </c>
      <c r="K135" s="29"/>
      <c r="L135" s="29"/>
      <c r="M135" s="19"/>
      <c r="N135" s="9">
        <f>SUM(M122:M130)/SUM(N122:N130)</f>
        <v>5.8531810237562008E-3</v>
      </c>
    </row>
    <row r="136" spans="2:15" ht="15.75" x14ac:dyDescent="0.25">
      <c r="B136" s="33" t="s">
        <v>45</v>
      </c>
      <c r="C136" s="12"/>
      <c r="D136" s="12"/>
      <c r="E136" s="13"/>
      <c r="F136" s="9">
        <f>SUM(E122:E130)/SUM(G122:G130)</f>
        <v>1.9558182092965022</v>
      </c>
      <c r="J136" s="31" t="s">
        <v>45</v>
      </c>
      <c r="K136" s="29"/>
      <c r="L136" s="29"/>
      <c r="M136" s="19"/>
      <c r="N136" s="9">
        <f>SUM(M122:M130)/SUM(O122:O130)</f>
        <v>0.68192442278886012</v>
      </c>
    </row>
    <row r="145" spans="6:6" x14ac:dyDescent="0.25">
      <c r="F145">
        <f t="array" ref="F145:F153">AVERAGE(D122:D130)</f>
        <v>1.0109399999999999</v>
      </c>
    </row>
    <row r="146" spans="6:6" x14ac:dyDescent="0.25">
      <c r="F146">
        <v>1.0109399999999999</v>
      </c>
    </row>
    <row r="147" spans="6:6" x14ac:dyDescent="0.25">
      <c r="F147">
        <v>1.0109399999999999</v>
      </c>
    </row>
    <row r="148" spans="6:6" x14ac:dyDescent="0.25">
      <c r="F148">
        <v>1.0109399999999999</v>
      </c>
    </row>
    <row r="149" spans="6:6" x14ac:dyDescent="0.25">
      <c r="F149">
        <v>1.0109399999999999</v>
      </c>
    </row>
    <row r="150" spans="6:6" x14ac:dyDescent="0.25">
      <c r="F150">
        <v>1.0109399999999999</v>
      </c>
    </row>
    <row r="151" spans="6:6" x14ac:dyDescent="0.25">
      <c r="F151">
        <v>1.0109399999999999</v>
      </c>
    </row>
    <row r="152" spans="6:6" x14ac:dyDescent="0.25">
      <c r="F152">
        <v>1.0109399999999999</v>
      </c>
    </row>
    <row r="153" spans="6:6" x14ac:dyDescent="0.25">
      <c r="F153">
        <v>1.0109399999999999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9</xdr:col>
                <xdr:colOff>0</xdr:colOff>
                <xdr:row>0</xdr:row>
                <xdr:rowOff>0</xdr:rowOff>
              </from>
              <to>
                <xdr:col>11</xdr:col>
                <xdr:colOff>581025</xdr:colOff>
                <xdr:row>1</xdr:row>
                <xdr:rowOff>114300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9</xdr:col>
                <xdr:colOff>457200</xdr:colOff>
                <xdr:row>1</xdr:row>
                <xdr:rowOff>104775</xdr:rowOff>
              </from>
              <to>
                <xdr:col>14</xdr:col>
                <xdr:colOff>342900</xdr:colOff>
                <xdr:row>3</xdr:row>
                <xdr:rowOff>66675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39" r:id="rId8">
          <objectPr defaultSize="0" autoPict="0" r:id="rId9">
            <anchor moveWithCells="1" sizeWithCells="1">
              <from>
                <xdr:col>8</xdr:col>
                <xdr:colOff>466725</xdr:colOff>
                <xdr:row>8</xdr:row>
                <xdr:rowOff>152400</xdr:rowOff>
              </from>
              <to>
                <xdr:col>10</xdr:col>
                <xdr:colOff>352425</xdr:colOff>
                <xdr:row>10</xdr:row>
                <xdr:rowOff>66675</xdr:rowOff>
              </to>
            </anchor>
          </objectPr>
        </oleObject>
      </mc:Choice>
      <mc:Fallback>
        <oleObject progId="Equation.3" shapeId="1039" r:id="rId8"/>
      </mc:Fallback>
    </mc:AlternateContent>
    <mc:AlternateContent xmlns:mc="http://schemas.openxmlformats.org/markup-compatibility/2006">
      <mc:Choice Requires="x14">
        <oleObject progId="Equation.3" shapeId="1040" r:id="rId10">
          <objectPr defaultSize="0" autoPict="0" r:id="rId11">
            <anchor moveWithCells="1" sizeWithCells="1">
              <from>
                <xdr:col>10</xdr:col>
                <xdr:colOff>600075</xdr:colOff>
                <xdr:row>8</xdr:row>
                <xdr:rowOff>123825</xdr:rowOff>
              </from>
              <to>
                <xdr:col>15</xdr:col>
                <xdr:colOff>590550</xdr:colOff>
                <xdr:row>10</xdr:row>
                <xdr:rowOff>66675</xdr:rowOff>
              </to>
            </anchor>
          </objectPr>
        </oleObject>
      </mc:Choice>
      <mc:Fallback>
        <oleObject progId="Equation.3" shapeId="1040" r:id="rId10"/>
      </mc:Fallback>
    </mc:AlternateContent>
    <mc:AlternateContent xmlns:mc="http://schemas.openxmlformats.org/markup-compatibility/2006">
      <mc:Choice Requires="x14">
        <oleObject progId="Equation.3" shapeId="1041" r:id="rId12">
          <objectPr defaultSize="0" autoPict="0" r:id="rId5">
            <anchor moveWithCells="1" sizeWithCells="1">
              <from>
                <xdr:col>10</xdr:col>
                <xdr:colOff>0</xdr:colOff>
                <xdr:row>11</xdr:row>
                <xdr:rowOff>0</xdr:rowOff>
              </from>
              <to>
                <xdr:col>12</xdr:col>
                <xdr:colOff>581025</xdr:colOff>
                <xdr:row>12</xdr:row>
                <xdr:rowOff>180975</xdr:rowOff>
              </to>
            </anchor>
          </objectPr>
        </oleObject>
      </mc:Choice>
      <mc:Fallback>
        <oleObject progId="Equation.3" shapeId="1041" r:id="rId12"/>
      </mc:Fallback>
    </mc:AlternateContent>
    <mc:AlternateContent xmlns:mc="http://schemas.openxmlformats.org/markup-compatibility/2006">
      <mc:Choice Requires="x14">
        <oleObject progId="Equation.3" shapeId="1038" r:id="rId13">
          <objectPr defaultSize="0" r:id="rId14">
            <anchor moveWithCells="1" sizeWithCells="1">
              <from>
                <xdr:col>7</xdr:col>
                <xdr:colOff>104775</xdr:colOff>
                <xdr:row>9</xdr:row>
                <xdr:rowOff>9525</xdr:rowOff>
              </from>
              <to>
                <xdr:col>8</xdr:col>
                <xdr:colOff>66675</xdr:colOff>
                <xdr:row>10</xdr:row>
                <xdr:rowOff>38100</xdr:rowOff>
              </to>
            </anchor>
          </objectPr>
        </oleObject>
      </mc:Choice>
      <mc:Fallback>
        <oleObject progId="Equation.3" shapeId="1038" r:id="rId13"/>
      </mc:Fallback>
    </mc:AlternateContent>
    <mc:AlternateContent xmlns:mc="http://schemas.openxmlformats.org/markup-compatibility/2006">
      <mc:Choice Requires="x14">
        <oleObject progId="Equation.3" shapeId="1030" r:id="rId15">
          <objectPr defaultSize="0" autoPict="0" r:id="rId16">
            <anchor moveWithCells="1" sizeWithCells="1">
              <from>
                <xdr:col>0</xdr:col>
                <xdr:colOff>381000</xdr:colOff>
                <xdr:row>16</xdr:row>
                <xdr:rowOff>104775</xdr:rowOff>
              </from>
              <to>
                <xdr:col>1</xdr:col>
                <xdr:colOff>419100</xdr:colOff>
                <xdr:row>18</xdr:row>
                <xdr:rowOff>104775</xdr:rowOff>
              </to>
            </anchor>
          </objectPr>
        </oleObject>
      </mc:Choice>
      <mc:Fallback>
        <oleObject progId="Equation.3" shapeId="1030" r:id="rId15"/>
      </mc:Fallback>
    </mc:AlternateContent>
    <mc:AlternateContent xmlns:mc="http://schemas.openxmlformats.org/markup-compatibility/2006">
      <mc:Choice Requires="x14">
        <oleObject progId="Equation.3" shapeId="1031" r:id="rId17">
          <objectPr defaultSize="0" autoPict="0" r:id="rId18">
            <anchor moveWithCells="1" sizeWithCells="1">
              <from>
                <xdr:col>0</xdr:col>
                <xdr:colOff>161925</xdr:colOff>
                <xdr:row>20</xdr:row>
                <xdr:rowOff>66675</xdr:rowOff>
              </from>
              <to>
                <xdr:col>1</xdr:col>
                <xdr:colOff>552450</xdr:colOff>
                <xdr:row>22</xdr:row>
                <xdr:rowOff>57150</xdr:rowOff>
              </to>
            </anchor>
          </objectPr>
        </oleObject>
      </mc:Choice>
      <mc:Fallback>
        <oleObject progId="Equation.3" shapeId="1031" r:id="rId17"/>
      </mc:Fallback>
    </mc:AlternateContent>
    <mc:AlternateContent xmlns:mc="http://schemas.openxmlformats.org/markup-compatibility/2006">
      <mc:Choice Requires="x14">
        <oleObject progId="Equation.3" shapeId="1032" r:id="rId19">
          <objectPr defaultSize="0" autoPict="0" r:id="rId20">
            <anchor moveWithCells="1" sizeWithCells="1">
              <from>
                <xdr:col>0</xdr:col>
                <xdr:colOff>9525</xdr:colOff>
                <xdr:row>24</xdr:row>
                <xdr:rowOff>104775</xdr:rowOff>
              </from>
              <to>
                <xdr:col>1</xdr:col>
                <xdr:colOff>590550</xdr:colOff>
                <xdr:row>26</xdr:row>
                <xdr:rowOff>95250</xdr:rowOff>
              </to>
            </anchor>
          </objectPr>
        </oleObject>
      </mc:Choice>
      <mc:Fallback>
        <oleObject progId="Equation.3" shapeId="1032" r:id="rId19"/>
      </mc:Fallback>
    </mc:AlternateContent>
    <mc:AlternateContent xmlns:mc="http://schemas.openxmlformats.org/markup-compatibility/2006">
      <mc:Choice Requires="x14">
        <oleObject progId="Equation.3" shapeId="1033" r:id="rId21">
          <objectPr defaultSize="0" autoPict="0" r:id="rId22">
            <anchor moveWithCells="1" sizeWithCells="1">
              <from>
                <xdr:col>0</xdr:col>
                <xdr:colOff>0</xdr:colOff>
                <xdr:row>28</xdr:row>
                <xdr:rowOff>114300</xdr:rowOff>
              </from>
              <to>
                <xdr:col>2</xdr:col>
                <xdr:colOff>581025</xdr:colOff>
                <xdr:row>30</xdr:row>
                <xdr:rowOff>104775</xdr:rowOff>
              </to>
            </anchor>
          </objectPr>
        </oleObject>
      </mc:Choice>
      <mc:Fallback>
        <oleObject progId="Equation.3" shapeId="1033" r:id="rId21"/>
      </mc:Fallback>
    </mc:AlternateContent>
    <mc:AlternateContent xmlns:mc="http://schemas.openxmlformats.org/markup-compatibility/2006">
      <mc:Choice Requires="x14">
        <oleObject progId="Equation.3" shapeId="1034" r:id="rId23">
          <objectPr defaultSize="0" autoPict="0" r:id="rId24">
            <anchor moveWithCells="1" sizeWithCells="1">
              <from>
                <xdr:col>0</xdr:col>
                <xdr:colOff>0</xdr:colOff>
                <xdr:row>32</xdr:row>
                <xdr:rowOff>133350</xdr:rowOff>
              </from>
              <to>
                <xdr:col>2</xdr:col>
                <xdr:colOff>581025</xdr:colOff>
                <xdr:row>34</xdr:row>
                <xdr:rowOff>123825</xdr:rowOff>
              </to>
            </anchor>
          </objectPr>
        </oleObject>
      </mc:Choice>
      <mc:Fallback>
        <oleObject progId="Equation.3" shapeId="1034" r:id="rId23"/>
      </mc:Fallback>
    </mc:AlternateContent>
    <mc:AlternateContent xmlns:mc="http://schemas.openxmlformats.org/markup-compatibility/2006">
      <mc:Choice Requires="x14">
        <oleObject progId="Equation.3" shapeId="1035" r:id="rId25">
          <objectPr defaultSize="0" autoPict="0" r:id="rId7">
            <anchor moveWithCells="1" sizeWithCells="1">
              <from>
                <xdr:col>0</xdr:col>
                <xdr:colOff>66675</xdr:colOff>
                <xdr:row>36</xdr:row>
                <xdr:rowOff>19050</xdr:rowOff>
              </from>
              <to>
                <xdr:col>4</xdr:col>
                <xdr:colOff>561975</xdr:colOff>
                <xdr:row>37</xdr:row>
                <xdr:rowOff>161925</xdr:rowOff>
              </to>
            </anchor>
          </objectPr>
        </oleObject>
      </mc:Choice>
      <mc:Fallback>
        <oleObject progId="Equation.3" shapeId="1035" r:id="rId25"/>
      </mc:Fallback>
    </mc:AlternateContent>
    <mc:AlternateContent xmlns:mc="http://schemas.openxmlformats.org/markup-compatibility/2006">
      <mc:Choice Requires="x14">
        <oleObject progId="Equation.3" shapeId="1043" r:id="rId26">
          <objectPr defaultSize="0" autoPict="0" r:id="rId16">
            <anchor moveWithCells="1" sizeWithCells="1">
              <from>
                <xdr:col>0</xdr:col>
                <xdr:colOff>381000</xdr:colOff>
                <xdr:row>73</xdr:row>
                <xdr:rowOff>171450</xdr:rowOff>
              </from>
              <to>
                <xdr:col>1</xdr:col>
                <xdr:colOff>419100</xdr:colOff>
                <xdr:row>75</xdr:row>
                <xdr:rowOff>171450</xdr:rowOff>
              </to>
            </anchor>
          </objectPr>
        </oleObject>
      </mc:Choice>
      <mc:Fallback>
        <oleObject progId="Equation.3" shapeId="1043" r:id="rId26"/>
      </mc:Fallback>
    </mc:AlternateContent>
    <mc:AlternateContent xmlns:mc="http://schemas.openxmlformats.org/markup-compatibility/2006">
      <mc:Choice Requires="x14">
        <oleObject progId="Equation.3" shapeId="1044" r:id="rId27">
          <objectPr defaultSize="0" autoPict="0" r:id="rId18">
            <anchor moveWithCells="1" sizeWithCells="1">
              <from>
                <xdr:col>0</xdr:col>
                <xdr:colOff>161925</xdr:colOff>
                <xdr:row>78</xdr:row>
                <xdr:rowOff>66675</xdr:rowOff>
              </from>
              <to>
                <xdr:col>1</xdr:col>
                <xdr:colOff>552450</xdr:colOff>
                <xdr:row>80</xdr:row>
                <xdr:rowOff>57150</xdr:rowOff>
              </to>
            </anchor>
          </objectPr>
        </oleObject>
      </mc:Choice>
      <mc:Fallback>
        <oleObject progId="Equation.3" shapeId="1044" r:id="rId27"/>
      </mc:Fallback>
    </mc:AlternateContent>
    <mc:AlternateContent xmlns:mc="http://schemas.openxmlformats.org/markup-compatibility/2006">
      <mc:Choice Requires="x14">
        <oleObject progId="Equation.3" shapeId="1045" r:id="rId28">
          <objectPr defaultSize="0" autoPict="0" r:id="rId20">
            <anchor moveWithCells="1" sizeWithCells="1">
              <from>
                <xdr:col>0</xdr:col>
                <xdr:colOff>9525</xdr:colOff>
                <xdr:row>83</xdr:row>
                <xdr:rowOff>104775</xdr:rowOff>
              </from>
              <to>
                <xdr:col>1</xdr:col>
                <xdr:colOff>590550</xdr:colOff>
                <xdr:row>85</xdr:row>
                <xdr:rowOff>95250</xdr:rowOff>
              </to>
            </anchor>
          </objectPr>
        </oleObject>
      </mc:Choice>
      <mc:Fallback>
        <oleObject progId="Equation.3" shapeId="1045" r:id="rId28"/>
      </mc:Fallback>
    </mc:AlternateContent>
    <mc:AlternateContent xmlns:mc="http://schemas.openxmlformats.org/markup-compatibility/2006">
      <mc:Choice Requires="x14">
        <oleObject progId="Equation.3" shapeId="1046" r:id="rId29">
          <objectPr defaultSize="0" autoPict="0" r:id="rId22">
            <anchor moveWithCells="1" sizeWithCells="1">
              <from>
                <xdr:col>0</xdr:col>
                <xdr:colOff>0</xdr:colOff>
                <xdr:row>88</xdr:row>
                <xdr:rowOff>114300</xdr:rowOff>
              </from>
              <to>
                <xdr:col>2</xdr:col>
                <xdr:colOff>581025</xdr:colOff>
                <xdr:row>90</xdr:row>
                <xdr:rowOff>104775</xdr:rowOff>
              </to>
            </anchor>
          </objectPr>
        </oleObject>
      </mc:Choice>
      <mc:Fallback>
        <oleObject progId="Equation.3" shapeId="1046" r:id="rId29"/>
      </mc:Fallback>
    </mc:AlternateContent>
    <mc:AlternateContent xmlns:mc="http://schemas.openxmlformats.org/markup-compatibility/2006">
      <mc:Choice Requires="x14">
        <oleObject progId="Equation.3" shapeId="1047" r:id="rId30">
          <objectPr defaultSize="0" autoPict="0" r:id="rId24">
            <anchor moveWithCells="1" sizeWithCells="1">
              <from>
                <xdr:col>0</xdr:col>
                <xdr:colOff>9525</xdr:colOff>
                <xdr:row>94</xdr:row>
                <xdr:rowOff>123825</xdr:rowOff>
              </from>
              <to>
                <xdr:col>2</xdr:col>
                <xdr:colOff>590550</xdr:colOff>
                <xdr:row>96</xdr:row>
                <xdr:rowOff>114300</xdr:rowOff>
              </to>
            </anchor>
          </objectPr>
        </oleObject>
      </mc:Choice>
      <mc:Fallback>
        <oleObject progId="Equation.3" shapeId="1047" r:id="rId30"/>
      </mc:Fallback>
    </mc:AlternateContent>
    <mc:AlternateContent xmlns:mc="http://schemas.openxmlformats.org/markup-compatibility/2006">
      <mc:Choice Requires="x14">
        <oleObject progId="Equation.3" shapeId="1048" r:id="rId31">
          <objectPr defaultSize="0" autoPict="0" r:id="rId7">
            <anchor moveWithCells="1" sizeWithCells="1">
              <from>
                <xdr:col>0</xdr:col>
                <xdr:colOff>66675</xdr:colOff>
                <xdr:row>99</xdr:row>
                <xdr:rowOff>19050</xdr:rowOff>
              </from>
              <to>
                <xdr:col>4</xdr:col>
                <xdr:colOff>561975</xdr:colOff>
                <xdr:row>100</xdr:row>
                <xdr:rowOff>161925</xdr:rowOff>
              </to>
            </anchor>
          </objectPr>
        </oleObject>
      </mc:Choice>
      <mc:Fallback>
        <oleObject progId="Equation.3" shapeId="1048" r:id="rId3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Volodya</dc:creator>
  <cp:lastModifiedBy>Пользователь Windows</cp:lastModifiedBy>
  <dcterms:created xsi:type="dcterms:W3CDTF">2012-11-24T16:56:26Z</dcterms:created>
  <dcterms:modified xsi:type="dcterms:W3CDTF">2022-12-24T17:09:43Z</dcterms:modified>
</cp:coreProperties>
</file>