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le/Documents/OpenState/Woo-termijnen/"/>
    </mc:Choice>
  </mc:AlternateContent>
  <xr:revisionPtr revIDLastSave="1143" documentId="8_{D8D3BCFC-C922-1B45-911D-BF5D42710AD5}" xr6:coauthVersionLast="47" xr6:coauthVersionMax="47" xr10:uidLastSave="{CAED8AA1-B194-471F-BBD6-618C953C7EAB}"/>
  <bookViews>
    <workbookView xWindow="0" yWindow="0" windowWidth="28800" windowHeight="18000" firstSheet="1" activeTab="1" xr2:uid="{69FCA6B6-97E2-459F-A1DB-7A176E95A2B0}"/>
  </bookViews>
  <sheets>
    <sheet name="Blad1" sheetId="1" r:id="rId1"/>
    <sheet name="Bezwaren en deelbeslu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1" i="1" l="1"/>
  <c r="H71" i="1" s="1"/>
  <c r="H23" i="1"/>
  <c r="H24" i="1"/>
  <c r="E65" i="1"/>
  <c r="H65" i="1" s="1"/>
  <c r="E62" i="1"/>
  <c r="H62" i="1" s="1"/>
  <c r="E61" i="1"/>
  <c r="H61" i="1" s="1"/>
  <c r="E56" i="1"/>
  <c r="H56" i="1" s="1"/>
  <c r="E34" i="1"/>
  <c r="H34" i="1" s="1"/>
  <c r="E27" i="1"/>
  <c r="H27" i="1" s="1"/>
  <c r="E70" i="1"/>
  <c r="H70" i="1" s="1"/>
  <c r="E69" i="1"/>
  <c r="H69" i="1" s="1"/>
  <c r="E67" i="1"/>
  <c r="H67" i="1" s="1"/>
  <c r="E57" i="1"/>
  <c r="H57" i="1" s="1"/>
  <c r="E20" i="2"/>
  <c r="E21" i="2"/>
  <c r="E22" i="2"/>
  <c r="E23" i="2"/>
  <c r="E24" i="2"/>
  <c r="E25" i="2"/>
  <c r="E19" i="2"/>
  <c r="E2" i="2"/>
  <c r="E3" i="2"/>
  <c r="E4" i="2"/>
  <c r="I42" i="1"/>
  <c r="I41" i="1"/>
  <c r="I40" i="1"/>
  <c r="I39" i="1"/>
  <c r="I38" i="1"/>
  <c r="I37" i="1"/>
  <c r="I36" i="1"/>
  <c r="E22" i="1"/>
  <c r="H22" i="1" s="1"/>
  <c r="E7" i="1"/>
  <c r="H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I26" i="1"/>
  <c r="E21" i="1"/>
  <c r="H21" i="1" s="1"/>
  <c r="E5" i="2"/>
  <c r="I8" i="1"/>
  <c r="E8" i="1"/>
  <c r="H8" i="1" s="1"/>
  <c r="E9" i="1"/>
  <c r="H9" i="1" s="1"/>
  <c r="E68" i="1"/>
  <c r="H68" i="1" s="1"/>
  <c r="E43" i="1"/>
  <c r="H43" i="1" s="1"/>
  <c r="E44" i="1"/>
  <c r="H44" i="1" s="1"/>
  <c r="E66" i="1"/>
  <c r="H66" i="1" s="1"/>
  <c r="E48" i="1"/>
  <c r="H48" i="1" s="1"/>
  <c r="E64" i="1"/>
  <c r="H64" i="1" s="1"/>
  <c r="E58" i="1"/>
  <c r="H58" i="1" s="1"/>
  <c r="E63" i="1"/>
  <c r="H63" i="1" s="1"/>
  <c r="E60" i="1"/>
  <c r="H60" i="1" s="1"/>
  <c r="E59" i="1"/>
  <c r="H59" i="1" s="1"/>
  <c r="E55" i="1"/>
  <c r="H55" i="1" s="1"/>
  <c r="E54" i="1"/>
  <c r="H54" i="1" s="1"/>
  <c r="E2" i="1"/>
  <c r="H2" i="1" s="1"/>
  <c r="E25" i="1"/>
  <c r="H25" i="1" s="1"/>
  <c r="E18" i="1"/>
  <c r="H18" i="1" s="1"/>
  <c r="E49" i="1"/>
  <c r="H49" i="1" s="1"/>
  <c r="E50" i="1"/>
  <c r="H50" i="1" s="1"/>
  <c r="E51" i="1"/>
  <c r="H51" i="1" s="1"/>
  <c r="E52" i="1"/>
  <c r="H52" i="1" s="1"/>
  <c r="E53" i="1"/>
  <c r="H53" i="1" s="1"/>
  <c r="E41" i="1"/>
  <c r="H41" i="1" s="1"/>
  <c r="E42" i="1"/>
  <c r="H42" i="1" s="1"/>
  <c r="E45" i="1"/>
  <c r="H45" i="1" s="1"/>
  <c r="E46" i="1"/>
  <c r="H46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7" i="1"/>
  <c r="H47" i="1" s="1"/>
  <c r="E33" i="1"/>
  <c r="H33" i="1" s="1"/>
  <c r="E32" i="1"/>
  <c r="H32" i="1" s="1"/>
  <c r="E20" i="1"/>
  <c r="H20" i="1" s="1"/>
  <c r="E19" i="1"/>
  <c r="H19" i="1" s="1"/>
  <c r="E17" i="1"/>
  <c r="H17" i="1" s="1"/>
  <c r="E16" i="1"/>
  <c r="H16" i="1" s="1"/>
  <c r="E15" i="1"/>
  <c r="H15" i="1" s="1"/>
  <c r="E14" i="1"/>
  <c r="H14" i="1" s="1"/>
  <c r="E13" i="1"/>
  <c r="H13" i="1" s="1"/>
  <c r="E12" i="1"/>
  <c r="H12" i="1" s="1"/>
  <c r="E11" i="1"/>
  <c r="H11" i="1" s="1"/>
  <c r="E10" i="1"/>
  <c r="H10" i="1" s="1"/>
  <c r="E6" i="1"/>
  <c r="H6" i="1" s="1"/>
  <c r="E5" i="1"/>
  <c r="H5" i="1" s="1"/>
  <c r="E4" i="1"/>
  <c r="H4" i="1" s="1"/>
  <c r="E3" i="1"/>
  <c r="H3" i="1" s="1"/>
  <c r="E26" i="1"/>
  <c r="H26" i="1" s="1"/>
  <c r="E28" i="1"/>
  <c r="H28" i="1" s="1"/>
  <c r="E29" i="1"/>
  <c r="H29" i="1" s="1"/>
  <c r="E30" i="1"/>
  <c r="H30" i="1" s="1"/>
  <c r="E31" i="1"/>
  <c r="H31" i="1" s="1"/>
</calcChain>
</file>

<file path=xl/sharedStrings.xml><?xml version="1.0" encoding="utf-8"?>
<sst xmlns="http://schemas.openxmlformats.org/spreadsheetml/2006/main" count="282" uniqueCount="208">
  <si>
    <t>WOB Verzoek</t>
  </si>
  <si>
    <t>Onderwerp</t>
  </si>
  <si>
    <t>Datum van ontvangst</t>
  </si>
  <si>
    <t>Datum van besluit</t>
  </si>
  <si>
    <t>Aantal dagen 
in behandeling</t>
  </si>
  <si>
    <t>Indien deelbesluit 1, aantal dagen</t>
  </si>
  <si>
    <t>Indien deelbesluit 2, aantal dagen</t>
  </si>
  <si>
    <t>Binnen de 
termijn afgehandeld</t>
  </si>
  <si>
    <t xml:space="preserve">Omvang document (aantal pagina's)
</t>
  </si>
  <si>
    <t>Bijzonderheden</t>
  </si>
  <si>
    <t>URL</t>
  </si>
  <si>
    <t>Hybrid Power System Group (HPSG)</t>
  </si>
  <si>
    <t>Zienswijzen derden gevraagd en beslistermijn met twee weken verlengd. </t>
  </si>
  <si>
    <t>https://www.rijksoverheid.nl/ministeries/ministerie-van-buitenlandse-zaken/documenten/wob-verzoeken/2022/01/11/besluit-op-wob-verzoek-over-hybrid-power-system-group-hpsg</t>
  </si>
  <si>
    <t>Chagos Archipel</t>
  </si>
  <si>
    <t>Beslistermijn verlengd met vier weken vanwege vragen zienswijzen derden.</t>
  </si>
  <si>
    <t>https://www.rijksoverheid.nl/ministeries/ministerie-van-buitenlandse-zaken/documenten/wob-verzoeken/2022/01/19/besluit-wob-verzoek-schriftelijke-inbreng-chagos-archipel</t>
  </si>
  <si>
    <t>De Vaandeldrager van Rembrandt van Rijn</t>
  </si>
  <si>
    <t>Geen documenten aangetroffen die niet al door het ministerie van OCW zijn openbaar gemaakt.</t>
  </si>
  <si>
    <t>https://www.rijksoverheid.nl/ministeries/ministerie-van-buitenlandse-zaken/documenten/wob-verzoeken/2022/01/24/besluit-op-wob-verzoek-over-de-vaandeldrager-van-rembrandt-van-rijn</t>
  </si>
  <si>
    <t>Samenwerkingsovereenkomsten Nederlandse overheid en het World Economic Forum (WEF)</t>
  </si>
  <si>
    <t>Doorgestuurd door ministerie van Landbouw, Natuur en Voedselkwaliteit. Datum van doorsturen is in besluit genoteerd als 17 januari 2021 maar zou 2022 moeten zijn.</t>
  </si>
  <si>
    <t>https://www.rijksoverheid.nl/ministeries/ministerie-van-buitenlandse-zaken/documenten/wob-verzoeken/2022/02/02/besluit-op-wob-verzoeken-over-samenwerkingsovereenkomsten-nederlandse-overheid-en-world-economic-forum</t>
  </si>
  <si>
    <t>Evacuatievlucht Afghanistan</t>
  </si>
  <si>
    <t>Zienswijzen derden gevraagd en beslistermijn verlengd. </t>
  </si>
  <si>
    <t>https://www.rijksoverheid.nl/ministeries/ministerie-van-buitenlandse-zaken/documenten/wob-verzoeken/2022/02/14/besluit-op-wob-verzoek-inzake-evacuatievlucht-afghanistan</t>
  </si>
  <si>
    <t>Besluit op Wob-verzoek over aanschaf nieuwe onderzeeboten</t>
  </si>
  <si>
    <t>https://www.rijksoverheid.nl/ministeries/ministerie-van-buitenlandse-zaken/documenten/wob-verzoeken/2022/03/02/besluit-op-wob-verzoek-over-aanschaf-nieuwe-onderzeeboten</t>
  </si>
  <si>
    <t>Deelbesluit 2 op Wob-verzoek erkenning Armeense genocide</t>
  </si>
  <si>
    <t>Deelbesluit 2. Oorspronkelijke Wob-verzoek was in 2019. Datum van bespreking tweede deelbesluit was later.</t>
  </si>
  <si>
    <t>https://www.rijksoverheid.nl/ministeries/ministerie-van-buitenlandse-zaken/documenten/wob-verzoeken/2022/03/08/deelbesluit-2-op-wob-verzoek-erkenning-armeense-genocide</t>
  </si>
  <si>
    <t>Verzoek om informatie over het proces rondom de naamswijziging van de Republiek Macedonië naar de Republiek Noord-Macedonië.</t>
  </si>
  <si>
    <t>precisering verzoek gevraagd. Meermaals contact geweest over Stand van zaken.</t>
  </si>
  <si>
    <t>https://www.rijksoverheid.nl/ministeries/ministerie-van-buitenlandse-zaken/documenten/wob-verzoeken/2022/03/11/besluit-op-wob-verzoek-over-naamswijziging-macedonie</t>
  </si>
  <si>
    <t>Overeenkomsten met World Economic Forum</t>
  </si>
  <si>
    <t>Doorgezonden door ministerie van BZK.</t>
  </si>
  <si>
    <t>https://www.rijksoverheid.nl/ministeries/ministerie-van-buitenlandse-zaken/documenten/wob-verzoeken/2022/03/24/besluit-wob-verzoek-overeenkomsten-met-world-economic-forum</t>
  </si>
  <si>
    <t>Overleg aanbod chartervlucht Kabul-Pakistan met evacuees Afghanistan</t>
  </si>
  <si>
    <t>https://www.rijksoverheid.nl/ministeries/ministerie-van-buitenlandse-zaken/documenten/wob-verzoeken/2022/03/30/besluit-op-wob-verzoek-over-overleg-aanbod-chartervlucht-kabul-pakistan-voor-evacuees-afghanistan</t>
  </si>
  <si>
    <t>EU rapport over Gujarat (2002)</t>
  </si>
  <si>
    <t>Geen documenten gevonden.</t>
  </si>
  <si>
    <t>https://www.rijksoverheid.nl/ministeries/ministerie-van-buitenlandse-zaken/documenten/wob-verzoeken/2022/03/31/besluit-op-wob-verzoek-over-een-eu-rapport-over-gujarat-2002</t>
  </si>
  <si>
    <t>Besluit op Wob-verzoek over het World Economic Forum</t>
  </si>
  <si>
    <t>Precisering rondom verzoek gevraagd.</t>
  </si>
  <si>
    <t>https://www.rijksoverheid.nl/ministeries/ministerie-van-buitenlandse-zaken/documenten/wob-verzoeken/2022/03/31/besluit-op-wob-verzoek-over-overeenkomsten-met-het-world-economic-forum</t>
  </si>
  <si>
    <t>NLA-programma</t>
  </si>
  <si>
    <t>13 januari 2022 is een nieuwe Wob-verzoek ingediend. Vanwege de samenhang zijn beide als één behandeld.</t>
  </si>
  <si>
    <t>https://www.rijksoverheid.nl/ministeries/ministerie-van-buitenlandse-zaken/documenten/wob-verzoeken/2022/04/01/besluit-op-wob-verzoek-inzake-nla-programma</t>
  </si>
  <si>
    <t>De zogenaamde Grote Mars van de Terugkeer</t>
  </si>
  <si>
    <t>Meermaals beslistermijn verlengd. Deels door opvragen zienswijzen derden.</t>
  </si>
  <si>
    <t>https://www.rijksoverheid.nl/ministeries/ministerie-van-buitenlandse-zaken/documenten/wob-verzoeken/2022/04/05/besluit-op-een-wob-verzoek-inzake-de-zogenaamde-grote-mars-van-de-terugkeer</t>
  </si>
  <si>
    <t>Erkenning genocide op Koerden</t>
  </si>
  <si>
    <t>Zienswijzeverzoek zorgde voor twee week opschorting. Daarnaast gemeld door ministerie dat het besluit langer zou duren.</t>
  </si>
  <si>
    <t>https://www.rijksoverheid.nl/ministeries/ministerie-van-buitenlandse-zaken/documenten/wob-verzoeken/2022/04/05/besluit-op-wob-verzoek-over-erkenning-genocide-op-koerden</t>
  </si>
  <si>
    <t>De gesprekkenlijst van PV EU 2020-2021</t>
  </si>
  <si>
    <t>Engelstalig</t>
  </si>
  <si>
    <t>https://www.rijksoverheid.nl/ministeries/ministerie-van-buitenlandse-zaken/documenten/wob-verzoeken/2022/04/06/besluit-op-wob-verzoek-over-gevoerde-gesprekken-pv-nederland-bij-eu</t>
  </si>
  <si>
    <t>Besluit op Wob-verzoek over NATO Civilian Personnel Regulations (NCPR’s)</t>
  </si>
  <si>
    <t>https://www.rijksoverheid.nl/ministeries/ministerie-van-buitenlandse-zaken/documenten/wob-verzoeken/2022/04/20/besluit-op-wob-verzoek-over-nato-civilian-personnel-regulations-ncprs</t>
  </si>
  <si>
    <t>Humanitaire vluchten uit Curaçao en Aruba naar Venezuela</t>
  </si>
  <si>
    <t>Ingebrekestelling. Beslistermijn verlengd wegens zienswijzen derden.</t>
  </si>
  <si>
    <t>https://www.rijksoverheid.nl/ministeries/ministerie-van-buitenlandse-zaken/documenten/wob-verzoeken/2022/04/21/besluit-wob-verzoek-humanitaire-vluchten-uit-curacao-en-aruba-naar-venezuela</t>
  </si>
  <si>
    <t>Naamswijziging Macedonië</t>
  </si>
  <si>
    <t>https://www.rijksoverheid.nl/ministeries/ministerie-van-buitenlandse-zaken/documenten/wob-verzoeken/2022/04/28/besluit-wob-verzoek-afhandeling-wob-verzoek-naamswijziging-macedonie</t>
  </si>
  <si>
    <t>Besluit op een Wob-verzoek over besluit van de minister van SZW genoemde documenten afkomstig van ministerie van BZ over (erkenning van) Armeense genocide van 1915</t>
  </si>
  <si>
    <t>https://www.rijksoverheid.nl/ministeries/ministerie-van-buitenlandse-zaken/documenten/wob-verzoeken/2022/04/29/besluit-op-een-wob-verzoek-over-besluit-van-szw-genoemde-documenten-afkomstig-van-bz-over-erkenning-van-armeense-genocide-van-1915</t>
  </si>
  <si>
    <t>Besluit op Wob-verzoek inzake het Tractatenblad</t>
  </si>
  <si>
    <t>https://www.rijksoverheid.nl/ministeries/ministerie-van-buitenlandse-zaken/documenten/wob-verzoeken/2022/04/29/besluit-op-wob-verzoek-over-tractatenblad</t>
  </si>
  <si>
    <t>Besluit op Wob-verzoek over programma met Sigrid Kaag</t>
  </si>
  <si>
    <t>https://www.rijksoverheid.nl/ministeries/ministerie-van-buitenlandse-zaken/documenten/woo-besluiten/2022/05/10/besluit-op-wob-verzoek-over-programma-met-sigrid-kaag</t>
  </si>
  <si>
    <t>Besluit op Wob-/Woo-verzoek over reisadvies Thailand</t>
  </si>
  <si>
    <t>https://www.rijksoverheid.nl/ministeries/ministerie-van-buitenlandse-zaken/documenten/woo-besluiten/2022/06/08/besluit-op-wob--woo-verzoek-over-reisadvies-thailand</t>
  </si>
  <si>
    <t>Besluit op Wob-verzoek over FMO-financiering van palmolieplantages in Democratische Republiek Congo</t>
  </si>
  <si>
    <t>https://www.rijksoverheid.nl/ministeries/ministerie-van-buitenlandse-zaken/documenten/woo-besluiten/2022/06/16/besluit-op-wob-verzoek-over-fmo-financiering-van-palmolieplantages-in-democratische-republiek-congo</t>
  </si>
  <si>
    <t>2e deelbesluit Wob-verzoek subsidie voor activiteiten in Ghana</t>
  </si>
  <si>
    <t>https://www.rijksoverheid.nl/documenten/woo-besluiten/2022/06/28/2e-deelbesluit-wob-verzoek-subsidie-voor-activiteiten-in-ghana</t>
  </si>
  <si>
    <t>Besluit op Woo-verzoek over zaak-Agostinho EHRM</t>
  </si>
  <si>
    <t>https://www.rijksoverheid.nl/ministeries/ministerie-van-buitenlandse-zaken/documenten/woo-besluiten/2022/06/28/besluit-op-woo-verzoek-over-zaak-agostinho-ehrm</t>
  </si>
  <si>
    <t>Besluit op Wob-/Woo-verzoek over de toegang tot Russische nieuwsbronnen</t>
  </si>
  <si>
    <t>https://www.rijksoverheid.nl/ministeries/ministerie-van-buitenlandse-zaken/documenten/woo-besluiten/2022/07/08/besluit-op-wob-woo-verzoek-over-de-toegang-tot-russische-nieuwsbronnen</t>
  </si>
  <si>
    <t>Besluit op Wob-/Woo-verzoek over de herinneringsmedaille buitenlandse bezoeken</t>
  </si>
  <si>
    <t>https://www.rijksoverheid.nl/ministeries/ministerie-van-buitenlandse-zaken/documenten/woo-besluiten/2022/07/08/besluit-op-wob-woo-verzoek-over-de-herinneringsmedaille-buitenlandse-bezoeken</t>
  </si>
  <si>
    <t>Besluit op Woo-verzoek over gaswinning in Tanzania</t>
  </si>
  <si>
    <t>https://www.rijksoverheid.nl/ministeries/ministerie-van-buitenlandse-zaken/documenten/woo-besluiten/2022/07/12/besluit-op-woo-verzoek-over-gaswinning-in-tanzania</t>
  </si>
  <si>
    <t>Besluit Wob-verzoek veiligheid Nederlanders in Rusland</t>
  </si>
  <si>
    <t>https://www.rijksoverheid.nl/ministeries/ministerie-van-buitenlandse-zaken/documenten/woo-besluiten/2022/07/13/besluit-wob-verzoek-veiligheid-nederlanders-in-rusland</t>
  </si>
  <si>
    <t>Besluit op Woo-verzoek over contact Rabobank en Nederlandse Permanente Vertegenwoordiging EU</t>
  </si>
  <si>
    <t>https://www.rijksoverheid.nl/ministeries/ministerie-van-buitenlandse-zaken/documenten/woo-besluiten/2022/07/14/besluit-op-woo-verzoek-over-contact-rabobank-en-nederlandse-permanente-vertegenwoordiging-eu</t>
  </si>
  <si>
    <t>Besluit Woo-verzoek correspondentie over gendergelijkheid en genderemancipatie</t>
  </si>
  <si>
    <t>https://www.rijksoverheid.nl/ministeries/ministerie-van-buitenlandse-zaken/documenten/woo-besluiten/2022/07/21/besluit-woo-verzoek-correspondentie-over-gendergelijkheid-en-genderemancipatie</t>
  </si>
  <si>
    <t>Besluit Woo-verzoek reisadvies Thailand 2017-2019</t>
  </si>
  <si>
    <t>https://www.rijksoverheid.nl/ministeries/ministerie-van-buitenlandse-zaken/documenten/woo-besluiten/2022/07/28/besluit-woo-verzoek-reisadvies-thailand-2017-2019</t>
  </si>
  <si>
    <t>Besluit op Woo-verzoek over afwijzing subsidieaanvraag</t>
  </si>
  <si>
    <t>https://www.rijksoverheid.nl/ministeries/ministerie-van-buitenlandse-zaken/documenten/woo-besluiten/2022/08/02/besluit-op-woo-verzoek-over-afwijzing-subsidieaanvraag</t>
  </si>
  <si>
    <t xml:space="preserve">Besluit 1 - evacuatie rond en na de val van Kabul </t>
  </si>
  <si>
    <t>https://www.rijksoverheid.nl/documenten/woo-besluiten/2022/08/05/deelbesluit-3-op-wob-verzoek-over-afghanistan</t>
  </si>
  <si>
    <t>Besluit 2 - evacuatie van Nederlandse en Afghaanse personeel uit de ambassade in Afghanistan</t>
  </si>
  <si>
    <t xml:space="preserve">Besluit 3  - toenmalige veiligheidssituatie in Afghanistan en de evacuaties die daarop volgden </t>
  </si>
  <si>
    <t>Besluit 4 -  machtsovername van Taliban en evacuaties van tolken en ambassademedewerkers</t>
  </si>
  <si>
    <t xml:space="preserve">Besluit 5 - overbrengen vanuit Afghanistan naar Nederland van tolken, hulpverleners, bestuurders </t>
  </si>
  <si>
    <t>Besluit 6 - toenmalige veiligheidssituatie in Afghanistan en de reactie en handelwijze</t>
  </si>
  <si>
    <t xml:space="preserve">Besluit 7 -  (veiligheids)situatie in Afghanistan. </t>
  </si>
  <si>
    <t>Besluit BZ Wob-verzoek uitvoering sancties tegen Rusland</t>
  </si>
  <si>
    <t>https://www.rijksoverheid.nl/ministeries/ministerie-van-buitenlandse-zaken/documenten/woo-besluiten/2022/08/09/besluit-bz-wob-verzoek-uitvoering-sancties-tegen-rusland</t>
  </si>
  <si>
    <t>Besluit Wob-verzoek financiële sancties tegen Rusland</t>
  </si>
  <si>
    <t>https://www.rijksoverheid.nl/ministeries/ministerie-van-buitenlandse-zaken/documenten/woo-besluiten/2022/08/09/besluit-wob-verzoek-financiele-sancties-tegen-rusland</t>
  </si>
  <si>
    <t>Besluit op Woo-verzoek over artikel 15 van Verdrag tot bescherming rechten van mens en fundamentele vrijheden</t>
  </si>
  <si>
    <t>Verzoek afgewezen, geen documenten aangetroffen</t>
  </si>
  <si>
    <t>https://www.rijksoverheid.nl/ministeries/ministerie-van-buitenlandse-zaken/documenten/woo-besluiten/2022/08/10/besluit-op-woo-verzoek-over-verdrag-tot-bescherming-rechten-van-mens-en-fundamentele-vrijheden</t>
  </si>
  <si>
    <t>Besluit op Woo-verzoek over plaatsing belhokjes in Rijkskantoor</t>
  </si>
  <si>
    <t>https://www.rijksoverheid.nl/ministeries/ministerie-van-buitenlandse-zaken/documenten/woo-besluiten/2022/08/12/besluit-op-woo-verzoek-over-plaatsing-belhokjes-in-rijkskantoor</t>
  </si>
  <si>
    <t>Besluit op een Woo-verzoek inzake het bezoek van minister Hoekstra aan Israël en de Palestijnse gebieden</t>
  </si>
  <si>
    <t>https://www.rijksoverheid.nl/ministeries/ministerie-van-buitenlandse-zaken/documenten/woo-besluiten/2022/08/15/besluit-op-woo-verzoek-inzake-bezoek-hoekstra-aan-israel-en-de-palestijnse-gebieden</t>
  </si>
  <si>
    <t>Besluit op Woo-verzoek over documenten die betrekking hebben op de totstandkoming reisadvies Thailand mei-juli 2022</t>
  </si>
  <si>
    <t>https://www.rijksoverheid.nl/ministeries/ministerie-van-buitenlandse-zaken/documenten/woo-besluiten/2022/08/16/besluit-op-woo-verzoek-over-documenten-die-betrekking-hebben-op-de-totstandkoming-reisadvies-thailand-mei-juli-2022</t>
  </si>
  <si>
    <t>Besluit Woo-verzoeken rechtszaak Milieudefensie tegen Shell en communicatie met Milieudefensie en anderen</t>
  </si>
  <si>
    <t>https://www.rijksoverheid.nl/ministeries/ministerie-van-buitenlandse-zaken/documenten/woo-besluiten/2022/08/18/besluit-woo-verzoeken-rechtszaak-milieudefensie-tegen-shell-en-communicatie-met-milieudefensie-en-anderen</t>
  </si>
  <si>
    <t>Besluit Woo-verzoeken ontmoetingen Koningin Máxima</t>
  </si>
  <si>
    <t>Geen directe documenten openbaar gemaakt, wel samenvatting van mailwisseling in besluit</t>
  </si>
  <si>
    <t>https://www.rijksoverheid.nl/ministeries/ministerie-van-buitenlandse-zaken/documenten/woo-besluiten/2022/08/23/besluit-woo-verzoeken-ontmoetingen-koningin-maxima</t>
  </si>
  <si>
    <t>Besluit op Woo-verzoek over correspondentie van plaatsen logo van het ministerie van BZ op website van de studentenvereniging A.S.C./A.V.S.V.</t>
  </si>
  <si>
    <t>https://www.rijksoverheid.nl/ministeries/ministerie-van-buitenlandse-zaken/documenten/woo-besluiten/2022/08/25/besluit-op-woo-verzoek-over-correspondentie-van-plaatsen-logo-van-het-ministerie-van-bz-op-website-van-de-studentenvereniging-a.s.c.-a.v.s.v</t>
  </si>
  <si>
    <t>Besluit BZ Woo-verzoek over Aanspreekpunt Potentiële Buitenlandse Investeerders</t>
  </si>
  <si>
    <t>Besluit BZ Woo-verzoek contacten met Pfizer</t>
  </si>
  <si>
    <t>https://www.rijksoverheid.nl/ministeries/ministerie-van-buitenlandse-zaken/documenten/woo-besluiten/2022/09/08/besluit-bz-woo-verzoek-contacten-met-pfizer</t>
  </si>
  <si>
    <t>Besluit Woo-verzoek contacten BZ en VNO-NCW over IMVO</t>
  </si>
  <si>
    <t>https://www.rijksoverheid.nl/ministeries/ministerie-van-buitenlandse-zaken/documenten/woo-besluiten/2022/09/13/besluit-woo-verzoek-contacten-bz-en-vno-ncw-over-imvo</t>
  </si>
  <si>
    <t>Besluit op Woo-verzoek over gesprekken tussen de Nederlandse ambassadeur in Moskou met de adviseur van Poetin</t>
  </si>
  <si>
    <t>Verzoek afgewezen</t>
  </si>
  <si>
    <t>https://www.rijksoverheid.nl/ministeries/ministerie-van-buitenlandse-zaken/documenten/woo-besluiten/2022/09/26/besluit-woo-verzoek-gesprekken-nederlandse-ambassadeur</t>
  </si>
  <si>
    <t>Besluit op Woo-verzoek over door PvEU gevoerde gesprekken met vertegenwoordigers bezorgdiensten</t>
  </si>
  <si>
    <t>Engels besluit</t>
  </si>
  <si>
    <t>https://www.rijksoverheid.nl/ministeries/ministerie-van-buitenlandse-zaken/documenten/woo-besluiten/2022/09/27/besluit-op-woo-verzoek-over-door-pveu-gevoerde-gesprekken-met-vertegenwoordigers-bezorgdiensten</t>
  </si>
  <si>
    <t>Besluit op Woo-verzoek over begeleiding Nederlandse gedetineerden in buitenland</t>
  </si>
  <si>
    <t>https://www.rijksoverheid.nl/ministeries/ministerie-van-buitenlandse-zaken/documenten/woo-besluiten/2022/09/28/besluit-op-woo-verzoek-over-begeleiding-nederlandse-gedetineerden-in-buitenland</t>
  </si>
  <si>
    <t>Besluit Woo-verzoek visumvertegenwoordiging door Oostenrijk in Kazachstan</t>
  </si>
  <si>
    <t>https://www.rijksoverheid.nl/ministeries/ministerie-van-buitenlandse-zaken/documenten/woo-besluiten/2022/10/04/besluit-woo-verzoek-visumvertegenwoordiging-door-oostenrijk-in-kazachstan</t>
  </si>
  <si>
    <t>Besluit op Woo-verzoek inzake voorbereiding stikstofdebat</t>
  </si>
  <si>
    <t>https://www.rijksoverheid.nl/ministeries/ministerie-van-buitenlandse-zaken/documenten/woo-besluiten/2022/10/17/besluit-woo-verzoek-over-debat-stikstof</t>
  </si>
  <si>
    <t>Besluit op Woo-verzoek over totstandkoming van het reisadvies Thailand</t>
  </si>
  <si>
    <t>https://www.rijksoverheid.nl/ministeries/ministerie-van-buitenlandse-zaken/documenten/woo-besluiten/2022/10/24/besluit-op-woo-verzoek-over-totstandkoming-van-het-reisadvies-thailand</t>
  </si>
  <si>
    <t>Besluit op Woo-verzoek over door PvEU gevoerde gesprekken handelsverdrag India</t>
  </si>
  <si>
    <t>https://www.rijksoverheid.nl/ministeries/ministerie-van-buitenlandse-zaken/documenten/woo-besluiten/2022/10/26/besluit-op-woo-verzoek-over-door-pveu-gevoerde-gesprekken-handelsverdrag-india</t>
  </si>
  <si>
    <t>Besluit op Woo-verzoek over gesprekken met vertegenwoordigers van Danish Crown, COPA COGECA en European Meat Network</t>
  </si>
  <si>
    <t>https://www.rijksoverheid.nl/ministeries/ministerie-van-buitenlandse-zaken/documenten/woo-besluiten/2022/10/26/besluit-op-woo-verzoek-over-gesprekken-met-vertegenwoordigers-van-danish-crown-copa-cogeca-en-european-meat-network</t>
  </si>
  <si>
    <t>Besluit op Woo-verzoek over dialoog BZ met VN-mensenrechtenraad</t>
  </si>
  <si>
    <t>https://www.rijksoverheid.nl/ministeries/ministerie-van-buitenlandse-zaken/documenten/woo-besluiten/2022/10/28/besluit-op-woo-verzoek-over-dialoog-bz-met-vn-mensenrechtenraad</t>
  </si>
  <si>
    <t>Besluit op Woo-verzoek over visumvertegenwoordigingsovereenkomst tussen Nederland en Luxemburg</t>
  </si>
  <si>
    <t>https://www.rijksoverheid.nl/ministeries/ministerie-van-buitenlandse-zaken/documenten/woo-besluiten/2022/10/28/besluit-op-woo-verzoek-over-visumvertegenwoordigingsovereenkomst-tussen-nederland-en-luxemburg</t>
  </si>
  <si>
    <t>Besluit op Woo-verzoek over African Parks</t>
  </si>
  <si>
    <t>https://www.rijksoverheid.nl/ministeries/ministerie-van-buitenlandse-zaken/documenten/woo-besluiten/2022/11/04/besluit-op-woo-verzoek-over-african-parks</t>
  </si>
  <si>
    <t>Besluit op Woo-verzoek over Koninkrijk Saoedi-Arabië-beleid na Khashoggi</t>
  </si>
  <si>
    <t>https://www.rijksoverheid.nl/ministeries/ministerie-van-buitenlandse-zaken/documenten/woo-besluiten/2022/11/11/besluit-op-woo-verzoek-over-koninkrijk-saoedi-arabie-beleid-na-khashoggi</t>
  </si>
  <si>
    <t>Besluit op Wob-/Woo-verzoek over lidmaatschap Sigrid Kaag van Global Preparedness Monitoring Board</t>
  </si>
  <si>
    <t>https://www.rijksoverheid.nl/ministeries/ministerie-van-buitenlandse-zaken/documenten/woo-besluiten/2022/11/22/besluit-op-wob-woo-verzoek-over-lidmaatschap-sigrid-kaag-van-global-preparedness-monitoring-board</t>
  </si>
  <si>
    <t>Besluit op Woo-verzoeken over DDR-deserteurs</t>
  </si>
  <si>
    <t>geen bestanden gevonden</t>
  </si>
  <si>
    <t>https://www.rijksoverheid.nl/ministeries/ministerie-van-buitenlandse-zaken/documenten/woo-besluiten/2022/11/23/besluit-op-woo-verzoek-over-ddr-deserteurs</t>
  </si>
  <si>
    <t>Besluit op Wob-/Woo-verzoeken over NLA-programma Syrië</t>
  </si>
  <si>
    <t>https://www.rijksoverheid.nl/ministeries/ministerie-van-buitenlandse-zaken/documenten/woo-besluiten/2022/12/20/besluit-op-wob-woo-verzoeken-over-nla-programma-syrie</t>
  </si>
  <si>
    <t>Besluit Woo-verzoek overleggen Chinabeleid</t>
  </si>
  <si>
    <t>https://www.rijksoverheid.nl/ministeries/ministerie-van-buitenlandse-zaken/documenten/woo-besluiten/2022/12/23/besluit-woo-verzoek-overleggen-chinabeleid</t>
  </si>
  <si>
    <t>Besluit op Woo-verzoek over Chinese politiestations in Nederland</t>
  </si>
  <si>
    <t>https://www.rijksoverheid.nl/ministeries/ministerie-van-buitenlandse-zaken/documenten/woo-besluiten/2022/12/23/besluit-op-woo-verzoek-over-chinese-politiestations-in-nederland</t>
  </si>
  <si>
    <t>Beslissing op bezwaar</t>
  </si>
  <si>
    <t>Datum van binnenkomst bezwaar</t>
  </si>
  <si>
    <t>Datum van beslissing op bezwaar</t>
  </si>
  <si>
    <t>Beslissing BZ op bezwaar Wob-verzoek neerhalen MH17</t>
  </si>
  <si>
    <t>Nee</t>
  </si>
  <si>
    <t>Bezwaar ongegrond verklaard</t>
  </si>
  <si>
    <t>https://www.rijksoverheid.nl/ministeries/ministerie-van-buitenlandse-zaken/documenten/wob-verzoeken/2022/01/27/beslissing-bz-op-bezwaar-wob-verzoek-neerhalen-mh17</t>
  </si>
  <si>
    <t>Beslissing op bezwaar tegen Wob-besluit over behandeling Oeigoeren door China</t>
  </si>
  <si>
    <t>Ja</t>
  </si>
  <si>
    <t>Bezwaar (deels) ongegrond verklaard</t>
  </si>
  <si>
    <t>https://www.rijksoverheid.nl/ministeries/ministerie-van-buitenlandse-zaken/documenten/wob-verzoeken/2022/02/07/beslissing-op-bezwaar-tegen-wob-besluit-over-behandeling-oeigoeren-door-china</t>
  </si>
  <si>
    <t>Beslissing op bezwaar besluit Wob-verzoek over (erkenning van) Armeense genocide</t>
  </si>
  <si>
    <t>Bezwaar gegrond verklaard</t>
  </si>
  <si>
    <t>https://www.rijksoverheid.nl/ministeries/ministerie-van-buitenlandse-zaken/documenten/wob-verzoeken/2022/04/29/beslissing-op-bezwaar-besluit-wob-verzoek-over-erkenning-armeense-genocide</t>
  </si>
  <si>
    <t>Beslissing op bezwaar op Wob-verzoek over Exportkredietverzekering Mozambique LNG-project</t>
  </si>
  <si>
    <t>nee</t>
  </si>
  <si>
    <t>https://www.rijksoverheid.nl/ministeries/ministerie-van-buitenlandse-zaken/documenten/wob-verzoeken/2022/03/28/beslissing-op-bezwaar-op-wob-verzoek-over-exportkredietverzekering-mozambique-lng-project</t>
  </si>
  <si>
    <t>Lijst met deelbesluiten die niet onder deze periode vallen maar wel van belang zijn voor totaal aantal pagina's van wob-verzoeken met deel-besluiten:</t>
  </si>
  <si>
    <t>Indien deelbesluit, aantal dagen</t>
  </si>
  <si>
    <t>Deelbesluit 1 op Wob-verzoek erkenning Armeense genocide</t>
  </si>
  <si>
    <t>Deelbesluit 1</t>
  </si>
  <si>
    <t>https://www.rijksoverheid.nl/ministeries/ministerie-van-buitenlandse-zaken/documenten/wob-verzoeken/2021/04/28/besluit-wob-verzoek-erkenning-armeense-genocide</t>
  </si>
  <si>
    <t>1e deelbesluit Wob-verzoek subsidie voor activiteiten in Ghana</t>
  </si>
  <si>
    <t>https://www.rijksoverheid.nl/ministeries/ministerie-van-buitenlandse-zaken/documenten/wob-verzoeken/2021/09/20/1e-deelbesluit-op-wob-verzoek-over-subsidie-ghana</t>
  </si>
  <si>
    <t>Lijst met niet finale deelbesluiten die van belang zijn voor het aantal pagina's van wob-verzoeken met deelbesluiten</t>
  </si>
  <si>
    <t>Indien deelbesluit aantal dagen</t>
  </si>
  <si>
    <t>Besluit op Wob-verzoek over Afghanistan 1</t>
  </si>
  <si>
    <t>deelbesluit 1 van 3</t>
  </si>
  <si>
    <t>https://www.rijksoverheid.nl/ministeries/ministerie-van-buitenlandse-zaken/documenten/wob-verzoeken/2022/02/14/besluit-op-wob-verzoek-over-afghanistan</t>
  </si>
  <si>
    <t>Besluit op Wob-verzoek over Afghanistan 2</t>
  </si>
  <si>
    <t>Besluit op Wob-verzoek over Afghanistan 3</t>
  </si>
  <si>
    <t>Besluit op Wob-verzoek over Afghanistan 4</t>
  </si>
  <si>
    <t>Besluit op Wob-verzoek over Afghanistan 5</t>
  </si>
  <si>
    <t>Besluit op Wob-verzoek over Afghanistan 6</t>
  </si>
  <si>
    <t>Besluit op Wob-verzoek over Afghanistan 7</t>
  </si>
  <si>
    <t>Afghanistan 1</t>
  </si>
  <si>
    <t>Deelbesluit 2 van 3</t>
  </si>
  <si>
    <t>https://www.rijksoverheid.nl/ministeries/ministerie-van-buitenlandse-zaken/documenten/wob-verzoeken/2022/04/29/deelbesluit-2-op-wob-verzoek-over-afghanistan</t>
  </si>
  <si>
    <t>Afghanistan 2</t>
  </si>
  <si>
    <t>Afghanistan 3</t>
  </si>
  <si>
    <t>Afghanistan 4</t>
  </si>
  <si>
    <t>Afghanistan 5</t>
  </si>
  <si>
    <t>Afghanistan 6</t>
  </si>
  <si>
    <t>Afghanistan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</si>
</sst>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1"/>
      <name val="Calibri"/>
      <charset val="1"/>
    </font>
    <font>
      <u/>
      <sz val="11"/>
      <color rgb="FF0563C1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1"/>
    <xf numFmtId="0" fontId="0" fillId="3" borderId="0" xfId="0" applyFill="1"/>
    <xf numFmtId="0" fontId="1" fillId="2" borderId="0" xfId="0" applyFont="1" applyFill="1"/>
    <xf numFmtId="14" fontId="0" fillId="0" borderId="0" xfId="0" applyNumberFormat="1"/>
    <xf numFmtId="0" fontId="5" fillId="6" borderId="0" xfId="1" applyFill="1" applyBorder="1" applyAlignment="1">
      <alignment readingOrder="1"/>
    </xf>
    <xf numFmtId="0" fontId="5" fillId="5" borderId="0" xfId="1" applyFill="1" applyBorder="1" applyAlignment="1">
      <alignment readingOrder="1"/>
    </xf>
    <xf numFmtId="0" fontId="9" fillId="0" borderId="0" xfId="0" applyFont="1"/>
    <xf numFmtId="15" fontId="7" fillId="5" borderId="0" xfId="0" applyNumberFormat="1" applyFont="1" applyFill="1" applyAlignment="1">
      <alignment readingOrder="1"/>
    </xf>
    <xf numFmtId="0" fontId="7" fillId="5" borderId="0" xfId="0" applyFont="1" applyFill="1" applyAlignment="1">
      <alignment readingOrder="1"/>
    </xf>
    <xf numFmtId="15" fontId="7" fillId="6" borderId="0" xfId="0" applyNumberFormat="1" applyFont="1" applyFill="1" applyAlignment="1">
      <alignment readingOrder="1"/>
    </xf>
    <xf numFmtId="0" fontId="7" fillId="6" borderId="0" xfId="0" applyFont="1" applyFill="1" applyAlignment="1">
      <alignment readingOrder="1"/>
    </xf>
    <xf numFmtId="14" fontId="2" fillId="0" borderId="0" xfId="0" applyNumberFormat="1" applyFont="1" applyAlignment="1">
      <alignment readingOrder="1"/>
    </xf>
    <xf numFmtId="0" fontId="2" fillId="0" borderId="0" xfId="0" applyFont="1" applyAlignment="1">
      <alignment readingOrder="1"/>
    </xf>
    <xf numFmtId="0" fontId="5" fillId="0" borderId="0" xfId="1" applyFill="1" applyBorder="1" applyAlignment="1">
      <alignment readingOrder="1"/>
    </xf>
    <xf numFmtId="14" fontId="2" fillId="3" borderId="0" xfId="0" applyNumberFormat="1" applyFont="1" applyFill="1" applyAlignment="1">
      <alignment readingOrder="1"/>
    </xf>
    <xf numFmtId="0" fontId="2" fillId="3" borderId="0" xfId="0" applyFont="1" applyFill="1" applyAlignment="1">
      <alignment readingOrder="1"/>
    </xf>
    <xf numFmtId="0" fontId="5" fillId="3" borderId="0" xfId="1" applyFill="1" applyBorder="1" applyAlignment="1">
      <alignment readingOrder="1"/>
    </xf>
    <xf numFmtId="0" fontId="2" fillId="0" borderId="0" xfId="1" applyFont="1" applyFill="1" applyBorder="1" applyAlignment="1">
      <alignment readingOrder="1"/>
    </xf>
    <xf numFmtId="0" fontId="1" fillId="2" borderId="2" xfId="0" applyFont="1" applyFill="1" applyBorder="1"/>
    <xf numFmtId="14" fontId="1" fillId="2" borderId="2" xfId="0" applyNumberFormat="1" applyFont="1" applyFill="1" applyBorder="1"/>
    <xf numFmtId="14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4" borderId="0" xfId="0" applyFill="1"/>
    <xf numFmtId="0" fontId="0" fillId="8" borderId="0" xfId="0" applyFill="1"/>
    <xf numFmtId="0" fontId="0" fillId="7" borderId="0" xfId="0" applyFill="1"/>
    <xf numFmtId="0" fontId="2" fillId="3" borderId="0" xfId="0" applyFont="1" applyFill="1"/>
    <xf numFmtId="14" fontId="2" fillId="3" borderId="0" xfId="0" applyNumberFormat="1" applyFont="1" applyFill="1"/>
    <xf numFmtId="0" fontId="6" fillId="3" borderId="0" xfId="0" applyFont="1" applyFill="1"/>
    <xf numFmtId="0" fontId="5" fillId="3" borderId="0" xfId="1" applyFill="1" applyBorder="1" applyAlignment="1"/>
    <xf numFmtId="14" fontId="2" fillId="0" borderId="0" xfId="0" applyNumberFormat="1" applyFont="1"/>
    <xf numFmtId="0" fontId="6" fillId="0" borderId="0" xfId="0" applyFont="1"/>
    <xf numFmtId="0" fontId="5" fillId="0" borderId="0" xfId="1" applyBorder="1" applyAlignment="1"/>
    <xf numFmtId="0" fontId="5" fillId="0" borderId="0" xfId="1" applyFill="1" applyAlignment="1"/>
    <xf numFmtId="0" fontId="0" fillId="9" borderId="0" xfId="0" applyFill="1"/>
    <xf numFmtId="0" fontId="0" fillId="10" borderId="0" xfId="0" applyFill="1"/>
    <xf numFmtId="15" fontId="7" fillId="3" borderId="0" xfId="0" applyNumberFormat="1" applyFont="1" applyFill="1" applyAlignment="1">
      <alignment readingOrder="1"/>
    </xf>
    <xf numFmtId="0" fontId="7" fillId="3" borderId="0" xfId="0" applyFont="1" applyFill="1" applyAlignment="1">
      <alignment readingOrder="1"/>
    </xf>
    <xf numFmtId="0" fontId="9" fillId="0" borderId="0" xfId="0" quotePrefix="1" applyFont="1"/>
    <xf numFmtId="0" fontId="5" fillId="0" borderId="0" xfId="1" applyFill="1" applyAlignment="1">
      <alignment readingOrder="1"/>
    </xf>
    <xf numFmtId="0" fontId="2" fillId="11" borderId="0" xfId="0" applyFont="1" applyFill="1"/>
    <xf numFmtId="15" fontId="7" fillId="11" borderId="0" xfId="0" applyNumberFormat="1" applyFont="1" applyFill="1" applyAlignment="1">
      <alignment readingOrder="1"/>
    </xf>
    <xf numFmtId="0" fontId="0" fillId="11" borderId="0" xfId="0" applyFill="1"/>
    <xf numFmtId="0" fontId="7" fillId="11" borderId="0" xfId="0" applyFont="1" applyFill="1" applyAlignment="1">
      <alignment readingOrder="1"/>
    </xf>
    <xf numFmtId="2" fontId="0" fillId="11" borderId="0" xfId="0" applyNumberFormat="1" applyFill="1"/>
    <xf numFmtId="0" fontId="5" fillId="11" borderId="0" xfId="1" applyFill="1" applyBorder="1" applyAlignment="1">
      <alignment readingOrder="1"/>
    </xf>
    <xf numFmtId="0" fontId="8" fillId="11" borderId="0" xfId="0" applyFont="1" applyFill="1" applyAlignment="1">
      <alignment readingOrder="1"/>
    </xf>
    <xf numFmtId="14" fontId="7" fillId="11" borderId="0" xfId="0" applyNumberFormat="1" applyFont="1" applyFill="1" applyAlignment="1">
      <alignment readingOrder="1"/>
    </xf>
    <xf numFmtId="14" fontId="5" fillId="0" borderId="0" xfId="1" applyNumberFormat="1" applyFill="1"/>
    <xf numFmtId="15" fontId="7" fillId="0" borderId="0" xfId="0" applyNumberFormat="1" applyFont="1" applyAlignment="1">
      <alignment readingOrder="1"/>
    </xf>
    <xf numFmtId="0" fontId="7" fillId="0" borderId="0" xfId="0" applyFont="1" applyAlignment="1">
      <alignment readingOrder="1"/>
    </xf>
    <xf numFmtId="0" fontId="5" fillId="0" borderId="0" xfId="1" applyFill="1" applyBorder="1" applyAlignment="1"/>
    <xf numFmtId="0" fontId="0" fillId="0" borderId="0" xfId="0" applyFill="1"/>
    <xf numFmtId="14" fontId="0" fillId="0" borderId="0" xfId="0" applyNumberFormat="1" applyFill="1"/>
    <xf numFmtId="14" fontId="0" fillId="11" borderId="0" xfId="0" applyNumberFormat="1" applyFill="1"/>
    <xf numFmtId="14" fontId="5" fillId="11" borderId="0" xfId="1" applyNumberFormat="1" applyFill="1"/>
    <xf numFmtId="0" fontId="5" fillId="11" borderId="0" xfId="1" applyFill="1"/>
    <xf numFmtId="0" fontId="10" fillId="11" borderId="0" xfId="0" quotePrefix="1" applyFont="1" applyFill="1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Standaard" xfId="0" builtinId="0"/>
  </cellStyles>
  <dxfs count="3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CEF82-F135-4ADE-96DD-4E023509A3C9}" name="Tabel1" displayName="Tabel1" ref="A1:K71" totalsRowShown="0" headerRowDxfId="30" dataDxfId="29" headerRowBorderDxfId="27" tableBorderDxfId="28">
  <autoFilter ref="A1:K71" xr:uid="{DC9CEF82-F135-4ADE-96DD-4E023509A3C9}"/>
  <sortState xmlns:xlrd2="http://schemas.microsoft.com/office/spreadsheetml/2017/richdata2" ref="A2:K70">
    <sortCondition ref="D1:D70"/>
  </sortState>
  <tableColumns count="11">
    <tableColumn id="13" xr3:uid="{C2869452-5628-4176-937D-41300C02407F}" name="WOB Verzoek" dataDxfId="25" totalsRowDxfId="26"/>
    <tableColumn id="14" xr3:uid="{C055B02F-C678-4C33-8433-EF704F3B747A}" name="Onderwerp" dataDxfId="23" totalsRowDxfId="24"/>
    <tableColumn id="15" xr3:uid="{DCB6BC96-5E37-443B-99CF-1BE974CA2853}" name="Datum van ontvangst" dataDxfId="21" totalsRowDxfId="22"/>
    <tableColumn id="1" xr3:uid="{F0A1BF95-4C83-4CC6-98EB-2F398D0A33AA}" name="Datum van besluit" dataDxfId="19" totalsRowDxfId="20"/>
    <tableColumn id="2" xr3:uid="{F2057FBE-243F-407B-81C7-A46EB3496DE2}" name="Aantal dagen _x000a_in behandeling" dataDxfId="17" totalsRowDxfId="18">
      <calculatedColumnFormula>_xlfn.DAYS(Tabel1[[#This Row],[Datum van besluit]],Tabel1[[#This Row],[Datum van ontvangst]])</calculatedColumnFormula>
    </tableColumn>
    <tableColumn id="18" xr3:uid="{9C1A33FC-FC01-4839-8D78-A485F838C39A}" name="Indien deelbesluit 1, aantal dagen" dataDxfId="15" totalsRowDxfId="16"/>
    <tableColumn id="17" xr3:uid="{0174A62C-5BBD-4C6C-A021-C9C6B52CFD01}" name="Indien deelbesluit 2, aantal dagen" dataDxfId="13" totalsRowDxfId="14"/>
    <tableColumn id="3" xr3:uid="{6CB55B51-97BB-4607-920B-333F7A228856}" name="Binnen de _x000a_termijn afgehandeld" dataDxfId="12">
      <calculatedColumnFormula>IF(E:E &gt;42,"Nee","Ja")</calculatedColumnFormula>
    </tableColumn>
    <tableColumn id="4" xr3:uid="{1B92997F-3AE7-4018-819F-FE309FD134F1}" name="Omvang document (aantal pagina's)_x000a_" dataDxfId="10" totalsRowDxfId="11"/>
    <tableColumn id="11" xr3:uid="{5B00194F-23E8-461C-B10C-6D2F9D6B1FAB}" name="Bijzonderheden" dataDxfId="8" totalsRowDxfId="9"/>
    <tableColumn id="12" xr3:uid="{A5644B9B-4C98-4A78-BA0E-A97DBCF217CA}" name="URL" dataDxfId="6" totalsRowDxfId="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ijksoverheid.nl/ministeries/ministerie-van-buitenlandse-zaken/documenten/wob-verzoeken/2022/04/06/besluit-op-wob-verzoek-over-gevoerde-gesprekken-pv-nederland-bij-eu" TargetMode="External"/><Relationship Id="rId21" Type="http://schemas.openxmlformats.org/officeDocument/2006/relationships/hyperlink" Target="https://www.rijksoverheid.nl/ministeries/ministerie-van-buitenlandse-zaken/documenten/wob-verzoeken/2022/03/30/besluit-op-wob-verzoek-over-overleg-aanbod-chartervlucht-kabul-pakistan-voor-evacuees-afghanistan" TargetMode="External"/><Relationship Id="rId34" Type="http://schemas.openxmlformats.org/officeDocument/2006/relationships/hyperlink" Target="https://www.rijksoverheid.nl/ministeries/ministerie-van-buitenlandse-zaken/documenten/woo-besluiten/2022/07/13/besluit-wob-verzoek-veiligheid-nederlanders-in-rusland" TargetMode="External"/><Relationship Id="rId42" Type="http://schemas.openxmlformats.org/officeDocument/2006/relationships/hyperlink" Target="https://www.rijksoverheid.nl/ministeries/ministerie-van-buitenlandse-zaken/documenten/woo-besluiten/2022/10/28/besluit-op-woo-verzoek-over-dialoog-bz-met-vn-mensenrechtenraad" TargetMode="External"/><Relationship Id="rId47" Type="http://schemas.openxmlformats.org/officeDocument/2006/relationships/hyperlink" Target="https://www.rijksoverheid.nl/ministeries/ministerie-van-buitenlandse-zaken/documenten/woo-besluiten/2022/08/09/besluit-bz-wob-verzoek-uitvoering-sancties-tegen-rusland" TargetMode="External"/><Relationship Id="rId50" Type="http://schemas.openxmlformats.org/officeDocument/2006/relationships/hyperlink" Target="https://www.rijksoverheid.nl/ministeries/ministerie-van-buitenlandse-zaken/documenten/woo-besluiten/2022/10/04/besluit-woo-verzoek-visumvertegenwoordiging-door-oostenrijk-in-kazachstan" TargetMode="External"/><Relationship Id="rId55" Type="http://schemas.openxmlformats.org/officeDocument/2006/relationships/hyperlink" Target="https://www.rijksoverheid.nl/ministeries/ministerie-van-buitenlandse-zaken/documenten/woo-besluiten/2022/11/22/besluit-op-wob-woo-verzoek-over-lidmaatschap-sigrid-kaag-van-global-preparedness-monitoring-board" TargetMode="External"/><Relationship Id="rId63" Type="http://schemas.openxmlformats.org/officeDocument/2006/relationships/hyperlink" Target="https://www.rijksoverheid.nl/ministeries/ministerie-van-buitenlandse-zaken/documenten/woo-besluiten/2022/11/04/besluit-op-woo-verzoek-over-african-parks" TargetMode="External"/><Relationship Id="rId7" Type="http://schemas.openxmlformats.org/officeDocument/2006/relationships/hyperlink" Target="https://www.rijksoverheid.nl/ministeries/ministerie-van-buitenlandse-zaken/documenten/woo-besluiten/2022/08/12/besluit-op-woo-verzoek-over-plaatsing-belhokjes-in-rijkskantoor" TargetMode="External"/><Relationship Id="rId2" Type="http://schemas.openxmlformats.org/officeDocument/2006/relationships/hyperlink" Target="https://www.rijksoverheid.nl/ministeries/ministerie-van-buitenlandse-zaken/documenten/wob-verzoeken/2022/03/11/besluit-op-wob-verzoek-over-naamswijziging-macedonie" TargetMode="External"/><Relationship Id="rId16" Type="http://schemas.openxmlformats.org/officeDocument/2006/relationships/hyperlink" Target="https://www.rijksoverheid.nl/ministeries/ministerie-van-buitenlandse-zaken/documenten/wob-verzoeken/2022/01/19/besluit-wob-verzoek-schriftelijke-inbreng-chagos-archipel" TargetMode="External"/><Relationship Id="rId29" Type="http://schemas.openxmlformats.org/officeDocument/2006/relationships/hyperlink" Target="https://www.rijksoverheid.nl/ministeries/ministerie-van-buitenlandse-zaken/documenten/woo-besluiten/2022/05/10/besluit-op-wob-verzoek-over-programma-met-sigrid-kaag" TargetMode="External"/><Relationship Id="rId11" Type="http://schemas.openxmlformats.org/officeDocument/2006/relationships/hyperlink" Target="https://www.rijksoverheid.nl/ministeries/ministerie-van-buitenlandse-zaken/documenten/woo-besluiten/2022/08/25/besluit-op-woo-verzoek-over-correspondentie-van-plaatsen-logo-van-het-ministerie-van-bz-op-website-van-de-studentenvereniging-a.s.c.-a.v.s.v" TargetMode="External"/><Relationship Id="rId24" Type="http://schemas.openxmlformats.org/officeDocument/2006/relationships/hyperlink" Target="https://www.rijksoverheid.nl/ministeries/ministerie-van-buitenlandse-zaken/documenten/wob-verzoeken/2022/04/05/besluit-op-een-wob-verzoek-inzake-de-zogenaamde-grote-mars-van-de-terugkeer" TargetMode="External"/><Relationship Id="rId32" Type="http://schemas.openxmlformats.org/officeDocument/2006/relationships/hyperlink" Target="https://www.rijksoverheid.nl/ministeries/ministerie-van-buitenlandse-zaken/documenten/woo-besluiten/2022/07/08/besluit-op-wob-woo-verzoek-over-de-herinneringsmedaille-buitenlandse-bezoeken" TargetMode="External"/><Relationship Id="rId37" Type="http://schemas.openxmlformats.org/officeDocument/2006/relationships/hyperlink" Target="https://www.rijksoverheid.nl/documenten/woo-besluiten/2022/08/05/deelbesluit-3-op-wob-verzoek-over-afghanistan" TargetMode="External"/><Relationship Id="rId40" Type="http://schemas.openxmlformats.org/officeDocument/2006/relationships/hyperlink" Target="https://www.rijksoverheid.nl/ministeries/ministerie-van-buitenlandse-zaken/documenten/woo-besluiten/2022/10/17/besluit-woo-verzoek-over-debat-stikstof" TargetMode="External"/><Relationship Id="rId45" Type="http://schemas.openxmlformats.org/officeDocument/2006/relationships/hyperlink" Target="https://www.rijksoverheid.nl/ministeries/ministerie-van-buitenlandse-zaken/documenten/woo-besluiten/2022/11/23/besluit-op-woo-verzoek-over-ddr-deserteurs" TargetMode="External"/><Relationship Id="rId53" Type="http://schemas.openxmlformats.org/officeDocument/2006/relationships/hyperlink" Target="https://www.rijksoverheid.nl/documenten/woo-besluiten/2022/08/05/deelbesluit-3-op-wob-verzoek-over-afghanistan" TargetMode="External"/><Relationship Id="rId58" Type="http://schemas.openxmlformats.org/officeDocument/2006/relationships/hyperlink" Target="https://www.rijksoverheid.nl/ministeries/ministerie-van-buitenlandse-zaken/documenten/woo-besluiten/2022/06/28/besluit-op-woo-verzoek-over-zaak-agostinho-ehrm" TargetMode="External"/><Relationship Id="rId66" Type="http://schemas.openxmlformats.org/officeDocument/2006/relationships/table" Target="../tables/table1.xml"/><Relationship Id="rId5" Type="http://schemas.openxmlformats.org/officeDocument/2006/relationships/hyperlink" Target="https://www.rijksoverheid.nl/ministeries/ministerie-van-buitenlandse-zaken/documenten/woo-besluiten/2022/08/02/besluit-op-woo-verzoek-over-afwijzing-subsidieaanvraag" TargetMode="External"/><Relationship Id="rId61" Type="http://schemas.openxmlformats.org/officeDocument/2006/relationships/hyperlink" Target="https://www.rijksoverheid.nl/ministeries/ministerie-van-buitenlandse-zaken/documenten/woo-besluiten/2022/10/26/besluit-op-woo-verzoek-over-door-pveu-gevoerde-gesprekken-handelsverdrag-india" TargetMode="External"/><Relationship Id="rId19" Type="http://schemas.openxmlformats.org/officeDocument/2006/relationships/hyperlink" Target="https://www.rijksoverheid.nl/ministeries/ministerie-van-buitenlandse-zaken/documenten/wob-verzoeken/2022/02/14/besluit-op-wob-verzoek-inzake-evacuatievlucht-afghanistan" TargetMode="External"/><Relationship Id="rId14" Type="http://schemas.openxmlformats.org/officeDocument/2006/relationships/hyperlink" Target="https://www.rijksoverheid.nl/ministeries/ministerie-van-buitenlandse-zaken/documenten/wob-verzoeken/2022/04/20/besluit-op-wob-verzoek-over-nato-civilian-personnel-regulations-ncprs" TargetMode="External"/><Relationship Id="rId22" Type="http://schemas.openxmlformats.org/officeDocument/2006/relationships/hyperlink" Target="https://www.rijksoverheid.nl/ministeries/ministerie-van-buitenlandse-zaken/documenten/wob-verzoeken/2022/03/31/besluit-op-wob-verzoek-over-een-eu-rapport-over-gujarat-2002" TargetMode="External"/><Relationship Id="rId27" Type="http://schemas.openxmlformats.org/officeDocument/2006/relationships/hyperlink" Target="https://www.rijksoverheid.nl/ministeries/ministerie-van-buitenlandse-zaken/documenten/wob-verzoeken/2022/04/21/besluit-wob-verzoek-humanitaire-vluchten-uit-curacao-en-aruba-naar-venezuela" TargetMode="External"/><Relationship Id="rId30" Type="http://schemas.openxmlformats.org/officeDocument/2006/relationships/hyperlink" Target="https://www.rijksoverheid.nl/ministeries/ministerie-van-buitenlandse-zaken/documenten/woo-besluiten/2022/06/08/besluit-op-wob--woo-verzoek-over-reisadvies-thailand" TargetMode="External"/><Relationship Id="rId35" Type="http://schemas.openxmlformats.org/officeDocument/2006/relationships/hyperlink" Target="https://www.rijksoverheid.nl/ministeries/ministerie-van-buitenlandse-zaken/documenten/woo-besluiten/2022/07/14/besluit-op-woo-verzoek-over-contact-rabobank-en-nederlandse-permanente-vertegenwoordiging-eu" TargetMode="External"/><Relationship Id="rId43" Type="http://schemas.openxmlformats.org/officeDocument/2006/relationships/hyperlink" Target="https://www.rijksoverheid.nl/ministeries/ministerie-van-buitenlandse-zaken/documenten/woo-besluiten/2022/10/28/besluit-op-woo-verzoek-over-visumvertegenwoordigingsovereenkomst-tussen-nederland-en-luxemburg" TargetMode="External"/><Relationship Id="rId48" Type="http://schemas.openxmlformats.org/officeDocument/2006/relationships/hyperlink" Target="https://www.rijksoverheid.nl/ministeries/ministerie-van-buitenlandse-zaken/documenten/woo-besluiten/2022/08/09/besluit-wob-verzoek-financiele-sancties-tegen-rusland" TargetMode="External"/><Relationship Id="rId56" Type="http://schemas.openxmlformats.org/officeDocument/2006/relationships/hyperlink" Target="https://www.rijksoverheid.nl/ministeries/ministerie-van-buitenlandse-zaken/documenten/woo-besluiten/2022/12/20/besluit-op-wob-woo-verzoeken-over-nla-programma-syrie" TargetMode="External"/><Relationship Id="rId64" Type="http://schemas.openxmlformats.org/officeDocument/2006/relationships/hyperlink" Target="https://www.rijksoverheid.nl/ministeries/ministerie-van-buitenlandse-zaken/documenten/woo-besluiten/2022/12/23/besluit-op-woo-verzoek-over-chinese-politiestations-in-nederland" TargetMode="External"/><Relationship Id="rId8" Type="http://schemas.openxmlformats.org/officeDocument/2006/relationships/hyperlink" Target="https://www.rijksoverheid.nl/ministeries/ministerie-van-buitenlandse-zaken/documenten/woo-besluiten/2022/08/15/besluit-op-woo-verzoek-inzake-bezoek-hoekstra-aan-israel-en-de-palestijnse-gebieden" TargetMode="External"/><Relationship Id="rId51" Type="http://schemas.openxmlformats.org/officeDocument/2006/relationships/hyperlink" Target="https://www.rijksoverheid.nl/ministeries/ministerie-van-buitenlandse-zaken/documenten/wob-verzoeken/2022/03/02/besluit-op-wob-verzoek-over-aanschaf-nieuwe-onderzeeboten" TargetMode="External"/><Relationship Id="rId3" Type="http://schemas.openxmlformats.org/officeDocument/2006/relationships/hyperlink" Target="https://www.rijksoverheid.nl/ministeries/ministerie-van-buitenlandse-zaken/documenten/wob-verzoeken/2022/03/31/besluit-op-wob-verzoek-over-overeenkomsten-met-het-world-economic-forum" TargetMode="External"/><Relationship Id="rId12" Type="http://schemas.openxmlformats.org/officeDocument/2006/relationships/hyperlink" Target="https://www.rijksoverheid.nl/ministeries/ministerie-van-buitenlandse-zaken/documenten/woo-besluiten/2022/09/08/besluit-bz-woo-verzoek-contacten-met-pfizer" TargetMode="External"/><Relationship Id="rId17" Type="http://schemas.openxmlformats.org/officeDocument/2006/relationships/hyperlink" Target="https://www.rijksoverheid.nl/ministeries/ministerie-van-buitenlandse-zaken/documenten/wob-verzoeken/2022/01/24/besluit-op-wob-verzoek-over-de-vaandeldrager-van-rembrandt-van-rijn" TargetMode="External"/><Relationship Id="rId25" Type="http://schemas.openxmlformats.org/officeDocument/2006/relationships/hyperlink" Target="https://www.rijksoverheid.nl/ministeries/ministerie-van-buitenlandse-zaken/documenten/wob-verzoeken/2022/04/05/besluit-op-wob-verzoek-over-erkenning-genocide-op-koerden" TargetMode="External"/><Relationship Id="rId33" Type="http://schemas.openxmlformats.org/officeDocument/2006/relationships/hyperlink" Target="https://www.rijksoverheid.nl/ministeries/ministerie-van-buitenlandse-zaken/documenten/woo-besluiten/2022/07/12/besluit-op-woo-verzoek-over-gaswinning-in-tanzania" TargetMode="External"/><Relationship Id="rId38" Type="http://schemas.openxmlformats.org/officeDocument/2006/relationships/hyperlink" Target="https://www.rijksoverheid.nl/ministeries/ministerie-van-buitenlandse-zaken/documenten/woo-besluiten/2022/09/13/besluit-woo-verzoek-contacten-bz-en-vno-ncw-over-imvo" TargetMode="External"/><Relationship Id="rId46" Type="http://schemas.openxmlformats.org/officeDocument/2006/relationships/hyperlink" Target="https://www.rijksoverheid.nl/ministeries/ministerie-van-buitenlandse-zaken/documenten/wob-verzoeken/2022/04/29/besluit-op-een-wob-verzoek-over-besluit-van-szw-genoemde-documenten-afkomstig-van-bz-over-erkenning-van-armeense-genocide-van-1915" TargetMode="External"/><Relationship Id="rId59" Type="http://schemas.openxmlformats.org/officeDocument/2006/relationships/hyperlink" Target="https://www.rijksoverheid.nl/ministeries/ministerie-van-buitenlandse-zaken/documenten/woo-besluiten/2022/07/28/besluit-woo-verzoek-reisadvies-thailand-2017-2019" TargetMode="External"/><Relationship Id="rId20" Type="http://schemas.openxmlformats.org/officeDocument/2006/relationships/hyperlink" Target="https://www.rijksoverheid.nl/ministeries/ministerie-van-buitenlandse-zaken/documenten/wob-verzoeken/2022/03/24/besluit-wob-verzoek-overeenkomsten-met-world-economic-forum" TargetMode="External"/><Relationship Id="rId41" Type="http://schemas.openxmlformats.org/officeDocument/2006/relationships/hyperlink" Target="https://www.rijksoverheid.nl/ministeries/ministerie-van-buitenlandse-zaken/documenten/woo-besluiten/2022/10/24/besluit-op-woo-verzoek-over-totstandkoming-van-het-reisadvies-thailand" TargetMode="External"/><Relationship Id="rId54" Type="http://schemas.openxmlformats.org/officeDocument/2006/relationships/hyperlink" Target="https://www.rijksoverheid.nl/ministeries/ministerie-van-buitenlandse-zaken/documenten/woo-besluiten/2022/09/28/besluit-op-woo-verzoek-over-begeleiding-nederlandse-gedetineerden-in-buitenland" TargetMode="External"/><Relationship Id="rId62" Type="http://schemas.openxmlformats.org/officeDocument/2006/relationships/hyperlink" Target="https://www.rijksoverheid.nl/ministeries/ministerie-van-buitenlandse-zaken/documenten/woo-besluiten/2022/10/26/besluit-op-woo-verzoek-over-gesprekken-met-vertegenwoordigers-van-danish-crown-copa-cogeca-en-european-meat-network" TargetMode="External"/><Relationship Id="rId1" Type="http://schemas.openxmlformats.org/officeDocument/2006/relationships/hyperlink" Target="https://www.rijksoverheid.nl/ministeries/ministerie-van-buitenlandse-zaken/documenten/wob-verzoeken/2022/03/08/deelbesluit-2-op-wob-verzoek-erkenning-armeense-genocide" TargetMode="External"/><Relationship Id="rId6" Type="http://schemas.openxmlformats.org/officeDocument/2006/relationships/hyperlink" Target="https://www.rijksoverheid.nl/ministeries/ministerie-van-buitenlandse-zaken/documenten/woo-besluiten/2022/08/10/besluit-op-woo-verzoek-over-verdrag-tot-bescherming-rechten-van-mens-en-fundamentele-vrijheden" TargetMode="External"/><Relationship Id="rId15" Type="http://schemas.openxmlformats.org/officeDocument/2006/relationships/hyperlink" Target="https://www.rijksoverheid.nl/ministeries/ministerie-van-buitenlandse-zaken/documenten/wob-verzoeken/2022/01/11/besluit-op-wob-verzoek-over-hybrid-power-system-group-hpsg" TargetMode="External"/><Relationship Id="rId23" Type="http://schemas.openxmlformats.org/officeDocument/2006/relationships/hyperlink" Target="https://www.rijksoverheid.nl/ministeries/ministerie-van-buitenlandse-zaken/documenten/wob-verzoeken/2022/04/01/besluit-op-wob-verzoek-inzake-nla-programma" TargetMode="External"/><Relationship Id="rId28" Type="http://schemas.openxmlformats.org/officeDocument/2006/relationships/hyperlink" Target="https://www.rijksoverheid.nl/ministeries/ministerie-van-buitenlandse-zaken/documenten/wob-verzoeken/2022/04/28/besluit-wob-verzoek-afhandeling-wob-verzoek-naamswijziging-macedonie" TargetMode="External"/><Relationship Id="rId36" Type="http://schemas.openxmlformats.org/officeDocument/2006/relationships/hyperlink" Target="https://www.rijksoverheid.nl/documenten/woo-besluiten/2022/06/28/2e-deelbesluit-wob-verzoek-subsidie-voor-activiteiten-in-ghana" TargetMode="External"/><Relationship Id="rId49" Type="http://schemas.openxmlformats.org/officeDocument/2006/relationships/hyperlink" Target="https://www.rijksoverheid.nl/ministeries/ministerie-van-buitenlandse-zaken/documenten/woo-besluiten/2022/08/16/besluit-op-woo-verzoek-over-documenten-die-betrekking-hebben-op-de-totstandkoming-reisadvies-thailand-mei-juli-2022" TargetMode="External"/><Relationship Id="rId57" Type="http://schemas.openxmlformats.org/officeDocument/2006/relationships/hyperlink" Target="https://www.rijksoverheid.nl/ministeries/ministerie-van-buitenlandse-zaken/documenten/woo-besluiten/2022/12/23/besluit-woo-verzoek-overleggen-chinabeleid" TargetMode="External"/><Relationship Id="rId10" Type="http://schemas.openxmlformats.org/officeDocument/2006/relationships/hyperlink" Target="https://www.rijksoverheid.nl/ministeries/ministerie-van-buitenlandse-zaken/documenten/woo-besluiten/2022/08/23/besluit-woo-verzoeken-ontmoetingen-koningin-maxima" TargetMode="External"/><Relationship Id="rId31" Type="http://schemas.openxmlformats.org/officeDocument/2006/relationships/hyperlink" Target="https://www.rijksoverheid.nl/ministeries/ministerie-van-buitenlandse-zaken/documenten/woo-besluiten/2022/07/08/besluit-op-wob-woo-verzoek-over-de-toegang-tot-russische-nieuwsbronnen" TargetMode="External"/><Relationship Id="rId44" Type="http://schemas.openxmlformats.org/officeDocument/2006/relationships/hyperlink" Target="https://www.rijksoverheid.nl/ministeries/ministerie-van-buitenlandse-zaken/documenten/woo-besluiten/2022/11/11/besluit-op-woo-verzoek-over-koninkrijk-saoedi-arabie-beleid-na-khashoggi" TargetMode="External"/><Relationship Id="rId52" Type="http://schemas.openxmlformats.org/officeDocument/2006/relationships/hyperlink" Target="https://www.rijksoverheid.nl/ministeries/ministerie-van-buitenlandse-zaken/documenten/wob-verzoeken/2022/04/29/besluit-op-wob-verzoek-over-tractatenblad" TargetMode="External"/><Relationship Id="rId60" Type="http://schemas.openxmlformats.org/officeDocument/2006/relationships/hyperlink" Target="https://www.rijksoverheid.nl/ministeries/ministerie-van-buitenlandse-zaken/documenten/woo-besluiten/2022/09/27/besluit-op-woo-verzoek-over-door-pveu-gevoerde-gesprekken-met-vertegenwoordigers-bezorgdiensten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rijksoverheid.nl/ministeries/ministerie-van-buitenlandse-zaken/documenten/woo-besluiten/2022/07/21/besluit-woo-verzoek-correspondentie-over-gendergelijkheid-en-genderemancipatie" TargetMode="External"/><Relationship Id="rId9" Type="http://schemas.openxmlformats.org/officeDocument/2006/relationships/hyperlink" Target="https://www.rijksoverheid.nl/ministeries/ministerie-van-buitenlandse-zaken/documenten/woo-besluiten/2022/08/18/besluit-woo-verzoeken-rechtszaak-milieudefensie-tegen-shell-en-communicatie-met-milieudefensie-en-anderen" TargetMode="External"/><Relationship Id="rId13" Type="http://schemas.openxmlformats.org/officeDocument/2006/relationships/hyperlink" Target="https://www.rijksoverheid.nl/ministeries/ministerie-van-buitenlandse-zaken/documenten/woo-besluiten/2022/06/16/besluit-op-wob-verzoek-over-fmo-financiering-van-palmolieplantages-in-democratische-republiek-congo" TargetMode="External"/><Relationship Id="rId18" Type="http://schemas.openxmlformats.org/officeDocument/2006/relationships/hyperlink" Target="https://www.rijksoverheid.nl/ministeries/ministerie-van-buitenlandse-zaken/documenten/wob-verzoeken/2022/02/02/besluit-op-wob-verzoeken-over-samenwerkingsovereenkomsten-nederlandse-overheid-en-world-economic-forum" TargetMode="External"/><Relationship Id="rId39" Type="http://schemas.openxmlformats.org/officeDocument/2006/relationships/hyperlink" Target="https://www.rijksoverheid.nl/ministeries/ministerie-van-buitenlandse-zaken/documenten/woo-besluiten/2022/09/26/besluit-woo-verzoek-gesprekken-nederlandse-ambassadeu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jksoverheid.nl/ministeries/ministerie-van-buitenlandse-zaken/documenten/wob-verzoeken/2022/02/14/besluit-op-wob-verzoek-over-afghanistan" TargetMode="External"/><Relationship Id="rId13" Type="http://schemas.openxmlformats.org/officeDocument/2006/relationships/hyperlink" Target="https://www.rijksoverheid.nl/ministeries/ministerie-van-buitenlandse-zaken/documenten/wob-verzoeken/2022/02/14/besluit-op-wob-verzoek-over-afghanistan" TargetMode="External"/><Relationship Id="rId3" Type="http://schemas.openxmlformats.org/officeDocument/2006/relationships/hyperlink" Target="https://www.rijksoverheid.nl/ministeries/ministerie-van-buitenlandse-zaken/documenten/wob-verzoeken/2022/04/29/beslissing-op-bezwaar-besluit-wob-verzoek-over-erkenning-armeense-genocide" TargetMode="External"/><Relationship Id="rId7" Type="http://schemas.openxmlformats.org/officeDocument/2006/relationships/hyperlink" Target="https://www.rijksoverheid.nl/ministeries/ministerie-van-buitenlandse-zaken/documenten/wob-verzoeken/2022/02/14/besluit-op-wob-verzoek-over-afghanistan" TargetMode="External"/><Relationship Id="rId12" Type="http://schemas.openxmlformats.org/officeDocument/2006/relationships/hyperlink" Target="https://www.rijksoverheid.nl/ministeries/ministerie-van-buitenlandse-zaken/documenten/wob-verzoeken/2022/02/14/besluit-op-wob-verzoek-over-afghanistan" TargetMode="External"/><Relationship Id="rId2" Type="http://schemas.openxmlformats.org/officeDocument/2006/relationships/hyperlink" Target="https://www.rijksoverheid.nl/ministeries/ministerie-van-buitenlandse-zaken/documenten/wob-verzoeken/2022/02/07/beslissing-op-bezwaar-tegen-wob-besluit-over-behandeling-oeigoeren-door-china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rijksoverheid.nl/ministeries/ministerie-van-buitenlandse-zaken/documenten/wob-verzoeken/2022/01/27/beslissing-bz-op-bezwaar-wob-verzoek-neerhalen-mh17" TargetMode="External"/><Relationship Id="rId6" Type="http://schemas.openxmlformats.org/officeDocument/2006/relationships/hyperlink" Target="https://www.rijksoverheid.nl/ministeries/ministerie-van-buitenlandse-zaken/documenten/wob-verzoeken/2021/09/20/1e-deelbesluit-op-wob-verzoek-over-subsidie-ghana" TargetMode="External"/><Relationship Id="rId11" Type="http://schemas.openxmlformats.org/officeDocument/2006/relationships/hyperlink" Target="https://www.rijksoverheid.nl/ministeries/ministerie-van-buitenlandse-zaken/documenten/wob-verzoeken/2022/02/14/besluit-op-wob-verzoek-over-afghanistan" TargetMode="External"/><Relationship Id="rId5" Type="http://schemas.openxmlformats.org/officeDocument/2006/relationships/hyperlink" Target="https://www.rijksoverheid.nl/ministeries/ministerie-van-buitenlandse-zaken/documenten/wob-verzoeken/2022/03/28/beslissing-op-bezwaar-op-wob-verzoek-over-exportkredietverzekering-mozambique-lng-project" TargetMode="External"/><Relationship Id="rId15" Type="http://schemas.openxmlformats.org/officeDocument/2006/relationships/hyperlink" Target="https://www.rijksoverheid.nl/ministeries/ministerie-van-buitenlandse-zaken/documenten/wob-verzoeken/2022/04/29/deelbesluit-2-op-wob-verzoek-over-afghanistan" TargetMode="External"/><Relationship Id="rId10" Type="http://schemas.openxmlformats.org/officeDocument/2006/relationships/hyperlink" Target="https://www.rijksoverheid.nl/ministeries/ministerie-van-buitenlandse-zaken/documenten/wob-verzoeken/2022/02/14/besluit-op-wob-verzoek-over-afghanistan" TargetMode="External"/><Relationship Id="rId4" Type="http://schemas.openxmlformats.org/officeDocument/2006/relationships/hyperlink" Target="https://www.rijksoverheid.nl/ministeries/ministerie-van-buitenlandse-zaken/documenten/wob-verzoeken/2021/04/28/besluit-wob-verzoek-erkenning-armeense-genocide" TargetMode="External"/><Relationship Id="rId9" Type="http://schemas.openxmlformats.org/officeDocument/2006/relationships/hyperlink" Target="https://www.rijksoverheid.nl/ministeries/ministerie-van-buitenlandse-zaken/documenten/wob-verzoeken/2022/02/14/besluit-op-wob-verzoek-over-afghanistan" TargetMode="External"/><Relationship Id="rId14" Type="http://schemas.openxmlformats.org/officeDocument/2006/relationships/hyperlink" Target="https://www.rijksoverheid.nl/ministeries/ministerie-van-buitenlandse-zaken/documenten/wob-verzoeken/2022/04/29/deelbesluit-2-op-wob-verzoek-over-afghan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77A1-7B5B-4D67-B576-066002339E2B}">
  <dimension ref="A1:AK71"/>
  <sheetViews>
    <sheetView topLeftCell="B18" zoomScaleNormal="70" workbookViewId="0">
      <selection activeCell="E4" sqref="E4"/>
    </sheetView>
  </sheetViews>
  <sheetFormatPr defaultColWidth="8.85546875" defaultRowHeight="15"/>
  <cols>
    <col min="1" max="1" width="15.85546875" bestFit="1" customWidth="1"/>
    <col min="2" max="2" width="75.140625" customWidth="1"/>
    <col min="3" max="3" width="22.28515625" style="7" customWidth="1"/>
    <col min="4" max="4" width="20.85546875" style="7" customWidth="1"/>
    <col min="5" max="7" width="14.42578125" customWidth="1"/>
    <col min="8" max="8" width="13.7109375" customWidth="1"/>
    <col min="9" max="9" width="41.7109375" customWidth="1"/>
    <col min="10" max="10" width="57.85546875" style="3" customWidth="1"/>
    <col min="11" max="11" width="239.5703125" bestFit="1" customWidth="1"/>
  </cols>
  <sheetData>
    <row r="1" spans="1:37" ht="45.75">
      <c r="A1" s="22" t="s">
        <v>0</v>
      </c>
      <c r="B1" s="22" t="s">
        <v>1</v>
      </c>
      <c r="C1" s="23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6" t="s">
        <v>9</v>
      </c>
      <c r="K1" s="6" t="s">
        <v>10</v>
      </c>
    </row>
    <row r="2" spans="1:37" s="26" customFormat="1">
      <c r="A2" s="1">
        <v>1</v>
      </c>
      <c r="B2" s="12" t="s">
        <v>11</v>
      </c>
      <c r="C2" s="11">
        <v>44501</v>
      </c>
      <c r="D2" s="11">
        <v>44572</v>
      </c>
      <c r="E2" s="1">
        <f>_xlfn.DAYS(Tabel1[[#This Row],[Datum van besluit]],Tabel1[[#This Row],[Datum van ontvangst]])</f>
        <v>71</v>
      </c>
      <c r="F2" s="1"/>
      <c r="G2" s="1"/>
      <c r="H2" t="str">
        <f>IF(E:E &gt;56,"Nee","Ja")</f>
        <v>Nee</v>
      </c>
      <c r="I2" s="12">
        <v>19</v>
      </c>
      <c r="J2" s="12" t="s">
        <v>12</v>
      </c>
      <c r="K2" s="9" t="s">
        <v>13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1">
        <f>A2+1</f>
        <v>2</v>
      </c>
      <c r="B3" s="1" t="s">
        <v>14</v>
      </c>
      <c r="C3" s="13">
        <v>44491</v>
      </c>
      <c r="D3" s="13">
        <v>44580</v>
      </c>
      <c r="E3" s="1">
        <f>_xlfn.DAYS(Tabel1[[#This Row],[Datum van besluit]],Tabel1[[#This Row],[Datum van ontvangst]])</f>
        <v>89</v>
      </c>
      <c r="F3" s="1"/>
      <c r="G3" s="1"/>
      <c r="H3" t="str">
        <f t="shared" ref="H3:H22" si="0">IF(E:E &gt;56,"Nee","Ja")</f>
        <v>Nee</v>
      </c>
      <c r="I3" s="14">
        <v>19</v>
      </c>
      <c r="J3" s="14" t="s">
        <v>15</v>
      </c>
      <c r="K3" s="8" t="s">
        <v>16</v>
      </c>
      <c r="Q3" s="7"/>
    </row>
    <row r="4" spans="1:37">
      <c r="A4" s="1">
        <f t="shared" ref="A4:A67" si="1">A3+1</f>
        <v>3</v>
      </c>
      <c r="B4" s="1" t="s">
        <v>17</v>
      </c>
      <c r="C4" s="11">
        <v>44567</v>
      </c>
      <c r="D4" s="11">
        <v>44585</v>
      </c>
      <c r="E4" s="1">
        <f>_xlfn.DAYS(Tabel1[[#This Row],[Datum van besluit]],Tabel1[[#This Row],[Datum van ontvangst]])</f>
        <v>18</v>
      </c>
      <c r="F4" s="1"/>
      <c r="G4" s="1"/>
      <c r="H4" t="str">
        <f t="shared" si="0"/>
        <v>Ja</v>
      </c>
      <c r="I4" s="12">
        <v>2</v>
      </c>
      <c r="J4" s="12" t="s">
        <v>18</v>
      </c>
      <c r="K4" s="9" t="s">
        <v>19</v>
      </c>
      <c r="Q4" s="7"/>
    </row>
    <row r="5" spans="1:37">
      <c r="A5" s="1">
        <f t="shared" si="1"/>
        <v>4</v>
      </c>
      <c r="B5" s="1" t="s">
        <v>20</v>
      </c>
      <c r="C5" s="13">
        <v>44578</v>
      </c>
      <c r="D5" s="13">
        <v>44594</v>
      </c>
      <c r="E5" s="1">
        <f>_xlfn.DAYS(Tabel1[[#This Row],[Datum van besluit]],Tabel1[[#This Row],[Datum van ontvangst]])</f>
        <v>16</v>
      </c>
      <c r="F5" s="1"/>
      <c r="G5" s="1"/>
      <c r="H5" t="str">
        <f t="shared" si="0"/>
        <v>Ja</v>
      </c>
      <c r="I5" s="14">
        <v>38</v>
      </c>
      <c r="J5" s="14" t="s">
        <v>21</v>
      </c>
      <c r="K5" s="8" t="s">
        <v>22</v>
      </c>
      <c r="Q5" s="7"/>
    </row>
    <row r="6" spans="1:37">
      <c r="A6" s="1">
        <f t="shared" si="1"/>
        <v>5</v>
      </c>
      <c r="B6" s="1" t="s">
        <v>23</v>
      </c>
      <c r="C6" s="11">
        <v>44511</v>
      </c>
      <c r="D6" s="11">
        <v>44606</v>
      </c>
      <c r="E6" s="1">
        <f>_xlfn.DAYS(Tabel1[[#This Row],[Datum van besluit]],Tabel1[[#This Row],[Datum van ontvangst]])</f>
        <v>95</v>
      </c>
      <c r="F6" s="1"/>
      <c r="G6" s="1"/>
      <c r="H6" t="str">
        <f t="shared" si="0"/>
        <v>Nee</v>
      </c>
      <c r="I6" s="12">
        <v>211</v>
      </c>
      <c r="J6" s="12" t="s">
        <v>24</v>
      </c>
      <c r="K6" s="9" t="s">
        <v>25</v>
      </c>
    </row>
    <row r="7" spans="1:37" s="5" customFormat="1">
      <c r="A7" s="1">
        <f t="shared" si="1"/>
        <v>6</v>
      </c>
      <c r="B7" s="1" t="s">
        <v>26</v>
      </c>
      <c r="C7" s="33">
        <v>44543</v>
      </c>
      <c r="D7" s="33">
        <v>44622</v>
      </c>
      <c r="E7" s="1">
        <f>_xlfn.DAYS(Tabel1[[#This Row],[Datum van besluit]],Tabel1[[#This Row],[Datum van ontvangst]])</f>
        <v>79</v>
      </c>
      <c r="F7" s="1"/>
      <c r="G7" s="1"/>
      <c r="H7" t="str">
        <f t="shared" si="0"/>
        <v>Nee</v>
      </c>
      <c r="I7" s="1">
        <v>23</v>
      </c>
      <c r="J7" s="1"/>
      <c r="K7" s="36" t="s">
        <v>27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A8" s="29">
        <f t="shared" si="1"/>
        <v>7</v>
      </c>
      <c r="B8" s="29" t="s">
        <v>28</v>
      </c>
      <c r="C8" s="39">
        <v>43711</v>
      </c>
      <c r="D8" s="39">
        <v>44628</v>
      </c>
      <c r="E8" s="29">
        <f>_xlfn.DAYS(Tabel1[[#This Row],[Datum van besluit]],Tabel1[[#This Row],[Datum van ontvangst]])</f>
        <v>917</v>
      </c>
      <c r="F8" s="29"/>
      <c r="G8" s="29"/>
      <c r="H8" t="str">
        <f t="shared" si="0"/>
        <v>Nee</v>
      </c>
      <c r="I8" s="40">
        <f>407+470</f>
        <v>877</v>
      </c>
      <c r="J8" s="40" t="s">
        <v>29</v>
      </c>
      <c r="K8" s="20" t="s">
        <v>30</v>
      </c>
    </row>
    <row r="9" spans="1:37">
      <c r="A9" s="1">
        <f t="shared" si="1"/>
        <v>8</v>
      </c>
      <c r="B9" s="1" t="s">
        <v>31</v>
      </c>
      <c r="C9" s="52">
        <v>44503</v>
      </c>
      <c r="D9" s="52">
        <v>44631</v>
      </c>
      <c r="E9" s="1">
        <f>_xlfn.DAYS(Tabel1[[#This Row],[Datum van besluit]],Tabel1[[#This Row],[Datum van ontvangst]])</f>
        <v>128</v>
      </c>
      <c r="F9" s="1"/>
      <c r="G9" s="1"/>
      <c r="H9" t="str">
        <f t="shared" si="0"/>
        <v>Nee</v>
      </c>
      <c r="I9" s="53">
        <v>64</v>
      </c>
      <c r="J9" s="53" t="s">
        <v>32</v>
      </c>
      <c r="K9" s="17" t="s">
        <v>33</v>
      </c>
    </row>
    <row r="10" spans="1:37">
      <c r="A10" s="1">
        <f t="shared" si="1"/>
        <v>9</v>
      </c>
      <c r="B10" s="1" t="s">
        <v>34</v>
      </c>
      <c r="C10" s="52">
        <v>44578</v>
      </c>
      <c r="D10" s="52">
        <v>44644</v>
      </c>
      <c r="E10" s="1">
        <f>_xlfn.DAYS(Tabel1[[#This Row],[Datum van besluit]],Tabel1[[#This Row],[Datum van ontvangst]])</f>
        <v>66</v>
      </c>
      <c r="F10" s="1"/>
      <c r="G10" s="1"/>
      <c r="H10" t="str">
        <f t="shared" si="0"/>
        <v>Nee</v>
      </c>
      <c r="I10" s="53">
        <v>138</v>
      </c>
      <c r="J10" s="53" t="s">
        <v>35</v>
      </c>
      <c r="K10" s="17" t="s">
        <v>36</v>
      </c>
    </row>
    <row r="11" spans="1:37">
      <c r="A11" s="1">
        <f t="shared" si="1"/>
        <v>10</v>
      </c>
      <c r="B11" s="1" t="s">
        <v>37</v>
      </c>
      <c r="C11" s="52">
        <v>44634</v>
      </c>
      <c r="D11" s="52">
        <v>44650</v>
      </c>
      <c r="E11" s="1">
        <f>_xlfn.DAYS(Tabel1[[#This Row],[Datum van besluit]],Tabel1[[#This Row],[Datum van ontvangst]])</f>
        <v>16</v>
      </c>
      <c r="F11" s="1"/>
      <c r="G11" s="1"/>
      <c r="H11" t="str">
        <f t="shared" si="0"/>
        <v>Ja</v>
      </c>
      <c r="I11" s="53">
        <v>7</v>
      </c>
      <c r="J11" s="53"/>
      <c r="K11" s="17" t="s">
        <v>38</v>
      </c>
    </row>
    <row r="12" spans="1:37">
      <c r="A12" s="1">
        <f t="shared" si="1"/>
        <v>11</v>
      </c>
      <c r="B12" s="1" t="s">
        <v>39</v>
      </c>
      <c r="C12" s="52">
        <v>44602</v>
      </c>
      <c r="D12" s="52">
        <v>44651</v>
      </c>
      <c r="E12" s="1">
        <f>_xlfn.DAYS(Tabel1[[#This Row],[Datum van besluit]],Tabel1[[#This Row],[Datum van ontvangst]])</f>
        <v>49</v>
      </c>
      <c r="F12" s="1"/>
      <c r="G12" s="1"/>
      <c r="H12" t="str">
        <f t="shared" si="0"/>
        <v>Ja</v>
      </c>
      <c r="I12" s="53">
        <v>3</v>
      </c>
      <c r="J12" s="53" t="s">
        <v>40</v>
      </c>
      <c r="K12" s="17" t="s">
        <v>41</v>
      </c>
    </row>
    <row r="13" spans="1:37">
      <c r="A13" s="1">
        <f t="shared" si="1"/>
        <v>12</v>
      </c>
      <c r="B13" s="1" t="s">
        <v>42</v>
      </c>
      <c r="C13" s="52">
        <v>44571</v>
      </c>
      <c r="D13" s="52">
        <v>44651</v>
      </c>
      <c r="E13" s="1">
        <f>_xlfn.DAYS(Tabel1[[#This Row],[Datum van besluit]],Tabel1[[#This Row],[Datum van ontvangst]])</f>
        <v>80</v>
      </c>
      <c r="F13" s="1"/>
      <c r="G13" s="1"/>
      <c r="H13" t="str">
        <f t="shared" si="0"/>
        <v>Nee</v>
      </c>
      <c r="I13" s="53">
        <v>289</v>
      </c>
      <c r="J13" s="53" t="s">
        <v>43</v>
      </c>
      <c r="K13" s="17" t="s">
        <v>44</v>
      </c>
    </row>
    <row r="14" spans="1:37">
      <c r="A14" s="1">
        <f t="shared" si="1"/>
        <v>13</v>
      </c>
      <c r="B14" s="1" t="s">
        <v>45</v>
      </c>
      <c r="C14" s="52">
        <v>44364</v>
      </c>
      <c r="D14" s="52">
        <v>44652</v>
      </c>
      <c r="E14" s="1">
        <f>_xlfn.DAYS(Tabel1[[#This Row],[Datum van besluit]],Tabel1[[#This Row],[Datum van ontvangst]])</f>
        <v>288</v>
      </c>
      <c r="F14" s="1"/>
      <c r="G14" s="1"/>
      <c r="H14" t="str">
        <f t="shared" si="0"/>
        <v>Nee</v>
      </c>
      <c r="I14" s="53">
        <v>1123</v>
      </c>
      <c r="J14" s="53" t="s">
        <v>46</v>
      </c>
      <c r="K14" s="17" t="s">
        <v>47</v>
      </c>
    </row>
    <row r="15" spans="1:37">
      <c r="A15" s="1">
        <f t="shared" si="1"/>
        <v>14</v>
      </c>
      <c r="B15" s="1" t="s">
        <v>48</v>
      </c>
      <c r="C15" s="52">
        <v>44498</v>
      </c>
      <c r="D15" s="52">
        <v>44656</v>
      </c>
      <c r="E15" s="1">
        <f>_xlfn.DAYS(Tabel1[[#This Row],[Datum van besluit]],Tabel1[[#This Row],[Datum van ontvangst]])</f>
        <v>158</v>
      </c>
      <c r="F15" s="1"/>
      <c r="G15" s="1"/>
      <c r="H15" t="str">
        <f t="shared" si="0"/>
        <v>Nee</v>
      </c>
      <c r="I15" s="53">
        <v>283</v>
      </c>
      <c r="J15" s="53" t="s">
        <v>49</v>
      </c>
      <c r="K15" s="17" t="s">
        <v>50</v>
      </c>
    </row>
    <row r="16" spans="1:37">
      <c r="A16" s="1">
        <f t="shared" si="1"/>
        <v>15</v>
      </c>
      <c r="B16" s="1" t="s">
        <v>51</v>
      </c>
      <c r="C16" s="52">
        <v>44579</v>
      </c>
      <c r="D16" s="52">
        <v>44656</v>
      </c>
      <c r="E16" s="1">
        <f>_xlfn.DAYS(Tabel1[[#This Row],[Datum van besluit]],Tabel1[[#This Row],[Datum van ontvangst]])</f>
        <v>77</v>
      </c>
      <c r="F16" s="1"/>
      <c r="G16" s="1"/>
      <c r="H16" t="str">
        <f t="shared" si="0"/>
        <v>Nee</v>
      </c>
      <c r="I16" s="53">
        <v>32</v>
      </c>
      <c r="J16" s="53" t="s">
        <v>52</v>
      </c>
      <c r="K16" s="17" t="s">
        <v>53</v>
      </c>
    </row>
    <row r="17" spans="1:37">
      <c r="A17" s="1">
        <f t="shared" si="1"/>
        <v>16</v>
      </c>
      <c r="B17" s="1" t="s">
        <v>54</v>
      </c>
      <c r="C17" s="52">
        <v>44503</v>
      </c>
      <c r="D17" s="52">
        <v>44657</v>
      </c>
      <c r="E17" s="1">
        <f>_xlfn.DAYS(Tabel1[[#This Row],[Datum van besluit]],Tabel1[[#This Row],[Datum van ontvangst]])</f>
        <v>154</v>
      </c>
      <c r="F17" s="1"/>
      <c r="G17" s="1"/>
      <c r="H17" t="str">
        <f t="shared" si="0"/>
        <v>Nee</v>
      </c>
      <c r="I17" s="53">
        <v>9</v>
      </c>
      <c r="J17" s="53" t="s">
        <v>55</v>
      </c>
      <c r="K17" s="17" t="s">
        <v>56</v>
      </c>
    </row>
    <row r="18" spans="1:37" s="27" customFormat="1">
      <c r="A18" s="1">
        <f t="shared" si="1"/>
        <v>17</v>
      </c>
      <c r="B18" s="1" t="s">
        <v>57</v>
      </c>
      <c r="C18" s="15">
        <v>44593</v>
      </c>
      <c r="D18" s="15">
        <v>44671</v>
      </c>
      <c r="E18" s="1">
        <f>_xlfn.DAYS(Tabel1[[#This Row],[Datum van besluit]],Tabel1[[#This Row],[Datum van ontvangst]])</f>
        <v>78</v>
      </c>
      <c r="F18" s="1"/>
      <c r="G18" s="1"/>
      <c r="H18" t="str">
        <f t="shared" si="0"/>
        <v>Nee</v>
      </c>
      <c r="I18" s="16">
        <v>43</v>
      </c>
      <c r="J18" s="16"/>
      <c r="K18" s="17" t="s">
        <v>58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s="28" customFormat="1">
      <c r="A19" s="1">
        <f t="shared" si="1"/>
        <v>18</v>
      </c>
      <c r="B19" s="1" t="s">
        <v>59</v>
      </c>
      <c r="C19" s="52">
        <v>44557</v>
      </c>
      <c r="D19" s="52">
        <v>44672</v>
      </c>
      <c r="E19" s="1">
        <f>_xlfn.DAYS(Tabel1[[#This Row],[Datum van besluit]],Tabel1[[#This Row],[Datum van ontvangst]])</f>
        <v>115</v>
      </c>
      <c r="F19" s="1"/>
      <c r="G19" s="1"/>
      <c r="H19" t="str">
        <f t="shared" si="0"/>
        <v>Nee</v>
      </c>
      <c r="I19" s="53">
        <v>168</v>
      </c>
      <c r="J19" s="53" t="s">
        <v>60</v>
      </c>
      <c r="K19" s="17" t="s">
        <v>61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28" customFormat="1">
      <c r="A20" s="1">
        <f t="shared" si="1"/>
        <v>19</v>
      </c>
      <c r="B20" s="1" t="s">
        <v>62</v>
      </c>
      <c r="C20" s="52">
        <v>44634</v>
      </c>
      <c r="D20" s="52">
        <v>44679</v>
      </c>
      <c r="E20" s="1">
        <f>_xlfn.DAYS(Tabel1[[#This Row],[Datum van besluit]],Tabel1[[#This Row],[Datum van ontvangst]])</f>
        <v>45</v>
      </c>
      <c r="F20" s="1"/>
      <c r="G20" s="1"/>
      <c r="H20" t="str">
        <f t="shared" si="0"/>
        <v>Ja</v>
      </c>
      <c r="I20" s="53">
        <v>64</v>
      </c>
      <c r="J20" s="53"/>
      <c r="K20" s="17" t="s">
        <v>63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27" customFormat="1">
      <c r="A21" s="1">
        <f t="shared" si="1"/>
        <v>20</v>
      </c>
      <c r="B21" s="1" t="s">
        <v>64</v>
      </c>
      <c r="C21" s="15">
        <v>44664</v>
      </c>
      <c r="D21" s="15">
        <v>44680</v>
      </c>
      <c r="E21" s="1">
        <f>_xlfn.DAYS(Tabel1[[#This Row],[Datum van besluit]],Tabel1[[#This Row],[Datum van ontvangst]])</f>
        <v>16</v>
      </c>
      <c r="F21" s="1"/>
      <c r="G21" s="1"/>
      <c r="H21" t="str">
        <f t="shared" si="0"/>
        <v>Ja</v>
      </c>
      <c r="I21" s="16">
        <v>37</v>
      </c>
      <c r="J21" s="16"/>
      <c r="K21" s="42" t="s">
        <v>65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28" customFormat="1">
      <c r="A22" s="1">
        <f t="shared" si="1"/>
        <v>21</v>
      </c>
      <c r="B22" s="1" t="s">
        <v>66</v>
      </c>
      <c r="C22" s="33">
        <v>44616</v>
      </c>
      <c r="D22" s="33">
        <v>44680</v>
      </c>
      <c r="E22" s="1">
        <f>_xlfn.DAYS(Tabel1[[#This Row],[Datum van besluit]],Tabel1[[#This Row],[Datum van ontvangst]])</f>
        <v>64</v>
      </c>
      <c r="F22" s="1"/>
      <c r="G22" s="1"/>
      <c r="H22" t="str">
        <f t="shared" si="0"/>
        <v>Nee</v>
      </c>
      <c r="I22" s="1">
        <v>107</v>
      </c>
      <c r="J22" s="1"/>
      <c r="K22" s="36" t="s">
        <v>67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5" customFormat="1">
      <c r="A23" s="1">
        <f t="shared" si="1"/>
        <v>22</v>
      </c>
      <c r="B23" s="1" t="s">
        <v>68</v>
      </c>
      <c r="C23" s="33">
        <v>44650</v>
      </c>
      <c r="D23" s="33">
        <v>44691</v>
      </c>
      <c r="E23" s="34">
        <v>39</v>
      </c>
      <c r="F23" s="1"/>
      <c r="G23" s="1"/>
      <c r="H23" s="28" t="str">
        <f>IF(E:E &gt;42,"Nee","Ja")</f>
        <v>Ja</v>
      </c>
      <c r="I23" s="1">
        <v>10</v>
      </c>
      <c r="J23" s="1"/>
      <c r="K23" s="54" t="s">
        <v>69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5" customFormat="1">
      <c r="A24" s="1">
        <f t="shared" si="1"/>
        <v>23</v>
      </c>
      <c r="B24" s="1" t="s">
        <v>70</v>
      </c>
      <c r="C24" s="33">
        <v>44677</v>
      </c>
      <c r="D24" s="33">
        <v>44720</v>
      </c>
      <c r="E24" s="1">
        <v>36</v>
      </c>
      <c r="F24" s="1"/>
      <c r="G24" s="1"/>
      <c r="H24" s="27" t="str">
        <f>IF(E:E &gt;42,"Nee","Ja")</f>
        <v>Ja</v>
      </c>
      <c r="I24" s="1">
        <v>485</v>
      </c>
      <c r="J24" s="1"/>
      <c r="K24" s="54" t="s">
        <v>71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>
      <c r="A25" s="1">
        <f t="shared" si="1"/>
        <v>24</v>
      </c>
      <c r="B25" s="1" t="s">
        <v>72</v>
      </c>
      <c r="C25" s="15">
        <v>44595</v>
      </c>
      <c r="D25" s="15">
        <v>44728</v>
      </c>
      <c r="E25" s="1">
        <f>_xlfn.DAYS(Tabel1[[#This Row],[Datum van besluit]],Tabel1[[#This Row],[Datum van ontvangst]])</f>
        <v>133</v>
      </c>
      <c r="F25" s="1"/>
      <c r="G25" s="1"/>
      <c r="H25" s="28" t="str">
        <f>IF(E:E &gt;42,"Nee","Ja")</f>
        <v>Nee</v>
      </c>
      <c r="I25" s="16">
        <v>701</v>
      </c>
      <c r="J25" s="16"/>
      <c r="K25" s="17" t="s">
        <v>73</v>
      </c>
    </row>
    <row r="26" spans="1:37">
      <c r="A26" s="29">
        <f t="shared" si="1"/>
        <v>25</v>
      </c>
      <c r="B26" s="29" t="s">
        <v>74</v>
      </c>
      <c r="C26" s="30">
        <v>44322</v>
      </c>
      <c r="D26" s="30">
        <v>44740</v>
      </c>
      <c r="E26" s="31">
        <f>_xlfn.DAYS(Tabel1[[#This Row],[Datum van besluit]],Tabel1[[#This Row],[Datum van ontvangst]])</f>
        <v>418</v>
      </c>
      <c r="F26" s="29"/>
      <c r="G26" s="29"/>
      <c r="H26" s="5" t="str">
        <f>IF(E:E &gt;42,"Nee","Ja")</f>
        <v>Nee</v>
      </c>
      <c r="I26" s="29">
        <f>249+219</f>
        <v>468</v>
      </c>
      <c r="J26" s="29"/>
      <c r="K26" s="32" t="s">
        <v>75</v>
      </c>
    </row>
    <row r="27" spans="1:37">
      <c r="A27" s="1">
        <f t="shared" si="1"/>
        <v>26</v>
      </c>
      <c r="B27" s="1" t="s">
        <v>76</v>
      </c>
      <c r="C27" s="33">
        <v>44697</v>
      </c>
      <c r="D27" s="33">
        <v>44740</v>
      </c>
      <c r="E27" s="1">
        <f>_xlfn.DAYS(Tabel1[[#This Row],[Datum van besluit]],Tabel1[[#This Row],[Datum van ontvangst]])</f>
        <v>43</v>
      </c>
      <c r="F27" s="1"/>
      <c r="G27" s="1"/>
      <c r="H27" t="str">
        <f>IF(E:E &gt;42,"Nee","Ja")</f>
        <v>Nee</v>
      </c>
      <c r="I27" s="1">
        <v>89</v>
      </c>
      <c r="J27" s="1"/>
      <c r="K27" s="36" t="s">
        <v>77</v>
      </c>
    </row>
    <row r="28" spans="1:37">
      <c r="A28" s="1">
        <f t="shared" si="1"/>
        <v>27</v>
      </c>
      <c r="B28" s="1" t="s">
        <v>78</v>
      </c>
      <c r="C28" s="33">
        <v>44657</v>
      </c>
      <c r="D28" s="33">
        <v>44750</v>
      </c>
      <c r="E28" s="34">
        <f>_xlfn.DAYS(Tabel1[[#This Row],[Datum van besluit]],Tabel1[[#This Row],[Datum van ontvangst]])</f>
        <v>93</v>
      </c>
      <c r="F28" s="1"/>
      <c r="G28" s="1"/>
      <c r="H28" t="str">
        <f>IF(E:E &gt;42,"Nee","Ja")</f>
        <v>Nee</v>
      </c>
      <c r="I28" s="1">
        <v>19</v>
      </c>
      <c r="J28" s="1"/>
      <c r="K28" s="35" t="s">
        <v>79</v>
      </c>
    </row>
    <row r="29" spans="1:37">
      <c r="A29" s="1">
        <f t="shared" si="1"/>
        <v>28</v>
      </c>
      <c r="B29" s="1" t="s">
        <v>80</v>
      </c>
      <c r="C29" s="33">
        <v>44671</v>
      </c>
      <c r="D29" s="33">
        <v>44750</v>
      </c>
      <c r="E29" s="34">
        <f>_xlfn.DAYS(Tabel1[[#This Row],[Datum van besluit]],Tabel1[[#This Row],[Datum van ontvangst]])</f>
        <v>79</v>
      </c>
      <c r="F29" s="1"/>
      <c r="G29" s="1"/>
      <c r="H29" t="str">
        <f>IF(E:E &gt;42,"Nee","Ja")</f>
        <v>Nee</v>
      </c>
      <c r="I29" s="1">
        <v>21</v>
      </c>
      <c r="J29" s="1"/>
      <c r="K29" s="35" t="s">
        <v>81</v>
      </c>
    </row>
    <row r="30" spans="1:37">
      <c r="A30" s="1">
        <f t="shared" si="1"/>
        <v>29</v>
      </c>
      <c r="B30" s="1" t="s">
        <v>82</v>
      </c>
      <c r="C30" s="33">
        <v>44692</v>
      </c>
      <c r="D30" s="33">
        <v>44754</v>
      </c>
      <c r="E30" s="34">
        <f>_xlfn.DAYS(Tabel1[[#This Row],[Datum van besluit]],Tabel1[[#This Row],[Datum van ontvangst]])</f>
        <v>62</v>
      </c>
      <c r="F30" s="1"/>
      <c r="G30" s="1"/>
      <c r="H30" t="str">
        <f>IF(E:E &gt;42,"Nee","Ja")</f>
        <v>Nee</v>
      </c>
      <c r="I30" s="1">
        <v>15</v>
      </c>
      <c r="J30" s="1"/>
      <c r="K30" s="35" t="s">
        <v>83</v>
      </c>
    </row>
    <row r="31" spans="1:37">
      <c r="A31" s="1">
        <f t="shared" si="1"/>
        <v>30</v>
      </c>
      <c r="B31" s="1" t="s">
        <v>84</v>
      </c>
      <c r="C31" s="33">
        <v>44634</v>
      </c>
      <c r="D31" s="33">
        <v>44755</v>
      </c>
      <c r="E31" s="34">
        <f>_xlfn.DAYS(Tabel1[[#This Row],[Datum van besluit]],Tabel1[[#This Row],[Datum van ontvangst]])</f>
        <v>121</v>
      </c>
      <c r="F31" s="1"/>
      <c r="G31" s="1"/>
      <c r="H31" t="str">
        <f>IF(E:E &gt;42,"Nee","Ja")</f>
        <v>Nee</v>
      </c>
      <c r="I31" s="1">
        <v>97</v>
      </c>
      <c r="J31" s="1"/>
      <c r="K31" s="35" t="s">
        <v>85</v>
      </c>
    </row>
    <row r="32" spans="1:37">
      <c r="A32" s="1">
        <f t="shared" si="1"/>
        <v>31</v>
      </c>
      <c r="B32" s="1" t="s">
        <v>86</v>
      </c>
      <c r="C32" s="33">
        <v>44700</v>
      </c>
      <c r="D32" s="33">
        <v>44756</v>
      </c>
      <c r="E32" s="34">
        <f>_xlfn.DAYS(Tabel1[[#This Row],[Datum van besluit]],Tabel1[[#This Row],[Datum van ontvangst]])</f>
        <v>56</v>
      </c>
      <c r="F32" s="1"/>
      <c r="G32" s="1"/>
      <c r="H32" t="str">
        <f>IF(E:E &gt;42,"Nee","Ja")</f>
        <v>Nee</v>
      </c>
      <c r="I32" s="1">
        <v>11</v>
      </c>
      <c r="J32" s="1"/>
      <c r="K32" s="35" t="s">
        <v>87</v>
      </c>
    </row>
    <row r="33" spans="1:11">
      <c r="A33" s="1">
        <f t="shared" si="1"/>
        <v>32</v>
      </c>
      <c r="B33" s="10" t="s">
        <v>88</v>
      </c>
      <c r="C33" s="15">
        <v>44704</v>
      </c>
      <c r="D33" s="15">
        <v>44763</v>
      </c>
      <c r="E33" s="1">
        <f>_xlfn.DAYS(Tabel1[[#This Row],[Datum van besluit]],Tabel1[[#This Row],[Datum van ontvangst]])</f>
        <v>59</v>
      </c>
      <c r="F33" s="1"/>
      <c r="G33" s="1"/>
      <c r="H33" t="str">
        <f>IF(E:E &gt;42,"Nee","Ja")</f>
        <v>Nee</v>
      </c>
      <c r="I33" s="16">
        <v>54</v>
      </c>
      <c r="J33" s="16"/>
      <c r="K33" s="17" t="s">
        <v>89</v>
      </c>
    </row>
    <row r="34" spans="1:11">
      <c r="A34" s="1">
        <f t="shared" si="1"/>
        <v>33</v>
      </c>
      <c r="B34" s="1" t="s">
        <v>90</v>
      </c>
      <c r="C34" s="33">
        <v>44727</v>
      </c>
      <c r="D34" s="33">
        <v>44770</v>
      </c>
      <c r="E34" s="1">
        <f>_xlfn.DAYS(Tabel1[[#This Row],[Datum van besluit]],Tabel1[[#This Row],[Datum van ontvangst]])</f>
        <v>43</v>
      </c>
      <c r="F34" s="1"/>
      <c r="G34" s="1"/>
      <c r="H34" t="str">
        <f>IF(E:E &gt;42,"Nee","Ja")</f>
        <v>Nee</v>
      </c>
      <c r="I34" s="1">
        <v>356</v>
      </c>
      <c r="J34" s="1"/>
      <c r="K34" s="36" t="s">
        <v>91</v>
      </c>
    </row>
    <row r="35" spans="1:11">
      <c r="A35" s="1">
        <f t="shared" si="1"/>
        <v>34</v>
      </c>
      <c r="B35" s="1" t="s">
        <v>92</v>
      </c>
      <c r="C35" s="15">
        <v>44690</v>
      </c>
      <c r="D35" s="15">
        <v>44775</v>
      </c>
      <c r="E35" s="1">
        <f>_xlfn.DAYS(Tabel1[[#This Row],[Datum van besluit]],Tabel1[[#This Row],[Datum van ontvangst]])</f>
        <v>85</v>
      </c>
      <c r="F35" s="1"/>
      <c r="G35" s="1"/>
      <c r="H35" t="str">
        <f>IF(E:E &gt;42,"Nee","Ja")</f>
        <v>Nee</v>
      </c>
      <c r="I35" s="16">
        <v>20</v>
      </c>
      <c r="J35" s="16"/>
      <c r="K35" s="17" t="s">
        <v>93</v>
      </c>
    </row>
    <row r="36" spans="1:11">
      <c r="A36" s="29">
        <f t="shared" si="1"/>
        <v>35</v>
      </c>
      <c r="B36" s="29" t="s">
        <v>94</v>
      </c>
      <c r="C36" s="18">
        <v>44495</v>
      </c>
      <c r="D36" s="18">
        <v>44778</v>
      </c>
      <c r="E36" s="29">
        <f>_xlfn.DAYS(Tabel1[[#This Row],[Datum van besluit]],Tabel1[[#This Row],[Datum van ontvangst]])</f>
        <v>283</v>
      </c>
      <c r="F36" s="29"/>
      <c r="G36" s="29"/>
      <c r="H36" s="5" t="str">
        <f>IF(E:E &gt;42,"Nee","Ja")</f>
        <v>Nee</v>
      </c>
      <c r="I36" s="19">
        <f>10845+355+762</f>
        <v>11962</v>
      </c>
      <c r="J36" s="29"/>
      <c r="K36" s="20" t="s">
        <v>95</v>
      </c>
    </row>
    <row r="37" spans="1:11">
      <c r="A37" s="29">
        <f t="shared" si="1"/>
        <v>36</v>
      </c>
      <c r="B37" s="29" t="s">
        <v>96</v>
      </c>
      <c r="C37" s="18">
        <v>44433</v>
      </c>
      <c r="D37" s="18">
        <v>44778</v>
      </c>
      <c r="E37" s="29">
        <f>_xlfn.DAYS(Tabel1[[#This Row],[Datum van besluit]],Tabel1[[#This Row],[Datum van ontvangst]])</f>
        <v>345</v>
      </c>
      <c r="F37" s="29"/>
      <c r="G37" s="29"/>
      <c r="H37" s="5" t="str">
        <f>IF(E:E &gt;42,"Nee","Ja")</f>
        <v>Nee</v>
      </c>
      <c r="I37" s="19">
        <f>10845+355+762</f>
        <v>11962</v>
      </c>
      <c r="J37" s="29"/>
      <c r="K37" s="20" t="s">
        <v>95</v>
      </c>
    </row>
    <row r="38" spans="1:11">
      <c r="A38" s="29">
        <f t="shared" si="1"/>
        <v>37</v>
      </c>
      <c r="B38" s="29" t="s">
        <v>97</v>
      </c>
      <c r="C38" s="18">
        <v>44438</v>
      </c>
      <c r="D38" s="18">
        <v>44778</v>
      </c>
      <c r="E38" s="29">
        <f>_xlfn.DAYS(Tabel1[[#This Row],[Datum van besluit]],Tabel1[[#This Row],[Datum van ontvangst]])</f>
        <v>340</v>
      </c>
      <c r="F38" s="29"/>
      <c r="G38" s="29"/>
      <c r="H38" s="5" t="str">
        <f>IF(E:E &gt;42,"Nee","Ja")</f>
        <v>Nee</v>
      </c>
      <c r="I38" s="19">
        <f>10846+356+762</f>
        <v>11964</v>
      </c>
      <c r="J38" s="29"/>
      <c r="K38" s="20" t="s">
        <v>95</v>
      </c>
    </row>
    <row r="39" spans="1:11">
      <c r="A39" s="29">
        <f t="shared" si="1"/>
        <v>38</v>
      </c>
      <c r="B39" s="29" t="s">
        <v>98</v>
      </c>
      <c r="C39" s="18">
        <v>44427</v>
      </c>
      <c r="D39" s="18">
        <v>44778</v>
      </c>
      <c r="E39" s="29">
        <f>_xlfn.DAYS(Tabel1[[#This Row],[Datum van besluit]],Tabel1[[#This Row],[Datum van ontvangst]])</f>
        <v>351</v>
      </c>
      <c r="F39" s="29"/>
      <c r="G39" s="29"/>
      <c r="H39" s="5" t="str">
        <f>IF(E:E &gt;42,"Nee","Ja")</f>
        <v>Nee</v>
      </c>
      <c r="I39" s="19">
        <f>10845+355+762</f>
        <v>11962</v>
      </c>
      <c r="J39" s="29"/>
      <c r="K39" s="20" t="s">
        <v>95</v>
      </c>
    </row>
    <row r="40" spans="1:11">
      <c r="A40" s="29">
        <f t="shared" si="1"/>
        <v>39</v>
      </c>
      <c r="B40" s="29" t="s">
        <v>99</v>
      </c>
      <c r="C40" s="18">
        <v>44419</v>
      </c>
      <c r="D40" s="18">
        <v>44778</v>
      </c>
      <c r="E40" s="29">
        <f>_xlfn.DAYS(Tabel1[[#This Row],[Datum van besluit]],Tabel1[[#This Row],[Datum van ontvangst]])</f>
        <v>359</v>
      </c>
      <c r="F40" s="29"/>
      <c r="G40" s="29"/>
      <c r="H40" s="5" t="str">
        <f>IF(E:E &gt;42,"Nee","Ja")</f>
        <v>Nee</v>
      </c>
      <c r="I40" s="19">
        <f>10845+355+762</f>
        <v>11962</v>
      </c>
      <c r="J40" s="29"/>
      <c r="K40" s="20" t="s">
        <v>95</v>
      </c>
    </row>
    <row r="41" spans="1:11">
      <c r="A41" s="29">
        <f t="shared" si="1"/>
        <v>40</v>
      </c>
      <c r="B41" s="29" t="s">
        <v>100</v>
      </c>
      <c r="C41" s="18">
        <v>44442</v>
      </c>
      <c r="D41" s="18">
        <v>44778</v>
      </c>
      <c r="E41" s="29">
        <f>_xlfn.DAYS(Tabel1[[#This Row],[Datum van besluit]],Tabel1[[#This Row],[Datum van ontvangst]])</f>
        <v>336</v>
      </c>
      <c r="F41" s="29"/>
      <c r="G41" s="29"/>
      <c r="H41" s="5" t="str">
        <f>IF(E:E &gt;42,"Nee","Ja")</f>
        <v>Nee</v>
      </c>
      <c r="I41" s="19">
        <f>10846+356+763</f>
        <v>11965</v>
      </c>
      <c r="J41" s="29"/>
      <c r="K41" s="20" t="s">
        <v>95</v>
      </c>
    </row>
    <row r="42" spans="1:11">
      <c r="A42" s="29">
        <f t="shared" si="1"/>
        <v>41</v>
      </c>
      <c r="B42" s="29" t="s">
        <v>101</v>
      </c>
      <c r="C42" s="18">
        <v>44433</v>
      </c>
      <c r="D42" s="18">
        <v>44778</v>
      </c>
      <c r="E42" s="29">
        <f>_xlfn.DAYS(Tabel1[[#This Row],[Datum van besluit]],Tabel1[[#This Row],[Datum van ontvangst]])</f>
        <v>345</v>
      </c>
      <c r="F42" s="29"/>
      <c r="G42" s="29"/>
      <c r="H42" s="5" t="str">
        <f>IF(E:E &gt;42,"Nee","Ja")</f>
        <v>Nee</v>
      </c>
      <c r="I42" s="19">
        <f>10845+355+763</f>
        <v>11963</v>
      </c>
      <c r="J42" s="29"/>
      <c r="K42" s="20" t="s">
        <v>95</v>
      </c>
    </row>
    <row r="43" spans="1:11">
      <c r="A43" s="1">
        <f t="shared" si="1"/>
        <v>42</v>
      </c>
      <c r="B43" s="1" t="s">
        <v>102</v>
      </c>
      <c r="C43" s="33">
        <v>44673</v>
      </c>
      <c r="D43" s="33">
        <v>44782</v>
      </c>
      <c r="E43" s="1">
        <f>_xlfn.DAYS(Tabel1[[#This Row],[Datum van besluit]],Tabel1[[#This Row],[Datum van ontvangst]])</f>
        <v>109</v>
      </c>
      <c r="F43" s="1"/>
      <c r="G43" s="1"/>
      <c r="H43" t="str">
        <f>IF(E:E &gt;42,"Nee","Ja")</f>
        <v>Nee</v>
      </c>
      <c r="I43" s="1">
        <v>129</v>
      </c>
      <c r="J43" s="1"/>
      <c r="K43" s="36" t="s">
        <v>103</v>
      </c>
    </row>
    <row r="44" spans="1:11">
      <c r="A44" s="1">
        <f t="shared" si="1"/>
        <v>43</v>
      </c>
      <c r="B44" s="1" t="s">
        <v>104</v>
      </c>
      <c r="C44" s="33">
        <v>44651</v>
      </c>
      <c r="D44" s="33">
        <v>44782</v>
      </c>
      <c r="E44" s="1">
        <f>_xlfn.DAYS(Tabel1[[#This Row],[Datum van besluit]],Tabel1[[#This Row],[Datum van ontvangst]])</f>
        <v>131</v>
      </c>
      <c r="F44" s="1"/>
      <c r="G44" s="1"/>
      <c r="H44" t="str">
        <f>IF(E:E &gt;42,"Nee","Ja")</f>
        <v>Nee</v>
      </c>
      <c r="I44" s="1">
        <v>122</v>
      </c>
      <c r="J44" s="1"/>
      <c r="K44" s="36" t="s">
        <v>105</v>
      </c>
    </row>
    <row r="45" spans="1:11">
      <c r="A45" s="1">
        <f t="shared" si="1"/>
        <v>44</v>
      </c>
      <c r="B45" s="1" t="s">
        <v>106</v>
      </c>
      <c r="C45" s="15">
        <v>44777</v>
      </c>
      <c r="D45" s="15">
        <v>44783</v>
      </c>
      <c r="E45" s="1">
        <f>_xlfn.DAYS(Tabel1[[#This Row],[Datum van besluit]],Tabel1[[#This Row],[Datum van ontvangst]])</f>
        <v>6</v>
      </c>
      <c r="F45" s="1"/>
      <c r="G45" s="1"/>
      <c r="H45" t="str">
        <f>IF(E:E &gt;42,"Nee","Ja")</f>
        <v>Ja</v>
      </c>
      <c r="I45" s="16">
        <v>2</v>
      </c>
      <c r="J45" s="16" t="s">
        <v>107</v>
      </c>
      <c r="K45" s="17" t="s">
        <v>108</v>
      </c>
    </row>
    <row r="46" spans="1:11">
      <c r="A46" s="1">
        <f t="shared" si="1"/>
        <v>45</v>
      </c>
      <c r="B46" s="1" t="s">
        <v>109</v>
      </c>
      <c r="C46" s="15">
        <v>44725</v>
      </c>
      <c r="D46" s="15">
        <v>44785</v>
      </c>
      <c r="E46" s="1">
        <f>_xlfn.DAYS(Tabel1[[#This Row],[Datum van besluit]],Tabel1[[#This Row],[Datum van ontvangst]])</f>
        <v>60</v>
      </c>
      <c r="F46" s="1"/>
      <c r="G46" s="1"/>
      <c r="H46" t="str">
        <f>IF(E:E &gt;42,"Nee","Ja")</f>
        <v>Nee</v>
      </c>
      <c r="I46" s="16">
        <v>21</v>
      </c>
      <c r="J46" s="16"/>
      <c r="K46" s="17" t="s">
        <v>110</v>
      </c>
    </row>
    <row r="47" spans="1:11">
      <c r="A47" s="1">
        <f t="shared" si="1"/>
        <v>46</v>
      </c>
      <c r="B47" s="1" t="s">
        <v>111</v>
      </c>
      <c r="C47" s="15">
        <v>44701</v>
      </c>
      <c r="D47" s="15">
        <v>44788</v>
      </c>
      <c r="E47" s="1">
        <f>_xlfn.DAYS(Tabel1[[#This Row],[Datum van besluit]],Tabel1[[#This Row],[Datum van ontvangst]])</f>
        <v>87</v>
      </c>
      <c r="F47" s="1"/>
      <c r="G47" s="1"/>
      <c r="H47" t="str">
        <f>IF(E:E &gt;42,"Nee","Ja")</f>
        <v>Nee</v>
      </c>
      <c r="I47" s="16">
        <v>110</v>
      </c>
      <c r="J47" s="16"/>
      <c r="K47" s="17" t="s">
        <v>112</v>
      </c>
    </row>
    <row r="48" spans="1:11">
      <c r="A48" s="1">
        <f t="shared" si="1"/>
        <v>47</v>
      </c>
      <c r="B48" s="1" t="s">
        <v>113</v>
      </c>
      <c r="C48" s="33">
        <v>44771</v>
      </c>
      <c r="D48" s="33">
        <v>44789</v>
      </c>
      <c r="E48" s="1">
        <f>_xlfn.DAYS(Tabel1[[#This Row],[Datum van besluit]],Tabel1[[#This Row],[Datum van ontvangst]])</f>
        <v>18</v>
      </c>
      <c r="F48" s="1"/>
      <c r="G48" s="1"/>
      <c r="H48" t="str">
        <f>IF(E:E &gt;42,"Nee","Ja")</f>
        <v>Ja</v>
      </c>
      <c r="I48" s="1">
        <v>112</v>
      </c>
      <c r="J48" s="1"/>
      <c r="K48" s="36" t="s">
        <v>114</v>
      </c>
    </row>
    <row r="49" spans="1:11">
      <c r="A49" s="1">
        <f t="shared" si="1"/>
        <v>48</v>
      </c>
      <c r="B49" s="1" t="s">
        <v>115</v>
      </c>
      <c r="C49" s="15">
        <v>44728</v>
      </c>
      <c r="D49" s="15">
        <v>44791</v>
      </c>
      <c r="E49" s="1">
        <f>_xlfn.DAYS(Tabel1[[#This Row],[Datum van besluit]],Tabel1[[#This Row],[Datum van ontvangst]])</f>
        <v>63</v>
      </c>
      <c r="F49" s="1"/>
      <c r="G49" s="1"/>
      <c r="H49" t="str">
        <f>IF(E:E &gt;42,"Nee","Ja")</f>
        <v>Nee</v>
      </c>
      <c r="I49" s="16">
        <v>259</v>
      </c>
      <c r="J49" s="16"/>
      <c r="K49" s="17" t="s">
        <v>116</v>
      </c>
    </row>
    <row r="50" spans="1:11">
      <c r="A50" s="1">
        <f t="shared" si="1"/>
        <v>49</v>
      </c>
      <c r="B50" s="1" t="s">
        <v>117</v>
      </c>
      <c r="C50" s="15">
        <v>44693</v>
      </c>
      <c r="D50" s="15">
        <v>44796</v>
      </c>
      <c r="E50" s="1">
        <f>_xlfn.DAYS(Tabel1[[#This Row],[Datum van besluit]],Tabel1[[#This Row],[Datum van ontvangst]])</f>
        <v>103</v>
      </c>
      <c r="F50" s="1"/>
      <c r="G50" s="1"/>
      <c r="H50" t="str">
        <f>IF(E:E &gt;42,"Nee","Ja")</f>
        <v>Nee</v>
      </c>
      <c r="I50" s="16">
        <v>11</v>
      </c>
      <c r="J50" s="16" t="s">
        <v>118</v>
      </c>
      <c r="K50" s="17" t="s">
        <v>119</v>
      </c>
    </row>
    <row r="51" spans="1:11">
      <c r="A51" s="1">
        <f t="shared" si="1"/>
        <v>50</v>
      </c>
      <c r="B51" s="1" t="s">
        <v>120</v>
      </c>
      <c r="C51" s="15">
        <v>44768</v>
      </c>
      <c r="D51" s="15">
        <v>44798</v>
      </c>
      <c r="E51" s="1">
        <f>_xlfn.DAYS(Tabel1[[#This Row],[Datum van besluit]],Tabel1[[#This Row],[Datum van ontvangst]])</f>
        <v>30</v>
      </c>
      <c r="F51" s="1"/>
      <c r="G51" s="1"/>
      <c r="H51" t="str">
        <f>IF(E:E &gt;42,"Nee","Ja")</f>
        <v>Ja</v>
      </c>
      <c r="I51" s="16">
        <v>19</v>
      </c>
      <c r="J51" s="16"/>
      <c r="K51" s="17" t="s">
        <v>121</v>
      </c>
    </row>
    <row r="52" spans="1:11">
      <c r="A52" s="1">
        <f t="shared" si="1"/>
        <v>51</v>
      </c>
      <c r="B52" s="1" t="s">
        <v>122</v>
      </c>
      <c r="C52" s="15">
        <v>44782</v>
      </c>
      <c r="D52" s="15">
        <v>44806</v>
      </c>
      <c r="E52" s="1">
        <f>_xlfn.DAYS(Tabel1[[#This Row],[Datum van besluit]],Tabel1[[#This Row],[Datum van ontvangst]])</f>
        <v>24</v>
      </c>
      <c r="F52" s="1"/>
      <c r="G52" s="1"/>
      <c r="H52" t="str">
        <f>IF(E:E &gt;42,"Nee","Ja")</f>
        <v>Ja</v>
      </c>
      <c r="I52" s="16">
        <v>2</v>
      </c>
      <c r="J52" s="16" t="s">
        <v>107</v>
      </c>
      <c r="K52" s="21"/>
    </row>
    <row r="53" spans="1:11">
      <c r="A53" s="1">
        <f t="shared" si="1"/>
        <v>52</v>
      </c>
      <c r="B53" s="1" t="s">
        <v>123</v>
      </c>
      <c r="C53" s="15">
        <v>44784</v>
      </c>
      <c r="D53" s="15">
        <v>44812</v>
      </c>
      <c r="E53" s="1">
        <f>_xlfn.DAYS(Tabel1[[#This Row],[Datum van besluit]],Tabel1[[#This Row],[Datum van ontvangst]])</f>
        <v>28</v>
      </c>
      <c r="F53" s="1"/>
      <c r="G53" s="1"/>
      <c r="H53" t="str">
        <f>IF(E:E &gt;42,"Nee","Ja")</f>
        <v>Ja</v>
      </c>
      <c r="I53" s="16">
        <v>2</v>
      </c>
      <c r="J53" s="16" t="s">
        <v>107</v>
      </c>
      <c r="K53" s="17" t="s">
        <v>124</v>
      </c>
    </row>
    <row r="54" spans="1:11">
      <c r="A54" s="1">
        <f t="shared" si="1"/>
        <v>53</v>
      </c>
      <c r="B54" s="1" t="s">
        <v>125</v>
      </c>
      <c r="C54" s="33">
        <v>44728</v>
      </c>
      <c r="D54" s="33">
        <v>44817</v>
      </c>
      <c r="E54" s="1">
        <f>_xlfn.DAYS(Tabel1[[#This Row],[Datum van besluit]],Tabel1[[#This Row],[Datum van ontvangst]])</f>
        <v>89</v>
      </c>
      <c r="F54" s="1"/>
      <c r="G54" s="1"/>
      <c r="H54" t="str">
        <f>IF(E:E &gt;42,"Nee","Ja")</f>
        <v>Nee</v>
      </c>
      <c r="I54" s="1">
        <v>182</v>
      </c>
      <c r="J54" s="1"/>
      <c r="K54" s="35" t="s">
        <v>126</v>
      </c>
    </row>
    <row r="55" spans="1:11">
      <c r="A55" s="1">
        <f t="shared" si="1"/>
        <v>54</v>
      </c>
      <c r="B55" s="1" t="s">
        <v>127</v>
      </c>
      <c r="C55" s="33">
        <v>44791</v>
      </c>
      <c r="D55" s="33">
        <v>44830</v>
      </c>
      <c r="E55" s="1">
        <f>_xlfn.DAYS(Tabel1[[#This Row],[Datum van besluit]],Tabel1[[#This Row],[Datum van ontvangst]])</f>
        <v>39</v>
      </c>
      <c r="F55" s="1"/>
      <c r="G55" s="1"/>
      <c r="H55" t="str">
        <f>IF(E:E &gt;42,"Nee","Ja")</f>
        <v>Ja</v>
      </c>
      <c r="I55" s="1">
        <v>6</v>
      </c>
      <c r="J55" s="1" t="s">
        <v>128</v>
      </c>
      <c r="K55" s="36" t="s">
        <v>129</v>
      </c>
    </row>
    <row r="56" spans="1:11">
      <c r="A56" s="1">
        <f t="shared" si="1"/>
        <v>55</v>
      </c>
      <c r="B56" s="1" t="s">
        <v>130</v>
      </c>
      <c r="C56" s="33">
        <v>44790</v>
      </c>
      <c r="D56" s="33">
        <v>44831</v>
      </c>
      <c r="E56" s="1">
        <f>_xlfn.DAYS(Tabel1[[#This Row],[Datum van besluit]],Tabel1[[#This Row],[Datum van ontvangst]])</f>
        <v>41</v>
      </c>
      <c r="F56" s="1"/>
      <c r="G56" s="1"/>
      <c r="H56" t="str">
        <f>IF(E:E &gt;42,"Nee","Ja")</f>
        <v>Ja</v>
      </c>
      <c r="I56" s="1">
        <v>5</v>
      </c>
      <c r="J56" s="1" t="s">
        <v>131</v>
      </c>
      <c r="K56" s="36" t="s">
        <v>132</v>
      </c>
    </row>
    <row r="57" spans="1:11">
      <c r="A57" s="1">
        <f t="shared" si="1"/>
        <v>56</v>
      </c>
      <c r="B57" s="1" t="s">
        <v>133</v>
      </c>
      <c r="C57" s="33">
        <v>44790</v>
      </c>
      <c r="D57" s="33">
        <v>44832</v>
      </c>
      <c r="E57" s="1">
        <f>_xlfn.DAYS(Tabel1[[#This Row],[Datum van besluit]],Tabel1[[#This Row],[Datum van ontvangst]])</f>
        <v>42</v>
      </c>
      <c r="F57" s="1"/>
      <c r="G57" s="1"/>
      <c r="H57" t="str">
        <f>IF(E:E &gt;42,"Nee","Ja")</f>
        <v>Ja</v>
      </c>
      <c r="I57" s="1">
        <v>30</v>
      </c>
      <c r="J57" s="1"/>
      <c r="K57" s="36" t="s">
        <v>134</v>
      </c>
    </row>
    <row r="58" spans="1:11">
      <c r="A58" s="1">
        <f t="shared" si="1"/>
        <v>57</v>
      </c>
      <c r="B58" s="1" t="s">
        <v>135</v>
      </c>
      <c r="C58" s="33">
        <v>44775</v>
      </c>
      <c r="D58" s="33">
        <v>44838</v>
      </c>
      <c r="E58" s="1">
        <f>_xlfn.DAYS(Tabel1[[#This Row],[Datum van besluit]],Tabel1[[#This Row],[Datum van ontvangst]])</f>
        <v>63</v>
      </c>
      <c r="F58" s="1"/>
      <c r="G58" s="1"/>
      <c r="H58" t="str">
        <f>IF(E:E &gt;42,"Nee","Ja")</f>
        <v>Nee</v>
      </c>
      <c r="I58" s="1">
        <v>24</v>
      </c>
      <c r="J58" s="1"/>
      <c r="K58" s="36" t="s">
        <v>136</v>
      </c>
    </row>
    <row r="59" spans="1:11">
      <c r="A59" s="1">
        <f t="shared" si="1"/>
        <v>58</v>
      </c>
      <c r="B59" s="1" t="s">
        <v>137</v>
      </c>
      <c r="C59" s="33">
        <v>44799</v>
      </c>
      <c r="D59" s="33">
        <v>44851</v>
      </c>
      <c r="E59" s="1">
        <f>_xlfn.DAYS(Tabel1[[#This Row],[Datum van besluit]],Tabel1[[#This Row],[Datum van ontvangst]])</f>
        <v>52</v>
      </c>
      <c r="F59" s="1"/>
      <c r="G59" s="1"/>
      <c r="H59" t="str">
        <f>IF(E:E &gt;42,"Nee","Ja")</f>
        <v>Nee</v>
      </c>
      <c r="I59" s="1">
        <v>11</v>
      </c>
      <c r="J59" s="1"/>
      <c r="K59" s="36" t="s">
        <v>138</v>
      </c>
    </row>
    <row r="60" spans="1:11">
      <c r="A60" s="1">
        <f t="shared" si="1"/>
        <v>59</v>
      </c>
      <c r="B60" s="1" t="s">
        <v>139</v>
      </c>
      <c r="C60" s="33">
        <v>44838</v>
      </c>
      <c r="D60" s="33">
        <v>44858</v>
      </c>
      <c r="E60" s="1">
        <f>_xlfn.DAYS(Tabel1[[#This Row],[Datum van besluit]],Tabel1[[#This Row],[Datum van ontvangst]])</f>
        <v>20</v>
      </c>
      <c r="F60" s="1"/>
      <c r="G60" s="1"/>
      <c r="H60" t="str">
        <f>IF(E:E &gt;42,"Nee","Ja")</f>
        <v>Ja</v>
      </c>
      <c r="I60" s="1">
        <v>74</v>
      </c>
      <c r="J60" s="1"/>
      <c r="K60" s="36" t="s">
        <v>140</v>
      </c>
    </row>
    <row r="61" spans="1:11">
      <c r="A61" s="1">
        <f t="shared" si="1"/>
        <v>60</v>
      </c>
      <c r="B61" s="1" t="s">
        <v>141</v>
      </c>
      <c r="C61" s="33">
        <v>44837</v>
      </c>
      <c r="D61" s="33">
        <v>44860</v>
      </c>
      <c r="E61" s="1">
        <f>_xlfn.DAYS(Tabel1[[#This Row],[Datum van besluit]],Tabel1[[#This Row],[Datum van ontvangst]])</f>
        <v>23</v>
      </c>
      <c r="F61" s="1"/>
      <c r="G61" s="1"/>
      <c r="H61" t="str">
        <f>IF(E:E &gt;42,"Nee","Ja")</f>
        <v>Ja</v>
      </c>
      <c r="I61" s="1">
        <v>2</v>
      </c>
      <c r="J61" s="1" t="s">
        <v>131</v>
      </c>
      <c r="K61" s="36" t="s">
        <v>142</v>
      </c>
    </row>
    <row r="62" spans="1:11">
      <c r="A62" s="1">
        <f t="shared" si="1"/>
        <v>61</v>
      </c>
      <c r="B62" s="1" t="s">
        <v>143</v>
      </c>
      <c r="C62" s="33">
        <v>44832</v>
      </c>
      <c r="D62" s="33">
        <v>44860</v>
      </c>
      <c r="E62" s="1">
        <f>_xlfn.DAYS(Tabel1[[#This Row],[Datum van besluit]],Tabel1[[#This Row],[Datum van ontvangst]])</f>
        <v>28</v>
      </c>
      <c r="F62" s="1"/>
      <c r="G62" s="1"/>
      <c r="H62" t="str">
        <f>IF(E:E &gt;42,"Nee","Ja")</f>
        <v>Ja</v>
      </c>
      <c r="I62" s="1">
        <v>2</v>
      </c>
      <c r="J62" s="1" t="s">
        <v>131</v>
      </c>
      <c r="K62" s="36" t="s">
        <v>144</v>
      </c>
    </row>
    <row r="63" spans="1:11">
      <c r="A63" s="1">
        <f t="shared" si="1"/>
        <v>62</v>
      </c>
      <c r="B63" s="1" t="s">
        <v>145</v>
      </c>
      <c r="C63" s="33">
        <v>44794</v>
      </c>
      <c r="D63" s="33">
        <v>44862</v>
      </c>
      <c r="E63" s="1">
        <f>_xlfn.DAYS(Tabel1[[#This Row],[Datum van besluit]],Tabel1[[#This Row],[Datum van ontvangst]])</f>
        <v>68</v>
      </c>
      <c r="F63" s="1"/>
      <c r="G63" s="1"/>
      <c r="H63" t="str">
        <f>IF(E:E &gt;42,"Nee","Ja")</f>
        <v>Nee</v>
      </c>
      <c r="I63" s="1">
        <v>12</v>
      </c>
      <c r="J63" s="1"/>
      <c r="K63" s="36" t="s">
        <v>146</v>
      </c>
    </row>
    <row r="64" spans="1:11">
      <c r="A64" s="1">
        <f t="shared" si="1"/>
        <v>63</v>
      </c>
      <c r="B64" s="1" t="s">
        <v>147</v>
      </c>
      <c r="C64" s="33">
        <v>44809</v>
      </c>
      <c r="D64" s="33">
        <v>44862</v>
      </c>
      <c r="E64" s="1">
        <f>_xlfn.DAYS(Tabel1[[#This Row],[Datum van besluit]],Tabel1[[#This Row],[Datum van ontvangst]])</f>
        <v>53</v>
      </c>
      <c r="F64" s="1"/>
      <c r="G64" s="1"/>
      <c r="H64" t="str">
        <f>IF(E:E &gt;42,"Nee","Ja")</f>
        <v>Nee</v>
      </c>
      <c r="I64" s="1">
        <v>23</v>
      </c>
      <c r="J64" s="1"/>
      <c r="K64" s="36" t="s">
        <v>148</v>
      </c>
    </row>
    <row r="65" spans="1:11">
      <c r="A65" s="1">
        <f t="shared" si="1"/>
        <v>64</v>
      </c>
      <c r="B65" s="1" t="s">
        <v>149</v>
      </c>
      <c r="C65" s="33">
        <v>44714</v>
      </c>
      <c r="D65" s="33">
        <v>44869</v>
      </c>
      <c r="E65" s="1">
        <f>_xlfn.DAYS(Tabel1[[#This Row],[Datum van besluit]],Tabel1[[#This Row],[Datum van ontvangst]])</f>
        <v>155</v>
      </c>
      <c r="F65" s="1"/>
      <c r="G65" s="1"/>
      <c r="H65" t="str">
        <f>IF(E:E &gt;42,"Nee","Ja")</f>
        <v>Nee</v>
      </c>
      <c r="I65" s="1">
        <v>1936</v>
      </c>
      <c r="J65" s="1"/>
      <c r="K65" s="36" t="s">
        <v>150</v>
      </c>
    </row>
    <row r="66" spans="1:11">
      <c r="A66" s="1">
        <f t="shared" si="1"/>
        <v>65</v>
      </c>
      <c r="B66" s="1" t="s">
        <v>151</v>
      </c>
      <c r="C66" s="33">
        <v>44733</v>
      </c>
      <c r="D66" s="33">
        <v>44876</v>
      </c>
      <c r="E66" s="1">
        <f>_xlfn.DAYS(Tabel1[[#This Row],[Datum van besluit]],Tabel1[[#This Row],[Datum van ontvangst]])</f>
        <v>143</v>
      </c>
      <c r="F66" s="1"/>
      <c r="G66" s="1"/>
      <c r="H66" t="str">
        <f>IF(E:E &gt;42,"Nee","Ja")</f>
        <v>Nee</v>
      </c>
      <c r="I66" s="1">
        <v>66</v>
      </c>
      <c r="J66" s="1"/>
      <c r="K66" s="36" t="s">
        <v>152</v>
      </c>
    </row>
    <row r="67" spans="1:11">
      <c r="A67" s="1">
        <f t="shared" si="1"/>
        <v>66</v>
      </c>
      <c r="B67" s="1" t="s">
        <v>153</v>
      </c>
      <c r="C67" s="33">
        <v>44662</v>
      </c>
      <c r="D67" s="33">
        <v>44887</v>
      </c>
      <c r="E67" s="1">
        <f>_xlfn.DAYS(Tabel1[[#This Row],[Datum van besluit]],Tabel1[[#This Row],[Datum van ontvangst]])</f>
        <v>225</v>
      </c>
      <c r="F67" s="1"/>
      <c r="G67" s="1"/>
      <c r="H67" t="str">
        <f>IF(E:E &gt;42,"Nee","Ja")</f>
        <v>Nee</v>
      </c>
      <c r="I67" s="1">
        <v>319</v>
      </c>
      <c r="J67" s="1"/>
      <c r="K67" s="36" t="s">
        <v>154</v>
      </c>
    </row>
    <row r="68" spans="1:11">
      <c r="A68" s="1">
        <f t="shared" ref="A68:A70" si="2">A67+1</f>
        <v>67</v>
      </c>
      <c r="B68" s="1" t="s">
        <v>155</v>
      </c>
      <c r="C68" s="33">
        <v>44864</v>
      </c>
      <c r="D68" s="33">
        <v>44888</v>
      </c>
      <c r="E68" s="1">
        <f>_xlfn.DAYS(Tabel1[[#This Row],[Datum van besluit]],Tabel1[[#This Row],[Datum van ontvangst]])</f>
        <v>24</v>
      </c>
      <c r="F68" s="1"/>
      <c r="G68" s="1"/>
      <c r="H68" t="str">
        <f>IF(E:E &gt;42,"Nee","Ja")</f>
        <v>Ja</v>
      </c>
      <c r="I68" s="1">
        <v>2</v>
      </c>
      <c r="J68" s="1" t="s">
        <v>156</v>
      </c>
      <c r="K68" s="36" t="s">
        <v>157</v>
      </c>
    </row>
    <row r="69" spans="1:11">
      <c r="A69" s="1">
        <f t="shared" si="2"/>
        <v>68</v>
      </c>
      <c r="B69" s="1" t="s">
        <v>158</v>
      </c>
      <c r="C69" s="33">
        <v>44364</v>
      </c>
      <c r="D69" s="33">
        <v>44915</v>
      </c>
      <c r="E69" s="1">
        <f>_xlfn.DAYS(Tabel1[[#This Row],[Datum van besluit]],Tabel1[[#This Row],[Datum van ontvangst]])</f>
        <v>551</v>
      </c>
      <c r="F69" s="1"/>
      <c r="G69" s="1"/>
      <c r="H69" t="str">
        <f>IF(E:E &gt;42,"Nee","Ja")</f>
        <v>Nee</v>
      </c>
      <c r="I69" s="1">
        <v>110</v>
      </c>
      <c r="J69" s="1"/>
      <c r="K69" s="36" t="s">
        <v>159</v>
      </c>
    </row>
    <row r="70" spans="1:11">
      <c r="A70" s="1">
        <f t="shared" si="2"/>
        <v>69</v>
      </c>
      <c r="B70" s="1" t="s">
        <v>160</v>
      </c>
      <c r="C70" s="33">
        <v>44811</v>
      </c>
      <c r="D70" s="33">
        <v>44918</v>
      </c>
      <c r="E70" s="1">
        <f>_xlfn.DAYS(Tabel1[[#This Row],[Datum van besluit]],Tabel1[[#This Row],[Datum van ontvangst]])</f>
        <v>107</v>
      </c>
      <c r="F70" s="1"/>
      <c r="G70" s="1"/>
      <c r="H70" t="str">
        <f>IF(E:E &gt;42,"Nee","Ja")</f>
        <v>Nee</v>
      </c>
      <c r="I70" s="1">
        <v>259</v>
      </c>
      <c r="J70" s="1"/>
      <c r="K70" s="36" t="s">
        <v>161</v>
      </c>
    </row>
    <row r="71" spans="1:11">
      <c r="A71" s="1">
        <v>70</v>
      </c>
      <c r="B71" s="1" t="s">
        <v>162</v>
      </c>
      <c r="C71" s="33">
        <v>44869</v>
      </c>
      <c r="D71" s="33">
        <v>44918</v>
      </c>
      <c r="E71" s="1">
        <f>_xlfn.DAYS(Tabel1[[#This Row],[Datum van besluit]],Tabel1[[#This Row],[Datum van ontvangst]])</f>
        <v>49</v>
      </c>
      <c r="F71" s="1"/>
      <c r="G71" s="1"/>
      <c r="H71" t="str">
        <f>IF(E:E &gt;42,"Nee","Ja")</f>
        <v>Nee</v>
      </c>
      <c r="I71" s="1">
        <v>141</v>
      </c>
      <c r="J71" s="1"/>
      <c r="K71" s="36" t="s">
        <v>163</v>
      </c>
    </row>
  </sheetData>
  <phoneticPr fontId="4" type="noConversion"/>
  <conditionalFormatting sqref="H2:H71">
    <cfRule type="cellIs" dxfId="32" priority="1" operator="equal">
      <formula>"Ja"</formula>
    </cfRule>
    <cfRule type="cellIs" dxfId="31" priority="2" operator="equal">
      <formula>"Nee"</formula>
    </cfRule>
  </conditionalFormatting>
  <hyperlinks>
    <hyperlink ref="K8" r:id="rId1" xr:uid="{5529C4E8-FC66-4C8D-B629-079C9897BB54}"/>
    <hyperlink ref="K9" r:id="rId2" xr:uid="{CD9183E0-8CD2-4A18-90AC-C5365DBE7B0D}"/>
    <hyperlink ref="K13" r:id="rId3" xr:uid="{5B033B87-3E70-4237-9210-9324E722371D}"/>
    <hyperlink ref="K33" r:id="rId4" xr:uid="{DAD55031-1EF0-47C4-ADE2-1C7754231CAF}"/>
    <hyperlink ref="K35" r:id="rId5" xr:uid="{D0D001C2-7403-44EC-B770-3CED45EAAC65}"/>
    <hyperlink ref="K45" r:id="rId6" xr:uid="{91386E89-67AA-43E1-BC5E-77F3742920FE}"/>
    <hyperlink ref="K46" r:id="rId7" xr:uid="{27632F41-535A-4547-8E28-19370C15EED9}"/>
    <hyperlink ref="K47" r:id="rId8" xr:uid="{22B6E689-B9A3-4F23-AF38-EBF761E42F4D}"/>
    <hyperlink ref="K49" r:id="rId9" xr:uid="{2A9D0F2B-A314-4D9D-9C61-847B5380073D}"/>
    <hyperlink ref="K50" r:id="rId10" xr:uid="{4F47247B-205B-43CF-A0CA-FE2D054355E6}"/>
    <hyperlink ref="K51" r:id="rId11" xr:uid="{6C64C97E-91E3-40C7-B406-FA4C2E279CC1}"/>
    <hyperlink ref="K53" r:id="rId12" xr:uid="{C22797A9-93BD-4383-9076-583ED1B6A61C}"/>
    <hyperlink ref="K25" r:id="rId13" xr:uid="{85AF9355-634A-4A0E-861C-FBDA0539294C}"/>
    <hyperlink ref="K18" r:id="rId14" xr:uid="{D85FA219-4649-4C75-8A2A-B3541CADC1C6}"/>
    <hyperlink ref="K2" r:id="rId15" xr:uid="{6D5FD4D1-A888-497A-8841-AC2EF90ABE0A}"/>
    <hyperlink ref="K3" r:id="rId16" xr:uid="{37539B25-793E-4391-A304-0C24BD30B225}"/>
    <hyperlink ref="K4" r:id="rId17" xr:uid="{2DFD811A-9195-4F99-B2F0-CF233AFF3F3C}"/>
    <hyperlink ref="K5" r:id="rId18" xr:uid="{6C2019B1-AD93-498F-A996-359D1B4C1D7B}"/>
    <hyperlink ref="K6" r:id="rId19" xr:uid="{DB02FA1C-F070-45DB-825E-E69971A0BA52}"/>
    <hyperlink ref="K10" r:id="rId20" xr:uid="{420CC5FC-11DB-4A1A-8B3D-09285580B77B}"/>
    <hyperlink ref="K11" r:id="rId21" xr:uid="{6F81C35A-034B-4D2A-9BCB-E6D075F8963E}"/>
    <hyperlink ref="K12" r:id="rId22" xr:uid="{E018C573-58AD-4442-ACC4-7ECE7DBC0DA7}"/>
    <hyperlink ref="K14" r:id="rId23" xr:uid="{570AFE9D-03F1-4BB1-AA15-192F5AFB2F84}"/>
    <hyperlink ref="K15" r:id="rId24" xr:uid="{3E627531-7C76-4827-A0B7-AA0155147326}"/>
    <hyperlink ref="K16" r:id="rId25" xr:uid="{6EE05994-E857-49FB-AEC4-88EAF2A01B28}"/>
    <hyperlink ref="K17" r:id="rId26" xr:uid="{FD5089E3-2B1F-41D3-B6CD-0D62BD13BD92}"/>
    <hyperlink ref="K19" r:id="rId27" xr:uid="{4D2DD15D-C8EE-400F-B2D1-016707213E0F}"/>
    <hyperlink ref="K20" r:id="rId28" xr:uid="{5F2B194C-6FEA-4CAF-8E55-F678748D3B50}"/>
    <hyperlink ref="K23" r:id="rId29" xr:uid="{DC7C00D0-5DDD-4AA5-94E5-A48D8CB5ECE7}"/>
    <hyperlink ref="K24" r:id="rId30" xr:uid="{425A3EB3-8076-41BD-97AA-B476983A33CE}"/>
    <hyperlink ref="K28" r:id="rId31" xr:uid="{4326AFDB-30F6-4C20-88E6-B909A152FBB4}"/>
    <hyperlink ref="K29" r:id="rId32" xr:uid="{985B96CA-73BB-468F-B53F-88FCF71A54A1}"/>
    <hyperlink ref="K30" r:id="rId33" xr:uid="{548F50AF-462A-4929-8F45-DDDC51ADB1BF}"/>
    <hyperlink ref="K31" r:id="rId34" xr:uid="{BA0792DB-3577-4A33-AEB7-5FAF254F4B5A}"/>
    <hyperlink ref="K32" r:id="rId35" xr:uid="{844D7BF8-3A31-41CD-945D-99A76C64C0BE}"/>
    <hyperlink ref="K26" r:id="rId36" xr:uid="{58651328-4F58-46C4-9D56-5AA61E560CA6}"/>
    <hyperlink ref="K36" r:id="rId37" xr:uid="{659E3BE8-9A98-475D-B19C-1469937CBE35}"/>
    <hyperlink ref="K54" r:id="rId38" xr:uid="{4E4535F5-0726-4B91-BFCB-7B94957DA280}"/>
    <hyperlink ref="K55" r:id="rId39" xr:uid="{CA5DB280-56DC-46FA-B7D6-B7EC887B9E92}"/>
    <hyperlink ref="K59" r:id="rId40" xr:uid="{7FC36FD1-3613-41F2-AEF2-2A4819868AD2}"/>
    <hyperlink ref="K60" r:id="rId41" xr:uid="{1FC7BF07-0857-454A-BEB0-83C6FC58BBBD}"/>
    <hyperlink ref="K63" r:id="rId42" xr:uid="{6D851D8B-9003-4AAE-936E-68BB404D197D}"/>
    <hyperlink ref="K64" r:id="rId43" xr:uid="{404353D9-FE43-4EF1-ACE2-D0C5F9F6C3B3}"/>
    <hyperlink ref="K66" r:id="rId44" xr:uid="{127B5977-EEB3-4318-BADA-04DFE46BBF1E}"/>
    <hyperlink ref="K68" r:id="rId45" xr:uid="{36D1AF0E-5263-4D46-B8CB-3EE2FE703C0B}"/>
    <hyperlink ref="K21" r:id="rId46" xr:uid="{5ED3F6BD-7DA2-43EA-A0C7-83FBBE05D71B}"/>
    <hyperlink ref="K43" r:id="rId47" xr:uid="{C07E54BD-CBA0-4ACA-8009-B1D9C7D72311}"/>
    <hyperlink ref="K44" r:id="rId48" xr:uid="{3380759E-F814-4E1B-8960-008870711119}"/>
    <hyperlink ref="K48" r:id="rId49" xr:uid="{9A8C6786-6D96-4366-B6AB-D0674745E862}"/>
    <hyperlink ref="K58" r:id="rId50" xr:uid="{91416668-0B08-475E-A47D-89D9903E7293}"/>
    <hyperlink ref="K7" r:id="rId51" xr:uid="{400D6E91-08D6-4571-B246-B659C014EE38}"/>
    <hyperlink ref="K22" r:id="rId52" xr:uid="{45A87500-5C2F-4DAF-8867-FE8D0BB4FC54}"/>
    <hyperlink ref="K33:K38" r:id="rId53" display="https://www.rijksoverheid.nl/documenten/woo-besluiten/2022/08/05/deelbesluit-3-op-wob-verzoek-over-afghanistan" xr:uid="{1953CD4C-1F4A-4EE6-9705-08EC27F71F80}"/>
    <hyperlink ref="K57" r:id="rId54" xr:uid="{AD1E2AEB-350C-4789-A7F9-B3B5FA5ACE29}"/>
    <hyperlink ref="K67" r:id="rId55" xr:uid="{5A18C4A9-0BFF-4C52-9FE6-88927B40B1ED}"/>
    <hyperlink ref="K69" r:id="rId56" xr:uid="{0A56D756-92C8-48F7-B765-11DE209D2319}"/>
    <hyperlink ref="K70" r:id="rId57" xr:uid="{AC4FF7C8-8654-423F-8F89-748F80C74BCB}"/>
    <hyperlink ref="K27" r:id="rId58" xr:uid="{1ABDC25E-D7A7-4416-A281-E7C689F9B169}"/>
    <hyperlink ref="K34" r:id="rId59" xr:uid="{4D41511B-0F3D-481C-9239-E5ACB6F46CC3}"/>
    <hyperlink ref="K56" r:id="rId60" xr:uid="{FD98B4CC-8DDF-4BDF-8077-F35384F3613A}"/>
    <hyperlink ref="K61" r:id="rId61" xr:uid="{F2C77AB1-8142-40C5-9840-D4EFA33E6528}"/>
    <hyperlink ref="K62" r:id="rId62" xr:uid="{9AF66BF1-8BB4-41BD-A32C-1A66E67D5717}"/>
    <hyperlink ref="K65" r:id="rId63" xr:uid="{B80395D4-68BE-44F2-B414-288F4A06D699}"/>
    <hyperlink ref="K71" r:id="rId64" xr:uid="{8A2A21EA-F758-41F4-90A1-1B72955A21E0}"/>
  </hyperlinks>
  <pageMargins left="0.7" right="0.7" top="0.75" bottom="0.75" header="0.3" footer="0.3"/>
  <pageSetup paperSize="9" orientation="portrait" horizontalDpi="4294967293" r:id="rId65"/>
  <tableParts count="1">
    <tablePart r:id="rId6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585E-36FF-4EF5-87C2-18E834213467}">
  <dimension ref="A1:L25"/>
  <sheetViews>
    <sheetView tabSelected="1" zoomScale="60" zoomScaleNormal="60" workbookViewId="0">
      <selection activeCell="C6" sqref="C6"/>
    </sheetView>
  </sheetViews>
  <sheetFormatPr defaultColWidth="8.85546875" defaultRowHeight="15"/>
  <cols>
    <col min="1" max="1" width="48.5703125" customWidth="1"/>
    <col min="2" max="2" width="30.42578125" customWidth="1"/>
    <col min="3" max="3" width="25.28515625" style="7" customWidth="1"/>
    <col min="4" max="4" width="28.42578125" style="7" customWidth="1"/>
    <col min="5" max="5" width="17.42578125" customWidth="1"/>
    <col min="6" max="6" width="14.85546875" customWidth="1"/>
    <col min="7" max="7" width="17.140625" customWidth="1"/>
    <col min="8" max="8" width="34.42578125" customWidth="1"/>
    <col min="9" max="9" width="32.28515625" customWidth="1"/>
    <col min="10" max="10" width="30.42578125" style="7" customWidth="1"/>
    <col min="11" max="11" width="43.7109375" style="7" customWidth="1"/>
  </cols>
  <sheetData>
    <row r="1" spans="1:11" s="63" customFormat="1" ht="71.25" customHeight="1">
      <c r="A1" s="61" t="s">
        <v>164</v>
      </c>
      <c r="B1" s="61" t="s">
        <v>1</v>
      </c>
      <c r="C1" s="62" t="s">
        <v>2</v>
      </c>
      <c r="D1" s="62" t="s">
        <v>3</v>
      </c>
      <c r="E1" s="62" t="s">
        <v>4</v>
      </c>
      <c r="F1" s="62" t="s">
        <v>7</v>
      </c>
      <c r="G1" s="62" t="s">
        <v>8</v>
      </c>
      <c r="H1" s="62" t="s">
        <v>9</v>
      </c>
      <c r="I1" s="62" t="s">
        <v>10</v>
      </c>
      <c r="J1" s="62" t="s">
        <v>165</v>
      </c>
      <c r="K1" s="62" t="s">
        <v>166</v>
      </c>
    </row>
    <row r="2" spans="1:11">
      <c r="B2" s="10" t="s">
        <v>167</v>
      </c>
      <c r="C2" s="7">
        <v>44179</v>
      </c>
      <c r="D2" s="33">
        <v>44300</v>
      </c>
      <c r="E2" s="41">
        <f t="shared" ref="E2:E4" si="0">_xlfn.DAYS(D2,C2)</f>
        <v>121</v>
      </c>
      <c r="F2" s="37" t="s">
        <v>168</v>
      </c>
      <c r="G2">
        <v>15</v>
      </c>
      <c r="H2" s="2" t="s">
        <v>169</v>
      </c>
      <c r="I2" s="4" t="s">
        <v>170</v>
      </c>
      <c r="J2" s="7">
        <v>44707</v>
      </c>
      <c r="K2" s="7">
        <v>44588</v>
      </c>
    </row>
    <row r="3" spans="1:11">
      <c r="B3" t="s">
        <v>171</v>
      </c>
      <c r="C3" s="7">
        <v>44389</v>
      </c>
      <c r="D3" s="33">
        <v>44417</v>
      </c>
      <c r="E3" s="41">
        <f t="shared" si="0"/>
        <v>28</v>
      </c>
      <c r="F3" s="38" t="s">
        <v>172</v>
      </c>
      <c r="G3">
        <v>40</v>
      </c>
      <c r="H3" t="s">
        <v>173</v>
      </c>
      <c r="I3" s="4" t="s">
        <v>174</v>
      </c>
      <c r="J3" s="7">
        <v>44426</v>
      </c>
      <c r="K3" s="7">
        <v>44599</v>
      </c>
    </row>
    <row r="4" spans="1:11">
      <c r="B4" t="s">
        <v>175</v>
      </c>
      <c r="C4" s="7">
        <v>43706</v>
      </c>
      <c r="D4" s="33">
        <v>44319</v>
      </c>
      <c r="E4" s="41">
        <f t="shared" si="0"/>
        <v>613</v>
      </c>
      <c r="F4" s="37" t="s">
        <v>168</v>
      </c>
      <c r="G4">
        <v>40</v>
      </c>
      <c r="H4" t="s">
        <v>176</v>
      </c>
      <c r="I4" s="4" t="s">
        <v>177</v>
      </c>
      <c r="J4" s="7">
        <v>44354</v>
      </c>
      <c r="K4" s="7">
        <v>44680</v>
      </c>
    </row>
    <row r="5" spans="1:11">
      <c r="B5" t="s">
        <v>178</v>
      </c>
      <c r="C5" s="7">
        <v>44172</v>
      </c>
      <c r="D5" s="33">
        <v>44445</v>
      </c>
      <c r="E5" s="41">
        <f>_xlfn.DAYS(D5,C5)</f>
        <v>273</v>
      </c>
      <c r="F5" s="37" t="s">
        <v>179</v>
      </c>
      <c r="G5">
        <v>71</v>
      </c>
      <c r="I5" s="4" t="s">
        <v>180</v>
      </c>
      <c r="J5" s="7">
        <v>44250</v>
      </c>
      <c r="K5" s="7">
        <v>44648</v>
      </c>
    </row>
    <row r="7" spans="1:11" s="61" customFormat="1" ht="76.5" customHeight="1">
      <c r="A7" s="61" t="s">
        <v>181</v>
      </c>
      <c r="B7" s="61" t="s">
        <v>1</v>
      </c>
      <c r="C7" s="61" t="s">
        <v>2</v>
      </c>
      <c r="D7" s="61" t="s">
        <v>3</v>
      </c>
      <c r="E7" s="61" t="s">
        <v>182</v>
      </c>
      <c r="F7" s="61" t="s">
        <v>7</v>
      </c>
      <c r="G7" s="61" t="s">
        <v>8</v>
      </c>
      <c r="H7" s="61" t="s">
        <v>9</v>
      </c>
      <c r="I7" s="61" t="s">
        <v>10</v>
      </c>
    </row>
    <row r="8" spans="1:11" s="45" customFormat="1">
      <c r="B8" s="45" t="s">
        <v>183</v>
      </c>
      <c r="C8" s="57">
        <v>43711</v>
      </c>
      <c r="D8" s="57">
        <v>44314</v>
      </c>
      <c r="E8" s="45">
        <v>603</v>
      </c>
      <c r="F8" s="28" t="s">
        <v>168</v>
      </c>
      <c r="G8" s="45">
        <v>470</v>
      </c>
      <c r="H8" s="57" t="s">
        <v>184</v>
      </c>
      <c r="I8" s="58" t="s">
        <v>185</v>
      </c>
    </row>
    <row r="9" spans="1:11" s="45" customFormat="1">
      <c r="B9" s="45" t="s">
        <v>186</v>
      </c>
      <c r="C9" s="57">
        <v>44322</v>
      </c>
      <c r="D9" s="57">
        <v>44459</v>
      </c>
      <c r="E9" s="45">
        <v>137</v>
      </c>
      <c r="F9" s="28" t="s">
        <v>168</v>
      </c>
      <c r="G9" s="45">
        <v>219</v>
      </c>
      <c r="H9" s="57" t="s">
        <v>184</v>
      </c>
      <c r="I9" s="58" t="s">
        <v>187</v>
      </c>
    </row>
    <row r="10" spans="1:11" s="55" customFormat="1">
      <c r="C10" s="56"/>
      <c r="D10" s="56"/>
      <c r="H10" s="56"/>
      <c r="I10" s="51"/>
    </row>
    <row r="11" spans="1:11" s="61" customFormat="1" ht="70.5" customHeight="1">
      <c r="A11" s="61" t="s">
        <v>188</v>
      </c>
      <c r="B11" s="61" t="s">
        <v>1</v>
      </c>
      <c r="C11" s="61" t="s">
        <v>2</v>
      </c>
      <c r="D11" s="61" t="s">
        <v>3</v>
      </c>
      <c r="E11" s="61" t="s">
        <v>189</v>
      </c>
      <c r="F11" s="61" t="s">
        <v>7</v>
      </c>
      <c r="G11" s="61" t="s">
        <v>8</v>
      </c>
      <c r="H11" s="61" t="s">
        <v>9</v>
      </c>
      <c r="I11" s="61" t="s">
        <v>10</v>
      </c>
    </row>
    <row r="12" spans="1:11" s="45" customFormat="1">
      <c r="B12" s="45" t="s">
        <v>190</v>
      </c>
      <c r="C12" s="57">
        <v>44442</v>
      </c>
      <c r="D12" s="57">
        <v>44606</v>
      </c>
      <c r="E12" s="45">
        <v>164</v>
      </c>
      <c r="F12" s="28" t="s">
        <v>168</v>
      </c>
      <c r="G12" s="45">
        <v>356</v>
      </c>
      <c r="H12" s="57" t="s">
        <v>191</v>
      </c>
      <c r="I12" s="58" t="s">
        <v>192</v>
      </c>
    </row>
    <row r="13" spans="1:11" s="45" customFormat="1">
      <c r="B13" s="45" t="s">
        <v>193</v>
      </c>
      <c r="C13" s="57">
        <v>44427</v>
      </c>
      <c r="D13" s="57">
        <v>44607</v>
      </c>
      <c r="E13" s="45">
        <v>180</v>
      </c>
      <c r="F13" s="28" t="s">
        <v>168</v>
      </c>
      <c r="G13" s="45">
        <v>355</v>
      </c>
      <c r="H13" s="57" t="s">
        <v>191</v>
      </c>
      <c r="I13" s="58" t="s">
        <v>192</v>
      </c>
    </row>
    <row r="14" spans="1:11" s="45" customFormat="1">
      <c r="B14" s="45" t="s">
        <v>194</v>
      </c>
      <c r="C14" s="57">
        <v>44433</v>
      </c>
      <c r="D14" s="57">
        <v>44608</v>
      </c>
      <c r="E14" s="45">
        <v>175</v>
      </c>
      <c r="F14" s="28" t="s">
        <v>168</v>
      </c>
      <c r="G14" s="45">
        <v>355</v>
      </c>
      <c r="H14" s="57" t="s">
        <v>191</v>
      </c>
      <c r="I14" s="58" t="s">
        <v>192</v>
      </c>
    </row>
    <row r="15" spans="1:11" s="45" customFormat="1">
      <c r="B15" s="45" t="s">
        <v>195</v>
      </c>
      <c r="C15" s="57">
        <v>44419</v>
      </c>
      <c r="D15" s="57">
        <v>44609</v>
      </c>
      <c r="E15" s="45">
        <v>190</v>
      </c>
      <c r="F15" s="28" t="s">
        <v>168</v>
      </c>
      <c r="G15" s="45">
        <v>355</v>
      </c>
      <c r="H15" s="57" t="s">
        <v>191</v>
      </c>
      <c r="I15" s="58" t="s">
        <v>192</v>
      </c>
    </row>
    <row r="16" spans="1:11" s="45" customFormat="1">
      <c r="B16" s="45" t="s">
        <v>196</v>
      </c>
      <c r="C16" s="57">
        <v>44433</v>
      </c>
      <c r="D16" s="57">
        <v>44610</v>
      </c>
      <c r="E16" s="45">
        <v>177</v>
      </c>
      <c r="F16" s="28" t="s">
        <v>168</v>
      </c>
      <c r="G16" s="45">
        <v>355</v>
      </c>
      <c r="H16" s="57" t="s">
        <v>191</v>
      </c>
      <c r="I16" s="59" t="s">
        <v>192</v>
      </c>
    </row>
    <row r="17" spans="1:12" s="45" customFormat="1">
      <c r="B17" s="45" t="s">
        <v>197</v>
      </c>
      <c r="C17" s="57">
        <v>44438</v>
      </c>
      <c r="D17" s="57">
        <v>44611</v>
      </c>
      <c r="E17" s="45">
        <v>173</v>
      </c>
      <c r="F17" s="28" t="s">
        <v>168</v>
      </c>
      <c r="G17" s="45">
        <v>356</v>
      </c>
      <c r="H17" s="57" t="s">
        <v>191</v>
      </c>
      <c r="I17" s="59" t="s">
        <v>192</v>
      </c>
    </row>
    <row r="18" spans="1:12" s="45" customFormat="1">
      <c r="B18" s="45" t="s">
        <v>198</v>
      </c>
      <c r="C18" s="57">
        <v>44495</v>
      </c>
      <c r="D18" s="57">
        <v>44612</v>
      </c>
      <c r="E18" s="45">
        <v>117</v>
      </c>
      <c r="F18" s="28" t="s">
        <v>168</v>
      </c>
      <c r="G18" s="45">
        <v>355</v>
      </c>
      <c r="H18" s="57" t="s">
        <v>191</v>
      </c>
      <c r="I18" s="59" t="s">
        <v>192</v>
      </c>
    </row>
    <row r="19" spans="1:12" s="45" customFormat="1">
      <c r="A19" s="43"/>
      <c r="B19" s="43" t="s">
        <v>199</v>
      </c>
      <c r="C19" s="44">
        <v>44427</v>
      </c>
      <c r="D19" s="44">
        <v>44680</v>
      </c>
      <c r="E19" s="60">
        <f>_xlfn.DAYS(D19,C19)</f>
        <v>253</v>
      </c>
      <c r="F19" s="28" t="s">
        <v>168</v>
      </c>
      <c r="G19" s="46">
        <v>762</v>
      </c>
      <c r="H19" s="47" t="s">
        <v>200</v>
      </c>
      <c r="I19" s="48" t="s">
        <v>201</v>
      </c>
      <c r="J19" s="46"/>
      <c r="L19" s="43"/>
    </row>
    <row r="20" spans="1:12" s="45" customFormat="1">
      <c r="A20" s="43"/>
      <c r="B20" s="43" t="s">
        <v>202</v>
      </c>
      <c r="C20" s="44">
        <v>44433</v>
      </c>
      <c r="D20" s="44">
        <v>44680</v>
      </c>
      <c r="E20" s="60">
        <f>_xlfn.DAYS(D20,C20)</f>
        <v>247</v>
      </c>
      <c r="F20" s="28" t="s">
        <v>168</v>
      </c>
      <c r="G20" s="46">
        <v>762</v>
      </c>
      <c r="H20" s="47" t="s">
        <v>200</v>
      </c>
      <c r="I20" s="49" t="s">
        <v>201</v>
      </c>
      <c r="J20" s="46"/>
      <c r="L20" s="43"/>
    </row>
    <row r="21" spans="1:12" s="45" customFormat="1">
      <c r="A21" s="43"/>
      <c r="B21" s="43" t="s">
        <v>203</v>
      </c>
      <c r="C21" s="44">
        <v>44442</v>
      </c>
      <c r="D21" s="44">
        <v>44680</v>
      </c>
      <c r="E21" s="60">
        <f>_xlfn.DAYS(D21,C21)</f>
        <v>238</v>
      </c>
      <c r="F21" s="28" t="s">
        <v>168</v>
      </c>
      <c r="G21" s="46">
        <v>763</v>
      </c>
      <c r="H21" s="47" t="s">
        <v>200</v>
      </c>
      <c r="I21" s="49" t="s">
        <v>201</v>
      </c>
      <c r="J21" s="46"/>
      <c r="L21" s="43"/>
    </row>
    <row r="22" spans="1:12" s="45" customFormat="1">
      <c r="A22" s="43"/>
      <c r="B22" s="43" t="s">
        <v>204</v>
      </c>
      <c r="C22" s="44">
        <v>44419</v>
      </c>
      <c r="D22" s="44">
        <v>44680</v>
      </c>
      <c r="E22" s="60">
        <f>_xlfn.DAYS(D22,C22)</f>
        <v>261</v>
      </c>
      <c r="F22" s="28" t="s">
        <v>168</v>
      </c>
      <c r="G22" s="46">
        <v>762</v>
      </c>
      <c r="H22" s="47" t="s">
        <v>200</v>
      </c>
      <c r="I22" s="48" t="s">
        <v>201</v>
      </c>
      <c r="J22" s="46"/>
      <c r="L22" s="43"/>
    </row>
    <row r="23" spans="1:12" s="45" customFormat="1">
      <c r="A23" s="43"/>
      <c r="B23" s="43" t="s">
        <v>205</v>
      </c>
      <c r="C23" s="50">
        <v>44433</v>
      </c>
      <c r="D23" s="44">
        <v>44680</v>
      </c>
      <c r="E23" s="60">
        <f>_xlfn.DAYS(D23,C23)</f>
        <v>247</v>
      </c>
      <c r="F23" s="28" t="s">
        <v>168</v>
      </c>
      <c r="G23" s="46">
        <v>763</v>
      </c>
      <c r="H23" s="47" t="s">
        <v>200</v>
      </c>
      <c r="I23" s="49" t="s">
        <v>201</v>
      </c>
      <c r="J23" s="46"/>
      <c r="L23" s="43"/>
    </row>
    <row r="24" spans="1:12" s="45" customFormat="1">
      <c r="A24" s="43"/>
      <c r="B24" s="43" t="s">
        <v>206</v>
      </c>
      <c r="C24" s="50">
        <v>44438</v>
      </c>
      <c r="D24" s="44">
        <v>44680</v>
      </c>
      <c r="E24" s="60">
        <f>_xlfn.DAYS(D24,C24)</f>
        <v>242</v>
      </c>
      <c r="F24" s="28" t="s">
        <v>168</v>
      </c>
      <c r="G24" s="46">
        <v>762</v>
      </c>
      <c r="H24" s="47" t="s">
        <v>200</v>
      </c>
      <c r="I24" s="49" t="s">
        <v>201</v>
      </c>
      <c r="J24" s="46"/>
      <c r="L24" s="43"/>
    </row>
    <row r="25" spans="1:12" s="45" customFormat="1">
      <c r="A25" s="43"/>
      <c r="B25" s="43" t="s">
        <v>207</v>
      </c>
      <c r="C25" s="50">
        <v>44495</v>
      </c>
      <c r="D25" s="44">
        <v>44680</v>
      </c>
      <c r="E25" s="60">
        <f>_xlfn.DAYS(D25,C25)</f>
        <v>185</v>
      </c>
      <c r="F25" s="28" t="s">
        <v>168</v>
      </c>
      <c r="G25" s="46">
        <v>762</v>
      </c>
      <c r="H25" s="47" t="s">
        <v>200</v>
      </c>
      <c r="I25" s="49" t="s">
        <v>201</v>
      </c>
      <c r="J25" s="46"/>
      <c r="L25" s="43"/>
    </row>
  </sheetData>
  <conditionalFormatting sqref="F12:F25">
    <cfRule type="cellIs" dxfId="5" priority="5" operator="equal">
      <formula>"Ja"</formula>
    </cfRule>
    <cfRule type="cellIs" dxfId="4" priority="6" operator="equal">
      <formula>"Nee"</formula>
    </cfRule>
  </conditionalFormatting>
  <conditionalFormatting sqref="F9">
    <cfRule type="cellIs" dxfId="3" priority="3" operator="equal">
      <formula>"Ja"</formula>
    </cfRule>
    <cfRule type="cellIs" dxfId="2" priority="4" operator="equal">
      <formula>"Nee"</formula>
    </cfRule>
  </conditionalFormatting>
  <conditionalFormatting sqref="F8">
    <cfRule type="cellIs" dxfId="1" priority="1" operator="equal">
      <formula>"Ja"</formula>
    </cfRule>
    <cfRule type="cellIs" dxfId="0" priority="2" operator="equal">
      <formula>"Nee"</formula>
    </cfRule>
  </conditionalFormatting>
  <hyperlinks>
    <hyperlink ref="I2" r:id="rId1" xr:uid="{CE7DA158-66E0-490C-84DA-941FA41066B1}"/>
    <hyperlink ref="I3" r:id="rId2" xr:uid="{5EC5DC35-5A80-4E25-9C97-AAD78387CA82}"/>
    <hyperlink ref="I4" r:id="rId3" xr:uid="{6ADAB859-D7AD-4EE6-A674-095719D11BED}"/>
    <hyperlink ref="I8" r:id="rId4" xr:uid="{B30BB458-8568-4F78-9A77-BE6A47679827}"/>
    <hyperlink ref="I5" r:id="rId5" xr:uid="{010A23F9-FC1E-4979-BF99-7B6161457CCD}"/>
    <hyperlink ref="I9" r:id="rId6" xr:uid="{E9AAD3FB-FDE2-4154-B828-1A17DFFFA3F9}"/>
    <hyperlink ref="I12" r:id="rId7" xr:uid="{BC1A21CB-3774-4F77-A42C-A7F011DB3350}"/>
    <hyperlink ref="I13" r:id="rId8" xr:uid="{14330FD1-B1C3-4A42-9925-A4B802D3F475}"/>
    <hyperlink ref="I14" r:id="rId9" xr:uid="{5814B56C-F82F-4E2E-838B-4453447CE537}"/>
    <hyperlink ref="I15" r:id="rId10" xr:uid="{C1B1334C-8693-4188-826D-7C110B895395}"/>
    <hyperlink ref="I16" r:id="rId11" xr:uid="{DCA7F011-47EE-4ACE-A732-2B81269756D0}"/>
    <hyperlink ref="I17" r:id="rId12" xr:uid="{8C1ED2B8-880B-48FB-899E-0929DCD52DEB}"/>
    <hyperlink ref="I18" r:id="rId13" xr:uid="{CF792511-BC12-49D6-80F9-2B93EAA44E5D}"/>
    <hyperlink ref="I19" r:id="rId14" xr:uid="{AA786F80-27A8-4A27-B07C-EF23E480EBB1}"/>
    <hyperlink ref="I22" r:id="rId15" xr:uid="{C24F8D36-EEC0-4925-87BF-BC2AB3FD5C1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raoul jorissen</dc:creator>
  <cp:keywords/>
  <dc:description/>
  <cp:lastModifiedBy>Charlotte Kaandorp</cp:lastModifiedBy>
  <cp:revision/>
  <dcterms:created xsi:type="dcterms:W3CDTF">2021-12-15T14:48:56Z</dcterms:created>
  <dcterms:modified xsi:type="dcterms:W3CDTF">2023-03-15T14:23:30Z</dcterms:modified>
  <cp:category/>
  <cp:contentStatus/>
</cp:coreProperties>
</file>