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C:\Users\.PPS1014\Documents\IMI documenten\Meest recente wob-verzoeken en bijzonderheden\Wob verzoeken 24 juni tot en met 14 aug\"/>
    </mc:Choice>
  </mc:AlternateContent>
  <xr:revisionPtr revIDLastSave="442" documentId="13_ncr:1_{AB09F875-0B43-402F-8AA3-DC9C4AC5E506}" xr6:coauthVersionLast="47" xr6:coauthVersionMax="47" xr10:uidLastSave="{E8B0ED86-0E71-4847-A7F6-26961836B86B}"/>
  <bookViews>
    <workbookView xWindow="-9105" yWindow="1530" windowWidth="15375" windowHeight="7875" firstSheet="1" activeTab="1" xr2:uid="{69FCA6B6-97E2-459F-A1DB-7A176E95A2B0}"/>
  </bookViews>
  <sheets>
    <sheet name="Blad1" sheetId="1" r:id="rId1"/>
    <sheet name="Bezwaren en deelbesluit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5" i="1" l="1"/>
  <c r="H65" i="1"/>
  <c r="E64" i="1"/>
  <c r="H64" i="1"/>
  <c r="E63" i="1"/>
  <c r="H63" i="1"/>
  <c r="E62" i="1"/>
  <c r="H62" i="1"/>
  <c r="E61" i="1"/>
  <c r="H61" i="1"/>
  <c r="E60" i="1"/>
  <c r="H60" i="1"/>
  <c r="E59" i="1"/>
  <c r="H59" i="1"/>
  <c r="H3" i="1"/>
  <c r="H11" i="1"/>
  <c r="H12" i="1"/>
  <c r="H13" i="1"/>
  <c r="H14" i="1"/>
  <c r="H15" i="1"/>
  <c r="H16"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E45" i="1"/>
  <c r="H45" i="1"/>
  <c r="F10" i="1"/>
  <c r="E20" i="1"/>
  <c r="H20" i="1" s="1"/>
  <c r="E19" i="1"/>
  <c r="H19" i="1" s="1"/>
  <c r="E18" i="1"/>
  <c r="H18" i="1" s="1"/>
  <c r="E17" i="1"/>
  <c r="H17" i="1" s="1"/>
  <c r="E9" i="1"/>
  <c r="H9" i="1" s="1"/>
  <c r="E8" i="1"/>
  <c r="H8" i="1" s="1"/>
  <c r="E7" i="1"/>
  <c r="H7" i="1" s="1"/>
  <c r="E6" i="1"/>
  <c r="H6" i="1" s="1"/>
  <c r="E5" i="1"/>
  <c r="H5" i="1" s="1"/>
  <c r="E4" i="1"/>
  <c r="H4" i="1" s="1"/>
  <c r="E2" i="1"/>
  <c r="H2" i="1" s="1"/>
  <c r="E49" i="1"/>
  <c r="H49" i="1" s="1"/>
  <c r="E50" i="1"/>
  <c r="H50" i="1" s="1"/>
  <c r="E51" i="1"/>
  <c r="H51" i="1" s="1"/>
  <c r="E52" i="1"/>
  <c r="H52" i="1" s="1"/>
  <c r="E53" i="1"/>
  <c r="H53" i="1" s="1"/>
  <c r="E54" i="1"/>
  <c r="H54" i="1" s="1"/>
  <c r="E56" i="1"/>
  <c r="H56" i="1" s="1"/>
  <c r="E57" i="1"/>
  <c r="H57" i="1" s="1"/>
  <c r="E23" i="1"/>
  <c r="H23" i="1" s="1"/>
  <c r="E27" i="1"/>
  <c r="H27" i="1" s="1"/>
  <c r="E58" i="1"/>
  <c r="H58" i="1" s="1"/>
  <c r="E37" i="1"/>
  <c r="H37" i="1" s="1"/>
  <c r="E55" i="1"/>
  <c r="H55" i="1" s="1"/>
  <c r="E48" i="1"/>
  <c r="H48" i="1" s="1"/>
  <c r="E28" i="1"/>
  <c r="H28" i="1" s="1"/>
  <c r="E26" i="1"/>
  <c r="H26" i="1" s="1"/>
  <c r="E25" i="1"/>
  <c r="H25" i="1" s="1"/>
  <c r="E24" i="1"/>
  <c r="H24" i="1" s="1"/>
  <c r="E22" i="1"/>
  <c r="H22" i="1" s="1"/>
  <c r="E21" i="1"/>
  <c r="H21" i="1" s="1"/>
  <c r="E47" i="1"/>
  <c r="H47" i="1" s="1"/>
  <c r="E46" i="1"/>
  <c r="H46" i="1" s="1"/>
  <c r="E44" i="1"/>
  <c r="H44" i="1" s="1"/>
  <c r="E43" i="1"/>
  <c r="H43" i="1" s="1"/>
  <c r="E42" i="1"/>
  <c r="H42" i="1" s="1"/>
  <c r="E41" i="1"/>
  <c r="H41" i="1" s="1"/>
  <c r="E40" i="1"/>
  <c r="H40" i="1" s="1"/>
  <c r="E39" i="1"/>
  <c r="H39" i="1" s="1"/>
  <c r="E38" i="1"/>
  <c r="H38" i="1" s="1"/>
  <c r="E36" i="1"/>
  <c r="H36" i="1" s="1"/>
  <c r="E29" i="1"/>
  <c r="H29" i="1" s="1"/>
  <c r="E32" i="1"/>
  <c r="H32" i="1" s="1"/>
  <c r="E33" i="1"/>
  <c r="H33" i="1" s="1"/>
  <c r="E34" i="1"/>
  <c r="H34" i="1" s="1"/>
  <c r="E31" i="1"/>
  <c r="H31" i="1" s="1"/>
  <c r="E30" i="1"/>
  <c r="H30" i="1" s="1"/>
</calcChain>
</file>

<file path=xl/sharedStrings.xml><?xml version="1.0" encoding="utf-8"?>
<sst xmlns="http://schemas.openxmlformats.org/spreadsheetml/2006/main" count="187" uniqueCount="157">
  <si>
    <t>WOB Verzoek</t>
  </si>
  <si>
    <t>Onderwerp</t>
  </si>
  <si>
    <t>Datum van binnenkomst</t>
  </si>
  <si>
    <t>Datum van antwoord</t>
  </si>
  <si>
    <t>Aantal dagen 
in behandeling</t>
  </si>
  <si>
    <t>Indien deelbesluit 1, aantal dagen</t>
  </si>
  <si>
    <t>Indien deelbesluit 2, aantal dagen</t>
  </si>
  <si>
    <t>Binnen de 
termijn afgehandeld</t>
  </si>
  <si>
    <t xml:space="preserve">Omvang document (aantal pagina's)
</t>
  </si>
  <si>
    <t>Bijzonderheden</t>
  </si>
  <si>
    <t>URL</t>
  </si>
  <si>
    <t>Mothers of Sebrenica</t>
  </si>
  <si>
    <t xml:space="preserve">In een eerder wob-verzoek, waarop op 2 december 2021 een besluit is gevallen, zijn er al overzichten van alle facturen van de Landsadvocaat openbaar gemaakt met betrekking op de zaken Nuhanovic en Mustafic. Er is enige overlapping tussen dit wob verzoek en het wob-verzoek met betrekking tot Mothers of sebrenica. </t>
  </si>
  <si>
    <t>Besluit Wob-verzoek kosten procedures Mothers of Srebrenica | Wob-verzoek | Rijksoverheid.nl</t>
  </si>
  <si>
    <t>Verkeersboete</t>
  </si>
  <si>
    <t>Uit jurispredentie van de Afdeling Bestuursrechtspraak van de raad van State volgt dat de bevoegdheid tot het indienen van een verzoek om informatie zich niet strekt tot stukken die betrekking hebben op een opgelegde verkeersboete. De aanvrager wilde eigenlijk zijn verkeersboete aanvechten, in de brief wordt uitgelegd dat de wob daarvoor niet geschikt is. Er zijn dus geen documenten geopenbaard, omdat dit verzoek niet een 'echt wob-verzoek is.</t>
  </si>
  <si>
    <t>Besluit Wob-verzoek verkeersboete | Wob-verzoek | Rijksoverheid.nl</t>
  </si>
  <si>
    <t>Exercise Night Hawk 21</t>
  </si>
  <si>
    <t xml:space="preserve">De namen en specifieke personen, maar ook de bedrijfsnamen worden gelijk niet openbaar gemaakt. Tevens is er een derde-belanghebbende in de gelegenheid gesteld om over de openbaarmaking een zienswijze te geven. Er is geen bezwaar gemaakt tegen openbaarmaking van de documenten. </t>
  </si>
  <si>
    <t>Besluit Wob-verzoek aanbesteding Exercise Night Hawk 21 | Wob-verzoek | Rijksoverheid.nl</t>
  </si>
  <si>
    <t>Vliegbasis De Peel</t>
  </si>
  <si>
    <t xml:space="preserve">Het onderzoek waar de onderzoeker naar verzoekt wordt uitgevoerd door een student die stage loopt bij de Koninklijke Luchtmacht. Er is al eerder telefonisch contact geweest tussen de aanvrager, student en een medewerker Directie Materieel en Vastgoed en duurzaamheid. daarbij is de aanvrager op de hoogte gesteld van de aanleiding, het doel en de onderzoeksmethode van het onderzoek. Het werk van de student is niet geopenbaard, deels omdat het nog aan verandering onderhevig is, maar ook omdat er wordt gesteld dat de student zin  onderzoek in alle vrijheid moet kunnen doen. Zonder inmenging van derden. </t>
  </si>
  <si>
    <t>Besluit Wob-verzoek onderzoeken vliegbasis De Peel | Wob-verzoek | Rijksoverheid.nl</t>
  </si>
  <si>
    <t>Aftreden Minister Bijleveld</t>
  </si>
  <si>
    <t>Dit wob-verzoek is een vervolg op een eerder wob-verzoek gedaan op 20 september. Op 25 Oktober 2021 zijn hier 2 documenten over verzonden: Whatsappberichten en een e-mail. De aanvrager wil nu graag de documenten die zien op de behandeling van dat bepaalde wob-verzoek, gelezenin de mails was de aanvrager het er niet mee eens dat de naam van de Secretaris-generaal was weggelakt in de documenten die hij/zij heeft ontvangen op 25 Oktober 2021.</t>
  </si>
  <si>
    <t>Besluit Wob-verzoek over afhandeling Wob-verzoek aftreden minister Bijleveld | Wob-verzoek | Rijksoverheid.nl</t>
  </si>
  <si>
    <t>Handhaving toegang tot Kroondomein</t>
  </si>
  <si>
    <t xml:space="preserve">Het aantal overtredingen wordt geregistreerd in het zogeheten SUMM-IT systeem. Vanuit de Wet Politiegegevens mag de KMar (Bewaken en Beveiligen van de Koninklijke Marrechaussee) niet langer dan 5 jaar beschikken over de gegevens van overtredingen. Het overzicht bevat daarom overtredingen van 2017-heden in plaats vanaf 2011. </t>
  </si>
  <si>
    <t>Besluit op Wob-verzoek over handhaving van de toegang tot het Kroondomein | Wob-verzoek | Rijksoverheid.nl</t>
  </si>
  <si>
    <t>Vliegtuigwrakken in zee</t>
  </si>
  <si>
    <t xml:space="preserve">Documenten 8 en 9 (de kaart van de Dollard en een map met gevonden objecten) wordt niet openbaar gemaakt, omdat dit valt onder artikel 19 derde lid van het UNESCO-verdrag voor de bescherming van onderwatererfgoed. </t>
  </si>
  <si>
    <t>Besluit op Wob-verzoek over vliegtuigwrakken in zee | Wob-verzoek | Rijksoverheid.nl</t>
  </si>
  <si>
    <t>Tolkenbeleid Afghanistan</t>
  </si>
  <si>
    <t xml:space="preserve">Er worden excuses gemaakt naar de aanvrager van het uitblikven van een tijdige beslissing. De rechtbank is er zelfs aan te pas gekomen, nadat op 25 Oktober 2021 de aanvrager een beroep heeft ingediend. De documenten zijn genummerd, maar deze nummers zijn lang niet altijd zichtbaar op de kopieën. Het is daardoor lastig om vanuit de inventarislijst het bijbehorende document te vinden. </t>
  </si>
  <si>
    <t>Besluit op Wob-verzoek over tolkenbeleid Afghanistan | Wob-verzoek | Rijksoverheid.nl</t>
  </si>
  <si>
    <t>Besluitvorming van missie Uruzgan</t>
  </si>
  <si>
    <t>nee</t>
  </si>
  <si>
    <t xml:space="preserve">Het wob-verzoek wordt in twee delen behandeld, dit besluit gaat over het millitaire advies over deelname van nederlandse eenheden aan de operatie International Security Assistance Force (ISAF) in Uruzgan, Afghanistan 2005. Er is bepaalde informatie niet geopenbaard op basis van artikel 10, eerste lid onder b. Dit omdat deze informatie tot op de dag van vandaag inzicht kan geven in de inlichtingenpositie van de Krijgsmacht. </t>
  </si>
  <si>
    <t>Besluit op Wob-verzoek over de besluitvorming van de missie Uruzgan | Wob-verzoek | Rijksoverheid.nl</t>
  </si>
  <si>
    <t>Toelagen eenheden Defensie</t>
  </si>
  <si>
    <t xml:space="preserve">Het is een wob verzoek naar aanleiding van al omntvangen informatie op een ander wob verzoek met besluit op 26 November 2021. Verder heeft de aanvrager op 16 maart 2020, 30 maart 2020, 10 april 2020, 16 juli 2020, 2 november 2020 en 9 november informatie van verschilende aard ontvangen. Van zowel Commando Lanstrijdkrachten, Commando Luchtstrijdkrachten en Commando Zeestrijdkrachten. de informatie die is geopenbaard gaat over de jaren 2015-2019. </t>
  </si>
  <si>
    <t>Besluit op Wob-verzoek over toelagen eenheden Defensie | Wob-verzoek | Rijksoverheid.nl</t>
  </si>
  <si>
    <t>Wolf op defensieterreinen</t>
  </si>
  <si>
    <t>Er waren geen aanvullende documenten die nog niet reeds openbaar waren. Bij het verzoek is wel de al openbare informatie nog een keer verstrekt. Verder heeft de aanvrager in het wob-verzoek aangegeven 'uitsluitend' bereikbaar te zijn per e-mail, echter beschikt Defensie niet over het mailadres van de aanvrager.</t>
  </si>
  <si>
    <t>Besluit op Wob-verzoek over de wolf op defensieterreinen | Wob-verzoek | Rijksoverheid.nl</t>
  </si>
  <si>
    <t>Vervanging onderzeebootcapaciteit</t>
  </si>
  <si>
    <t xml:space="preserve">Het document over het beang van AUKUS valt buiten de reikwijdte van het verzoek. De twee notabesprekingen waren in conceptfase en zijn met de ondertekende nota vastgesteld, en daarom niet openbaar gemaakt. Tevens is hier gebruik gemaakt vaneen zienswijze van een derde-belanghebbende. Éen belanghebbende gaf aan geen bezwaar te maken, de ander heeft bedenken geuit tegen de voorgestelde openbaarmaking. Die zienswijze is betrokken bij het besluit. </t>
  </si>
  <si>
    <t>Besluit op Wob-verzoek over vervanging onderzeebootcapaciteit | Wob-verzoek | Rijksoverheid.nl</t>
  </si>
  <si>
    <t>Beams van C-130 Hercules van het CLSK</t>
  </si>
  <si>
    <t xml:space="preserve">In het verleden heeft de aanvrager van dit verzoek al eerder vragen gesteld hierover. Op 13 Juli 2021 werd door dezelfde aanvrager ook een wob verzoek ingediend hierover. </t>
  </si>
  <si>
    <t>Besluit op Wob-verzoek over Beams van C-130 Hercules van het Commando Luchtstrijdkrachten in 2021 op Vliegbasis Eindhoven | Wob-verzoek | Rijksoverheid.nl</t>
  </si>
  <si>
    <t>Inzet camerasystemen coronabeleid</t>
  </si>
  <si>
    <t xml:space="preserve">Documenten zijn niet openbaar gemaakt, omdat er gevraagd wordt naar documenten die niet bestaan en ook niet berusten onder de Minister van Defensie. Tevens wordt er in de brief toeglicht dat gezichtsherkenningssoftware niet wordt toegepast om coronabeleid te handhaven. </t>
  </si>
  <si>
    <t>Besluit op Wob-verzoek over inzet camerasystemen bij het coronabeleid | Wob-verzoek | Rijksoverheid.nl</t>
  </si>
  <si>
    <t>Bindingspremies bij het Commando Luchtstrijdkrachten (CLSK)</t>
  </si>
  <si>
    <t>Besluit op Wob-verzoek over bindingspremies in de jaren 2018, 2019 en 2020 bij het Commando Luchtstrijdkrachten (CLSK) | Wob-verzoek | Rijksoverheid.nl</t>
  </si>
  <si>
    <t>Search and Rescue Helicopter Capacity</t>
  </si>
  <si>
    <t>https://www.rijksoverheid.nl/ministeries/ministerie-van-defensie/documenten/wob-verzoeken/2022/04/05/besluit-op-wob-verzoek-over-search-and-rescue-helicopter-capacity</t>
  </si>
  <si>
    <t>Besluit op Wob-verzoek over contacten Waalsdorpervlakte</t>
  </si>
  <si>
    <t>https://www.rijksoverheid.nl/ministeries/ministerie-van-defensie/documenten/wob-verzoeken/2022/04/28/besluit-op-wob-verzoek-over-contacten-waalsdorpervlakte</t>
  </si>
  <si>
    <t>Besluit op Wob-verzoek over aanpassingen op brief over dienstplicht</t>
  </si>
  <si>
    <t>https://www.rijksoverheid.nl/ministeries/ministerie-van-defensie/documenten/wob-verzoeken/2022/04/28/besluit-op-wob-verzoek-over-aanpassingen-op-brief-over-dienstplicht</t>
  </si>
  <si>
    <t>Besluit op Wob-verzoek over overzicht aantallen opgevraagde psychologische expertiseonderzoeken</t>
  </si>
  <si>
    <t>https://www.rijksoverheid.nl/ministeries/ministerie-van-defensie/documenten/wob-verzoeken/2022/04/28/besluit-op-wob-verzoek-over-overzicht-aantallen-opgevraagde-psychologische-expertiseonderzoeken</t>
  </si>
  <si>
    <t>Besluit Woo-verzoek functionaliteiten drones</t>
  </si>
  <si>
    <t>https://www.rijksoverheid.nl/ministeries/ministerie-van-defensie/documenten/woo-besluiten/2022/05/11/besluit-woo-verzoek-functionaliteiten-drones</t>
  </si>
  <si>
    <t>Besluit Wob-verzoek over persoon</t>
  </si>
  <si>
    <t>https://www.rijksoverheid.nl/ministeries/ministerie-van-defensie/documenten/woo-besluiten/2022/05/18/besluit-wob-verzoek-over-persoon</t>
  </si>
  <si>
    <t>Besluit op Wob-/Woo-verzoek over Scanla Gryphus vrachtwagens</t>
  </si>
  <si>
    <t>https://www.rijksoverheid.nl/ministeries/ministerie-van-defensie/documenten/woo-besluiten/2022/05/25/besluit-op-wob--woo-verzoek-over-scanla-gryphus-vrachtwagens</t>
  </si>
  <si>
    <t>Besluit op Wob/Woo-verzoek over vermeend onderzoek beloning adjudanten</t>
  </si>
  <si>
    <t>https://www.rijksoverheid.nl/ministeries/ministerie-van-defensie/documenten/woo-besluiten/2022/06/02/besluit-op-wob-woo-verzoek-over-vermeend-onderzoek-beloning-adjudanten</t>
  </si>
  <si>
    <t>Besluit op Wob/Woo-verzoek over rangen personeel en vaststellingsovereenkomst functionaris Defensie</t>
  </si>
  <si>
    <t>https://www.rijksoverheid.nl/ministeries/ministerie-van-defensie/documenten/woo-besluiten/2022/06/02/besluit-op-wob-woo-verzoek-over-rangen-personeel-en-vaststellingsovereenkomst-functionaris-defensie</t>
  </si>
  <si>
    <t>Besluit op Woo-verzoek over beschikkingen dwangsommen Awb</t>
  </si>
  <si>
    <t>https://www.rijksoverheid.nl/ministeries/ministerie-van-defensie/documenten/woo-besluiten/2022/06/02/besluit-op-woo-verzoek-over-beschikkingen-dwangsommen-awb</t>
  </si>
  <si>
    <t>Besluit op Wob-/Woo-verzoek over plannen opgesteld door de Nederlandse overheid over het Europees Herstelfonds RRF</t>
  </si>
  <si>
    <t>https://www.rijksoverheid.nl/ministeries/ministerie-van-defensie/documenten/woo-besluiten/2022/06/22/besluit-op-wob-woo-verzoek-over-plannen-opgesteld-door-de-nederlandse-overheid-over-het-europees-herstelfonds-rrf</t>
  </si>
  <si>
    <t>Besluit op Wob-/Woo-verzoek over de wijziging van het Besluit Erfgoedwet archeologie (BEa)</t>
  </si>
  <si>
    <t>https://www.rijksoverheid.nl/ministeries/ministerie-van-defensie/documenten/woo-besluiten/2022/06/23/besluit-op-wob-woo-verzoek-over-de-wijziging-van-het-besluit-erfgoedwet-archeologie-bea</t>
  </si>
  <si>
    <t>Besluit op Woo-verzoek over WhatsApp- en sms-verkeer over de schietbaan Katlijk</t>
  </si>
  <si>
    <t>https://www.rijksoverheid.nl/ministeries/ministerie-van-defensie/documenten/woo-besluiten/2022/06/24/besluit-op-woo-verzoek-over-whatsapp--en-sms-verkeer-over-de-schietbaan-katlijk</t>
  </si>
  <si>
    <t>Besluit op Wob-/Woo-verzoek over het televisieprogramma Ontvoerd van producent Simpel Media</t>
  </si>
  <si>
    <t>Brief was al 19-4-17 verzonden. Vervolgens pas in 2022 doorgestuurd? "Ter uitvoering van de (tussen)uitspraak van de Rechtbank Oost-Brabant van 29 april 2022 heeft de korpschef uw verzoek op 7 juni 2022 aan mij doorgezonden. Het verzoek heb ik op 8 juni 2022 ontvangen."
Verzoek afgewezen, ivm eerder wob-verzoek</t>
  </si>
  <si>
    <t>https://www.rijksoverheid.nl/ministeries/ministerie-van-defensie/documenten/woo-besluiten/2022/06/24/besluit-op-wob--woo-verzoek-over-het-televisieprogramma-ontvoerd-van-producent-simpel-media</t>
  </si>
  <si>
    <t>Besluit op Woo-verzoek over evacuatie uit Afghanistan</t>
  </si>
  <si>
    <t>https://www.rijksoverheid.nl/ministeries/ministerie-van-defensie/documenten/woo-besluiten/2022/06/29/besluit-op-woo-verzoek-over-evacuatie-uit-afghanistan</t>
  </si>
  <si>
    <t>Besluit op Woo-verzoek over kosten extern raadsadviseur</t>
  </si>
  <si>
    <t>https://www.rijksoverheid.nl/ministeries/ministerie-van-defensie/documenten/woo-besluiten/2022/07/05/besluit-op-woo-verzoek-over-kosten-extern-raadsadviseur</t>
  </si>
  <si>
    <t>Besluit op Woo-verzoek over commissie Van der Veer</t>
  </si>
  <si>
    <t>https://www.rijksoverheid.nl/ministeries/ministerie-van-defensie/documenten/woo-besluiten/2022/07/06/besluit-op-woo-verzoek-over-commissie-van-der-veer</t>
  </si>
  <si>
    <t>Besluit Woo-verzoek inzetbaarheidsrapportages Defensie</t>
  </si>
  <si>
    <t>https://www.rijksoverheid.nl/ministeries/ministerie-van-defensie/documenten/woo-besluiten/2022/07/11/besluit-woo-verzoek-inzetbaarheidsrapportages-defensie</t>
  </si>
  <si>
    <t>1e deelbesluit Wob-verzoek Tijdelijke wet onderzoek AIVD en MIVD naar landen met offensief cyberprogramma (Defensie)</t>
  </si>
  <si>
    <t xml:space="preserve"> Datum staat niet in besluit zelf, maar op overheid.nl</t>
  </si>
  <si>
    <t>https://www.rijksoverheid.nl/ministeries/ministerie-van-defensie/documenten/woo-besluiten/2022/08/22/1e-deelbesluit-wob-verzoek-tijdelijke-wet-onderzoek-aivd-en-mivd-naar-landen-met-offensief-cyberprogramma</t>
  </si>
  <si>
    <t>Besluit op Woo-verzoek over bindingspremies luchtverkeersleiding Koninklijke Luchtmacht</t>
  </si>
  <si>
    <t>https://www.rijksoverheid.nl/ministeries/ministerie-van-defensie/documenten/woo-besluiten/2022/08/26/besluit-woo-verzoek-bindingspremies-luchtverkeersleiding-koninklijke-luchtmacht</t>
  </si>
  <si>
    <t>Besluit op Woo-verzoek over meldingen van seksueel grensoverschrijdend bij het Meldpunt Integriteit Defensie (MID)</t>
  </si>
  <si>
    <t>https://www.rijksoverheid.nl/ministeries/ministerie-van-defensie/documenten/woo-besluiten/2022/08/26/besluit-woo-verzoek-meldingen-bij-mid</t>
  </si>
  <si>
    <t>Besluiten Defensie Wob-verzoeken evacuaties Afghanistan</t>
  </si>
  <si>
    <t>6 Wob-verzoeken samengevoegd in één Woo-besluit. Bij Def zijn rond deze tijd vergelijkbare verzoeken ingediend, maar niet 100% overeenkomstig</t>
  </si>
  <si>
    <t>https://www.rijksoverheid.nl/ministeries/ministerie-van-defensie/documenten/woo-besluiten/2022/09/06/besluiten-defensie-wob-verzoeken-evacuaties-afghanistan</t>
  </si>
  <si>
    <t>Ibid</t>
  </si>
  <si>
    <t>Besluit op Wob-/Woo-verzoek over controlesystematiek voor uitbetalingen aan commissieleden</t>
  </si>
  <si>
    <t>Op 22 februari is het verzoek ingediend, pas op 20 juli ontvangen</t>
  </si>
  <si>
    <t>https://www.rijksoverheid.nl/ministeries/ministerie-van-defensie/documenten/woo-besluiten/2022/09/07/besluit-op-wob-woo-verzoek-over-controlesystematiek-voor-uitbetalingen-aan-commissieleden</t>
  </si>
  <si>
    <t>Woo-besluit over koude weer training</t>
  </si>
  <si>
    <t>https://www.rijksoverheid.nl/ministeries/ministerie-van-defensie/documenten/woo-besluiten/2022/09/13/woo-besluit-over-koude-weer-training</t>
  </si>
  <si>
    <t>Besluit Woo-verzoek aantallen Beams</t>
  </si>
  <si>
    <t>3 verzoeken op 3 data, worden door samenhang met 1 besluit afgedaan. Dus geen deelbesluiten</t>
  </si>
  <si>
    <t>https://www.rijksoverheid.nl/ministeries/ministerie-van-defensie/documenten/woo-besluiten/2022/09/13/besluit-woo-verzoek-aantallen-beams</t>
  </si>
  <si>
    <t>Besluit Woo-verzoek uitbetaling compensatie Potocari</t>
  </si>
  <si>
    <t>https://www.rijksoverheid.nl/ministeries/ministerie-van-defensie/documenten/woo-besluiten/2022/09/20/besluit-woo-verzoek-uitbetaling-compensatie-potocari</t>
  </si>
  <si>
    <t>Besluit op Woo-verzoek over diversiteit en inclusiviteit</t>
  </si>
  <si>
    <t>https://www.rijksoverheid.nl/ministeries/ministerie-van-defensie/documenten/woo-besluiten/2022/10/05/besluit-op-woo-verzoek-over-diversiteit-en-inclusiviteit</t>
  </si>
  <si>
    <t>Besluit op Woo-verzoek over ongeval TukTuk</t>
  </si>
  <si>
    <t>Verzoek doorgestuurd door Commandant Landstrijdkrachten</t>
  </si>
  <si>
    <t>https://www.rijksoverheid.nl/ministeries/ministerie-van-defensie/documenten/woo-besluiten/2022/10/05/besluit-op-woo-verzoek-over-ongeval-tuktuk</t>
  </si>
  <si>
    <t>Besluit Woo-verzoek noodplannen voedselschaarste</t>
  </si>
  <si>
    <t>Verzoek afgewezen i.v.m. ontbreken gevraagde documenten</t>
  </si>
  <si>
    <t>https://www.rijksoverheid.nl/ministeries/ministerie-van-defensie/documenten/woo-besluiten/2022/10/26/besluit-woo-verzoek-noodplannen-voedselschaarste</t>
  </si>
  <si>
    <t>Besluit Woo-verzoek contacten met bedrijven</t>
  </si>
  <si>
    <t>Verzoek niet in behandeling genomen i.v.m. algemeenheid verzoek en ontbreken contact over verzoek</t>
  </si>
  <si>
    <t>https://www.rijksoverheid.nl/ministeries/ministerie-van-defensie/documenten/woo-besluiten/2022/11/01/besluit-woo-verzoek-contacten-met-bedrijven</t>
  </si>
  <si>
    <t>Besluit op Woo-verzoek over instructies voor beoordeling Woo-verzoeken ministerie van Defensie</t>
  </si>
  <si>
    <t>https://www.rijksoverheid.nl/ministeries/ministerie-van-defensie/documenten/woo-besluiten/2022/11/09/besluit-op-woo-verzoek-over-instructies-voor-beoordeling-woo-verzoeken-ministerie-van-defensie</t>
  </si>
  <si>
    <t>Besluit op Woo-verzoek over leefomstandigheden locatie Supportcommand Lukavac</t>
  </si>
  <si>
    <t xml:space="preserve">Informatie is opgedeeld in 10 mappen, die in verschillende documenten staan op de website </t>
  </si>
  <si>
    <t>https://www.rijksoverheid.nl/ministeries/ministerie-van-defensie/documenten/woo-besluiten/2022/11/18/besluit-op-woo-verzoek-over-leefomstandigheden-locatie-supportcommand-lukavac</t>
  </si>
  <si>
    <t>Besluit op Woo-verzoek over Nederlandse DDR-deserteur</t>
  </si>
  <si>
    <t>https://www.rijksoverheid.nl/ministeries/ministerie-van-defensie/documenten/woo-besluiten/2022/11/22/besluit-op-woo-verzoek-over-nederlandse-ddr-deserteur</t>
  </si>
  <si>
    <t>Besluit op Woo-verzoek over wervingsplannen van Defensie</t>
  </si>
  <si>
    <t>https://www.rijksoverheid.nl/ministeries/ministerie-van-defensie/documenten/woo-besluiten/2022/12/02/besluit-op-woo-verzoek-over-wervingsplannen-van-defensie</t>
  </si>
  <si>
    <t>Besluit op Woo-verzoek over Nederlandse bijdrage aan oorlog tegen IS</t>
  </si>
  <si>
    <t>https://www.rijksoverheid.nl/ministeries/ministerie-van-defensie/documenten/woo-besluiten/2022/12/02/besluit-op-woo-verzoek-over-nederlandse-bijdrage-aan-oorlog-tegen-is</t>
  </si>
  <si>
    <t>Besluit op Woo-verzoek over aantallen defensiemedewerkers die na een formele waarneming zijn bevorderd op de functie die zij hebben waargenomen</t>
  </si>
  <si>
    <t>https://www.rijksoverheid.nl/ministeries/ministerie-van-defensie/documenten/woo-besluiten/2022/12/12/besluit-op-woo-verzoek-over-besluit-op-woo-verzoek-over-aantallen-defensiemedewerkers-die-na-een-formele-waarneming-zijn-bevorderd-op-de-functie-die-zij-hebben-waargenomendefensiemedewerkers-die-na-een-formele-waarneming-zijn-bevorderd-op-de-functie-die-zij-hebben-waargenomen</t>
  </si>
  <si>
    <t>Besluit Woo-verzoek oorlogsschip Prinsessan Sophia Albertina</t>
  </si>
  <si>
    <t>https://www.rijksoverheid.nl/ministeries/ministerie-van-defensie/documenten/woo-besluiten/2022/12/14/besluit-woo-verzoek-oorlogsschip-prinsessan-sophia-albertina</t>
  </si>
  <si>
    <t>Besluit Woo-verzoek aanbesteding Search-and-Rescue Helicopter</t>
  </si>
  <si>
    <t>https://rijksoverheid.nl/ministeries/ministerie-van-defensie/documenten/woo-besluiten/2022/12/14/besluit-woo-verzoek-aanbesteding-search-and-rescue-helicopter</t>
  </si>
  <si>
    <t>2e deelbesluit Wob-/Woo-verzoek Tijdelijke wet onderzoek AIVD en MIVD naar landen met offensief cyberprogramma (Defensie)</t>
  </si>
  <si>
    <t>https://www.rijksoverheid.nl/ministeries/ministerie-van-defensie/documenten/woo-besluiten/2022/12/20/2e-deelbesluit-wob-woo-verzoek-tijdelijke-wet-onderzoek-aivd-en-mivd-naar-landen-met-offensief-cyberprogramma-defensie</t>
  </si>
  <si>
    <t>Besluit Woo-verzoek over de Regeling Tijdelijke Toelage Luchtverkeersleiders</t>
  </si>
  <si>
    <t>https://www.rijksoverheid.nl/ministeries/ministerie-van-defensie/documenten/woo-besluiten/2022/12/23/besluit-woo-verzoek-luchtverkeersleiding</t>
  </si>
  <si>
    <t>Besluit op Woo-verzoek over aantal militairen met bevordering van 2e luitenant naar 1e luitenant</t>
  </si>
  <si>
    <t>Verzoek is aangepast in overleg en overeenkomst met de verzoeker omdat initieel opgevraagde informatie niet bestaat</t>
  </si>
  <si>
    <t>https://www.rijksoverheid.nl/ministeries/ministerie-van-defensie/documenten/woo-besluiten/2022/12/23/besluit-op-woo-verzoek-over-aantal-militairen-met-bevordering-van-2e-luitenant-naar-1e-luitenant</t>
  </si>
  <si>
    <t>Besluit Woo-verzoek overleg regionale opvanglocatie bij Vliegbasis Leeuwarden</t>
  </si>
  <si>
    <t>https://www.rijksoverheid.nl/ministeries/ministerie-van-defensie/documenten/woo-besluiten/2022/12/23/besluit-woo-verzoek-overleg-regionale-opvanglocatie-bij-vliegbasis-leeuwarden</t>
  </si>
  <si>
    <t>Datum van binnenkomst bezwaar</t>
  </si>
  <si>
    <t>Datum van beslissing op bezwaar</t>
  </si>
  <si>
    <t>Beslissing op bezwaar:</t>
  </si>
  <si>
    <t>Lijst met deelbesluiten die niet als laatste deelbesluit gelden:</t>
  </si>
  <si>
    <t>Lijst met deelbesluiten die niet onder deze periode vallen maar wel van belang zijn voor totaal aantal pagina's van wob-verzoeken met deel-besluiten:</t>
  </si>
  <si>
    <t>Lijst met incomplete besluiten aangezien de verkeerde bijlagen zijn toegevoegd: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</si>
</sst>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sz val="11"/>
      <name val="Calibri"/>
      <family val="2"/>
      <scheme val="minor"/>
    </font>
    <font>
      <sz val="11"/>
      <color rgb="FFFF0000"/>
      <name val="Calibri"/>
      <family val="2"/>
      <scheme val="minor"/>
    </font>
    <font>
      <sz val="8"/>
      <name val="Calibri"/>
      <family val="2"/>
      <scheme val="minor"/>
    </font>
    <font>
      <u/>
      <sz val="11"/>
      <color theme="10"/>
      <name val="Calibri"/>
      <family val="2"/>
      <scheme val="minor"/>
    </font>
    <font>
      <sz val="11"/>
      <color rgb="FF444444"/>
      <name val="Calibri"/>
      <family val="2"/>
      <scheme val="minor"/>
    </font>
  </fonts>
  <fills count="8">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0" tint="-0.14999847407452621"/>
        <bgColor theme="0" tint="-0.14999847407452621"/>
      </patternFill>
    </fill>
    <fill>
      <patternFill patternType="solid">
        <fgColor theme="6" tint="0.79998168889431442"/>
        <bgColor indexed="64"/>
      </patternFill>
    </fill>
    <fill>
      <patternFill patternType="solid">
        <fgColor theme="6" tint="0.59999389629810485"/>
        <bgColor indexed="64"/>
      </patternFill>
    </fill>
    <fill>
      <patternFill patternType="solid">
        <fgColor theme="5"/>
        <bgColor indexed="64"/>
      </patternFill>
    </fill>
  </fills>
  <borders count="7">
    <border>
      <left/>
      <right/>
      <top/>
      <bottom/>
      <diagonal/>
    </border>
    <border>
      <left/>
      <right/>
      <top style="medium">
        <color theme="1"/>
      </top>
      <bottom style="medium">
        <color theme="1"/>
      </bottom>
      <diagonal/>
    </border>
    <border>
      <left/>
      <right/>
      <top/>
      <bottom style="medium">
        <color theme="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1" fillId="2" borderId="1" xfId="0" applyFont="1" applyFill="1" applyBorder="1"/>
    <xf numFmtId="0" fontId="2" fillId="0" borderId="0" xfId="0" applyFont="1"/>
    <xf numFmtId="0" fontId="1" fillId="2" borderId="2" xfId="0" applyFont="1" applyFill="1" applyBorder="1"/>
    <xf numFmtId="0" fontId="1" fillId="2" borderId="2" xfId="0" applyFont="1" applyFill="1" applyBorder="1" applyAlignment="1">
      <alignment wrapText="1"/>
    </xf>
    <xf numFmtId="0" fontId="3" fillId="0" borderId="0" xfId="0" applyFont="1"/>
    <xf numFmtId="0" fontId="5" fillId="0" borderId="0" xfId="1"/>
    <xf numFmtId="0" fontId="0" fillId="3" borderId="0" xfId="0" applyFill="1"/>
    <xf numFmtId="14" fontId="1" fillId="2" borderId="1" xfId="0" applyNumberFormat="1" applyFont="1" applyFill="1" applyBorder="1"/>
    <xf numFmtId="14" fontId="0" fillId="0" borderId="0" xfId="0" applyNumberFormat="1"/>
    <xf numFmtId="14" fontId="1" fillId="2" borderId="2" xfId="0" applyNumberFormat="1" applyFont="1" applyFill="1" applyBorder="1"/>
    <xf numFmtId="14" fontId="2" fillId="0" borderId="0" xfId="0" applyNumberFormat="1" applyFont="1" applyAlignment="1">
      <alignment horizontal="right"/>
    </xf>
    <xf numFmtId="14" fontId="2" fillId="5" borderId="0" xfId="0" applyNumberFormat="1" applyFont="1" applyFill="1" applyAlignment="1">
      <alignment horizontal="right"/>
    </xf>
    <xf numFmtId="0" fontId="0" fillId="4" borderId="0" xfId="0" applyFill="1"/>
    <xf numFmtId="0" fontId="5" fillId="4" borderId="0" xfId="1" applyFill="1" applyAlignment="1"/>
    <xf numFmtId="0" fontId="5" fillId="0" borderId="0" xfId="1" applyAlignment="1"/>
    <xf numFmtId="0" fontId="2" fillId="0" borderId="3" xfId="0" applyFont="1" applyBorder="1"/>
    <xf numFmtId="0" fontId="0" fillId="4" borderId="4" xfId="0" applyFill="1" applyBorder="1"/>
    <xf numFmtId="0" fontId="2" fillId="0" borderId="4" xfId="0" applyFont="1" applyBorder="1"/>
    <xf numFmtId="0" fontId="0" fillId="0" borderId="4" xfId="0" applyBorder="1"/>
    <xf numFmtId="0" fontId="5" fillId="4" borderId="4" xfId="1" applyFill="1" applyBorder="1" applyAlignment="1"/>
    <xf numFmtId="0" fontId="5" fillId="0" borderId="4" xfId="1" applyBorder="1" applyAlignment="1"/>
    <xf numFmtId="0" fontId="0" fillId="5" borderId="4" xfId="0" applyFill="1" applyBorder="1"/>
    <xf numFmtId="0" fontId="2" fillId="5" borderId="4" xfId="0" applyFont="1" applyFill="1" applyBorder="1"/>
    <xf numFmtId="0" fontId="5" fillId="5" borderId="4" xfId="1" applyFill="1" applyBorder="1" applyAlignment="1"/>
    <xf numFmtId="0" fontId="2" fillId="5" borderId="5" xfId="0" applyFont="1" applyFill="1" applyBorder="1"/>
    <xf numFmtId="0" fontId="0" fillId="5" borderId="6" xfId="0" applyFill="1" applyBorder="1"/>
    <xf numFmtId="0" fontId="2" fillId="5" borderId="6" xfId="0" applyFont="1" applyFill="1" applyBorder="1"/>
    <xf numFmtId="0" fontId="5" fillId="5" borderId="6" xfId="1" applyFill="1" applyBorder="1" applyAlignment="1"/>
    <xf numFmtId="14" fontId="2" fillId="0" borderId="0" xfId="0" applyNumberFormat="1" applyFont="1"/>
    <xf numFmtId="0" fontId="5" fillId="0" borderId="0" xfId="1" applyFill="1" applyAlignment="1"/>
    <xf numFmtId="0" fontId="5" fillId="0" borderId="0" xfId="1" applyFill="1" applyBorder="1" applyAlignment="1"/>
    <xf numFmtId="0" fontId="6" fillId="0" borderId="0" xfId="0" applyFont="1"/>
    <xf numFmtId="0" fontId="5" fillId="0" borderId="0" xfId="1" applyBorder="1" applyAlignment="1"/>
    <xf numFmtId="0" fontId="2" fillId="5" borderId="0" xfId="0" applyFont="1" applyFill="1"/>
    <xf numFmtId="14" fontId="2" fillId="5" borderId="0" xfId="0" applyNumberFormat="1" applyFont="1" applyFill="1"/>
    <xf numFmtId="0" fontId="5" fillId="5" borderId="0" xfId="1" applyFill="1" applyBorder="1" applyAlignment="1"/>
    <xf numFmtId="0" fontId="2" fillId="6" borderId="0" xfId="0" applyFont="1" applyFill="1"/>
    <xf numFmtId="14" fontId="2" fillId="6" borderId="0" xfId="0" applyNumberFormat="1" applyFont="1" applyFill="1"/>
    <xf numFmtId="0" fontId="0" fillId="6" borderId="0" xfId="0" applyFill="1"/>
    <xf numFmtId="14" fontId="0" fillId="4" borderId="0" xfId="0" applyNumberFormat="1" applyFill="1"/>
    <xf numFmtId="14" fontId="0" fillId="4" borderId="4" xfId="0" applyNumberFormat="1" applyFill="1" applyBorder="1"/>
    <xf numFmtId="14" fontId="0" fillId="0" borderId="4" xfId="0" applyNumberFormat="1" applyBorder="1"/>
    <xf numFmtId="14" fontId="0" fillId="5" borderId="4" xfId="0" applyNumberFormat="1" applyFill="1" applyBorder="1"/>
    <xf numFmtId="14" fontId="0" fillId="0" borderId="4" xfId="0" applyNumberFormat="1" applyBorder="1" applyAlignment="1">
      <alignment horizontal="left"/>
    </xf>
    <xf numFmtId="14" fontId="0" fillId="5" borderId="6" xfId="0" applyNumberFormat="1" applyFill="1" applyBorder="1"/>
    <xf numFmtId="14" fontId="1" fillId="2" borderId="0" xfId="0" applyNumberFormat="1" applyFont="1" applyFill="1"/>
    <xf numFmtId="0" fontId="0" fillId="7" borderId="4" xfId="0" applyFill="1" applyBorder="1"/>
    <xf numFmtId="14" fontId="0" fillId="7" borderId="4" xfId="0" applyNumberFormat="1" applyFill="1" applyBorder="1"/>
    <xf numFmtId="0" fontId="2" fillId="7" borderId="4" xfId="0" applyFont="1" applyFill="1" applyBorder="1"/>
    <xf numFmtId="0" fontId="0" fillId="7" borderId="0" xfId="0" applyFill="1"/>
    <xf numFmtId="0" fontId="5" fillId="7" borderId="4" xfId="1" applyFill="1" applyBorder="1" applyAlignment="1"/>
    <xf numFmtId="0" fontId="2" fillId="7" borderId="0" xfId="0" applyFont="1" applyFill="1"/>
    <xf numFmtId="14" fontId="2" fillId="7" borderId="0" xfId="0" applyNumberFormat="1" applyFont="1" applyFill="1"/>
    <xf numFmtId="0" fontId="5" fillId="7" borderId="0" xfId="1" applyFill="1" applyBorder="1" applyAlignment="1"/>
    <xf numFmtId="0" fontId="2" fillId="0" borderId="0" xfId="0" applyFont="1" applyAlignment="1">
      <alignment wrapText="1"/>
    </xf>
    <xf numFmtId="0" fontId="2" fillId="3" borderId="0" xfId="0" applyFont="1" applyFill="1"/>
    <xf numFmtId="0" fontId="2" fillId="3" borderId="0" xfId="0" applyFont="1" applyFill="1" applyAlignment="1">
      <alignment wrapText="1"/>
    </xf>
    <xf numFmtId="14" fontId="2" fillId="3" borderId="0" xfId="0" applyNumberFormat="1" applyFont="1" applyFill="1"/>
    <xf numFmtId="0" fontId="5" fillId="3" borderId="0" xfId="1" applyFill="1" applyAlignment="1"/>
  </cellXfs>
  <cellStyles count="2">
    <cellStyle name="Hyperlink" xfId="1" builtinId="8"/>
    <cellStyle name="Standaard" xfId="0" builtinId="0"/>
  </cellStyles>
  <dxfs count="19">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wrapText="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wrapText="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wrapText="0"/>
    </dxf>
    <dxf>
      <numFmt numFmtId="0" formatCode="General"/>
      <fill>
        <patternFill patternType="none">
          <fgColor indexed="64"/>
          <bgColor auto="1"/>
        </patternFill>
      </fill>
      <alignment wrapText="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wrapText="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wrapText="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wrapText="0"/>
    </dxf>
    <dxf>
      <font>
        <b val="0"/>
        <i val="0"/>
        <strike val="0"/>
        <condense val="0"/>
        <extend val="0"/>
        <outline val="0"/>
        <shadow val="0"/>
        <u val="none"/>
        <vertAlign val="baseline"/>
        <sz val="11"/>
        <color auto="1"/>
        <name val="Calibri"/>
        <family val="2"/>
        <scheme val="minor"/>
      </font>
      <numFmt numFmtId="19" formatCode="d/m/yyyy"/>
      <fill>
        <patternFill patternType="none">
          <fgColor indexed="64"/>
          <bgColor auto="1"/>
        </patternFill>
      </fill>
      <alignment wrapText="0"/>
    </dxf>
    <dxf>
      <font>
        <b val="0"/>
        <i val="0"/>
        <strike val="0"/>
        <condense val="0"/>
        <extend val="0"/>
        <outline val="0"/>
        <shadow val="0"/>
        <u val="none"/>
        <vertAlign val="baseline"/>
        <sz val="11"/>
        <color auto="1"/>
        <name val="Calibri"/>
        <family val="2"/>
        <scheme val="minor"/>
      </font>
      <numFmt numFmtId="19" formatCode="d/m/yyyy"/>
      <fill>
        <patternFill patternType="none">
          <fgColor indexed="64"/>
          <bgColor auto="1"/>
        </patternFill>
      </fill>
      <alignment wrapText="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wrapText="0"/>
    </dxf>
    <dxf>
      <border outline="0">
        <bottom style="medium">
          <color theme="1"/>
        </bottom>
      </border>
    </dxf>
    <dxf>
      <border outline="0">
        <top style="medium">
          <color theme="1"/>
        </top>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wrapText="0"/>
    </dxf>
    <dxf>
      <font>
        <b/>
        <i val="0"/>
        <strike val="0"/>
        <condense val="0"/>
        <extend val="0"/>
        <outline val="0"/>
        <shadow val="0"/>
        <u val="none"/>
        <vertAlign val="baseline"/>
        <sz val="11"/>
        <color theme="0"/>
        <name val="Calibri"/>
        <family val="2"/>
        <scheme val="minor"/>
      </font>
      <fill>
        <patternFill patternType="solid">
          <fgColor theme="4"/>
          <bgColor theme="4"/>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9CEF82-F135-4ADE-96DD-4E023509A3C9}" name="Tabel1" displayName="Tabel1" ref="A1:K65" totalsRowShown="0" headerRowDxfId="14" dataDxfId="13" headerRowBorderDxfId="11" tableBorderDxfId="12">
  <autoFilter ref="A1:K65" xr:uid="{DC9CEF82-F135-4ADE-96DD-4E023509A3C9}"/>
  <sortState xmlns:xlrd2="http://schemas.microsoft.com/office/spreadsheetml/2017/richdata2" ref="A2:K58">
    <sortCondition ref="D1:D58"/>
  </sortState>
  <tableColumns count="11">
    <tableColumn id="13" xr3:uid="{C2869452-5628-4176-937D-41300C02407F}" name="WOB Verzoek" dataDxfId="10"/>
    <tableColumn id="14" xr3:uid="{C055B02F-C678-4C33-8433-EF704F3B747A}" name="Onderwerp" dataDxfId="9"/>
    <tableColumn id="15" xr3:uid="{DCB6BC96-5E37-443B-99CF-1BE974CA2853}" name="Datum van binnenkomst" dataDxfId="8"/>
    <tableColumn id="1" xr3:uid="{F0A1BF95-4C83-4CC6-98EB-2F398D0A33AA}" name="Datum van antwoord" dataDxfId="7"/>
    <tableColumn id="2" xr3:uid="{F2057FBE-243F-407B-81C7-A46EB3496DE2}" name="Aantal dagen _x000a_in behandeling" dataDxfId="6">
      <calculatedColumnFormula>_xlfn.DAYS(Tabel1[[#This Row],[Datum van antwoord]],Tabel1[[#This Row],[Datum van binnenkomst]])</calculatedColumnFormula>
    </tableColumn>
    <tableColumn id="18" xr3:uid="{9C1A33FC-FC01-4839-8D78-A485F838C39A}" name="Indien deelbesluit 1, aantal dagen" dataDxfId="5">
      <calculatedColumnFormula>_xlfn.DAYS(Tabel1[[#This Row],[Datum van antwoord]],Tabel1[[#This Row],[Datum van binnenkomst]])</calculatedColumnFormula>
    </tableColumn>
    <tableColumn id="17" xr3:uid="{0174A62C-5BBD-4C6C-A021-C9C6B52CFD01}" name="Indien deelbesluit 2, aantal dagen" dataDxfId="4"/>
    <tableColumn id="3" xr3:uid="{6CB55B51-97BB-4607-920B-333F7A228856}" name="Binnen de _x000a_termijn afgehandeld" dataDxfId="3">
      <calculatedColumnFormula>IF(E:E &gt;42,"Nee","Ja")</calculatedColumnFormula>
    </tableColumn>
    <tableColumn id="4" xr3:uid="{1B92997F-3AE7-4018-819F-FE309FD134F1}" name="Omvang document (aantal pagina's)_x000a_" dataDxfId="2"/>
    <tableColumn id="11" xr3:uid="{5B00194F-23E8-461C-B10C-6D2F9D6B1FAB}" name="Bijzonderheden" dataDxfId="1"/>
    <tableColumn id="12" xr3:uid="{A5644B9B-4C98-4A78-BA0E-A97DBCF217CA}" name="URL"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rijksoverheid.nl/ministeries/ministerie-van-defensie/documenten/woo-besluiten/2022/05/18/besluit-wob-verzoek-over-persoon" TargetMode="External"/><Relationship Id="rId18" Type="http://schemas.openxmlformats.org/officeDocument/2006/relationships/hyperlink" Target="https://www.rijksoverheid.nl/ministeries/ministerie-van-defensie/documenten/wob-verzoeken/2022/03/18/besluit-op-wob-verzoek-over-beams-op-vliegbasis-eindhoven" TargetMode="External"/><Relationship Id="rId26" Type="http://schemas.openxmlformats.org/officeDocument/2006/relationships/hyperlink" Target="https://www.rijksoverheid.nl/ministeries/ministerie-van-defensie/documenten/wob-verzoeken/2022/01/28/besluit-op-wob-verzoek-over-handhaving-van-de-toegang-tot-het-kroondomein" TargetMode="External"/><Relationship Id="rId39" Type="http://schemas.openxmlformats.org/officeDocument/2006/relationships/hyperlink" Target="https://www.rijksoverheid.nl/ministeries/ministerie-van-defensie/documenten/woo-besluiten/2022/10/05/besluit-op-woo-verzoek-over-ongeval-tuktuk" TargetMode="External"/><Relationship Id="rId21" Type="http://schemas.openxmlformats.org/officeDocument/2006/relationships/hyperlink" Target="https://www.rijksoverheid.nl/ministeries/ministerie-van-defensie/documenten/wob-verzoeken/2022/03/10/besluit-op-wob-verzoek-over-vervanging-onderzeebootcapaciteit" TargetMode="External"/><Relationship Id="rId34" Type="http://schemas.openxmlformats.org/officeDocument/2006/relationships/hyperlink" Target="https://www.rijksoverheid.nl/ministeries/ministerie-van-defensie/documenten/wob-verzoeken/2022/04/05/besluit-op-wob-verzoek-over-search-and-rescue-helicopter-capacity" TargetMode="External"/><Relationship Id="rId42" Type="http://schemas.openxmlformats.org/officeDocument/2006/relationships/hyperlink" Target="https://www.rijksoverheid.nl/ministeries/ministerie-van-defensie/documenten/woo-besluiten/2022/11/09/besluit-op-woo-verzoek-over-instructies-voor-beoordeling-woo-verzoeken-ministerie-van-defensie" TargetMode="External"/><Relationship Id="rId47" Type="http://schemas.openxmlformats.org/officeDocument/2006/relationships/hyperlink" Target="https://www.rijksoverheid.nl/ministeries/ministerie-van-defensie/documenten/woo-besluiten/2022/06/22/besluit-op-wob-woo-verzoek-over-plannen-opgesteld-door-de-nederlandse-overheid-over-het-europees-herstelfonds-rrf" TargetMode="External"/><Relationship Id="rId50" Type="http://schemas.openxmlformats.org/officeDocument/2006/relationships/hyperlink" Target="https://www.rijksoverheid.nl/ministeries/ministerie-van-defensie/documenten/woo-besluiten/2022/11/18/besluit-op-woo-verzoek-over-leefomstandigheden-locatie-supportcommand-lukavac" TargetMode="External"/><Relationship Id="rId55" Type="http://schemas.openxmlformats.org/officeDocument/2006/relationships/hyperlink" Target="https://www.rijksoverheid.nl/ministeries/ministerie-van-defensie/documenten/woo-besluiten/2022/12/23/besluit-woo-verzoek-luchtverkeersleiding" TargetMode="External"/><Relationship Id="rId7" Type="http://schemas.openxmlformats.org/officeDocument/2006/relationships/hyperlink" Target="https://www.rijksoverheid.nl/ministeries/ministerie-van-defensie/documenten/woo-besluiten/2022/08/22/1e-deelbesluit-wob-verzoek-tijdelijke-wet-onderzoek-aivd-en-mivd-naar-landen-met-offensief-cyberprogramma" TargetMode="External"/><Relationship Id="rId2" Type="http://schemas.openxmlformats.org/officeDocument/2006/relationships/hyperlink" Target="https://www.rijksoverheid.nl/ministeries/ministerie-van-defensie/documenten/woo-besluiten/2022/07/05/besluit-op-woo-verzoek-over-kosten-extern-raadsadviseur" TargetMode="External"/><Relationship Id="rId16" Type="http://schemas.openxmlformats.org/officeDocument/2006/relationships/hyperlink" Target="https://www.rijksoverheid.nl/ministeries/ministerie-van-defensie/documenten/woo-besluiten/2022/06/02/besluit-op-woo-verzoek-over-beschikkingen-dwangsommen-awb" TargetMode="External"/><Relationship Id="rId29" Type="http://schemas.openxmlformats.org/officeDocument/2006/relationships/hyperlink" Target="https://www.rijksoverheid.nl/ministeries/ministerie-van-defensie/documenten/wob-verzoeken/2022/01/13/besluit-wob-verzoek-aanbesteding-exercise-night-hawk-21" TargetMode="External"/><Relationship Id="rId11" Type="http://schemas.openxmlformats.org/officeDocument/2006/relationships/hyperlink" Target="https://www.rijksoverheid.nl/ministeries/ministerie-van-defensie/documenten/woo-besluiten/2022/07/11/besluit-woo-verzoek-inzetbaarheidsrapportages-defensie" TargetMode="External"/><Relationship Id="rId24" Type="http://schemas.openxmlformats.org/officeDocument/2006/relationships/hyperlink" Target="https://www.rijksoverheid.nl/ministeries/ministerie-van-defensie/documenten/wob-verzoeken/2022/02/14/besluit-op-wob-verzoek-over-tolkenbeleid-afghanistan" TargetMode="External"/><Relationship Id="rId32" Type="http://schemas.openxmlformats.org/officeDocument/2006/relationships/hyperlink" Target="https://www.rijksoverheid.nl/ministeries/ministerie-van-defensie/documenten/wob-verzoeken/2022/04/28/besluit-op-wob-verzoek-over-overzicht-aantallen-opgevraagde-psychologische-expertiseonderzoeken" TargetMode="External"/><Relationship Id="rId37" Type="http://schemas.openxmlformats.org/officeDocument/2006/relationships/hyperlink" Target="https://www.rijksoverheid.nl/ministeries/ministerie-van-defensie/documenten/woo-besluiten/2022/09/20/besluit-woo-verzoek-uitbetaling-compensatie-potocari" TargetMode="External"/><Relationship Id="rId40" Type="http://schemas.openxmlformats.org/officeDocument/2006/relationships/hyperlink" Target="https://www.rijksoverheid.nl/ministeries/ministerie-van-defensie/documenten/woo-besluiten/2022/10/26/besluit-woo-verzoek-noodplannen-voedselschaarste" TargetMode="External"/><Relationship Id="rId45" Type="http://schemas.openxmlformats.org/officeDocument/2006/relationships/hyperlink" Target="https://www.rijksoverheid.nl/ministeries/ministerie-van-defensie/documenten/woo-besluiten/2022/12/02/besluit-op-woo-verzoek-over-wervingsplannen-van-defensie" TargetMode="External"/><Relationship Id="rId53" Type="http://schemas.openxmlformats.org/officeDocument/2006/relationships/hyperlink" Target="https://rijksoverheid.nl/ministeries/ministerie-van-defensie/documenten/woo-besluiten/2022/12/14/besluit-woo-verzoek-aanbesteding-search-and-rescue-helicopter" TargetMode="External"/><Relationship Id="rId58" Type="http://schemas.openxmlformats.org/officeDocument/2006/relationships/printerSettings" Target="../printerSettings/printerSettings1.bin"/><Relationship Id="rId5" Type="http://schemas.openxmlformats.org/officeDocument/2006/relationships/hyperlink" Target="https://www.rijksoverheid.nl/ministeries/ministerie-van-defensie/documenten/woo-besluiten/2022/09/07/besluit-op-wob-woo-verzoek-over-controlesystematiek-voor-uitbetalingen-aan-commissieleden" TargetMode="External"/><Relationship Id="rId19" Type="http://schemas.openxmlformats.org/officeDocument/2006/relationships/hyperlink" Target="https://www.rijksoverheid.nl/ministeries/ministerie-van-defensie/documenten/wob-verzoeken/2022/03/21/besluit-op-wob-verzoek-over-bindingspremies-bij-clsk" TargetMode="External"/><Relationship Id="rId4" Type="http://schemas.openxmlformats.org/officeDocument/2006/relationships/hyperlink" Target="https://www.rijksoverheid.nl/ministeries/ministerie-van-defensie/documenten/woo-besluiten/2022/09/13/besluit-woo-verzoek-aantallen-beams" TargetMode="External"/><Relationship Id="rId9" Type="http://schemas.openxmlformats.org/officeDocument/2006/relationships/hyperlink" Target="https://www.rijksoverheid.nl/ministeries/ministerie-van-defensie/documenten/woo-besluiten/2022/06/24/besluit-op-wob--woo-verzoek-over-het-televisieprogramma-ontvoerd-van-producent-simpel-media" TargetMode="External"/><Relationship Id="rId14" Type="http://schemas.openxmlformats.org/officeDocument/2006/relationships/hyperlink" Target="https://www.rijksoverheid.nl/ministeries/ministerie-van-defensie/documenten/woo-besluiten/2022/06/02/besluit-op-wob-woo-verzoek-over-vermeend-onderzoek-beloning-adjudanten" TargetMode="External"/><Relationship Id="rId22" Type="http://schemas.openxmlformats.org/officeDocument/2006/relationships/hyperlink" Target="https://www.rijksoverheid.nl/ministeries/ministerie-van-defensie/documenten/wob-verzoeken/2022/03/09/besluit-op-wob-verzoek-over-de-wolf-op-defensieterreinen" TargetMode="External"/><Relationship Id="rId27" Type="http://schemas.openxmlformats.org/officeDocument/2006/relationships/hyperlink" Target="https://www.rijksoverheid.nl/ministeries/ministerie-van-defensie/documenten/wob-verzoeken/2022/01/24/besluit-wob-verzoek-over-afhandeling-wob-verzoek-aftreden-minister-bijleveld" TargetMode="External"/><Relationship Id="rId30" Type="http://schemas.openxmlformats.org/officeDocument/2006/relationships/hyperlink" Target="https://www.rijksoverheid.nl/ministeries/ministerie-van-defensie/documenten/wob-verzoeken/2022/01/07/besluit-wob-verzoek-verkeersboete" TargetMode="External"/><Relationship Id="rId35" Type="http://schemas.openxmlformats.org/officeDocument/2006/relationships/hyperlink" Target="https://www.rijksoverheid.nl/ministeries/ministerie-van-defensie/documenten/wob-verzoeken/2022/02/18/besluit-op-wob-verzoek-over-de-besluitvorming-van-de-missie-uruzgan" TargetMode="External"/><Relationship Id="rId43" Type="http://schemas.openxmlformats.org/officeDocument/2006/relationships/hyperlink" Target="https://www.rijksoverheid.nl/ministeries/ministerie-van-defensie/documenten/wob-verzoeken/2022/04/28/besluit-op-wob-verzoek-over-aanpassingen-op-brief-over-dienstplicht" TargetMode="External"/><Relationship Id="rId48" Type="http://schemas.openxmlformats.org/officeDocument/2006/relationships/hyperlink" Target="https://www.rijksoverheid.nl/ministeries/ministerie-van-defensie/documenten/woo-besluiten/2022/12/02/besluit-op-woo-verzoek-over-nederlandse-bijdrage-aan-oorlog-tegen-is" TargetMode="External"/><Relationship Id="rId56" Type="http://schemas.openxmlformats.org/officeDocument/2006/relationships/hyperlink" Target="https://www.rijksoverheid.nl/ministeries/ministerie-van-defensie/documenten/woo-besluiten/2022/12/23/besluit-op-woo-verzoek-over-aantal-militairen-met-bevordering-van-2e-luitenant-naar-1e-luitenant" TargetMode="External"/><Relationship Id="rId8" Type="http://schemas.openxmlformats.org/officeDocument/2006/relationships/hyperlink" Target="https://www.rijksoverheid.nl/ministeries/ministerie-van-defensie/documenten/woo-besluiten/2022/09/06/besluiten-defensie-wob-verzoeken-evacuaties-afghanistan" TargetMode="External"/><Relationship Id="rId51" Type="http://schemas.openxmlformats.org/officeDocument/2006/relationships/hyperlink" Target="https://www.rijksoverheid.nl/ministeries/ministerie-van-defensie/documenten/woo-besluiten/2022/12/12/besluit-op-woo-verzoek-over-besluit-op-woo-verzoek-over-aantallen-defensiemedewerkers-die-na-een-formele-waarneming-zijn-bevorderd-op-de-functie-die-zij-hebben-waargenomendefensiemedewerkers-die-na-een-formele-waarneming-zijn-bevorderd-op-de-functie-die-zij-hebben-waargenomen" TargetMode="External"/><Relationship Id="rId3" Type="http://schemas.openxmlformats.org/officeDocument/2006/relationships/hyperlink" Target="https://www.rijksoverheid.nl/ministeries/ministerie-van-defensie/documenten/woo-besluiten/2022/06/24/besluit-op-woo-verzoek-over-whatsapp--en-sms-verkeer-over-de-schietbaan-katlijk" TargetMode="External"/><Relationship Id="rId12" Type="http://schemas.openxmlformats.org/officeDocument/2006/relationships/hyperlink" Target="https://www.rijksoverheid.nl/ministeries/ministerie-van-defensie/documenten/woo-besluiten/2022/05/11/besluit-woo-verzoek-functionaliteiten-drones" TargetMode="External"/><Relationship Id="rId17" Type="http://schemas.openxmlformats.org/officeDocument/2006/relationships/hyperlink" Target="https://www.rijksoverheid.nl/ministeries/ministerie-van-defensie/documenten/woo-besluiten/2022/06/23/besluit-op-wob-woo-verzoek-over-de-wijziging-van-het-besluit-erfgoedwet-archeologie-bea" TargetMode="External"/><Relationship Id="rId25" Type="http://schemas.openxmlformats.org/officeDocument/2006/relationships/hyperlink" Target="https://www.rijksoverheid.nl/ministeries/ministerie-van-defensie/documenten/wob-verzoeken/2022/01/28/besluit-op-wob-verzoek-over-wob-besluit-over-vliegtuigwrakken-in-zee" TargetMode="External"/><Relationship Id="rId33" Type="http://schemas.openxmlformats.org/officeDocument/2006/relationships/hyperlink" Target="https://www.rijksoverheid.nl/ministeries/ministerie-van-defensie/documenten/wob-verzoeken/2022/04/28/besluit-op-wob-verzoek-over-contacten-waalsdorpervlakte" TargetMode="External"/><Relationship Id="rId38" Type="http://schemas.openxmlformats.org/officeDocument/2006/relationships/hyperlink" Target="https://www.rijksoverheid.nl/ministeries/ministerie-van-defensie/documenten/woo-besluiten/2022/10/05/besluit-op-woo-verzoek-over-diversiteit-en-inclusiviteit" TargetMode="External"/><Relationship Id="rId46" Type="http://schemas.openxmlformats.org/officeDocument/2006/relationships/hyperlink" Target="https://www.rijksoverheid.nl/ministeries/ministerie-van-defensie/documenten/woo-besluiten/2022/05/25/besluit-op-wob--woo-verzoek-over-scanla-gryphus-vrachtwagens" TargetMode="External"/><Relationship Id="rId59" Type="http://schemas.openxmlformats.org/officeDocument/2006/relationships/table" Target="../tables/table1.xml"/><Relationship Id="rId20" Type="http://schemas.openxmlformats.org/officeDocument/2006/relationships/hyperlink" Target="https://www.rijksoverheid.nl/ministeries/ministerie-van-defensie/documenten/wob-verzoeken/2022/03/16/besluit-op-wob-verzoek-over-camerabeelden" TargetMode="External"/><Relationship Id="rId41" Type="http://schemas.openxmlformats.org/officeDocument/2006/relationships/hyperlink" Target="https://www.rijksoverheid.nl/ministeries/ministerie-van-defensie/documenten/woo-besluiten/2022/11/01/besluit-woo-verzoek-contacten-met-bedrijven" TargetMode="External"/><Relationship Id="rId54" Type="http://schemas.openxmlformats.org/officeDocument/2006/relationships/hyperlink" Target="https://www.rijksoverheid.nl/ministeries/ministerie-van-defensie/documenten/woo-besluiten/2022/12/20/2e-deelbesluit-wob-woo-verzoek-tijdelijke-wet-onderzoek-aivd-en-mivd-naar-landen-met-offensief-cyberprogramma-defensie" TargetMode="External"/><Relationship Id="rId1" Type="http://schemas.openxmlformats.org/officeDocument/2006/relationships/hyperlink" Target="https://www.rijksoverheid.nl/ministeries/ministerie-van-defensie/documenten/woo-besluiten/2022/07/06/besluit-op-woo-verzoek-over-commissie-van-der-veer" TargetMode="External"/><Relationship Id="rId6" Type="http://schemas.openxmlformats.org/officeDocument/2006/relationships/hyperlink" Target="https://www.rijksoverheid.nl/ministeries/ministerie-van-defensie/documenten/woo-besluiten/2022/08/26/besluit-woo-verzoek-bindingspremies-luchtverkeersleiding-koninklijke-luchtmacht" TargetMode="External"/><Relationship Id="rId15" Type="http://schemas.openxmlformats.org/officeDocument/2006/relationships/hyperlink" Target="https://www.rijksoverheid.nl/ministeries/ministerie-van-defensie/documenten/woo-besluiten/2022/06/02/besluit-op-wob-woo-verzoek-over-rangen-personeel-en-vaststellingsovereenkomst-functionaris-defensie" TargetMode="External"/><Relationship Id="rId23" Type="http://schemas.openxmlformats.org/officeDocument/2006/relationships/hyperlink" Target="https://www.rijksoverheid.nl/ministeries/ministerie-van-defensie/documenten/wob-verzoeken/2022/03/09/besluit-op-wob-verzoek-over-toelagen-eenheden-defensie" TargetMode="External"/><Relationship Id="rId28" Type="http://schemas.openxmlformats.org/officeDocument/2006/relationships/hyperlink" Target="https://www.rijksoverheid.nl/ministeries/ministerie-van-defensie/documenten/wob-verzoeken/2022/01/24/besluit-wob-verzoek-onderzoeken-vliegbasis-de-peel" TargetMode="External"/><Relationship Id="rId36" Type="http://schemas.openxmlformats.org/officeDocument/2006/relationships/hyperlink" Target="https://www.rijksoverheid.nl/ministeries/ministerie-van-defensie/documenten/woo-besluiten/2022/09/13/woo-besluit-over-koude-weer-training" TargetMode="External"/><Relationship Id="rId49" Type="http://schemas.openxmlformats.org/officeDocument/2006/relationships/hyperlink" Target="https://www.rijksoverheid.nl/ministeries/ministerie-van-defensie/documenten/woo-besluiten/2022/08/26/besluit-woo-verzoek-meldingen-bij-mid" TargetMode="External"/><Relationship Id="rId57" Type="http://schemas.openxmlformats.org/officeDocument/2006/relationships/hyperlink" Target="https://www.rijksoverheid.nl/ministeries/ministerie-van-defensie/documenten/woo-besluiten/2022/12/23/besluit-woo-verzoek-overleg-regionale-opvanglocatie-bij-vliegbasis-leeuwarden" TargetMode="External"/><Relationship Id="rId10" Type="http://schemas.openxmlformats.org/officeDocument/2006/relationships/hyperlink" Target="https://www.rijksoverheid.nl/ministeries/ministerie-van-defensie/documenten/woo-besluiten/2022/06/29/besluit-op-woo-verzoek-over-evacuatie-uit-afghanistan" TargetMode="External"/><Relationship Id="rId31" Type="http://schemas.openxmlformats.org/officeDocument/2006/relationships/hyperlink" Target="https://www.rijksoverheid.nl/ministeries/ministerie-van-defensie/documenten/wob-verzoeken/2022/01/05/besluit-wob-verzoek-kosten-procedures-mothers-of-srebrenica" TargetMode="External"/><Relationship Id="rId44" Type="http://schemas.openxmlformats.org/officeDocument/2006/relationships/hyperlink" Target="https://www.rijksoverheid.nl/ministeries/ministerie-van-defensie/documenten/woo-besluiten/2022/11/22/besluit-op-woo-verzoek-over-nederlandse-ddr-deserteur" TargetMode="External"/><Relationship Id="rId52" Type="http://schemas.openxmlformats.org/officeDocument/2006/relationships/hyperlink" Target="https://www.rijksoverheid.nl/ministeries/ministerie-van-defensie/documenten/woo-besluiten/2022/12/14/besluit-woo-verzoek-oorlogsschip-prinsessan-sophia-albertin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777A1-7B5B-4D67-B576-066002339E2B}">
  <dimension ref="A1:K65"/>
  <sheetViews>
    <sheetView topLeftCell="A57" zoomScale="70" zoomScaleNormal="70" workbookViewId="0">
      <selection activeCell="N3" sqref="N3"/>
    </sheetView>
  </sheetViews>
  <sheetFormatPr defaultRowHeight="15"/>
  <cols>
    <col min="1" max="1" width="15.85546875" bestFit="1" customWidth="1"/>
    <col min="2" max="2" width="75.140625" customWidth="1"/>
    <col min="3" max="3" width="22.28515625" style="9" customWidth="1"/>
    <col min="4" max="4" width="20.85546875" style="9" customWidth="1"/>
    <col min="5" max="7" width="14.5703125" customWidth="1"/>
    <col min="8" max="8" width="13.7109375" customWidth="1"/>
    <col min="9" max="9" width="41.7109375" customWidth="1"/>
    <col min="10" max="10" width="57.85546875" style="5" customWidth="1"/>
    <col min="11" max="11" width="190.7109375" bestFit="1" customWidth="1"/>
  </cols>
  <sheetData>
    <row r="1" spans="1:11" ht="45.75">
      <c r="A1" s="1" t="s">
        <v>0</v>
      </c>
      <c r="B1" s="1" t="s">
        <v>1</v>
      </c>
      <c r="C1" s="8" t="s">
        <v>2</v>
      </c>
      <c r="D1" s="10" t="s">
        <v>3</v>
      </c>
      <c r="E1" s="4" t="s">
        <v>4</v>
      </c>
      <c r="F1" s="4" t="s">
        <v>5</v>
      </c>
      <c r="G1" s="4" t="s">
        <v>6</v>
      </c>
      <c r="H1" s="4" t="s">
        <v>7</v>
      </c>
      <c r="I1" s="4" t="s">
        <v>8</v>
      </c>
      <c r="J1" s="3" t="s">
        <v>9</v>
      </c>
      <c r="K1" s="3" t="s">
        <v>10</v>
      </c>
    </row>
    <row r="2" spans="1:11">
      <c r="A2" s="2">
        <v>1</v>
      </c>
      <c r="B2" s="13" t="s">
        <v>11</v>
      </c>
      <c r="C2" s="40">
        <v>44538</v>
      </c>
      <c r="D2" s="40">
        <v>44566</v>
      </c>
      <c r="E2" s="13">
        <f>_xlfn.DAYS("5-jan-22","8-dec-21")</f>
        <v>28</v>
      </c>
      <c r="F2" s="2"/>
      <c r="G2" s="2"/>
      <c r="H2" t="str">
        <f>IF(E:E &gt;56,"Nee","Ja")</f>
        <v>Ja</v>
      </c>
      <c r="I2" s="13">
        <v>4</v>
      </c>
      <c r="J2" s="13" t="s">
        <v>12</v>
      </c>
      <c r="K2" s="14" t="s">
        <v>13</v>
      </c>
    </row>
    <row r="3" spans="1:11">
      <c r="A3" s="2">
        <f>A2+1</f>
        <v>2</v>
      </c>
      <c r="B3" t="s">
        <v>14</v>
      </c>
      <c r="C3" s="9">
        <v>44565</v>
      </c>
      <c r="D3" s="9">
        <v>44568</v>
      </c>
      <c r="E3">
        <v>3</v>
      </c>
      <c r="F3" s="2"/>
      <c r="G3" s="2"/>
      <c r="H3" t="str">
        <f t="shared" ref="H3:H20" si="0">IF(E:E &gt;56,"Nee","Ja")</f>
        <v>Ja</v>
      </c>
      <c r="I3">
        <v>1</v>
      </c>
      <c r="J3" t="s">
        <v>15</v>
      </c>
      <c r="K3" s="15" t="s">
        <v>16</v>
      </c>
    </row>
    <row r="4" spans="1:11">
      <c r="A4" s="2">
        <f t="shared" ref="A4:A58" si="1">A3+1</f>
        <v>3</v>
      </c>
      <c r="B4" s="13" t="s">
        <v>17</v>
      </c>
      <c r="C4" s="40">
        <v>44469</v>
      </c>
      <c r="D4" s="40">
        <v>44574</v>
      </c>
      <c r="E4" s="13">
        <f>_xlfn.DAYS("13-jan-22","30-sep-21")</f>
        <v>105</v>
      </c>
      <c r="F4" s="2"/>
      <c r="G4" s="2"/>
      <c r="H4" t="str">
        <f t="shared" si="0"/>
        <v>Nee</v>
      </c>
      <c r="I4" s="13">
        <v>38</v>
      </c>
      <c r="J4" s="13" t="s">
        <v>18</v>
      </c>
      <c r="K4" s="14" t="s">
        <v>19</v>
      </c>
    </row>
    <row r="5" spans="1:11">
      <c r="A5" s="2">
        <f t="shared" si="1"/>
        <v>4</v>
      </c>
      <c r="B5" t="s">
        <v>20</v>
      </c>
      <c r="C5" s="9">
        <v>44556</v>
      </c>
      <c r="D5" s="9">
        <v>44585</v>
      </c>
      <c r="E5">
        <f>_xlfn.DAYS("24-jan-22","26-dec-21")</f>
        <v>29</v>
      </c>
      <c r="F5" s="2"/>
      <c r="G5" s="2"/>
      <c r="H5" t="str">
        <f t="shared" si="0"/>
        <v>Ja</v>
      </c>
      <c r="I5">
        <v>40</v>
      </c>
      <c r="J5" t="s">
        <v>21</v>
      </c>
      <c r="K5" s="15" t="s">
        <v>22</v>
      </c>
    </row>
    <row r="6" spans="1:11">
      <c r="A6" s="2">
        <f t="shared" si="1"/>
        <v>5</v>
      </c>
      <c r="B6" s="13" t="s">
        <v>23</v>
      </c>
      <c r="C6" s="40">
        <v>44522</v>
      </c>
      <c r="D6" s="40">
        <v>44585</v>
      </c>
      <c r="E6" s="13">
        <f>_xlfn.DAYS("24-jan-22","22-nov-21")</f>
        <v>63</v>
      </c>
      <c r="F6" s="2"/>
      <c r="G6" s="2"/>
      <c r="H6" t="str">
        <f t="shared" si="0"/>
        <v>Nee</v>
      </c>
      <c r="I6" s="13">
        <v>22</v>
      </c>
      <c r="J6" s="13" t="s">
        <v>24</v>
      </c>
      <c r="K6" s="14" t="s">
        <v>25</v>
      </c>
    </row>
    <row r="7" spans="1:11">
      <c r="A7" s="2">
        <f t="shared" si="1"/>
        <v>6</v>
      </c>
      <c r="B7" t="s">
        <v>26</v>
      </c>
      <c r="C7" s="9">
        <v>44531</v>
      </c>
      <c r="D7" s="9">
        <v>44589</v>
      </c>
      <c r="E7">
        <f>_xlfn.DAYS("28-jan-22","1-dec-21")</f>
        <v>58</v>
      </c>
      <c r="F7" s="2"/>
      <c r="G7" s="2"/>
      <c r="H7" t="str">
        <f t="shared" si="0"/>
        <v>Nee</v>
      </c>
      <c r="I7">
        <v>2</v>
      </c>
      <c r="J7" t="s">
        <v>27</v>
      </c>
      <c r="K7" s="15" t="s">
        <v>28</v>
      </c>
    </row>
    <row r="8" spans="1:11">
      <c r="A8" s="2">
        <f t="shared" si="1"/>
        <v>7</v>
      </c>
      <c r="B8" s="17" t="s">
        <v>29</v>
      </c>
      <c r="C8" s="41">
        <v>44515</v>
      </c>
      <c r="D8" s="41">
        <v>44589</v>
      </c>
      <c r="E8" s="17">
        <f>_xlfn.DAYS("28-jan-22","15-nov-21")</f>
        <v>74</v>
      </c>
      <c r="F8" s="18"/>
      <c r="G8" s="18"/>
      <c r="H8" t="str">
        <f t="shared" si="0"/>
        <v>Nee</v>
      </c>
      <c r="I8" s="17">
        <v>81</v>
      </c>
      <c r="J8" s="17" t="s">
        <v>30</v>
      </c>
      <c r="K8" s="20" t="s">
        <v>31</v>
      </c>
    </row>
    <row r="9" spans="1:11">
      <c r="A9" s="2">
        <f t="shared" si="1"/>
        <v>8</v>
      </c>
      <c r="B9" s="19" t="s">
        <v>32</v>
      </c>
      <c r="C9" s="42">
        <v>44418</v>
      </c>
      <c r="D9" s="42">
        <v>44606</v>
      </c>
      <c r="E9" s="19">
        <f>_xlfn.DAYS("14-feb-22","10-aug-21")</f>
        <v>188</v>
      </c>
      <c r="F9" s="18"/>
      <c r="G9" s="18"/>
      <c r="H9" t="str">
        <f t="shared" si="0"/>
        <v>Nee</v>
      </c>
      <c r="I9" s="19">
        <v>1088</v>
      </c>
      <c r="J9" s="19" t="s">
        <v>33</v>
      </c>
      <c r="K9" s="21" t="s">
        <v>34</v>
      </c>
    </row>
    <row r="10" spans="1:11" s="50" customFormat="1">
      <c r="A10" s="52">
        <f t="shared" si="1"/>
        <v>9</v>
      </c>
      <c r="B10" s="47" t="s">
        <v>35</v>
      </c>
      <c r="C10" s="48">
        <v>44540</v>
      </c>
      <c r="D10" s="48">
        <v>44610</v>
      </c>
      <c r="E10" s="49"/>
      <c r="F10" s="49">
        <f>_xlfn.DAYS(Tabel1[[#This Row],[Datum van antwoord]],Tabel1[[#This Row],[Datum van binnenkomst]])</f>
        <v>70</v>
      </c>
      <c r="G10" s="49"/>
      <c r="H10" t="s">
        <v>36</v>
      </c>
      <c r="I10" s="49">
        <v>29</v>
      </c>
      <c r="J10" s="47" t="s">
        <v>37</v>
      </c>
      <c r="K10" s="51" t="s">
        <v>38</v>
      </c>
    </row>
    <row r="11" spans="1:11">
      <c r="A11" s="2">
        <f t="shared" si="1"/>
        <v>10</v>
      </c>
      <c r="B11" s="22" t="s">
        <v>39</v>
      </c>
      <c r="C11" s="43">
        <v>44529</v>
      </c>
      <c r="D11" s="43">
        <v>44629</v>
      </c>
      <c r="E11" s="22">
        <v>100</v>
      </c>
      <c r="F11" s="23"/>
      <c r="G11" s="23"/>
      <c r="H11" t="str">
        <f t="shared" si="0"/>
        <v>Nee</v>
      </c>
      <c r="I11" s="22">
        <v>34</v>
      </c>
      <c r="J11" s="22" t="s">
        <v>40</v>
      </c>
      <c r="K11" s="24" t="s">
        <v>41</v>
      </c>
    </row>
    <row r="12" spans="1:11">
      <c r="A12" s="2">
        <f t="shared" si="1"/>
        <v>11</v>
      </c>
      <c r="B12" s="19" t="s">
        <v>42</v>
      </c>
      <c r="C12" s="44">
        <v>44596</v>
      </c>
      <c r="D12" s="42">
        <v>44629</v>
      </c>
      <c r="E12" s="19">
        <v>33</v>
      </c>
      <c r="F12" s="18"/>
      <c r="G12" s="18"/>
      <c r="H12" t="str">
        <f t="shared" si="0"/>
        <v>Ja</v>
      </c>
      <c r="I12" s="19">
        <v>19</v>
      </c>
      <c r="J12" s="19" t="s">
        <v>43</v>
      </c>
      <c r="K12" s="21" t="s">
        <v>44</v>
      </c>
    </row>
    <row r="13" spans="1:11">
      <c r="A13" s="2">
        <f t="shared" si="1"/>
        <v>12</v>
      </c>
      <c r="B13" s="22" t="s">
        <v>45</v>
      </c>
      <c r="C13" s="43">
        <v>44540</v>
      </c>
      <c r="D13" s="43">
        <v>44630</v>
      </c>
      <c r="E13" s="22">
        <v>90</v>
      </c>
      <c r="F13" s="23"/>
      <c r="G13" s="23"/>
      <c r="H13" t="str">
        <f t="shared" si="0"/>
        <v>Nee</v>
      </c>
      <c r="I13" s="22">
        <v>30</v>
      </c>
      <c r="J13" s="22" t="s">
        <v>46</v>
      </c>
      <c r="K13" s="24" t="s">
        <v>47</v>
      </c>
    </row>
    <row r="14" spans="1:11">
      <c r="A14" s="2">
        <f t="shared" si="1"/>
        <v>13</v>
      </c>
      <c r="B14" s="17" t="s">
        <v>48</v>
      </c>
      <c r="C14" s="41">
        <v>44614</v>
      </c>
      <c r="D14" s="41">
        <v>44630</v>
      </c>
      <c r="E14" s="17">
        <v>16</v>
      </c>
      <c r="F14" s="18"/>
      <c r="G14" s="18"/>
      <c r="H14" t="str">
        <f t="shared" si="0"/>
        <v>Ja</v>
      </c>
      <c r="I14" s="17">
        <v>1</v>
      </c>
      <c r="J14" s="17" t="s">
        <v>49</v>
      </c>
      <c r="K14" s="20" t="s">
        <v>50</v>
      </c>
    </row>
    <row r="15" spans="1:11">
      <c r="A15" s="2">
        <f t="shared" si="1"/>
        <v>14</v>
      </c>
      <c r="B15" s="19" t="s">
        <v>51</v>
      </c>
      <c r="C15" s="42">
        <v>44602</v>
      </c>
      <c r="D15" s="42">
        <v>44636</v>
      </c>
      <c r="E15" s="19">
        <v>34</v>
      </c>
      <c r="F15" s="18"/>
      <c r="G15" s="18"/>
      <c r="H15" t="str">
        <f t="shared" si="0"/>
        <v>Ja</v>
      </c>
      <c r="I15" s="19">
        <v>2</v>
      </c>
      <c r="J15" s="19" t="s">
        <v>52</v>
      </c>
      <c r="K15" s="21" t="s">
        <v>53</v>
      </c>
    </row>
    <row r="16" spans="1:11">
      <c r="A16" s="2">
        <f t="shared" si="1"/>
        <v>15</v>
      </c>
      <c r="B16" s="19" t="s">
        <v>54</v>
      </c>
      <c r="C16" s="42">
        <v>44615</v>
      </c>
      <c r="D16" s="42">
        <v>44641</v>
      </c>
      <c r="E16" s="19">
        <v>26</v>
      </c>
      <c r="F16" s="18"/>
      <c r="G16" s="18"/>
      <c r="H16" t="str">
        <f t="shared" si="0"/>
        <v>Ja</v>
      </c>
      <c r="I16" s="19">
        <v>7</v>
      </c>
      <c r="J16" s="19"/>
      <c r="K16" s="21" t="s">
        <v>55</v>
      </c>
    </row>
    <row r="17" spans="1:11">
      <c r="A17" s="2">
        <f t="shared" si="1"/>
        <v>16</v>
      </c>
      <c r="B17" s="22" t="s">
        <v>56</v>
      </c>
      <c r="C17" s="43">
        <v>44463</v>
      </c>
      <c r="D17" s="43">
        <v>44656</v>
      </c>
      <c r="E17" s="22">
        <f>_xlfn.DAYS(Tabel1[[#This Row],[Datum van antwoord]],Tabel1[[#This Row],[Datum van binnenkomst]])</f>
        <v>193</v>
      </c>
      <c r="F17" s="23"/>
      <c r="G17" s="23"/>
      <c r="H17" t="str">
        <f t="shared" si="0"/>
        <v>Nee</v>
      </c>
      <c r="I17" s="22">
        <v>225</v>
      </c>
      <c r="J17" s="22"/>
      <c r="K17" s="24" t="s">
        <v>57</v>
      </c>
    </row>
    <row r="18" spans="1:11">
      <c r="A18" s="2">
        <f t="shared" si="1"/>
        <v>17</v>
      </c>
      <c r="B18" s="16" t="s">
        <v>58</v>
      </c>
      <c r="C18" s="42">
        <v>44602</v>
      </c>
      <c r="D18" s="42">
        <v>44679</v>
      </c>
      <c r="E18" s="19">
        <f>_xlfn.DAYS(Tabel1[[#This Row],[Datum van antwoord]],Tabel1[[#This Row],[Datum van binnenkomst]])</f>
        <v>77</v>
      </c>
      <c r="F18" s="18"/>
      <c r="G18" s="18"/>
      <c r="H18" t="str">
        <f t="shared" si="0"/>
        <v>Nee</v>
      </c>
      <c r="I18" s="19">
        <v>22</v>
      </c>
      <c r="J18" s="19"/>
      <c r="K18" s="21" t="s">
        <v>59</v>
      </c>
    </row>
    <row r="19" spans="1:11">
      <c r="A19" s="2">
        <f t="shared" si="1"/>
        <v>18</v>
      </c>
      <c r="B19" s="25" t="s">
        <v>60</v>
      </c>
      <c r="C19" s="45">
        <v>44264</v>
      </c>
      <c r="D19" s="45">
        <v>44679</v>
      </c>
      <c r="E19" s="26">
        <f>_xlfn.DAYS(Tabel1[[#This Row],[Datum van antwoord]],Tabel1[[#This Row],[Datum van binnenkomst]])</f>
        <v>415</v>
      </c>
      <c r="F19" s="27"/>
      <c r="G19" s="27"/>
      <c r="H19" t="str">
        <f t="shared" si="0"/>
        <v>Nee</v>
      </c>
      <c r="I19" s="26">
        <v>57</v>
      </c>
      <c r="J19" s="26"/>
      <c r="K19" s="28" t="s">
        <v>61</v>
      </c>
    </row>
    <row r="20" spans="1:11">
      <c r="A20" s="2">
        <f t="shared" si="1"/>
        <v>19</v>
      </c>
      <c r="B20" s="2" t="s">
        <v>62</v>
      </c>
      <c r="C20" s="9">
        <v>44655</v>
      </c>
      <c r="D20" s="9">
        <v>44679</v>
      </c>
      <c r="E20">
        <f>_xlfn.DAYS(Tabel1[[#This Row],[Datum van antwoord]],Tabel1[[#This Row],[Datum van binnenkomst]])</f>
        <v>24</v>
      </c>
      <c r="F20" s="2"/>
      <c r="G20" s="2"/>
      <c r="H20" t="str">
        <f t="shared" si="0"/>
        <v>Ja</v>
      </c>
      <c r="I20">
        <v>2</v>
      </c>
      <c r="J20"/>
      <c r="K20" s="15" t="s">
        <v>63</v>
      </c>
    </row>
    <row r="21" spans="1:11">
      <c r="A21" s="2">
        <f t="shared" si="1"/>
        <v>20</v>
      </c>
      <c r="B21" s="2" t="s">
        <v>64</v>
      </c>
      <c r="C21" s="29">
        <v>44683</v>
      </c>
      <c r="D21" s="29">
        <v>44692</v>
      </c>
      <c r="E21" s="2">
        <f>_xlfn.DAYS(Tabel1[[#This Row],[Datum van antwoord]],Tabel1[[#This Row],[Datum van binnenkomst]])</f>
        <v>9</v>
      </c>
      <c r="F21" s="2"/>
      <c r="G21" s="2"/>
      <c r="H21" t="str">
        <f>IF(E:E &gt;42,"Nee","Ja")</f>
        <v>Ja</v>
      </c>
      <c r="I21" s="2">
        <v>1</v>
      </c>
      <c r="J21" s="2"/>
      <c r="K21" s="30" t="s">
        <v>65</v>
      </c>
    </row>
    <row r="22" spans="1:11">
      <c r="A22" s="2">
        <f t="shared" si="1"/>
        <v>21</v>
      </c>
      <c r="B22" s="2" t="s">
        <v>66</v>
      </c>
      <c r="C22" s="29">
        <v>44677</v>
      </c>
      <c r="D22" s="29">
        <v>44699</v>
      </c>
      <c r="E22" s="2">
        <f>_xlfn.DAYS(Tabel1[[#This Row],[Datum van antwoord]],Tabel1[[#This Row],[Datum van binnenkomst]])</f>
        <v>22</v>
      </c>
      <c r="F22" s="2"/>
      <c r="G22" s="2"/>
      <c r="H22" t="str">
        <f>IF(E:E &gt;42,"Nee","Ja")</f>
        <v>Ja</v>
      </c>
      <c r="I22" s="2">
        <v>2</v>
      </c>
      <c r="J22" s="2"/>
      <c r="K22" s="30" t="s">
        <v>67</v>
      </c>
    </row>
    <row r="23" spans="1:11">
      <c r="A23" s="2">
        <f t="shared" si="1"/>
        <v>22</v>
      </c>
      <c r="B23" s="2" t="s">
        <v>68</v>
      </c>
      <c r="C23" s="11">
        <v>44466</v>
      </c>
      <c r="D23" s="11">
        <v>44706</v>
      </c>
      <c r="E23" s="2">
        <f>_xlfn.DAYS(Tabel1[[#This Row],[Datum van antwoord]],Tabel1[[#This Row],[Datum van binnenkomst]])</f>
        <v>240</v>
      </c>
      <c r="F23" s="2"/>
      <c r="G23" s="2"/>
      <c r="H23" t="str">
        <f>IF(E:E &gt;42,"Nee","Ja")</f>
        <v>Nee</v>
      </c>
      <c r="I23" s="2">
        <v>642</v>
      </c>
      <c r="J23" s="2"/>
      <c r="K23" s="6" t="s">
        <v>69</v>
      </c>
    </row>
    <row r="24" spans="1:11">
      <c r="A24" s="2">
        <f t="shared" si="1"/>
        <v>23</v>
      </c>
      <c r="B24" s="2" t="s">
        <v>70</v>
      </c>
      <c r="C24" s="29">
        <v>44624</v>
      </c>
      <c r="D24" s="29">
        <v>44714</v>
      </c>
      <c r="E24" s="2">
        <f>_xlfn.DAYS(Tabel1[[#This Row],[Datum van antwoord]],Tabel1[[#This Row],[Datum van binnenkomst]])</f>
        <v>90</v>
      </c>
      <c r="F24" s="2"/>
      <c r="G24" s="2"/>
      <c r="H24" t="str">
        <f>IF(E:E &gt;42,"Nee","Ja")</f>
        <v>Nee</v>
      </c>
      <c r="I24" s="2">
        <v>43</v>
      </c>
      <c r="J24" s="2"/>
      <c r="K24" s="30" t="s">
        <v>71</v>
      </c>
    </row>
    <row r="25" spans="1:11">
      <c r="A25" s="2">
        <f t="shared" si="1"/>
        <v>24</v>
      </c>
      <c r="B25" s="2" t="s">
        <v>72</v>
      </c>
      <c r="C25" s="29">
        <v>44624</v>
      </c>
      <c r="D25" s="29">
        <v>44714</v>
      </c>
      <c r="E25" s="2">
        <f>_xlfn.DAYS(Tabel1[[#This Row],[Datum van antwoord]],Tabel1[[#This Row],[Datum van binnenkomst]])</f>
        <v>90</v>
      </c>
      <c r="F25" s="2"/>
      <c r="G25" s="2"/>
      <c r="H25" t="str">
        <f>IF(E:E &gt;42,"Nee","Ja")</f>
        <v>Nee</v>
      </c>
      <c r="I25" s="2">
        <v>48</v>
      </c>
      <c r="J25" s="2"/>
      <c r="K25" s="30" t="s">
        <v>73</v>
      </c>
    </row>
    <row r="26" spans="1:11">
      <c r="A26" s="2">
        <f t="shared" si="1"/>
        <v>25</v>
      </c>
      <c r="B26" s="2" t="s">
        <v>74</v>
      </c>
      <c r="C26" s="29">
        <v>44690</v>
      </c>
      <c r="D26" s="29">
        <v>44714</v>
      </c>
      <c r="E26" s="2">
        <f>_xlfn.DAYS(Tabel1[[#This Row],[Datum van antwoord]],Tabel1[[#This Row],[Datum van binnenkomst]])</f>
        <v>24</v>
      </c>
      <c r="F26" s="2"/>
      <c r="G26" s="2"/>
      <c r="H26" t="str">
        <f>IF(E:E &gt;42,"Nee","Ja")</f>
        <v>Ja</v>
      </c>
      <c r="I26" s="2">
        <v>76</v>
      </c>
      <c r="J26" s="2"/>
      <c r="K26" s="30" t="s">
        <v>75</v>
      </c>
    </row>
    <row r="27" spans="1:11">
      <c r="A27" s="2">
        <f t="shared" si="1"/>
        <v>26</v>
      </c>
      <c r="B27" s="2" t="s">
        <v>76</v>
      </c>
      <c r="C27" s="11">
        <v>44419</v>
      </c>
      <c r="D27" s="11">
        <v>44734</v>
      </c>
      <c r="E27" s="2">
        <f>_xlfn.DAYS(Tabel1[[#This Row],[Datum van antwoord]],Tabel1[[#This Row],[Datum van binnenkomst]])</f>
        <v>315</v>
      </c>
      <c r="F27" s="2"/>
      <c r="G27" s="2"/>
      <c r="H27" t="str">
        <f>IF(E:E &gt;42,"Nee","Ja")</f>
        <v>Nee</v>
      </c>
      <c r="I27" s="2">
        <v>40</v>
      </c>
      <c r="J27" s="2"/>
      <c r="K27" s="6" t="s">
        <v>77</v>
      </c>
    </row>
    <row r="28" spans="1:11">
      <c r="A28" s="2">
        <f t="shared" si="1"/>
        <v>27</v>
      </c>
      <c r="B28" s="2" t="s">
        <v>78</v>
      </c>
      <c r="C28" s="29">
        <v>44647</v>
      </c>
      <c r="D28" s="29">
        <v>44735</v>
      </c>
      <c r="E28" s="2">
        <f>_xlfn.DAYS(Tabel1[[#This Row],[Datum van antwoord]],Tabel1[[#This Row],[Datum van binnenkomst]])</f>
        <v>88</v>
      </c>
      <c r="F28" s="2"/>
      <c r="G28" s="2"/>
      <c r="H28" t="str">
        <f>IF(E:E &gt;42,"Nee","Ja")</f>
        <v>Nee</v>
      </c>
      <c r="I28" s="2">
        <v>54</v>
      </c>
      <c r="J28" s="2"/>
      <c r="K28" s="30" t="s">
        <v>79</v>
      </c>
    </row>
    <row r="29" spans="1:11">
      <c r="A29" s="2">
        <f t="shared" si="1"/>
        <v>28</v>
      </c>
      <c r="B29" s="2" t="s">
        <v>80</v>
      </c>
      <c r="C29" s="29">
        <v>44705</v>
      </c>
      <c r="D29" s="29">
        <v>44736</v>
      </c>
      <c r="E29" s="2">
        <f>_xlfn.DAYS(Tabel1[[#This Row],[Datum van antwoord]],Tabel1[[#This Row],[Datum van binnenkomst]])</f>
        <v>31</v>
      </c>
      <c r="F29" s="2"/>
      <c r="G29" s="2"/>
      <c r="H29" t="str">
        <f>IF(E:E &gt;42,"Nee","Ja")</f>
        <v>Ja</v>
      </c>
      <c r="I29" s="2">
        <v>1</v>
      </c>
      <c r="J29" s="2"/>
      <c r="K29" s="31" t="s">
        <v>81</v>
      </c>
    </row>
    <row r="30" spans="1:11">
      <c r="A30" s="2">
        <f t="shared" si="1"/>
        <v>29</v>
      </c>
      <c r="B30" s="2" t="s">
        <v>82</v>
      </c>
      <c r="C30" s="29">
        <v>44720</v>
      </c>
      <c r="D30" s="29">
        <v>44738</v>
      </c>
      <c r="E30" s="32">
        <f>_xlfn.DAYS(Tabel1[[#This Row],[Datum van antwoord]],Tabel1[[#This Row],[Datum van binnenkomst]])</f>
        <v>18</v>
      </c>
      <c r="F30" s="2"/>
      <c r="G30" s="2"/>
      <c r="H30" t="str">
        <f>IF(E:E &gt;42,"Nee","Ja")</f>
        <v>Ja</v>
      </c>
      <c r="I30" s="2">
        <v>1</v>
      </c>
      <c r="J30" s="2" t="s">
        <v>83</v>
      </c>
      <c r="K30" s="33" t="s">
        <v>84</v>
      </c>
    </row>
    <row r="31" spans="1:11">
      <c r="A31" s="2">
        <f t="shared" si="1"/>
        <v>30</v>
      </c>
      <c r="B31" s="2" t="s">
        <v>85</v>
      </c>
      <c r="C31" s="29">
        <v>44691</v>
      </c>
      <c r="D31" s="29">
        <v>44741</v>
      </c>
      <c r="E31" s="32">
        <f>_xlfn.DAYS(Tabel1[[#This Row],[Datum van antwoord]],Tabel1[[#This Row],[Datum van binnenkomst]])</f>
        <v>50</v>
      </c>
      <c r="F31" s="2"/>
      <c r="G31" s="2"/>
      <c r="H31" t="str">
        <f>IF(E:E &gt;42,"Nee","Ja")</f>
        <v>Nee</v>
      </c>
      <c r="I31" s="2">
        <v>8</v>
      </c>
      <c r="J31" s="2"/>
      <c r="K31" s="33" t="s">
        <v>86</v>
      </c>
    </row>
    <row r="32" spans="1:11">
      <c r="A32" s="2">
        <f t="shared" si="1"/>
        <v>31</v>
      </c>
      <c r="B32" s="2" t="s">
        <v>87</v>
      </c>
      <c r="C32" s="29">
        <v>44693</v>
      </c>
      <c r="D32" s="29">
        <v>44747</v>
      </c>
      <c r="E32" s="2">
        <f>_xlfn.DAYS(Tabel1[[#This Row],[Datum van antwoord]],Tabel1[[#This Row],[Datum van binnenkomst]])</f>
        <v>54</v>
      </c>
      <c r="F32" s="2"/>
      <c r="G32" s="2"/>
      <c r="H32" t="str">
        <f>IF(E:E &gt;42,"Nee","Ja")</f>
        <v>Nee</v>
      </c>
      <c r="I32" s="2">
        <v>2</v>
      </c>
      <c r="J32" s="2"/>
      <c r="K32" s="31" t="s">
        <v>88</v>
      </c>
    </row>
    <row r="33" spans="1:11" s="50" customFormat="1">
      <c r="A33" s="2">
        <f t="shared" si="1"/>
        <v>32</v>
      </c>
      <c r="B33" s="2" t="s">
        <v>89</v>
      </c>
      <c r="C33" s="29">
        <v>44587</v>
      </c>
      <c r="D33" s="29">
        <v>44748</v>
      </c>
      <c r="E33" s="2">
        <f>_xlfn.DAYS(Tabel1[[#This Row],[Datum van antwoord]],Tabel1[[#This Row],[Datum van binnenkomst]])</f>
        <v>161</v>
      </c>
      <c r="F33" s="2"/>
      <c r="G33" s="2"/>
      <c r="H33" t="str">
        <f>IF(E:E &gt;42,"Nee","Ja")</f>
        <v>Nee</v>
      </c>
      <c r="I33" s="2">
        <v>59</v>
      </c>
      <c r="J33" s="2"/>
      <c r="K33" s="31" t="s">
        <v>90</v>
      </c>
    </row>
    <row r="34" spans="1:11">
      <c r="A34" s="2">
        <f t="shared" si="1"/>
        <v>33</v>
      </c>
      <c r="B34" s="2" t="s">
        <v>91</v>
      </c>
      <c r="C34" s="29">
        <v>44690</v>
      </c>
      <c r="D34" s="29">
        <v>44753</v>
      </c>
      <c r="E34" s="32">
        <f>_xlfn.DAYS(Tabel1[[#This Row],[Datum van antwoord]],Tabel1[[#This Row],[Datum van binnenkomst]])</f>
        <v>63</v>
      </c>
      <c r="F34" s="2"/>
      <c r="G34" s="2"/>
      <c r="H34" t="str">
        <f>IF(E:E &gt;42,"Nee","Ja")</f>
        <v>Nee</v>
      </c>
      <c r="I34" s="2">
        <v>75</v>
      </c>
      <c r="J34" s="2"/>
      <c r="K34" s="33" t="s">
        <v>92</v>
      </c>
    </row>
    <row r="35" spans="1:11">
      <c r="A35" s="52">
        <f t="shared" si="1"/>
        <v>34</v>
      </c>
      <c r="B35" s="52" t="s">
        <v>93</v>
      </c>
      <c r="C35" s="53">
        <v>44649</v>
      </c>
      <c r="D35" s="53">
        <v>44795</v>
      </c>
      <c r="E35" s="52"/>
      <c r="F35" s="52">
        <v>146</v>
      </c>
      <c r="G35" s="52"/>
      <c r="H35" s="50" t="s">
        <v>36</v>
      </c>
      <c r="I35" s="52">
        <v>95</v>
      </c>
      <c r="J35" s="52" t="s">
        <v>94</v>
      </c>
      <c r="K35" s="54" t="s">
        <v>95</v>
      </c>
    </row>
    <row r="36" spans="1:11">
      <c r="A36" s="2">
        <f t="shared" si="1"/>
        <v>35</v>
      </c>
      <c r="B36" s="2" t="s">
        <v>96</v>
      </c>
      <c r="C36" s="29">
        <v>44751</v>
      </c>
      <c r="D36" s="29">
        <v>44799</v>
      </c>
      <c r="E36" s="2">
        <f>_xlfn.DAYS(Tabel1[[#This Row],[Datum van antwoord]],Tabel1[[#This Row],[Datum van binnenkomst]])</f>
        <v>48</v>
      </c>
      <c r="F36" s="2"/>
      <c r="G36" s="2"/>
      <c r="H36" t="str">
        <f>IF(E:E &gt;42,"Nee","Ja")</f>
        <v>Nee</v>
      </c>
      <c r="I36" s="2">
        <v>2</v>
      </c>
      <c r="J36" s="2"/>
      <c r="K36" s="31" t="s">
        <v>97</v>
      </c>
    </row>
    <row r="37" spans="1:11">
      <c r="A37" s="2">
        <f t="shared" si="1"/>
        <v>36</v>
      </c>
      <c r="B37" s="2" t="s">
        <v>98</v>
      </c>
      <c r="C37" s="11">
        <v>44777</v>
      </c>
      <c r="D37" s="11">
        <v>44799</v>
      </c>
      <c r="E37" s="2">
        <f>_xlfn.DAYS(Tabel1[[#This Row],[Datum van antwoord]],Tabel1[[#This Row],[Datum van binnenkomst]])</f>
        <v>22</v>
      </c>
      <c r="F37" s="2"/>
      <c r="G37" s="2"/>
      <c r="H37" t="str">
        <f>IF(E:E &gt;42,"Nee","Ja")</f>
        <v>Ja</v>
      </c>
      <c r="I37" s="2">
        <v>2</v>
      </c>
      <c r="J37" s="2"/>
      <c r="K37" s="6" t="s">
        <v>99</v>
      </c>
    </row>
    <row r="38" spans="1:11">
      <c r="A38" s="2">
        <f t="shared" si="1"/>
        <v>37</v>
      </c>
      <c r="B38" s="34" t="s">
        <v>100</v>
      </c>
      <c r="C38" s="12">
        <v>44434</v>
      </c>
      <c r="D38" s="35">
        <v>44810</v>
      </c>
      <c r="E38" s="34">
        <f>_xlfn.DAYS(Tabel1[[#This Row],[Datum van antwoord]],Tabel1[[#This Row],[Datum van binnenkomst]])</f>
        <v>376</v>
      </c>
      <c r="F38" s="34"/>
      <c r="G38" s="34"/>
      <c r="H38" t="str">
        <f>IF(E:E &gt;42,"Nee","Ja")</f>
        <v>Nee</v>
      </c>
      <c r="I38" s="34">
        <v>5959</v>
      </c>
      <c r="J38" s="34" t="s">
        <v>101</v>
      </c>
      <c r="K38" s="36" t="s">
        <v>102</v>
      </c>
    </row>
    <row r="39" spans="1:11">
      <c r="A39" s="2">
        <f t="shared" si="1"/>
        <v>38</v>
      </c>
      <c r="B39" s="37" t="s">
        <v>100</v>
      </c>
      <c r="C39" s="38">
        <v>44442</v>
      </c>
      <c r="D39" s="38">
        <v>44810</v>
      </c>
      <c r="E39" s="37">
        <f>_xlfn.DAYS(Tabel1[[#This Row],[Datum van antwoord]],Tabel1[[#This Row],[Datum van binnenkomst]])</f>
        <v>368</v>
      </c>
      <c r="F39" s="37"/>
      <c r="G39" s="37"/>
      <c r="H39" s="39" t="str">
        <f>IF(E:E &gt;42,"Nee","Ja")</f>
        <v>Nee</v>
      </c>
      <c r="I39" s="37">
        <v>5959</v>
      </c>
      <c r="J39" s="37" t="s">
        <v>103</v>
      </c>
      <c r="K39" s="37" t="s">
        <v>103</v>
      </c>
    </row>
    <row r="40" spans="1:11">
      <c r="A40" s="2">
        <f t="shared" si="1"/>
        <v>39</v>
      </c>
      <c r="B40" s="34" t="s">
        <v>100</v>
      </c>
      <c r="C40" s="35">
        <v>44424</v>
      </c>
      <c r="D40" s="35">
        <v>44810</v>
      </c>
      <c r="E40" s="34">
        <f>_xlfn.DAYS(Tabel1[[#This Row],[Datum van antwoord]],Tabel1[[#This Row],[Datum van binnenkomst]])</f>
        <v>386</v>
      </c>
      <c r="F40" s="34"/>
      <c r="G40" s="34"/>
      <c r="H40" t="str">
        <f>IF(E:E &gt;42,"Nee","Ja")</f>
        <v>Nee</v>
      </c>
      <c r="I40" s="34">
        <v>5959</v>
      </c>
      <c r="J40" s="34" t="s">
        <v>103</v>
      </c>
      <c r="K40" s="34" t="s">
        <v>103</v>
      </c>
    </row>
    <row r="41" spans="1:11">
      <c r="A41" s="2">
        <f t="shared" si="1"/>
        <v>40</v>
      </c>
      <c r="B41" s="37" t="s">
        <v>100</v>
      </c>
      <c r="C41" s="38">
        <v>44433</v>
      </c>
      <c r="D41" s="38">
        <v>44810</v>
      </c>
      <c r="E41" s="37">
        <f>_xlfn.DAYS(Tabel1[[#This Row],[Datum van antwoord]],Tabel1[[#This Row],[Datum van binnenkomst]])</f>
        <v>377</v>
      </c>
      <c r="F41" s="37"/>
      <c r="G41" s="37"/>
      <c r="H41" s="39" t="str">
        <f>IF(E:E &gt;42,"Nee","Ja")</f>
        <v>Nee</v>
      </c>
      <c r="I41" s="37">
        <v>5959</v>
      </c>
      <c r="J41" s="37" t="s">
        <v>103</v>
      </c>
      <c r="K41" s="37" t="s">
        <v>103</v>
      </c>
    </row>
    <row r="42" spans="1:11">
      <c r="A42" s="2">
        <f t="shared" si="1"/>
        <v>41</v>
      </c>
      <c r="B42" s="34" t="s">
        <v>100</v>
      </c>
      <c r="C42" s="35">
        <v>44433</v>
      </c>
      <c r="D42" s="35">
        <v>44810</v>
      </c>
      <c r="E42" s="34">
        <f>_xlfn.DAYS(Tabel1[[#This Row],[Datum van antwoord]],Tabel1[[#This Row],[Datum van binnenkomst]])</f>
        <v>377</v>
      </c>
      <c r="F42" s="34"/>
      <c r="G42" s="34"/>
      <c r="H42" t="str">
        <f>IF(E:E &gt;42,"Nee","Ja")</f>
        <v>Nee</v>
      </c>
      <c r="I42" s="34">
        <v>5959</v>
      </c>
      <c r="J42" s="34" t="s">
        <v>103</v>
      </c>
      <c r="K42" s="34" t="s">
        <v>103</v>
      </c>
    </row>
    <row r="43" spans="1:11">
      <c r="A43" s="2">
        <f t="shared" si="1"/>
        <v>42</v>
      </c>
      <c r="B43" s="37" t="s">
        <v>100</v>
      </c>
      <c r="C43" s="38">
        <v>44439</v>
      </c>
      <c r="D43" s="38">
        <v>44810</v>
      </c>
      <c r="E43" s="37">
        <f>_xlfn.DAYS(Tabel1[[#This Row],[Datum van antwoord]],Tabel1[[#This Row],[Datum van binnenkomst]])</f>
        <v>371</v>
      </c>
      <c r="F43" s="37"/>
      <c r="G43" s="37"/>
      <c r="H43" s="39" t="str">
        <f>IF(E:E &gt;42,"Nee","Ja")</f>
        <v>Nee</v>
      </c>
      <c r="I43" s="37">
        <v>5959</v>
      </c>
      <c r="J43" s="37" t="s">
        <v>103</v>
      </c>
      <c r="K43" s="37" t="s">
        <v>103</v>
      </c>
    </row>
    <row r="44" spans="1:11">
      <c r="A44" s="2">
        <f t="shared" si="1"/>
        <v>43</v>
      </c>
      <c r="B44" s="2" t="s">
        <v>104</v>
      </c>
      <c r="C44" s="11">
        <v>44762</v>
      </c>
      <c r="D44" s="11">
        <v>44811</v>
      </c>
      <c r="E44" s="2">
        <f>_xlfn.DAYS(Tabel1[[#This Row],[Datum van antwoord]],Tabel1[[#This Row],[Datum van binnenkomst]])</f>
        <v>49</v>
      </c>
      <c r="F44" s="2"/>
      <c r="G44" s="2"/>
      <c r="H44" t="str">
        <f>IF(E:E &gt;42,"Nee","Ja")</f>
        <v>Nee</v>
      </c>
      <c r="I44" s="2">
        <v>2</v>
      </c>
      <c r="J44" s="2" t="s">
        <v>105</v>
      </c>
      <c r="K44" s="31" t="s">
        <v>106</v>
      </c>
    </row>
    <row r="45" spans="1:11">
      <c r="A45" s="2">
        <f t="shared" si="1"/>
        <v>44</v>
      </c>
      <c r="B45" s="2" t="s">
        <v>107</v>
      </c>
      <c r="C45" s="11">
        <v>44721</v>
      </c>
      <c r="D45" s="11">
        <v>44817</v>
      </c>
      <c r="E45" s="2">
        <f>_xlfn.DAYS(Tabel1[[#This Row],[Datum van antwoord]],Tabel1[[#This Row],[Datum van binnenkomst]])</f>
        <v>96</v>
      </c>
      <c r="F45" s="2"/>
      <c r="G45" s="2"/>
      <c r="H45" t="str">
        <f>IF(E:E &gt;42,"Nee","Ja")</f>
        <v>Nee</v>
      </c>
      <c r="I45" s="2">
        <v>70</v>
      </c>
      <c r="J45" s="2"/>
      <c r="K45" s="31" t="s">
        <v>108</v>
      </c>
    </row>
    <row r="46" spans="1:11">
      <c r="A46" s="2">
        <f t="shared" si="1"/>
        <v>45</v>
      </c>
      <c r="B46" s="2" t="s">
        <v>109</v>
      </c>
      <c r="C46" s="11">
        <v>44771</v>
      </c>
      <c r="D46" s="11">
        <v>44817</v>
      </c>
      <c r="E46" s="2">
        <f>_xlfn.DAYS(Tabel1[[#This Row],[Datum van antwoord]],Tabel1[[#This Row],[Datum van binnenkomst]])</f>
        <v>46</v>
      </c>
      <c r="F46" s="2"/>
      <c r="G46" s="2"/>
      <c r="H46" t="str">
        <f>IF(E:E &gt;42,"Nee","Ja")</f>
        <v>Nee</v>
      </c>
      <c r="I46" s="2">
        <v>2</v>
      </c>
      <c r="J46" s="2" t="s">
        <v>110</v>
      </c>
      <c r="K46" s="31" t="s">
        <v>111</v>
      </c>
    </row>
    <row r="47" spans="1:11">
      <c r="A47" s="2">
        <f t="shared" si="1"/>
        <v>46</v>
      </c>
      <c r="B47" s="2" t="s">
        <v>109</v>
      </c>
      <c r="C47" s="11">
        <v>44774</v>
      </c>
      <c r="D47" s="11">
        <v>44817</v>
      </c>
      <c r="E47" s="2">
        <f>_xlfn.DAYS(Tabel1[[#This Row],[Datum van antwoord]],Tabel1[[#This Row],[Datum van binnenkomst]])</f>
        <v>43</v>
      </c>
      <c r="F47" s="2"/>
      <c r="G47" s="2"/>
      <c r="H47" t="str">
        <f>IF(E:E &gt;42,"Nee","Ja")</f>
        <v>Nee</v>
      </c>
      <c r="I47" s="2">
        <v>2</v>
      </c>
      <c r="J47" s="2" t="s">
        <v>110</v>
      </c>
      <c r="K47" s="2" t="s">
        <v>103</v>
      </c>
    </row>
    <row r="48" spans="1:11">
      <c r="A48" s="2">
        <f t="shared" si="1"/>
        <v>47</v>
      </c>
      <c r="B48" s="2" t="s">
        <v>109</v>
      </c>
      <c r="C48" s="11">
        <v>44775</v>
      </c>
      <c r="D48" s="11">
        <v>44817</v>
      </c>
      <c r="E48" s="2">
        <f>_xlfn.DAYS(Tabel1[[#This Row],[Datum van antwoord]],Tabel1[[#This Row],[Datum van binnenkomst]])</f>
        <v>42</v>
      </c>
      <c r="F48" s="2"/>
      <c r="G48" s="2"/>
      <c r="H48" t="str">
        <f>IF(E:E &gt;42,"Nee","Ja")</f>
        <v>Ja</v>
      </c>
      <c r="I48" s="2">
        <v>2</v>
      </c>
      <c r="J48" s="2" t="s">
        <v>110</v>
      </c>
      <c r="K48" s="2" t="s">
        <v>103</v>
      </c>
    </row>
    <row r="49" spans="1:11">
      <c r="A49" s="2">
        <f t="shared" si="1"/>
        <v>48</v>
      </c>
      <c r="B49" s="2" t="s">
        <v>112</v>
      </c>
      <c r="C49" s="11">
        <v>44778</v>
      </c>
      <c r="D49" s="11">
        <v>44824</v>
      </c>
      <c r="E49" s="2">
        <f>_xlfn.DAYS(Tabel1[[#This Row],[Datum van antwoord]],Tabel1[[#This Row],[Datum van binnenkomst]])</f>
        <v>46</v>
      </c>
      <c r="F49" s="2"/>
      <c r="G49" s="2"/>
      <c r="H49" t="str">
        <f>IF(E:E &gt;42,"Nee","Ja")</f>
        <v>Nee</v>
      </c>
      <c r="I49" s="2">
        <v>13</v>
      </c>
      <c r="J49" s="2"/>
      <c r="K49" s="15" t="s">
        <v>113</v>
      </c>
    </row>
    <row r="50" spans="1:11">
      <c r="A50" s="2">
        <f t="shared" si="1"/>
        <v>49</v>
      </c>
      <c r="B50" s="2" t="s">
        <v>114</v>
      </c>
      <c r="C50" s="11">
        <v>44764</v>
      </c>
      <c r="D50" s="11">
        <v>44839</v>
      </c>
      <c r="E50" s="2">
        <f>_xlfn.DAYS(Tabel1[[#This Row],[Datum van antwoord]],Tabel1[[#This Row],[Datum van binnenkomst]])</f>
        <v>75</v>
      </c>
      <c r="F50" s="2"/>
      <c r="G50" s="2"/>
      <c r="H50" t="str">
        <f>IF(E:E &gt;42,"Nee","Ja")</f>
        <v>Nee</v>
      </c>
      <c r="I50" s="2">
        <v>163</v>
      </c>
      <c r="J50" s="2"/>
      <c r="K50" s="15" t="s">
        <v>115</v>
      </c>
    </row>
    <row r="51" spans="1:11">
      <c r="A51" s="2">
        <f t="shared" si="1"/>
        <v>50</v>
      </c>
      <c r="B51" s="2" t="s">
        <v>116</v>
      </c>
      <c r="C51" s="11">
        <v>44811</v>
      </c>
      <c r="D51" s="11">
        <v>44839</v>
      </c>
      <c r="E51" s="2">
        <f>_xlfn.DAYS(Tabel1[[#This Row],[Datum van antwoord]],Tabel1[[#This Row],[Datum van binnenkomst]])</f>
        <v>28</v>
      </c>
      <c r="F51" s="2"/>
      <c r="G51" s="2"/>
      <c r="H51" t="str">
        <f>IF(E:E &gt;42,"Nee","Ja")</f>
        <v>Ja</v>
      </c>
      <c r="I51" s="2">
        <v>26</v>
      </c>
      <c r="J51" s="2" t="s">
        <v>117</v>
      </c>
      <c r="K51" s="15" t="s">
        <v>118</v>
      </c>
    </row>
    <row r="52" spans="1:11">
      <c r="A52" s="2">
        <f t="shared" si="1"/>
        <v>51</v>
      </c>
      <c r="B52" s="2" t="s">
        <v>119</v>
      </c>
      <c r="C52" s="11">
        <v>44856</v>
      </c>
      <c r="D52" s="11">
        <v>44860</v>
      </c>
      <c r="E52" s="2">
        <f>_xlfn.DAYS(Tabel1[[#This Row],[Datum van antwoord]],Tabel1[[#This Row],[Datum van binnenkomst]])</f>
        <v>4</v>
      </c>
      <c r="F52" s="2"/>
      <c r="G52" s="2"/>
      <c r="H52" t="str">
        <f>IF(E:E &gt;42,"Nee","Ja")</f>
        <v>Ja</v>
      </c>
      <c r="I52" s="2">
        <v>3</v>
      </c>
      <c r="J52" s="2" t="s">
        <v>120</v>
      </c>
      <c r="K52" s="15" t="s">
        <v>121</v>
      </c>
    </row>
    <row r="53" spans="1:11">
      <c r="A53" s="2">
        <f t="shared" si="1"/>
        <v>52</v>
      </c>
      <c r="B53" s="2" t="s">
        <v>122</v>
      </c>
      <c r="C53" s="11">
        <v>44841</v>
      </c>
      <c r="D53" s="11">
        <v>44866</v>
      </c>
      <c r="E53" s="2">
        <f>_xlfn.DAYS(Tabel1[[#This Row],[Datum van antwoord]],Tabel1[[#This Row],[Datum van binnenkomst]])</f>
        <v>25</v>
      </c>
      <c r="F53" s="2"/>
      <c r="G53" s="2"/>
      <c r="H53" t="str">
        <f>IF(E:E &gt;42,"Nee","Ja")</f>
        <v>Ja</v>
      </c>
      <c r="I53" s="2">
        <v>2</v>
      </c>
      <c r="J53" s="2" t="s">
        <v>123</v>
      </c>
      <c r="K53" s="15" t="s">
        <v>124</v>
      </c>
    </row>
    <row r="54" spans="1:11">
      <c r="A54" s="2">
        <f t="shared" si="1"/>
        <v>53</v>
      </c>
      <c r="B54" s="2" t="s">
        <v>125</v>
      </c>
      <c r="C54" s="11">
        <v>44837</v>
      </c>
      <c r="D54" s="11">
        <v>44874</v>
      </c>
      <c r="E54" s="2">
        <f>_xlfn.DAYS(Tabel1[[#This Row],[Datum van antwoord]],Tabel1[[#This Row],[Datum van binnenkomst]])</f>
        <v>37</v>
      </c>
      <c r="F54" s="2"/>
      <c r="G54" s="2"/>
      <c r="H54" t="str">
        <f>IF(E:E &gt;42,"Nee","Ja")</f>
        <v>Ja</v>
      </c>
      <c r="I54" s="2">
        <v>58</v>
      </c>
      <c r="J54" s="2"/>
      <c r="K54" s="15" t="s">
        <v>126</v>
      </c>
    </row>
    <row r="55" spans="1:11" ht="30.75">
      <c r="A55" s="2">
        <f t="shared" si="1"/>
        <v>54</v>
      </c>
      <c r="B55" s="2" t="s">
        <v>127</v>
      </c>
      <c r="C55" s="11">
        <v>44776</v>
      </c>
      <c r="D55" s="11">
        <v>44883</v>
      </c>
      <c r="E55" s="2">
        <f>_xlfn.DAYS(Tabel1[[#This Row],[Datum van antwoord]],Tabel1[[#This Row],[Datum van binnenkomst]])</f>
        <v>107</v>
      </c>
      <c r="F55" s="2"/>
      <c r="G55" s="2"/>
      <c r="H55" t="str">
        <f>IF(E:E &gt;42,"Nee","Ja")</f>
        <v>Nee</v>
      </c>
      <c r="I55" s="2">
        <v>2118</v>
      </c>
      <c r="J55" s="55" t="s">
        <v>128</v>
      </c>
      <c r="K55" s="6" t="s">
        <v>129</v>
      </c>
    </row>
    <row r="56" spans="1:11">
      <c r="A56" s="2">
        <f t="shared" si="1"/>
        <v>55</v>
      </c>
      <c r="B56" s="2" t="s">
        <v>130</v>
      </c>
      <c r="C56" s="11">
        <v>44866</v>
      </c>
      <c r="D56" s="11">
        <v>44887</v>
      </c>
      <c r="E56" s="2">
        <f>_xlfn.DAYS(Tabel1[[#This Row],[Datum van antwoord]],Tabel1[[#This Row],[Datum van binnenkomst]])</f>
        <v>21</v>
      </c>
      <c r="F56" s="2"/>
      <c r="G56" s="2"/>
      <c r="H56" t="str">
        <f>IF(E:E &gt;42,"Nee","Ja")</f>
        <v>Ja</v>
      </c>
      <c r="I56" s="2">
        <v>2</v>
      </c>
      <c r="J56" s="2"/>
      <c r="K56" s="6" t="s">
        <v>131</v>
      </c>
    </row>
    <row r="57" spans="1:11">
      <c r="A57" s="2">
        <f t="shared" si="1"/>
        <v>56</v>
      </c>
      <c r="B57" s="2" t="s">
        <v>132</v>
      </c>
      <c r="C57" s="11">
        <v>44862</v>
      </c>
      <c r="D57" s="11">
        <v>44897</v>
      </c>
      <c r="E57" s="2">
        <f>_xlfn.DAYS(Tabel1[[#This Row],[Datum van antwoord]],Tabel1[[#This Row],[Datum van binnenkomst]])</f>
        <v>35</v>
      </c>
      <c r="F57" s="2"/>
      <c r="G57" s="2"/>
      <c r="H57" t="str">
        <f>IF(E:E &gt;42,"Nee","Ja")</f>
        <v>Ja</v>
      </c>
      <c r="I57" s="2">
        <v>6</v>
      </c>
      <c r="J57" s="2"/>
      <c r="K57" s="6" t="s">
        <v>133</v>
      </c>
    </row>
    <row r="58" spans="1:11">
      <c r="A58" s="2">
        <f t="shared" si="1"/>
        <v>57</v>
      </c>
      <c r="B58" s="2" t="s">
        <v>134</v>
      </c>
      <c r="C58" s="11">
        <v>44733</v>
      </c>
      <c r="D58" s="11">
        <v>44897</v>
      </c>
      <c r="E58" s="2">
        <f>_xlfn.DAYS(Tabel1[[#This Row],[Datum van antwoord]],Tabel1[[#This Row],[Datum van binnenkomst]])</f>
        <v>164</v>
      </c>
      <c r="F58" s="2"/>
      <c r="G58" s="2"/>
      <c r="H58" t="str">
        <f>IF(E:E &gt;42,"Nee","Ja")</f>
        <v>Nee</v>
      </c>
      <c r="I58" s="2">
        <v>298</v>
      </c>
      <c r="J58" s="2"/>
      <c r="K58" s="6" t="s">
        <v>135</v>
      </c>
    </row>
    <row r="59" spans="1:11" ht="30.75">
      <c r="A59" s="2">
        <v>58</v>
      </c>
      <c r="B59" s="55" t="s">
        <v>136</v>
      </c>
      <c r="C59" s="29">
        <v>44889</v>
      </c>
      <c r="D59" s="29">
        <v>44897</v>
      </c>
      <c r="E59" s="2">
        <f>_xlfn.DAYS(Tabel1[[#This Row],[Datum van antwoord]],Tabel1[[#This Row],[Datum van binnenkomst]])</f>
        <v>8</v>
      </c>
      <c r="F59" s="2"/>
      <c r="G59" s="2"/>
      <c r="H59" t="str">
        <f>IF(E:E &gt;42,"Nee","Ja")</f>
        <v>Ja</v>
      </c>
      <c r="I59" s="2">
        <v>2</v>
      </c>
      <c r="J59" s="2"/>
      <c r="K59" s="30" t="s">
        <v>137</v>
      </c>
    </row>
    <row r="60" spans="1:11">
      <c r="A60" s="2">
        <v>59</v>
      </c>
      <c r="B60" s="2" t="s">
        <v>138</v>
      </c>
      <c r="C60" s="29">
        <v>44872</v>
      </c>
      <c r="D60" s="29">
        <v>44909</v>
      </c>
      <c r="E60" s="2">
        <f>_xlfn.DAYS(Tabel1[[#This Row],[Datum van antwoord]],Tabel1[[#This Row],[Datum van binnenkomst]])</f>
        <v>37</v>
      </c>
      <c r="F60" s="2"/>
      <c r="G60" s="2"/>
      <c r="H60" t="str">
        <f>IF(E:E &gt;42,"Nee","Ja")</f>
        <v>Ja</v>
      </c>
      <c r="I60" s="2">
        <v>22</v>
      </c>
      <c r="J60" s="2"/>
      <c r="K60" s="30" t="s">
        <v>139</v>
      </c>
    </row>
    <row r="61" spans="1:11">
      <c r="A61" s="2">
        <v>60</v>
      </c>
      <c r="B61" s="2" t="s">
        <v>140</v>
      </c>
      <c r="C61" s="29">
        <v>44880</v>
      </c>
      <c r="D61" s="29">
        <v>44909</v>
      </c>
      <c r="E61" s="2">
        <f>_xlfn.DAYS(Tabel1[[#This Row],[Datum van antwoord]],Tabel1[[#This Row],[Datum van binnenkomst]])</f>
        <v>29</v>
      </c>
      <c r="F61" s="2"/>
      <c r="G61" s="2"/>
      <c r="H61" t="str">
        <f>IF(E:E &gt;42,"Nee","Ja")</f>
        <v>Ja</v>
      </c>
      <c r="I61" s="2">
        <v>3</v>
      </c>
      <c r="J61" s="2"/>
      <c r="K61" s="6" t="s">
        <v>141</v>
      </c>
    </row>
    <row r="62" spans="1:11" ht="30.75">
      <c r="A62" s="56">
        <v>61</v>
      </c>
      <c r="B62" s="57" t="s">
        <v>142</v>
      </c>
      <c r="C62" s="58">
        <v>44649</v>
      </c>
      <c r="D62" s="58">
        <v>44915</v>
      </c>
      <c r="E62" s="56">
        <f>_xlfn.DAYS(Tabel1[[#This Row],[Datum van antwoord]],Tabel1[[#This Row],[Datum van binnenkomst]])</f>
        <v>266</v>
      </c>
      <c r="F62" s="56"/>
      <c r="G62" s="56"/>
      <c r="H62" s="7" t="str">
        <f>IF(E:E &gt;42,"Nee","Ja")</f>
        <v>Nee</v>
      </c>
      <c r="I62" s="56">
        <v>235</v>
      </c>
      <c r="J62" s="56"/>
      <c r="K62" s="59" t="s">
        <v>143</v>
      </c>
    </row>
    <row r="63" spans="1:11">
      <c r="A63" s="2">
        <v>62</v>
      </c>
      <c r="B63" s="2" t="s">
        <v>144</v>
      </c>
      <c r="C63" s="29">
        <v>44757</v>
      </c>
      <c r="D63" s="29">
        <v>44918</v>
      </c>
      <c r="E63" s="2">
        <f>_xlfn.DAYS(Tabel1[[#This Row],[Datum van antwoord]],Tabel1[[#This Row],[Datum van binnenkomst]])</f>
        <v>161</v>
      </c>
      <c r="F63" s="2"/>
      <c r="G63" s="2"/>
      <c r="H63" t="str">
        <f>IF(E:E &gt;42,"Nee","Ja")</f>
        <v>Nee</v>
      </c>
      <c r="I63" s="2">
        <v>82</v>
      </c>
      <c r="J63" s="2"/>
      <c r="K63" s="30" t="s">
        <v>145</v>
      </c>
    </row>
    <row r="64" spans="1:11" ht="30.75">
      <c r="A64" s="2">
        <v>63</v>
      </c>
      <c r="B64" s="2" t="s">
        <v>146</v>
      </c>
      <c r="C64" s="29">
        <v>44874</v>
      </c>
      <c r="D64" s="29">
        <v>44918</v>
      </c>
      <c r="E64" s="2">
        <f>_xlfn.DAYS(Tabel1[[#This Row],[Datum van antwoord]],Tabel1[[#This Row],[Datum van binnenkomst]])</f>
        <v>44</v>
      </c>
      <c r="F64" s="2"/>
      <c r="G64" s="2"/>
      <c r="H64" t="str">
        <f>IF(E:E &gt;42,"Nee","Ja")</f>
        <v>Nee</v>
      </c>
      <c r="I64" s="2">
        <v>2</v>
      </c>
      <c r="J64" s="55" t="s">
        <v>147</v>
      </c>
      <c r="K64" s="30" t="s">
        <v>148</v>
      </c>
    </row>
    <row r="65" spans="1:11">
      <c r="A65" s="2">
        <v>64</v>
      </c>
      <c r="B65" s="2" t="s">
        <v>149</v>
      </c>
      <c r="C65" s="29">
        <v>44867</v>
      </c>
      <c r="D65" s="29">
        <v>44918</v>
      </c>
      <c r="E65" s="2">
        <f>_xlfn.DAYS(Tabel1[[#This Row],[Datum van antwoord]],Tabel1[[#This Row],[Datum van binnenkomst]])</f>
        <v>51</v>
      </c>
      <c r="F65" s="2"/>
      <c r="G65" s="2"/>
      <c r="H65" t="str">
        <f>IF(E:E &gt;42,"Nee","Ja")</f>
        <v>Nee</v>
      </c>
      <c r="I65" s="2">
        <v>41</v>
      </c>
      <c r="J65" s="2"/>
      <c r="K65" s="30" t="s">
        <v>150</v>
      </c>
    </row>
  </sheetData>
  <phoneticPr fontId="4" type="noConversion"/>
  <conditionalFormatting sqref="H2:H65">
    <cfRule type="cellIs" dxfId="18" priority="3" operator="equal">
      <formula>"Ja"</formula>
    </cfRule>
    <cfRule type="cellIs" dxfId="17" priority="4" operator="equal">
      <formula>"Nee"</formula>
    </cfRule>
  </conditionalFormatting>
  <conditionalFormatting sqref="H8:H19">
    <cfRule type="cellIs" dxfId="16" priority="1" operator="equal">
      <formula>"Ja"</formula>
    </cfRule>
    <cfRule type="cellIs" dxfId="15" priority="2" operator="equal">
      <formula>"Nee"</formula>
    </cfRule>
  </conditionalFormatting>
  <hyperlinks>
    <hyperlink ref="K33" r:id="rId1" xr:uid="{89637A3F-435B-4A36-AAEA-5C3BB78B272E}"/>
    <hyperlink ref="K32" r:id="rId2" xr:uid="{046BD5DE-2B0B-4C78-97BC-6E53FDE84B3F}"/>
    <hyperlink ref="K29" r:id="rId3" xr:uid="{EE007BE7-BA80-4A6E-8941-F5FB20432ABD}"/>
    <hyperlink ref="K46" r:id="rId4" xr:uid="{CEF3E2AF-6ABE-495E-9A49-6916ABD4FF1C}"/>
    <hyperlink ref="K44" r:id="rId5" xr:uid="{E24EB2AD-950A-4696-9058-CEF55824F27F}"/>
    <hyperlink ref="K36" r:id="rId6" xr:uid="{395DAF71-2DD2-4DAD-8D75-DB8AA80EB891}"/>
    <hyperlink ref="K35" r:id="rId7" xr:uid="{36768017-DCC3-4966-8445-EBCF3F67FCC8}"/>
    <hyperlink ref="K38" r:id="rId8" xr:uid="{63149498-C524-476A-9721-227144980D09}"/>
    <hyperlink ref="K30" r:id="rId9" xr:uid="{9D72E672-5844-495F-A1E6-A29EA66C5FCB}"/>
    <hyperlink ref="K31" r:id="rId10" xr:uid="{65DE1BF1-BEE6-480F-9EE7-111A3551032E}"/>
    <hyperlink ref="K34" r:id="rId11" xr:uid="{01E9C15D-11F6-4693-AD65-D26C47AF37CE}"/>
    <hyperlink ref="K21" r:id="rId12" xr:uid="{A8266296-D5BC-4407-8EBD-F5EF2DA9B518}"/>
    <hyperlink ref="K22" r:id="rId13" xr:uid="{FA17FB62-B400-4EEC-B919-3AB004F7F5A4}"/>
    <hyperlink ref="K24" r:id="rId14" xr:uid="{4643B44A-EE5D-4E1B-9B3D-B2D1D83AE5B6}"/>
    <hyperlink ref="K25" r:id="rId15" xr:uid="{E6FDE2C1-F7FB-4840-83B4-CB139795DD79}"/>
    <hyperlink ref="K26" r:id="rId16" xr:uid="{54AAFC1F-AD5E-42E3-9DA4-462680178004}"/>
    <hyperlink ref="K28" r:id="rId17" xr:uid="{765B1EE0-8A06-428F-B536-87CED41BAD3C}"/>
    <hyperlink ref="K14" r:id="rId18" display="https://www.rijksoverheid.nl/ministeries/ministerie-van-defensie/documenten/wob-verzoeken/2022/03/18/besluit-op-wob-verzoek-over-beams-op-vliegbasis-eindhoven" xr:uid="{F73DA9C6-1BFC-420D-855F-4199E7F3C07B}"/>
    <hyperlink ref="K16" r:id="rId19" display="https://www.rijksoverheid.nl/ministeries/ministerie-van-defensie/documenten/wob-verzoeken/2022/03/21/besluit-op-wob-verzoek-over-bindingspremies-bij-clsk" xr:uid="{1EC69BA3-EB65-44F4-ABC4-9555F27C3AA9}"/>
    <hyperlink ref="K15" r:id="rId20" display="https://www.rijksoverheid.nl/ministeries/ministerie-van-defensie/documenten/wob-verzoeken/2022/03/16/besluit-op-wob-verzoek-over-camerabeelden" xr:uid="{C39AE174-96DA-4B6A-971E-CA05F2FDEE07}"/>
    <hyperlink ref="K13" r:id="rId21" display="https://www.rijksoverheid.nl/ministeries/ministerie-van-defensie/documenten/wob-verzoeken/2022/03/10/besluit-op-wob-verzoek-over-vervanging-onderzeebootcapaciteit" xr:uid="{8C97BDC6-CD04-4315-A363-FACF2F3CCFD4}"/>
    <hyperlink ref="K12" r:id="rId22" display="https://www.rijksoverheid.nl/ministeries/ministerie-van-defensie/documenten/wob-verzoeken/2022/03/09/besluit-op-wob-verzoek-over-de-wolf-op-defensieterreinen" xr:uid="{79E0A8A1-25F2-407B-92D8-26993CEEC388}"/>
    <hyperlink ref="K11" r:id="rId23" display="https://www.rijksoverheid.nl/ministeries/ministerie-van-defensie/documenten/wob-verzoeken/2022/03/09/besluit-op-wob-verzoek-over-toelagen-eenheden-defensie" xr:uid="{4459F623-B189-4292-80CF-2D593D81D603}"/>
    <hyperlink ref="K9" r:id="rId24" display="https://www.rijksoverheid.nl/ministeries/ministerie-van-defensie/documenten/wob-verzoeken/2022/02/14/besluit-op-wob-verzoek-over-tolkenbeleid-afghanistan" xr:uid="{1A99FECE-05E8-4288-96C4-070804609DF2}"/>
    <hyperlink ref="K8" r:id="rId25" display="https://www.rijksoverheid.nl/ministeries/ministerie-van-defensie/documenten/wob-verzoeken/2022/01/28/besluit-op-wob-verzoek-over-wob-besluit-over-vliegtuigwrakken-in-zee" xr:uid="{5BA40296-A605-40B2-B6A2-E56E9D8F1B57}"/>
    <hyperlink ref="K7" r:id="rId26" display="https://www.rijksoverheid.nl/ministeries/ministerie-van-defensie/documenten/wob-verzoeken/2022/01/28/besluit-op-wob-verzoek-over-handhaving-van-de-toegang-tot-het-kroondomein" xr:uid="{9837044C-31E3-4957-AC25-49A7BD96D2AD}"/>
    <hyperlink ref="K6" r:id="rId27" display="https://www.rijksoverheid.nl/ministeries/ministerie-van-defensie/documenten/wob-verzoeken/2022/01/24/besluit-wob-verzoek-over-afhandeling-wob-verzoek-aftreden-minister-bijleveld" xr:uid="{EAA32971-1F9B-4F7C-8C24-9ED2446348E0}"/>
    <hyperlink ref="K5" r:id="rId28" display="https://www.rijksoverheid.nl/ministeries/ministerie-van-defensie/documenten/wob-verzoeken/2022/01/24/besluit-wob-verzoek-onderzoeken-vliegbasis-de-peel" xr:uid="{D4DA60A3-4754-479E-8989-4D89CF6F46D7}"/>
    <hyperlink ref="K4" r:id="rId29" display="https://www.rijksoverheid.nl/ministeries/ministerie-van-defensie/documenten/wob-verzoeken/2022/01/13/besluit-wob-verzoek-aanbesteding-exercise-night-hawk-21" xr:uid="{FEE184D3-7BE8-46F4-9ACC-9AB004A115D3}"/>
    <hyperlink ref="K3" r:id="rId30" display="https://www.rijksoverheid.nl/ministeries/ministerie-van-defensie/documenten/wob-verzoeken/2022/01/07/besluit-wob-verzoek-verkeersboete" xr:uid="{83B6908C-4B90-49BE-B554-C3D4F26925C9}"/>
    <hyperlink ref="K2" r:id="rId31" display="https://www.rijksoverheid.nl/ministeries/ministerie-van-defensie/documenten/wob-verzoeken/2022/01/05/besluit-wob-verzoek-kosten-procedures-mothers-of-srebrenica" xr:uid="{12A9864D-9407-436B-9479-6482A5716B0C}"/>
    <hyperlink ref="K20" r:id="rId32" xr:uid="{1AF6D87D-44F1-4F49-8D22-2045856060A5}"/>
    <hyperlink ref="K18" r:id="rId33" xr:uid="{24CDED7B-ADC9-49A0-BB4A-9572EA7FD7BB}"/>
    <hyperlink ref="K17" r:id="rId34" xr:uid="{90CB0B0D-0103-4F9B-BA5F-6CAB7F77F40B}"/>
    <hyperlink ref="K10" r:id="rId35" display="https://www.rijksoverheid.nl/ministeries/ministerie-van-defensie/documenten/wob-verzoeken/2022/02/18/besluit-op-wob-verzoek-over-de-besluitvorming-van-de-missie-uruzgan" xr:uid="{293F4059-18F6-4C14-8A9B-C24E77088924}"/>
    <hyperlink ref="K45" r:id="rId36" xr:uid="{8EDF091E-1C8B-4953-834C-1060E6A9B4B2}"/>
    <hyperlink ref="K49" r:id="rId37" xr:uid="{2E65CF20-DD83-4665-80B7-9A5EADCA6688}"/>
    <hyperlink ref="K50" r:id="rId38" xr:uid="{10A51334-D59F-4911-9E3E-F807CCDC9ED8}"/>
    <hyperlink ref="K51" r:id="rId39" xr:uid="{DA2377DA-9D95-430A-8694-D20B32C53D11}"/>
    <hyperlink ref="K52" r:id="rId40" xr:uid="{95585F6D-4DE7-4573-B983-2FE026BA3569}"/>
    <hyperlink ref="K53" r:id="rId41" xr:uid="{6EDA727C-8118-4EAB-87B0-EBD0C00A7A40}"/>
    <hyperlink ref="K54" r:id="rId42" xr:uid="{57E5798B-1964-4831-8AD5-567B2441B2DE}"/>
    <hyperlink ref="K19" r:id="rId43" xr:uid="{F55B8A8D-2DA7-4A60-9C45-D5753B72DBEF}"/>
    <hyperlink ref="K56" r:id="rId44" xr:uid="{B58F753A-0183-4CE9-9AC9-6F16660C0B63}"/>
    <hyperlink ref="K57" r:id="rId45" xr:uid="{1A25EBA2-1DA9-4C12-A5F5-0268E251FF9E}"/>
    <hyperlink ref="K23" r:id="rId46" xr:uid="{D2CD8467-C6F2-431C-ACF6-311B48D236DD}"/>
    <hyperlink ref="K27" r:id="rId47" xr:uid="{E76BA353-4197-4FCF-B979-C687725B6467}"/>
    <hyperlink ref="K58" r:id="rId48" xr:uid="{618F165C-3DE1-4D9F-BF1E-E57FECB9C3AA}"/>
    <hyperlink ref="K37" r:id="rId49" xr:uid="{F17CA1E1-48D6-4444-A66F-74CDC0609D34}"/>
    <hyperlink ref="K55" r:id="rId50" xr:uid="{3405988B-2C6E-40A1-9888-D66D01E762DC}"/>
    <hyperlink ref="K59" r:id="rId51" display="https://www.rijksoverheid.nl/ministeries/ministerie-van-defensie/documenten/woo-besluiten/2022/12/12/besluit-op-woo-verzoek-over-besluit-op-woo-verzoek-over-aantallen-defensiemedewerkers-die-na-een-formele-waarneming-zijn-bevorderd-op-de-functie-die-zij-hebben-waargenomendefensiemedewerkers-die-na-een-formele-waarneming-zijn-bevorderd-op-de-functie-die-zij-hebben-waargenomen" xr:uid="{F0EA96E6-CE72-4EEC-B426-284610A99A82}"/>
    <hyperlink ref="K60" r:id="rId52" xr:uid="{BD3B1033-3B25-4C99-BDD0-A4E3AB9BDED2}"/>
    <hyperlink ref="K61" r:id="rId53" xr:uid="{E9846B05-16DD-4337-9115-9F0A16D08D75}"/>
    <hyperlink ref="K62" r:id="rId54" xr:uid="{2B330802-30C4-4825-A232-61B8EC51324D}"/>
    <hyperlink ref="K63" r:id="rId55" xr:uid="{34E43B4A-0F43-4C3A-8D0B-4A77392D9EEF}"/>
    <hyperlink ref="K64" r:id="rId56" xr:uid="{56B64556-39A6-4511-A3E4-7EBD4615DC7E}"/>
    <hyperlink ref="K65" r:id="rId57" xr:uid="{B94D3C04-92C7-488C-A715-1A3C4F81F998}"/>
  </hyperlinks>
  <pageMargins left="0.7" right="0.7" top="0.75" bottom="0.75" header="0.3" footer="0.3"/>
  <pageSetup paperSize="9" orientation="portrait" horizontalDpi="4294967293" r:id="rId58"/>
  <tableParts count="1">
    <tablePart r:id="rId5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585E-36FF-4EF5-87C2-18E834213467}">
  <dimension ref="A1:M8"/>
  <sheetViews>
    <sheetView tabSelected="1" topLeftCell="H1" zoomScale="60" zoomScaleNormal="60" workbookViewId="0">
      <selection activeCell="H1" sqref="H1:M1048576"/>
    </sheetView>
  </sheetViews>
  <sheetFormatPr defaultRowHeight="15"/>
  <cols>
    <col min="1" max="1" width="21.5703125" customWidth="1"/>
    <col min="2" max="2" width="30.5703125" customWidth="1"/>
    <col min="3" max="3" width="25.28515625" style="9" customWidth="1"/>
    <col min="4" max="4" width="28.42578125" style="9" customWidth="1"/>
    <col min="5" max="5" width="17.5703125" customWidth="1"/>
    <col min="6" max="6" width="14.85546875" customWidth="1"/>
    <col min="8" max="8" width="34.42578125" customWidth="1"/>
    <col min="9" max="9" width="32.28515625" customWidth="1"/>
    <col min="10" max="10" width="30.42578125" style="9" customWidth="1"/>
    <col min="11" max="11" width="43.7109375" style="9" customWidth="1"/>
  </cols>
  <sheetData>
    <row r="1" spans="1:11" ht="76.5">
      <c r="A1" s="1" t="s">
        <v>0</v>
      </c>
      <c r="B1" s="1" t="s">
        <v>1</v>
      </c>
      <c r="C1" s="8" t="s">
        <v>2</v>
      </c>
      <c r="D1" s="10" t="s">
        <v>3</v>
      </c>
      <c r="E1" s="4" t="s">
        <v>4</v>
      </c>
      <c r="F1" s="4" t="s">
        <v>7</v>
      </c>
      <c r="G1" s="4" t="s">
        <v>8</v>
      </c>
      <c r="H1" s="3" t="s">
        <v>9</v>
      </c>
      <c r="I1" s="3" t="s">
        <v>10</v>
      </c>
      <c r="J1" s="10" t="s">
        <v>151</v>
      </c>
      <c r="K1" s="46" t="s">
        <v>152</v>
      </c>
    </row>
    <row r="2" spans="1:11">
      <c r="A2" t="s">
        <v>153</v>
      </c>
      <c r="I2" s="6"/>
    </row>
    <row r="4" spans="1:11">
      <c r="A4" t="s">
        <v>154</v>
      </c>
    </row>
    <row r="6" spans="1:11">
      <c r="A6" t="s">
        <v>155</v>
      </c>
    </row>
    <row r="8" spans="1:11">
      <c r="A8" t="s">
        <v>156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raoul jorissen</dc:creator>
  <cp:keywords/>
  <dc:description/>
  <cp:lastModifiedBy>Charlotte Kaandorp</cp:lastModifiedBy>
  <cp:revision/>
  <dcterms:created xsi:type="dcterms:W3CDTF">2021-12-15T14:48:56Z</dcterms:created>
  <dcterms:modified xsi:type="dcterms:W3CDTF">2023-03-20T13:59:56Z</dcterms:modified>
  <cp:category/>
  <cp:contentStatus/>
</cp:coreProperties>
</file>