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12"/>
  <workbookPr defaultThemeVersion="166925"/>
  <mc:AlternateContent xmlns:mc="http://schemas.openxmlformats.org/markup-compatibility/2006">
    <mc:Choice Requires="x15">
      <x15ac:absPath xmlns:x15ac="http://schemas.microsoft.com/office/spreadsheetml/2010/11/ac" url="/Users/veerle/Documents/OpenState/Woo-termijnen/"/>
    </mc:Choice>
  </mc:AlternateContent>
  <xr:revisionPtr revIDLastSave="674" documentId="8_{174470B5-A8F3-CA40-B8D5-0D585E040162}" xr6:coauthVersionLast="47" xr6:coauthVersionMax="47" xr10:uidLastSave="{2C4119F8-D9FD-4F35-9221-9B9A2E8CADC5}"/>
  <bookViews>
    <workbookView xWindow="0" yWindow="0" windowWidth="28800" windowHeight="18000" firstSheet="1" activeTab="1" xr2:uid="{69FCA6B6-97E2-459F-A1DB-7A176E95A2B0}"/>
  </bookViews>
  <sheets>
    <sheet name="Blad1" sheetId="1" r:id="rId1"/>
    <sheet name="Bezwaren en deelbesluite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1" i="1" l="1"/>
  <c r="H61" i="1" s="1"/>
  <c r="E5" i="2"/>
  <c r="I59" i="1"/>
  <c r="E4" i="2"/>
  <c r="I44" i="1"/>
  <c r="I42" i="1"/>
  <c r="E3" i="2"/>
  <c r="E2" i="2"/>
  <c r="I35" i="1"/>
  <c r="A3" i="1"/>
  <c r="E60" i="1"/>
  <c r="H60" i="1"/>
  <c r="E59" i="1"/>
  <c r="H59" i="1"/>
  <c r="E58" i="1"/>
  <c r="H58" i="1"/>
  <c r="E57" i="1"/>
  <c r="H57" i="1"/>
  <c r="E55" i="1"/>
  <c r="H55" i="1"/>
  <c r="I53" i="1"/>
  <c r="E53" i="1"/>
  <c r="E32" i="1"/>
  <c r="E56" i="1"/>
  <c r="E22" i="1"/>
  <c r="E54" i="1"/>
  <c r="E51" i="1"/>
  <c r="E46" i="1"/>
  <c r="H46" i="1"/>
  <c r="E50" i="1"/>
  <c r="H50" i="1"/>
  <c r="H53" i="1"/>
  <c r="E52" i="1"/>
  <c r="H52" i="1"/>
  <c r="H32" i="1"/>
  <c r="H51" i="1"/>
  <c r="H56" i="1"/>
  <c r="H54" i="1"/>
  <c r="H22" i="1"/>
  <c r="E39" i="1"/>
  <c r="E40" i="1"/>
  <c r="E41" i="1"/>
  <c r="E42" i="1"/>
  <c r="E43" i="1"/>
  <c r="E44" i="1"/>
  <c r="E45" i="1"/>
  <c r="E47" i="1"/>
  <c r="E48" i="1"/>
  <c r="E49" i="1"/>
  <c r="H39" i="1"/>
  <c r="H40" i="1"/>
  <c r="H41" i="1"/>
  <c r="H42" i="1"/>
  <c r="H43" i="1"/>
  <c r="H44" i="1"/>
  <c r="H45" i="1"/>
  <c r="H47" i="1"/>
  <c r="H48" i="1"/>
  <c r="H49" i="1"/>
  <c r="E38" i="1"/>
  <c r="H38" i="1"/>
  <c r="E36" i="1"/>
  <c r="H36" i="1"/>
  <c r="E37" i="1"/>
  <c r="H37" i="1"/>
  <c r="E19" i="1"/>
  <c r="H19" i="1" s="1"/>
  <c r="E18" i="1"/>
  <c r="H18" i="1" s="1"/>
  <c r="E17" i="1"/>
  <c r="H17" i="1" s="1"/>
  <c r="E16" i="1"/>
  <c r="H16" i="1" s="1"/>
  <c r="E15" i="1"/>
  <c r="H15" i="1" s="1"/>
  <c r="E14" i="1"/>
  <c r="H14" i="1" s="1"/>
  <c r="E13" i="1"/>
  <c r="H13" i="1" s="1"/>
  <c r="E11" i="1"/>
  <c r="H11" i="1" s="1"/>
  <c r="E10" i="1"/>
  <c r="H10" i="1" s="1"/>
  <c r="E9" i="1"/>
  <c r="H9" i="1" s="1"/>
  <c r="E8" i="1"/>
  <c r="H8" i="1" s="1"/>
  <c r="E7" i="1"/>
  <c r="H7" i="1" s="1"/>
  <c r="E6" i="1"/>
  <c r="H6" i="1" s="1"/>
  <c r="E5" i="1"/>
  <c r="H5" i="1" s="1"/>
  <c r="E4" i="1"/>
  <c r="H4" i="1" s="1"/>
  <c r="E3" i="1"/>
  <c r="H3" i="1" s="1"/>
  <c r="E2" i="1"/>
  <c r="H2" i="1" s="1"/>
  <c r="E25" i="1"/>
  <c r="H25" i="1" s="1"/>
  <c r="E24" i="1"/>
  <c r="H24" i="1" s="1"/>
  <c r="E23" i="1"/>
  <c r="H23" i="1" s="1"/>
  <c r="E21" i="1"/>
  <c r="H21" i="1" s="1"/>
  <c r="E20" i="1"/>
  <c r="H20" i="1" s="1"/>
  <c r="E35" i="1"/>
  <c r="H35" i="1" s="1"/>
  <c r="E34" i="1"/>
  <c r="H34" i="1" s="1"/>
  <c r="E26" i="1"/>
  <c r="H26" i="1" s="1"/>
  <c r="E27" i="1"/>
  <c r="H27" i="1" s="1"/>
  <c r="E28" i="1"/>
  <c r="H28" i="1" s="1"/>
  <c r="E29" i="1"/>
  <c r="H29" i="1" s="1"/>
  <c r="E30" i="1"/>
  <c r="H30" i="1" s="1"/>
  <c r="E31" i="1"/>
  <c r="H31" i="1" s="1"/>
  <c r="E33" i="1"/>
  <c r="H33" i="1" s="1"/>
  <c r="A4" i="1" l="1"/>
  <c r="A5" i="1" s="1"/>
  <c r="A6" i="1" s="1"/>
  <c r="A7" i="1" s="1"/>
  <c r="A8" i="1" s="1"/>
  <c r="A9" i="1" s="1"/>
  <c r="A10" i="1" s="1"/>
  <c r="A11" i="1" s="1"/>
  <c r="A12" i="1" s="1"/>
  <c r="A13" i="1" s="1"/>
  <c r="A14" i="1" s="1"/>
  <c r="A15" i="1" s="1"/>
  <c r="A16" i="1" l="1"/>
  <c r="A17" i="1" s="1"/>
  <c r="A18" i="1" s="1"/>
  <c r="A19" i="1" s="1"/>
  <c r="A20" i="1" s="1"/>
  <c r="A21" i="1" s="1"/>
  <c r="A22" i="1" s="1"/>
  <c r="A23" i="1" s="1"/>
  <c r="A24" i="1" s="1"/>
  <c r="A25" i="1" s="1"/>
  <c r="A26" i="1" s="1"/>
  <c r="A27" i="1" s="1"/>
  <c r="A28" i="1" s="1"/>
  <c r="A29" i="1" s="1"/>
  <c r="A30" i="1" s="1"/>
  <c r="A31" i="1" s="1"/>
  <c r="A32" i="1" s="1"/>
  <c r="A33" i="1" l="1"/>
  <c r="A34" i="1" s="1"/>
  <c r="A35" i="1" l="1"/>
  <c r="A36" i="1" s="1"/>
  <c r="A37" i="1" l="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alcChain>
</file>

<file path=xl/sharedStrings.xml><?xml version="1.0" encoding="utf-8"?>
<sst xmlns="http://schemas.openxmlformats.org/spreadsheetml/2006/main" count="183" uniqueCount="171">
  <si>
    <t>WOB Verzoek</t>
  </si>
  <si>
    <t>Onderwerp</t>
  </si>
  <si>
    <t>Datum van ontvangst</t>
  </si>
  <si>
    <t>Datum van besluit</t>
  </si>
  <si>
    <t>Aantal dagen 
in behandeling</t>
  </si>
  <si>
    <t>Indien deelbesluit 1, aantal dagen</t>
  </si>
  <si>
    <t>Indien deelbesluit 2, aantal dagen</t>
  </si>
  <si>
    <t>Binnen de 
termijn afgehandeld</t>
  </si>
  <si>
    <t xml:space="preserve">Omvang document (aantal pagina's)
</t>
  </si>
  <si>
    <t>Bijzonderheden</t>
  </si>
  <si>
    <t>URL</t>
  </si>
  <si>
    <t>CNS of CBS Havelterberg</t>
  </si>
  <si>
    <t>https://www.rijksoverheid.nl/ministeries/ministerie-van-onderwijs-cultuur-en-wetenschap/documenten/wob-verzoeken/2022/01/21/besluit-op-wob-verzoek-over-cns-of-cbs-havelterberg</t>
  </si>
  <si>
    <t>Verhouding tussen lerarentekort en loonkloof primair onderwijs - voortgezet onderwijs</t>
  </si>
  <si>
    <t>Geen documenten gevonden.</t>
  </si>
  <si>
    <t>https://www.rijksoverheid.nl/ministeries/ministerie-van-onderwijs-cultuur-en-wetenschap/documenten/wob-verzoeken/2022/01/21/besluit-op-wob-verzoek-over-verhouding-tussen-lerarentekort-en-loonkloof-primair-onderwijs---voortgezet-onderwijs</t>
  </si>
  <si>
    <t>Correspondentie tussen de Inspectie OCW en de gemeente Meppel en de Inspectie OCW en het bestuur van de vereniging en stichting CNS- of CBS Havelterberg in de periode tussen 1996 en 2001</t>
  </si>
  <si>
    <t>Documenten vernietigd aangezien ze ouder zijn dan 20 jaar.</t>
  </si>
  <si>
    <t>https://www.rijksoverheid.nl/ministeries/ministerie-van-onderwijs-cultuur-en-wetenschap/documenten/wob-verzoeken/2022/01/24/besluit-op-wob-verzoek-over-correspondentie-tussen-de-inspectie-ocw-en-de-gemeente-meppel-en-de-inspectie-ocw-en-het-bestuur-van-de-vereniging-en-stichting-cns--of-cbs-havelterberg-in-de-periode-tussen-1996-en-2001</t>
  </si>
  <si>
    <t>Terugbetalingsregels van studieschuld</t>
  </si>
  <si>
    <t>https://www.rijksoverheid.nl/ministeries/ministerie-van-onderwijs-cultuur-en-wetenschap/documenten/wob-verzoeken/2022/02/09/besluit-op-wob-verzoek-over-terugbetalingsregels-van-studieschuld</t>
  </si>
  <si>
    <t>Subsidieaanvraag voor Samen Opleiden voor Academische leraren</t>
  </si>
  <si>
    <t>Doorgestuurd door ministerie van VWS</t>
  </si>
  <si>
    <t>https://www.rijksoverheid.nl/ministeries/ministerie-van-onderwijs-cultuur-en-wetenschap/documenten/wob-verzoeken/2022/02/09/besluit-op-wob-verzoek-over-subsidieaanvraag-voor-samen-opleiden-voor-academische-leraren</t>
  </si>
  <si>
    <t>Uitvoering artikel 11.5 Wet studiefinanciering 2000</t>
  </si>
  <si>
    <t>Ingebrekestelling door aanvrager op 2 februari 2022.</t>
  </si>
  <si>
    <t>https://www.rijksoverheid.nl/ministeries/ministerie-van-onderwijs-cultuur-en-wetenschap/documenten/wob-verzoeken/2022/02/09/besluit-op-wob-verzoek-over-uitvoering-artikel-11.5-wet-studiefinanciering-2000</t>
  </si>
  <si>
    <t>Wrakkenbescherming</t>
  </si>
  <si>
    <t>Vanwege vragen naar zienswijzen derden is de beslistermijn in totaal 6 weken verlengd. Alsnog niet op tijd een besluit genomen.</t>
  </si>
  <si>
    <t>https://www.rijksoverheid.nl/ministeries/ministerie-van-onderwijs-cultuur-en-wetenschap/documenten/wob-verzoeken/2022/02/10/besluit-op-wob-verzoek-over-wrakkenbescherming</t>
  </si>
  <si>
    <t>Het afschaffen van het leenstelsel</t>
  </si>
  <si>
    <t>https://www.rijksoverheid.nl/ministeries/ministerie-van-onderwijs-cultuur-en-wetenschap/documenten/wob-verzoeken/2022/02/17/besluit-op-wob-verzoek-over-het-afschaffen-van-het-leenstelsel</t>
  </si>
  <si>
    <t>Schilderij De Vaandeldager</t>
  </si>
  <si>
    <t>Zienswijzen derden gevraagd. Volgens ministerie is beslistermijn hierdoor wel gehaald.</t>
  </si>
  <si>
    <t>https://www.rijksoverheid.nl/ministeries/ministerie-van-onderwijs-cultuur-en-wetenschap/documenten/wob-verzoeken/2022/02/25/besluit-op-wob-verzoek-over-schilderij-de-vaandeldager</t>
  </si>
  <si>
    <t>Adviezen voor aankoop schilderij De Vaandeldager</t>
  </si>
  <si>
    <t>https://www.rijksoverheid.nl/ministeries/ministerie-van-onderwijs-cultuur-en-wetenschap/documenten/wob-verzoeken/2022/02/25/besluit-wob-verzoek-schilderij-de-vaandeldager-over-adviezen-aankoop</t>
  </si>
  <si>
    <t>1e deelbesluit Wob-verzoek Chinese invloed op Nederlands onderwijs</t>
  </si>
  <si>
    <t>nee</t>
  </si>
  <si>
    <t>https://www.rijksoverheid.nl/ministeries/ministerie-van-onderwijs-cultuur-en-wetenschap/documenten/wob-verzoeken/2022/02/28/1e-deelbesluit-wob-verzoek-chinese-invloed-op-nederlands-onderwijs</t>
  </si>
  <si>
    <t>Subsidies en projectplannen over Tel mee met Taal</t>
  </si>
  <si>
    <t>Doorgestuurd door ministerie van VWS. Beslistermijn met twee weken verlengd vanwege opvragen zienswijzen derden. Opvallend veel dagen tussen ontvangst en bevestiging ontvangst van Wob-verzoek.</t>
  </si>
  <si>
    <t>https://www.rijksoverheid.nl/ministeries/ministerie-van-onderwijs-cultuur-en-wetenschap/documenten/wob-verzoeken/2022/03/03/besluit-op-wob-verzoek-over-subsidies-en-projectplannen-over-tel-mee-met-taal</t>
  </si>
  <si>
    <t>Banenafspraak bij OCW</t>
  </si>
  <si>
    <t>Beslistermijn met twee weken verlengd vanwege opvragen zienswijzen derden</t>
  </si>
  <si>
    <t>https://www.rijksoverheid.nl/ministeries/ministerie-van-onderwijs-cultuur-en-wetenschap/documenten/wob-verzoeken/2022/03/15/besluit-op-wob-verzoek-over-banenafspraak-bij-ocw</t>
  </si>
  <si>
    <t>het Europees Herstelfonds (Recovery and Resilience Facility RRF) en nationale Nederlandse herstelplan</t>
  </si>
  <si>
    <t>Doorgestuurd door ministerie van EZK. Aantal maanden tussen ontvangst bij EZK en doorsturen door EZK. Beslistermijn opgeschort met twee weken wegens opvragen zienswijzen derden. Volgens OCW is beslistermijn na opschorting wél gehaald.</t>
  </si>
  <si>
    <t>https://www.rijksoverheid.nl/ministeries/ministerie-van-onderwijs-cultuur-en-wetenschap/documenten/wob-verzoeken/2022/03/17/besluit-op-wob-verzoek-over-het-europees-herstelfonds-en-nationale-nederlandse-herstelplan</t>
  </si>
  <si>
    <t>Beleidsregel verlenging diplomatermijn</t>
  </si>
  <si>
    <t>https://www.rijksoverheid.nl/ministeries/ministerie-van-onderwijs-cultuur-en-wetenschap/documenten/wob-verzoeken/2022/03/21/besluit-op-wob-verzoek-over-beleidsregel-verlenging-diplomatermijn</t>
  </si>
  <si>
    <t>Allocatiemodellen promoties</t>
  </si>
  <si>
    <t>Datum van bevestiging precisering genomen als binnenkomst verzoek.</t>
  </si>
  <si>
    <t>https://www.rijksoverheid.nl/ministeries/ministerie-van-onderwijs-cultuur-en-wetenschap/documenten/wob-verzoeken/2022/03/24/besluit-op-wob-verzoek-over-allocatiemodellen-promoties</t>
  </si>
  <si>
    <t>Zaakdossier over buitenechtelijke zoon van Prins Hendrik</t>
  </si>
  <si>
    <t>2 week opgeschort wegens opvragen zienswijzen derden</t>
  </si>
  <si>
    <t>https://www.rijksoverheid.nl/ministeries/ministerie-van-onderwijs-cultuur-en-wetenschap/documenten/wob-verzoeken/2022/04/05/besluit-op-wob-verzoek-zaakdossier-over-buitenechtelijke-zoon-van-prins-hendrik</t>
  </si>
  <si>
    <t>Aankoop van het schilderij De Vaandeldrager</t>
  </si>
  <si>
    <t>Onderling contact geweest over het niet op tijd kunnen nemen van een besluit vanwege grote aantal documenten.</t>
  </si>
  <si>
    <t>https://www.rijksoverheid.nl/ministeries/ministerie-van-onderwijs-cultuur-en-wetenschap/documenten/wob-verzoeken/2022/04/29/besluit-op-wob-verzoek-over-aankoop-van-het-schilderij-de-vaandeldrager</t>
  </si>
  <si>
    <t>Besluit op Wob-/Woo-verzoek over rijksmonument Oude Vest 73 Leiden</t>
  </si>
  <si>
    <t>https://www.rijksoverheid.nl/ministeries/ministerie-van-onderwijs-cultuur-en-wetenschap/documenten/woo-besluiten/2022/05/10/besluit-op-wob-woo-verzoek-over-rijksmonument-oude-vest-73-leiden</t>
  </si>
  <si>
    <t>Besluit op Wob-verzoek over gesprekken met SBB</t>
  </si>
  <si>
    <t>Ministerie beschikt niet over gevraagde stukken, want SBB valt niet onder OCW</t>
  </si>
  <si>
    <t>https://www.rijksoverheid.nl/ministeries/ministerie-van-onderwijs-cultuur-en-wetenschap/documenten/woo-besluiten/2022/06/01/besluit-op-wob-verzoek-over-gesprekken-met-sbb</t>
  </si>
  <si>
    <t>Besluit op Wob-/Woo-verzoek over geo-engineering/chemtrails</t>
  </si>
  <si>
    <t>https://www.rijksoverheid.nl/ministeries/ministerie-van-onderwijs-cultuur-en-wetenschap/documenten/woo-besluiten/2022/03/21/besluit-op-wob-woo-verzoek-over-geo-engineering-chemtrails</t>
  </si>
  <si>
    <t>Besluit op Wob-verzoek over jaarverslag 2020 van het Cornelius Haga Lyceum</t>
  </si>
  <si>
    <t>https://www.rijksoverheid.nl/ministeries/ministerie-van-onderwijs-cultuur-en-wetenschap/documenten/woo-besluiten/2022/06/14/besluit-op-wob-verzoek-over-jaarverslag-2020-haga</t>
  </si>
  <si>
    <t>Besluit op Woo-verzoek over grensoverschrijdend gedrag D66 (1)</t>
  </si>
  <si>
    <t>Verzoek niet ingewilligd, gericht aan minister</t>
  </si>
  <si>
    <t>https://www.rijksoverheid.nl/ministeries/ministerie-van-onderwijs-cultuur-en-wetenschap/documenten/woo-besluiten/2022/05/30/besluit-op-woo-verzoek-over-grensoverschrijdend-gedrag-d66-1</t>
  </si>
  <si>
    <t>grensoverschrijdend gedrag D66 (2)</t>
  </si>
  <si>
    <t>Verzoek niet ingewilligd, gericht aan staatssecretaris</t>
  </si>
  <si>
    <t>https://www.rijksoverheid.nl/ministeries/ministerie-van-onderwijs-cultuur-en-wetenschap/documenten/woo-besluiten/2022/05/30/besluit-op-woo-verzoek-over-grensoverschrijdend-gedrag-d66-2</t>
  </si>
  <si>
    <t>Besluit op Woo-verzoek over Meer Ruimte voor Nieuwe Scholen in het voortgezet onderwijs</t>
  </si>
  <si>
    <t>https://www.rijksoverheid.nl/ministeries/ministerie-van-onderwijs-cultuur-en-wetenschap/documenten/woo-besluiten/2022/07/08/besluit-op-woo-verzoek-over-meer-ruimte-voor-nieuwe-scholen-in-het-voortgezet-onderwijs</t>
  </si>
  <si>
    <t>Besluit op Wob-verzoek over Nationaal Platform Leren en Ontwikkelen (NPLO)</t>
  </si>
  <si>
    <t>https://www.rijksoverheid.nl/ministeries/ministerie-van-onderwijs-cultuur-en-wetenschap/documenten/woo-besluiten/2022/07/08/besluit-op-wob-verzoek-over-nationaal-platform-leren-en-ontwikkelen-nplo</t>
  </si>
  <si>
    <t>Besluit op Woo-verzoek over de aanvraag voor nieuwe school Kindcentrum De Beuk van Stichting Onderwijs Oostelbeers e.o.</t>
  </si>
  <si>
    <t>? (31 documenten)</t>
  </si>
  <si>
    <t>De (gedeeltelijk) openbaar gemaakte documenten zijn niet gepubliceerd op rijksoverheid.nl onder specifieke woo-besluit; wanneer je de geheel openbaar gemaakte docs zoekt op Google of Rijksoverheid, word je naar inventarislijst gestuurd --&gt; documenten zijn niet/moeilijk te vinden</t>
  </si>
  <si>
    <t>https://www.rijksoverheid.nl/ministeries/ministerie-van-onderwijs-cultuur-en-wetenschap/documenten/woo-besluiten/2022/07/13/besluit-op-woo-verzoek-over-de-aanvraag-voor-nieuwe-school-kindcentrum-de-beuk-van-stichting-onderwijs-oostelbeers-e.o</t>
  </si>
  <si>
    <t>Besluit op Wob-verzoek over aankoopprocedure rond schilderij De Vaandeldrager</t>
  </si>
  <si>
    <t>? (505 documenten)</t>
  </si>
  <si>
    <t>idem</t>
  </si>
  <si>
    <t>https://www.rijksoverheid.nl/ministeries/ministerie-van-onderwijs-cultuur-en-wetenschap/documenten/woo-besluiten/2022/07/15/besluit-op-wob-verzoek-over-aankoopprocedure-rond-schilderij-de-vaandeldrager</t>
  </si>
  <si>
    <t>Besluit op Woo-verzoek ‘blokkade Russische staatsmedia'</t>
  </si>
  <si>
    <t>https://www.rijksoverheid.nl/ministeries/ministerie-van-onderwijs-cultuur-en-wetenschap/documenten/woo-besluiten/2022/07/19/woo-verzoek-blokkade-russische-staatsmedia</t>
  </si>
  <si>
    <t>Besluit op Woo-verzoek over inventaris en verklaring van overbrenging archieven van persoonsdossiers van de CVD en de BVD</t>
  </si>
  <si>
    <t>https://www.rijksoverheid.nl/ministeries/ministerie-van-onderwijs-cultuur-en-wetenschap/documenten/woo-besluiten/2022/07/21/besluit-op-woo-verzoek-over-inventaris-en-verklaring-van-overbrenging-archieven-van-persoonsdossiers-van-de-cvd-en-de-bvd</t>
  </si>
  <si>
    <t>Besluit op Woo-verzoek over de inwerkingtreding Cultuurgoedregeling van de Successiewet 1956 in 1997</t>
  </si>
  <si>
    <t>In het licht van deze constatering acht ik het op dit moment op
basis van de informatie die mij nu ter beschikking staat
onvoldoende zinvol u inzage te bieden, gelet op het doel van uw
onderzoek en de in het kader van de inzage te verrichten
inspanningen door mijn organisatie. _x000D_</t>
  </si>
  <si>
    <t>https://www.rijksoverheid.nl/ministeries/ministerie-van-onderwijs-cultuur-en-wetenschap/documenten/woo-besluiten/2022/07/19/besluit-op-woo-verzoek-over-de-inwerkingtreding-cultuurgoedregeling-van-de-successiewet-1956-in-1997</t>
  </si>
  <si>
    <t>Besluit OCW Wob-verzoek controle declaraties externe commissies</t>
  </si>
  <si>
    <t xml:space="preserve">verzoek op 21-02-2022 naar BZK gestuurd, op 20-07-2022 ontvangen door OCW </t>
  </si>
  <si>
    <t>https://www.rijksoverheid.nl/ministeries/ministerie-van-onderwijs-cultuur-en-wetenschap/documenten/woo-besluiten/2022/08/10/besluit-ocw-wob-verzoek-controle-declaraties-externe-commissies</t>
  </si>
  <si>
    <t>Besluit Woo-verzoek jaarverslag 2021 Cornelius Haga Lyceum</t>
  </si>
  <si>
    <t>Documenten omvatten alleen besluit, geen documenten gedeeld</t>
  </si>
  <si>
    <t>https://www.rijksoverheid.nl/ministeries/ministerie-van-onderwijs-cultuur-en-wetenschap/documenten/woo-besluiten/2022/08/24/besluit-woo-verzoek-jaarverslag-2021-cornelius-haga-lyceum</t>
  </si>
  <si>
    <t>2e deelbesluit Wob-verzoek kwaliteitsonderzoeken en financiële onderzoeken bij SvPO</t>
  </si>
  <si>
    <t>https://www.rijksoverheid.nl/ministeries/ministerie-van-onderwijs-cultuur-en-wetenschap/documenten/woo-besluiten/2022/08/25/2e-deelbesluit-wob-verzoek-kwaliteitsonderzoeken-en-financiele-onderzoeken-bij-svpo</t>
  </si>
  <si>
    <t>Besluit op Wob-/Woo-verzoek over inzageverzoek verwerking persoonsgegevens</t>
  </si>
  <si>
    <t>Verzoek niet ingewilligd, documenten vallen niet onder OCW</t>
  </si>
  <si>
    <t>https://www.rijksoverheid.nl/ministeries/ministerie-van-onderwijs-cultuur-en-wetenschap/documenten/woo-besluiten/2022/09/12/besluit-op-wob-woo-verzoek-over-inzageverzoek-verwerking-persoonsgegevens</t>
  </si>
  <si>
    <t>Besluit Woo-verzoek BTW-convenanten Film</t>
  </si>
  <si>
    <t>https://www.rijksoverheid.nl/ministeries/ministerie-van-onderwijs-cultuur-en-wetenschap/documenten/woo-besluiten/2022/09/13/besluit-woo-verzoek-btw-convenanten-film</t>
  </si>
  <si>
    <t>Besluit Woo-verzoek subsidiebeschikking innovatie filmtheaters</t>
  </si>
  <si>
    <t>https://www.rijksoverheid.nl/ministeries/ministerie-van-onderwijs-cultuur-en-wetenschap/documenten/woo-besluiten/2022/09/20/besluit-woo-verzoek-subsidiebeschikking-innovatie-filmtheaters</t>
  </si>
  <si>
    <t>Besluit op Woo-verzoek over het studentenreisproduct</t>
  </si>
  <si>
    <t>https://www.rijksoverheid.nl/ministeries/ministerie-van-onderwijs-cultuur-en-wetenschap/documenten/woo-besluiten/2022/09/23/besluit-op-woo-verzoek-over-het-studentenreisproduct</t>
  </si>
  <si>
    <t>Besluit op Woo-verzoek over het groeifonds</t>
  </si>
  <si>
    <t>Niet openbaar gemaakt</t>
  </si>
  <si>
    <t>https://www.rijksoverheid.nl/ministeries/ministerie-van-onderwijs-cultuur-en-wetenschap/documenten/woo-besluiten/2022/09/23/besluit-op-woo-verzoek-over-het-groeifonds</t>
  </si>
  <si>
    <t>Besluit op Woo-verzoek over mutatie BRIN-nummers drietal scholen Zoetermeer</t>
  </si>
  <si>
    <t>https://www.rijksoverheid.nl/ministeries/ministerie-van-onderwijs-cultuur-en-wetenschap/documenten/wob-verzoeken/2022/09/26/besluit-op-woo-verzoek-over-mutatie-brin-nummers-drietal-scholen-zoetermeer</t>
  </si>
  <si>
    <t>Besluit op Woo-verzoek over procesgang melding bij OCW</t>
  </si>
  <si>
    <t>https://www.rijksoverheid.nl/ministeries/ministerie-van-onderwijs-cultuur-en-wetenschap/documenten/woo-besluiten/2022/09/27/besluit-op-woo-verzoek-over-procesgang-melding-bij-ocw</t>
  </si>
  <si>
    <t>Besluit op Woo-verzoek over de ouderbijdragen in het basisonderwijs</t>
  </si>
  <si>
    <t>https://www.rijksoverheid.nl/ministeries/ministerie-van-onderwijs-cultuur-en-wetenschap/documenten/woo-besluiten/2022/09/28/besluit-op-woo-verzoek-over-de-ouderbijdragen-in-het-basisonderwijs</t>
  </si>
  <si>
    <t>2e deelbesluit op Woo-verzoek over Nationaal Platform Leren en Ontwikkelen</t>
  </si>
  <si>
    <t>https://www.rijksoverheid.nl/ministeries/ministerie-van-onderwijs-cultuur-en-wetenschap/documenten/woo-besluiten/2022/09/29/2e-deelbesluit-op-woo-verzoek-over-nationaal-platform-leren-en-ontwikkelen</t>
  </si>
  <si>
    <t>Besluit Woo-verzoek aanvragen nieuwe vo-scholen</t>
  </si>
  <si>
    <t>https://www.rijksoverheid.nl/ministeries/ministerie-van-onderwijs-cultuur-en-wetenschap/documenten/woo-besluiten/2022/10/13/besluit-woo-verzoek-aanvragen-nieuwe-vo-scholen</t>
  </si>
  <si>
    <t>Besluit op Woo-verzoek over onderbouwing afwijzing van aanvraag stichting basisschool De Springplank Bergschenhoek</t>
  </si>
  <si>
    <t>https://www.rijksoverheid.nl/ministeries/ministerie-van-onderwijs-cultuur-en-wetenschap/documenten/woo-besluiten/2022/10/17/besluit-op-woo-verzoek-over-onderbouwing-afwijzing-van-aanvraag-basisschool-de-springplank-bergschenhoek</t>
  </si>
  <si>
    <t>Besluit Wob-verzoek vierjaarlijkse onderzoeken SvPO Kapelle, Hurdegaryp en Geldermalsen</t>
  </si>
  <si>
    <t>https://www.rijksoverheid.nl/ministeries/ministerie-van-onderwijs-cultuur-en-wetenschap/documenten/woo-besluiten/2022/10/17/besluit-wob-verzoek-vierjaarlijkse-onderzoeken-svpo-kapelle-hurdegaryp-en-geldermalsen</t>
  </si>
  <si>
    <t>Besluit Woo-verzoek over Eurovisiesongfestival</t>
  </si>
  <si>
    <t>https://www.rijksoverheid.nl/ministeries/ministerie-van-onderwijs-cultuur-en-wetenschap/documenten/woo-besluiten/2022/10/20/besluit-woo-verzoek-over-eurovisiesongfestival</t>
  </si>
  <si>
    <t>Besluit Woo-verzoek consultatie wetsvoorstel investeringsverplichting Nederlandse culturele audiovisuele producties</t>
  </si>
  <si>
    <t>https://www.rijksoverheid.nl/ministeries/ministerie-van-onderwijs-cultuur-en-wetenschap/documenten/woo-besluiten/2022/11/01/besluit-woo-verzoek-consultatie-wetsvoorstel-investeringsverplichting</t>
  </si>
  <si>
    <t>Besluit op Woo-verzoek over benoeming voorzitter Curriculumcommissie</t>
  </si>
  <si>
    <t>https://www.rijksoverheid.nl/ministeries/ministerie-van-onderwijs-cultuur-en-wetenschap/documenten/woo-besluiten/2022/11/14/besluit-op-woo-verzoek-over-benoeming-voorzitter-curriculumcommissie</t>
  </si>
  <si>
    <t>Besluit op Woo-verzoek over positie ouderbijdragen binnen wetsvoorstel IGBO</t>
  </si>
  <si>
    <t>https://www.rijksoverheid.nl/ministeries/ministerie-van-onderwijs-cultuur-en-wetenschap/documenten/woo-besluiten/2022/11/14/besluit-op-woo-verzoek-over-positie-ouderbijdragen-binnen-wetsvoorstel-igbo</t>
  </si>
  <si>
    <t>Besluit op Wob-/Woo-verzoek over inspectierapport huisvestingssituatie SvPO</t>
  </si>
  <si>
    <t>Lange tijd verstreken i.v.m. veel aangevraagde informatie</t>
  </si>
  <si>
    <t>https://www.rijksoverheid.nl/ministeries/ministerie-van-onderwijs-cultuur-en-wetenschap/documenten/woo-besluiten/2022/11/17/besluit-op-wob-woo-verzoek-over-inspectierapport-huisvestingssituatie-svpo</t>
  </si>
  <si>
    <t>Besluit op Woo-verzoek over aanvragen 5 nieuwe scholen voortgezet onderwijs</t>
  </si>
  <si>
    <t>https://www.rijksoverheid.nl/ministeries/ministerie-van-onderwijs-cultuur-en-wetenschap/documenten/woo-besluiten/2022/11/24/besluit-op-woo-verzoek-over-aanvragen-5-nieuwe-scholen-voortgezet-onderwijs</t>
  </si>
  <si>
    <t>Besluit op Woo-verzoek over berichten tussen Onderwijsinspectie en schoolbesturen</t>
  </si>
  <si>
    <t>https://www.rijksoverheid.nl/ministeries/ministerie-van-onderwijs-cultuur-en-wetenschap/documenten/woo-besluiten/2022/12/06/besluit-op-woo-verzoek-over-berichten-tussen-onderwijsinspectie-en-schoolbesturen</t>
  </si>
  <si>
    <t>Besluit op Woo-verzoek over oproep tot mededinging laptops, accessoires en diensten en klacht binnen het aanbestedingsproces</t>
  </si>
  <si>
    <t>https://www.rijksoverheid.nl/ministeries/ministerie-van-onderwijs-cultuur-en-wetenschap/documenten/woo-besluiten/2022/12/09/besluit-op-woo-verzoek-over-oproep-tot-mededinging-laptops-accessoires-en-diensten-en-klacht-binnen-het-aanbestedingsproces</t>
  </si>
  <si>
    <t>Besluit op Wob-/Woo-verzoek over Stichting Kind en Toekomst</t>
  </si>
  <si>
    <t>oorspronkelijk verzoek 20-4-2018</t>
  </si>
  <si>
    <t>https://www.rijksoverheid.nl/ministeries/ministerie-van-onderwijs-cultuur-en-wetenschap/documenten/woo-besluiten/2022/12/12/besluit-op-wob-woo-verzoek-over-stichting-kind-en-toekomst</t>
  </si>
  <si>
    <t>Besluit op Woo-verzoek over tv-rechten van WK voetbal</t>
  </si>
  <si>
    <t>https://www.rijksoverheid.nl/ministeries/ministerie-van-onderwijs-cultuur-en-wetenschap/documenten/woo-besluiten/2022/12/12/besluit-op-woo-verzoek-over-tv-rechten-wk</t>
  </si>
  <si>
    <t>Besluit op Woo-verzoek over Bibob-onderzoek naar een school door gemeente Amsterdam in 2018-2019</t>
  </si>
  <si>
    <t>https://www.rijksoverheid.nl/ministeries/ministerie-van-onderwijs-cultuur-en-wetenschap/documenten/woo-besluiten/2022/12/12/besluit-op-woo-verzoek-over-bibob-onderzoek-naar-een-school-door-de-gemeente-amsterdam-in-2018-2019</t>
  </si>
  <si>
    <t>Deelbesluit 2 Woo-verzoek seksueel grensoverschrijdend gedrag</t>
  </si>
  <si>
    <t>https://www.rijksoverheid.nl/ministeries/ministerie-van-onderwijs-cultuur-en-wetenschap/documenten/woo-besluiten/2022/12/20/deelbesluit-2-woo-verzoek-seksueel-grensoverschrijdend-gedrag</t>
  </si>
  <si>
    <t>Besluit op Woo-verzoek over Mores.online</t>
  </si>
  <si>
    <t>https://www.rijksoverheid.nl/ministeries/ministerie-van-onderwijs-cultuur-en-wetenschap/documenten/woo-besluiten/2022/12/21/besluit-op-woo-verzoek-over-mores.online</t>
  </si>
  <si>
    <t>Besluit Woo-verzoek uitreiking Prijs der Nederlandse Letteren aan Astrid Roemer</t>
  </si>
  <si>
    <t>https://www.rijksoverheid.nl/ministeries/ministerie-van-onderwijs-cultuur-en-wetenschap/documenten/woo-besluiten/2022/12/22/besluit-woo-verzoek-uitreiking-prijs-der-nederlandse-letteren-aan-astrid-roemer</t>
  </si>
  <si>
    <t>Lijst met deelbesluiten die niet als laatste deelbesluit gelden:</t>
  </si>
  <si>
    <t>Datum van binnenkomst</t>
  </si>
  <si>
    <t>Datum van antwoord</t>
  </si>
  <si>
    <t>1e deelbesluit Wob-verzoek kwaliteitsonderzoeken en financiële onderzoeken bij SvPO</t>
  </si>
  <si>
    <t>https://www.rijksoverheid.nl/ministeries/ministerie-van-onderwijs-cultuur-en-wetenschap/documenten/wob-verzoeken/2022/03/21/besluit-op-wob-verzoek-over-kwaliteitsonderzoeken-en-financiele-onderzoeken-bij-svpo</t>
  </si>
  <si>
    <t>Besluit Woo-verzoek correspondentie met bestuur NPO</t>
  </si>
  <si>
    <t>1e deelbesluit</t>
  </si>
  <si>
    <t>https://www.rijksoverheid.nl/ministeries/ministerie-van-onderwijs-cultuur-en-wetenschap/documenten/woo-besluiten/2022/08/23/besluit-woo-verzoek-correspondentie-met-bestuur-npo</t>
  </si>
  <si>
    <t>1e deelbesluit op Woo-verzoek over Nationaal Platform Leren en Ontwikkelen (NPLO)</t>
  </si>
  <si>
    <t>ja</t>
  </si>
  <si>
    <t>https://www.rijksoverheid.nl/ministeries/ministerie-van-onderwijs-cultuur-en-wetenschap/documenten/woo-besluiten/2022/09/14/besluit-op-woo-verzoek-over-nationaal-platform-leren-en-ontwikkelen-nplo</t>
  </si>
  <si>
    <t>Deelbesluit 1 Woo-verzoek seksueel grensoverschrijdend gedrag</t>
  </si>
  <si>
    <t>https://www.rijksoverheid.nl/ministeries/ministerie-van-onderwijs-cultuur-en-wetenschap/documenten/woo-besluiten/2022/08/30/besluit-woo-verzoek-seksueel-grensoverschrijdend-gedrag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</si>
</sst>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0"/>
      <name val="Calibri"/>
      <family val="2"/>
      <scheme val="minor"/>
    </font>
    <font>
      <sz val="11"/>
      <name val="Calibri"/>
      <family val="2"/>
      <scheme val="minor"/>
    </font>
    <font>
      <sz val="11"/>
      <color rgb="FFFF0000"/>
      <name val="Calibri"/>
      <family val="2"/>
      <scheme val="minor"/>
    </font>
    <font>
      <sz val="8"/>
      <name val="Calibri"/>
      <family val="2"/>
      <scheme val="minor"/>
    </font>
    <font>
      <u/>
      <sz val="11"/>
      <color theme="10"/>
      <name val="Calibri"/>
      <family val="2"/>
      <scheme val="minor"/>
    </font>
    <font>
      <sz val="11"/>
      <color rgb="FF444444"/>
      <name val="Calibri"/>
      <family val="2"/>
      <scheme val="minor"/>
    </font>
    <font>
      <sz val="11"/>
      <color theme="1"/>
      <name val="Calibri"/>
      <charset val="1"/>
    </font>
    <font>
      <sz val="11"/>
      <color rgb="FF000000"/>
      <name val="Calibri"/>
    </font>
    <font>
      <sz val="11"/>
      <color rgb="FF000000"/>
      <name val="Calibri"/>
      <family val="2"/>
      <scheme val="minor"/>
    </font>
  </fonts>
  <fills count="13">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DADADA"/>
        <bgColor indexed="64"/>
      </patternFill>
    </fill>
    <fill>
      <patternFill patternType="solid">
        <fgColor rgb="FFECECEC"/>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bgColor indexed="64"/>
      </patternFill>
    </fill>
    <fill>
      <patternFill patternType="solid">
        <fgColor rgb="FF7030A0"/>
        <bgColor indexed="64"/>
      </patternFill>
    </fill>
    <fill>
      <patternFill patternType="solid">
        <fgColor theme="9" tint="0.79998168889431442"/>
        <bgColor indexed="64"/>
      </patternFill>
    </fill>
    <fill>
      <patternFill patternType="solid">
        <fgColor rgb="FFFF0000"/>
        <bgColor indexed="64"/>
      </patternFill>
    </fill>
    <fill>
      <patternFill patternType="solid">
        <fgColor rgb="FF00B050"/>
        <bgColor indexed="64"/>
      </patternFill>
    </fill>
  </fills>
  <borders count="3">
    <border>
      <left/>
      <right/>
      <top/>
      <bottom/>
      <diagonal/>
    </border>
    <border>
      <left/>
      <right/>
      <top style="medium">
        <color theme="1"/>
      </top>
      <bottom style="medium">
        <color theme="1"/>
      </bottom>
      <diagonal/>
    </border>
    <border>
      <left/>
      <right/>
      <top/>
      <bottom style="medium">
        <color theme="1"/>
      </bottom>
      <diagonal/>
    </border>
  </borders>
  <cellStyleXfs count="2">
    <xf numFmtId="0" fontId="0" fillId="0" borderId="0"/>
    <xf numFmtId="0" fontId="5" fillId="0" borderId="0" applyNumberFormat="0" applyFill="0" applyBorder="0" applyAlignment="0" applyProtection="0"/>
  </cellStyleXfs>
  <cellXfs count="64">
    <xf numFmtId="0" fontId="0" fillId="0" borderId="0" xfId="0"/>
    <xf numFmtId="0" fontId="1" fillId="2" borderId="1" xfId="0" applyFont="1" applyFill="1" applyBorder="1"/>
    <xf numFmtId="0" fontId="2" fillId="0" borderId="0" xfId="0" applyFont="1"/>
    <xf numFmtId="0" fontId="1" fillId="2" borderId="2" xfId="0" applyFont="1" applyFill="1" applyBorder="1"/>
    <xf numFmtId="0" fontId="1" fillId="2" borderId="2" xfId="0" applyFont="1" applyFill="1" applyBorder="1" applyAlignment="1">
      <alignment wrapText="1"/>
    </xf>
    <xf numFmtId="0" fontId="3" fillId="0" borderId="0" xfId="0" applyFont="1"/>
    <xf numFmtId="0" fontId="0" fillId="3" borderId="0" xfId="0" applyFill="1"/>
    <xf numFmtId="14" fontId="1" fillId="2" borderId="1" xfId="0" applyNumberFormat="1" applyFont="1" applyFill="1" applyBorder="1"/>
    <xf numFmtId="14" fontId="0" fillId="0" borderId="0" xfId="0" applyNumberFormat="1"/>
    <xf numFmtId="14" fontId="1" fillId="2" borderId="2" xfId="0" applyNumberFormat="1" applyFont="1" applyFill="1" applyBorder="1"/>
    <xf numFmtId="0" fontId="7" fillId="4" borderId="0" xfId="0" applyFont="1" applyFill="1" applyAlignment="1">
      <alignment readingOrder="1"/>
    </xf>
    <xf numFmtId="0" fontId="7" fillId="5" borderId="0" xfId="0" applyFont="1" applyFill="1" applyAlignment="1">
      <alignment readingOrder="1"/>
    </xf>
    <xf numFmtId="0" fontId="5" fillId="4" borderId="0" xfId="1" applyFill="1" applyBorder="1" applyAlignment="1">
      <alignment readingOrder="1"/>
    </xf>
    <xf numFmtId="0" fontId="5" fillId="4" borderId="0" xfId="1" applyFill="1" applyAlignment="1">
      <alignment readingOrder="1"/>
    </xf>
    <xf numFmtId="0" fontId="5" fillId="5" borderId="0" xfId="1" applyFill="1" applyAlignment="1">
      <alignment readingOrder="1"/>
    </xf>
    <xf numFmtId="2" fontId="0" fillId="0" borderId="0" xfId="0" applyNumberFormat="1"/>
    <xf numFmtId="14" fontId="2" fillId="0" borderId="0" xfId="0" applyNumberFormat="1" applyFont="1"/>
    <xf numFmtId="0" fontId="5" fillId="0" borderId="0" xfId="1" applyBorder="1" applyAlignment="1"/>
    <xf numFmtId="0" fontId="6" fillId="0" borderId="0" xfId="0" applyFont="1"/>
    <xf numFmtId="0" fontId="5" fillId="0" borderId="0" xfId="1" applyFill="1" applyBorder="1" applyAlignment="1"/>
    <xf numFmtId="0" fontId="2" fillId="3" borderId="0" xfId="0" applyFont="1" applyFill="1"/>
    <xf numFmtId="14" fontId="2" fillId="3" borderId="0" xfId="0" applyNumberFormat="1" applyFont="1" applyFill="1"/>
    <xf numFmtId="0" fontId="5" fillId="3" borderId="0" xfId="1" applyFill="1" applyBorder="1" applyAlignment="1"/>
    <xf numFmtId="14" fontId="7" fillId="4" borderId="0" xfId="0" applyNumberFormat="1" applyFont="1" applyFill="1" applyAlignment="1">
      <alignment readingOrder="1"/>
    </xf>
    <xf numFmtId="14" fontId="7" fillId="5" borderId="0" xfId="0" applyNumberFormat="1" applyFont="1" applyFill="1" applyAlignment="1">
      <alignment readingOrder="1"/>
    </xf>
    <xf numFmtId="0" fontId="5" fillId="0" borderId="0" xfId="1" applyAlignment="1"/>
    <xf numFmtId="0" fontId="7" fillId="0" borderId="0" xfId="0" applyFont="1" applyAlignment="1">
      <alignment readingOrder="1"/>
    </xf>
    <xf numFmtId="14" fontId="7" fillId="0" borderId="0" xfId="0" applyNumberFormat="1" applyFont="1" applyAlignment="1">
      <alignment readingOrder="1"/>
    </xf>
    <xf numFmtId="0" fontId="5" fillId="3" borderId="0" xfId="1" applyFill="1" applyAlignment="1"/>
    <xf numFmtId="0" fontId="2" fillId="6" borderId="0" xfId="0" applyFont="1" applyFill="1"/>
    <xf numFmtId="14" fontId="7" fillId="6" borderId="0" xfId="0" applyNumberFormat="1" applyFont="1" applyFill="1" applyAlignment="1">
      <alignment readingOrder="1"/>
    </xf>
    <xf numFmtId="0" fontId="0" fillId="6" borderId="0" xfId="0" applyFill="1"/>
    <xf numFmtId="0" fontId="7" fillId="6" borderId="0" xfId="0" applyFont="1" applyFill="1" applyAlignment="1">
      <alignment readingOrder="1"/>
    </xf>
    <xf numFmtId="0" fontId="5" fillId="6" borderId="0" xfId="1" applyFill="1" applyAlignment="1">
      <alignment readingOrder="1"/>
    </xf>
    <xf numFmtId="14" fontId="2" fillId="6" borderId="0" xfId="0" applyNumberFormat="1" applyFont="1" applyFill="1"/>
    <xf numFmtId="0" fontId="5" fillId="6" borderId="0" xfId="1" applyFill="1" applyAlignment="1"/>
    <xf numFmtId="0" fontId="2" fillId="7" borderId="0" xfId="0" applyFont="1" applyFill="1"/>
    <xf numFmtId="14" fontId="7" fillId="7" borderId="0" xfId="0" applyNumberFormat="1" applyFont="1" applyFill="1" applyAlignment="1">
      <alignment readingOrder="1"/>
    </xf>
    <xf numFmtId="0" fontId="0" fillId="7" borderId="0" xfId="0" applyFill="1"/>
    <xf numFmtId="0" fontId="7" fillId="7" borderId="0" xfId="0" applyFont="1" applyFill="1" applyAlignment="1">
      <alignment readingOrder="1"/>
    </xf>
    <xf numFmtId="0" fontId="5" fillId="7" borderId="0" xfId="1" applyFill="1" applyAlignment="1">
      <alignment readingOrder="1"/>
    </xf>
    <xf numFmtId="14" fontId="2" fillId="7" borderId="0" xfId="0" applyNumberFormat="1" applyFont="1" applyFill="1"/>
    <xf numFmtId="0" fontId="5" fillId="7" borderId="0" xfId="1" applyFill="1" applyBorder="1" applyAlignment="1"/>
    <xf numFmtId="0" fontId="2" fillId="8" borderId="0" xfId="0" applyFont="1" applyFill="1"/>
    <xf numFmtId="0" fontId="0" fillId="8" borderId="0" xfId="0" applyFill="1"/>
    <xf numFmtId="14" fontId="7" fillId="8" borderId="0" xfId="0" applyNumberFormat="1" applyFont="1" applyFill="1" applyAlignment="1">
      <alignment readingOrder="1"/>
    </xf>
    <xf numFmtId="0" fontId="2" fillId="8" borderId="0" xfId="0" applyFont="1" applyFill="1" applyAlignment="1">
      <alignment readingOrder="1"/>
    </xf>
    <xf numFmtId="2" fontId="0" fillId="8" borderId="0" xfId="0" applyNumberFormat="1" applyFill="1"/>
    <xf numFmtId="0" fontId="5" fillId="8" borderId="0" xfId="1" applyFill="1" applyAlignment="1">
      <alignment readingOrder="1"/>
    </xf>
    <xf numFmtId="14" fontId="2" fillId="8" borderId="0" xfId="0" applyNumberFormat="1" applyFont="1" applyFill="1"/>
    <xf numFmtId="0" fontId="5" fillId="8" borderId="0" xfId="1" applyFill="1" applyBorder="1" applyAlignment="1"/>
    <xf numFmtId="0" fontId="5" fillId="0" borderId="0" xfId="1" applyFill="1" applyAlignment="1"/>
    <xf numFmtId="0" fontId="8" fillId="0" borderId="0" xfId="0" applyFont="1" applyAlignment="1">
      <alignment wrapText="1"/>
    </xf>
    <xf numFmtId="0" fontId="0" fillId="9" borderId="0" xfId="0" applyFill="1"/>
    <xf numFmtId="0" fontId="2" fillId="10" borderId="0" xfId="0" applyFont="1" applyFill="1"/>
    <xf numFmtId="14" fontId="2" fillId="10" borderId="0" xfId="0" applyNumberFormat="1" applyFont="1" applyFill="1"/>
    <xf numFmtId="0" fontId="6" fillId="10" borderId="0" xfId="0" applyFont="1" applyFill="1"/>
    <xf numFmtId="0" fontId="0" fillId="10" borderId="0" xfId="0" applyFill="1"/>
    <xf numFmtId="0" fontId="5" fillId="10" borderId="0" xfId="1" applyFill="1" applyBorder="1" applyAlignment="1"/>
    <xf numFmtId="0" fontId="9" fillId="11" borderId="0" xfId="0" applyFont="1" applyFill="1"/>
    <xf numFmtId="0" fontId="2" fillId="11" borderId="0" xfId="0" applyFont="1" applyFill="1"/>
    <xf numFmtId="0" fontId="2" fillId="12" borderId="0" xfId="0" applyFont="1" applyFill="1"/>
    <xf numFmtId="0" fontId="1" fillId="2" borderId="1" xfId="0" applyFont="1" applyFill="1" applyBorder="1" applyAlignment="1">
      <alignment horizontal="left" vertical="center" wrapText="1"/>
    </xf>
    <xf numFmtId="0" fontId="0" fillId="0" borderId="0" xfId="0" applyAlignment="1">
      <alignment horizontal="left" vertical="center" wrapText="1"/>
    </xf>
  </cellXfs>
  <cellStyles count="2">
    <cellStyle name="Hyperlink" xfId="1" builtinId="8"/>
    <cellStyle name="Standaard" xfId="0" builtinId="0"/>
  </cellStyles>
  <dxfs count="26">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dxf>
    <dxf>
      <numFmt numFmtId="0" formatCode="General"/>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numFmt numFmtId="19" formatCode="d/m/yyyy"/>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numFmt numFmtId="19" formatCode="d/m/yyyy"/>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dxf>
    <dxf>
      <border outline="0">
        <bottom style="medium">
          <color theme="1"/>
        </bottom>
      </border>
    </dxf>
    <dxf>
      <border outline="0">
        <top style="medium">
          <color theme="1"/>
        </top>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9CEF82-F135-4ADE-96DD-4E023509A3C9}" name="Tabel1" displayName="Tabel1" ref="A1:K61" totalsRowShown="0" headerRowDxfId="23" dataDxfId="22" headerRowBorderDxfId="20" tableBorderDxfId="21">
  <autoFilter ref="A1:K61" xr:uid="{DC9CEF82-F135-4ADE-96DD-4E023509A3C9}"/>
  <sortState xmlns:xlrd2="http://schemas.microsoft.com/office/spreadsheetml/2017/richdata2" ref="A2:K61">
    <sortCondition ref="D1:D61"/>
  </sortState>
  <tableColumns count="11">
    <tableColumn id="13" xr3:uid="{C2869452-5628-4176-937D-41300C02407F}" name="WOB Verzoek" dataDxfId="18" totalsRowDxfId="19"/>
    <tableColumn id="14" xr3:uid="{C055B02F-C678-4C33-8433-EF704F3B747A}" name="Onderwerp" totalsRowDxfId="17"/>
    <tableColumn id="15" xr3:uid="{DCB6BC96-5E37-443B-99CF-1BE974CA2853}" name="Datum van ontvangst" dataDxfId="15" totalsRowDxfId="16"/>
    <tableColumn id="1" xr3:uid="{F0A1BF95-4C83-4CC6-98EB-2F398D0A33AA}" name="Datum van besluit" dataDxfId="13" totalsRowDxfId="14"/>
    <tableColumn id="2" xr3:uid="{F2057FBE-243F-407B-81C7-A46EB3496DE2}" name="Aantal dagen _x000a_in behandeling" dataDxfId="11" totalsRowDxfId="12">
      <calculatedColumnFormula>_xlfn.DAYS(Tabel1[[#This Row],[Datum van besluit]],Tabel1[[#This Row],[Datum van ontvangst]])</calculatedColumnFormula>
    </tableColumn>
    <tableColumn id="18" xr3:uid="{9C1A33FC-FC01-4839-8D78-A485F838C39A}" name="Indien deelbesluit 1, aantal dagen" dataDxfId="9" totalsRowDxfId="10"/>
    <tableColumn id="17" xr3:uid="{0174A62C-5BBD-4C6C-A021-C9C6B52CFD01}" name="Indien deelbesluit 2, aantal dagen" dataDxfId="7" totalsRowDxfId="8"/>
    <tableColumn id="3" xr3:uid="{6CB55B51-97BB-4607-920B-333F7A228856}" name="Binnen de _x000a_termijn afgehandeld" dataDxfId="6">
      <calculatedColumnFormula>IF(E:E &gt;42,"Nee","Ja")</calculatedColumnFormula>
    </tableColumn>
    <tableColumn id="4" xr3:uid="{1B92997F-3AE7-4018-819F-FE309FD134F1}" name="Omvang document (aantal pagina's)_x000a_" dataDxfId="4" totalsRowDxfId="5"/>
    <tableColumn id="11" xr3:uid="{5B00194F-23E8-461C-B10C-6D2F9D6B1FAB}" name="Bijzonderheden" dataDxfId="2" totalsRowDxfId="3"/>
    <tableColumn id="12" xr3:uid="{A5644B9B-4C98-4A78-BA0E-A97DBCF217CA}" name="URL" dataDxfId="0" totalsRowDxfId="1"/>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ijksoverheid.nl/ministeries/ministerie-van-onderwijs-cultuur-en-wetenschap/documenten/wob-verzoeken/2022/02/09/besluit-op-wob-verzoek-over-uitvoering-artikel-11.5-wet-studiefinanciering-2000" TargetMode="External"/><Relationship Id="rId18" Type="http://schemas.openxmlformats.org/officeDocument/2006/relationships/hyperlink" Target="https://www.rijksoverheid.nl/ministeries/ministerie-van-onderwijs-cultuur-en-wetenschap/documenten/wob-verzoeken/2022/03/15/besluit-op-wob-verzoek-over-banenafspraak-bij-ocw" TargetMode="External"/><Relationship Id="rId26" Type="http://schemas.openxmlformats.org/officeDocument/2006/relationships/hyperlink" Target="https://www.rijksoverheid.nl/ministeries/ministerie-van-onderwijs-cultuur-en-wetenschap/documenten/woo-besluiten/2022/06/14/besluit-op-wob-verzoek-over-jaarverslag-2020-haga" TargetMode="External"/><Relationship Id="rId39" Type="http://schemas.openxmlformats.org/officeDocument/2006/relationships/hyperlink" Target="https://www.rijksoverheid.nl/ministeries/ministerie-van-onderwijs-cultuur-en-wetenschap/documenten/woo-besluiten/2022/11/14/besluit-op-woo-verzoek-over-benoeming-voorzitter-curriculumcommissie" TargetMode="External"/><Relationship Id="rId21" Type="http://schemas.openxmlformats.org/officeDocument/2006/relationships/hyperlink" Target="https://www.rijksoverheid.nl/ministeries/ministerie-van-onderwijs-cultuur-en-wetenschap/documenten/wob-verzoeken/2022/03/24/besluit-op-wob-verzoek-over-allocatiemodellen-promoties" TargetMode="External"/><Relationship Id="rId34" Type="http://schemas.openxmlformats.org/officeDocument/2006/relationships/hyperlink" Target="https://www.rijksoverheid.nl/ministeries/ministerie-van-onderwijs-cultuur-en-wetenschap/documenten/woo-besluiten/2022/09/29/2e-deelbesluit-op-woo-verzoek-over-nationaal-platform-leren-en-ontwikkelen" TargetMode="External"/><Relationship Id="rId42" Type="http://schemas.openxmlformats.org/officeDocument/2006/relationships/hyperlink" Target="https://www.rijksoverheid.nl/ministeries/ministerie-van-onderwijs-cultuur-en-wetenschap/documenten/wob-verzoeken/2022/02/28/1e-deelbesluit-wob-verzoek-chinese-invloed-op-nederlands-onderwijs" TargetMode="External"/><Relationship Id="rId47" Type="http://schemas.openxmlformats.org/officeDocument/2006/relationships/hyperlink" Target="https://www.rijksoverheid.nl/ministeries/ministerie-van-onderwijs-cultuur-en-wetenschap/documenten/woo-besluiten/2022/08/25/2e-deelbesluit-wob-verzoek-kwaliteitsonderzoeken-en-financiele-onderzoeken-bij-svpo" TargetMode="External"/><Relationship Id="rId50" Type="http://schemas.openxmlformats.org/officeDocument/2006/relationships/hyperlink" Target="https://www.rijksoverheid.nl/ministeries/ministerie-van-onderwijs-cultuur-en-wetenschap/documenten/woo-besluiten/2022/11/24/besluit-op-woo-verzoek-over-aanvragen-5-nieuwe-scholen-voortgezet-onderwijs" TargetMode="External"/><Relationship Id="rId55" Type="http://schemas.openxmlformats.org/officeDocument/2006/relationships/hyperlink" Target="https://www.rijksoverheid.nl/ministeries/ministerie-van-onderwijs-cultuur-en-wetenschap/documenten/woo-besluiten/2022/12/09/besluit-op-woo-verzoek-over-oproep-tot-mededinging-laptops-accessoires-en-diensten-en-klacht-binnen-het-aanbestedingsproces" TargetMode="External"/><Relationship Id="rId7" Type="http://schemas.openxmlformats.org/officeDocument/2006/relationships/hyperlink" Target="https://www.rijksoverheid.nl/ministeries/ministerie-van-onderwijs-cultuur-en-wetenschap/documenten/wob-verzoeken/2022/02/25/besluit-op-wob-verzoek-over-schilderij-de-vaandeldager" TargetMode="External"/><Relationship Id="rId2" Type="http://schemas.openxmlformats.org/officeDocument/2006/relationships/hyperlink" Target="https://www.rijksoverheid.nl/ministeries/ministerie-van-onderwijs-cultuur-en-wetenschap/documenten/woo-besluiten/2022/07/13/besluit-op-woo-verzoek-over-de-aanvraag-voor-nieuwe-school-kindcentrum-de-beuk-van-stichting-onderwijs-oostelbeers-e.o" TargetMode="External"/><Relationship Id="rId16" Type="http://schemas.openxmlformats.org/officeDocument/2006/relationships/hyperlink" Target="https://www.rijksoverheid.nl/ministeries/ministerie-van-onderwijs-cultuur-en-wetenschap/documenten/wob-verzoeken/2022/02/25/besluit-wob-verzoek-schilderij-de-vaandeldager-over-adviezen-aankoop" TargetMode="External"/><Relationship Id="rId29" Type="http://schemas.openxmlformats.org/officeDocument/2006/relationships/hyperlink" Target="https://www.rijksoverheid.nl/ministeries/ministerie-van-onderwijs-cultuur-en-wetenschap/documenten/woo-besluiten/2022/09/23/besluit-op-woo-verzoek-over-het-studentenreisproduct" TargetMode="External"/><Relationship Id="rId11" Type="http://schemas.openxmlformats.org/officeDocument/2006/relationships/hyperlink" Target="https://www.rijksoverheid.nl/ministeries/ministerie-van-onderwijs-cultuur-en-wetenschap/documenten/wob-verzoeken/2022/02/09/besluit-op-wob-verzoek-over-terugbetalingsregels-van-studieschuld" TargetMode="External"/><Relationship Id="rId24" Type="http://schemas.openxmlformats.org/officeDocument/2006/relationships/hyperlink" Target="https://www.rijksoverheid.nl/ministeries/ministerie-van-onderwijs-cultuur-en-wetenschap/documenten/woo-besluiten/2022/05/10/besluit-op-wob-woo-verzoek-over-rijksmonument-oude-vest-73-leiden" TargetMode="External"/><Relationship Id="rId32" Type="http://schemas.openxmlformats.org/officeDocument/2006/relationships/hyperlink" Target="https://www.rijksoverheid.nl/ministeries/ministerie-van-onderwijs-cultuur-en-wetenschap/documenten/woo-besluiten/2022/09/27/besluit-op-woo-verzoek-over-procesgang-melding-bij-ocw" TargetMode="External"/><Relationship Id="rId37" Type="http://schemas.openxmlformats.org/officeDocument/2006/relationships/hyperlink" Target="https://www.rijksoverheid.nl/ministeries/ministerie-van-onderwijs-cultuur-en-wetenschap/documenten/woo-besluiten/2022/10/20/besluit-woo-verzoek-over-eurovisiesongfestival" TargetMode="External"/><Relationship Id="rId40" Type="http://schemas.openxmlformats.org/officeDocument/2006/relationships/hyperlink" Target="https://www.rijksoverheid.nl/ministeries/ministerie-van-onderwijs-cultuur-en-wetenschap/documenten/woo-besluiten/2022/11/17/besluit-op-wob-woo-verzoek-over-inspectierapport-huisvestingssituatie-svpo" TargetMode="External"/><Relationship Id="rId45" Type="http://schemas.openxmlformats.org/officeDocument/2006/relationships/hyperlink" Target="https://www.rijksoverheid.nl/ministeries/ministerie-van-onderwijs-cultuur-en-wetenschap/documenten/woo-besluiten/2022/07/21/besluit-op-woo-verzoek-over-inventaris-en-verklaring-van-overbrenging-archieven-van-persoonsdossiers-van-de-cvd-en-de-bvd" TargetMode="External"/><Relationship Id="rId53" Type="http://schemas.openxmlformats.org/officeDocument/2006/relationships/hyperlink" Target="https://www.rijksoverheid.nl/ministeries/ministerie-van-onderwijs-cultuur-en-wetenschap/documenten/woo-besluiten/2022/03/21/besluit-op-wob-woo-verzoek-over-geo-engineering-chemtrails" TargetMode="External"/><Relationship Id="rId58" Type="http://schemas.openxmlformats.org/officeDocument/2006/relationships/hyperlink" Target="https://www.rijksoverheid.nl/ministeries/ministerie-van-onderwijs-cultuur-en-wetenschap/documenten/woo-besluiten/2022/12/20/deelbesluit-2-woo-verzoek-seksueel-grensoverschrijdend-gedrag" TargetMode="External"/><Relationship Id="rId5" Type="http://schemas.openxmlformats.org/officeDocument/2006/relationships/hyperlink" Target="https://www.rijksoverheid.nl/ministeries/ministerie-van-onderwijs-cultuur-en-wetenschap/documenten/woo-besluiten/2022/09/20/besluit-woo-verzoek-subsidiebeschikking-innovatie-filmtheaters" TargetMode="External"/><Relationship Id="rId61" Type="http://schemas.openxmlformats.org/officeDocument/2006/relationships/printerSettings" Target="../printerSettings/printerSettings1.bin"/><Relationship Id="rId19" Type="http://schemas.openxmlformats.org/officeDocument/2006/relationships/hyperlink" Target="https://www.rijksoverheid.nl/ministeries/ministerie-van-onderwijs-cultuur-en-wetenschap/documenten/wob-verzoeken/2022/03/17/besluit-op-wob-verzoek-over-het-europees-herstelfonds-en-nationale-nederlandse-herstelplan" TargetMode="External"/><Relationship Id="rId14" Type="http://schemas.openxmlformats.org/officeDocument/2006/relationships/hyperlink" Target="https://www.rijksoverheid.nl/ministeries/ministerie-van-onderwijs-cultuur-en-wetenschap/documenten/wob-verzoeken/2022/02/10/besluit-op-wob-verzoek-over-wrakkenbescherming" TargetMode="External"/><Relationship Id="rId22" Type="http://schemas.openxmlformats.org/officeDocument/2006/relationships/hyperlink" Target="https://www.rijksoverheid.nl/ministeries/ministerie-van-onderwijs-cultuur-en-wetenschap/documenten/wob-verzoeken/2022/04/05/besluit-op-wob-verzoek-zaakdossier-over-buitenechtelijke-zoon-van-prins-hendrik" TargetMode="External"/><Relationship Id="rId27" Type="http://schemas.openxmlformats.org/officeDocument/2006/relationships/hyperlink" Target="https://www.rijksoverheid.nl/ministeries/ministerie-van-onderwijs-cultuur-en-wetenschap/documenten/woo-besluiten/2022/05/30/besluit-op-woo-verzoek-over-grensoverschrijdend-gedrag-d66-1" TargetMode="External"/><Relationship Id="rId30" Type="http://schemas.openxmlformats.org/officeDocument/2006/relationships/hyperlink" Target="https://www.rijksoverheid.nl/ministeries/ministerie-van-onderwijs-cultuur-en-wetenschap/documenten/woo-besluiten/2022/09/23/besluit-op-woo-verzoek-over-het-groeifonds" TargetMode="External"/><Relationship Id="rId35" Type="http://schemas.openxmlformats.org/officeDocument/2006/relationships/hyperlink" Target="https://www.rijksoverheid.nl/ministeries/ministerie-van-onderwijs-cultuur-en-wetenschap/documenten/woo-besluiten/2022/10/13/besluit-woo-verzoek-aanvragen-nieuwe-vo-scholen" TargetMode="External"/><Relationship Id="rId43" Type="http://schemas.openxmlformats.org/officeDocument/2006/relationships/hyperlink" Target="https://www.rijksoverheid.nl/ministeries/ministerie-van-onderwijs-cultuur-en-wetenschap/documenten/woo-besluiten/2022/07/08/besluit-op-woo-verzoek-over-meer-ruimte-voor-nieuwe-scholen-in-het-voortgezet-onderwijs" TargetMode="External"/><Relationship Id="rId48" Type="http://schemas.openxmlformats.org/officeDocument/2006/relationships/hyperlink" Target="https://www.rijksoverheid.nl/ministeries/ministerie-van-onderwijs-cultuur-en-wetenschap/documenten/woo-besluiten/2022/09/12/besluit-op-wob-woo-verzoek-over-inzageverzoek-verwerking-persoonsgegevens" TargetMode="External"/><Relationship Id="rId56" Type="http://schemas.openxmlformats.org/officeDocument/2006/relationships/hyperlink" Target="https://www.rijksoverheid.nl/ministeries/ministerie-van-onderwijs-cultuur-en-wetenschap/documenten/woo-besluiten/2022/12/12/besluit-op-woo-verzoek-over-tv-rechten-wk" TargetMode="External"/><Relationship Id="rId8" Type="http://schemas.openxmlformats.org/officeDocument/2006/relationships/hyperlink" Target="https://www.rijksoverheid.nl/ministeries/ministerie-van-onderwijs-cultuur-en-wetenschap/documenten/wob-verzoeken/2022/01/21/besluit-op-wob-verzoek-over-cns-of-cbs-havelterberg" TargetMode="External"/><Relationship Id="rId51" Type="http://schemas.openxmlformats.org/officeDocument/2006/relationships/hyperlink" Target="https://www.rijksoverheid.nl/ministeries/ministerie-van-onderwijs-cultuur-en-wetenschap/documenten/woo-besluiten/2022/07/19/besluit-op-woo-verzoek-over-de-inwerkingtreding-cultuurgoedregeling-van-de-successiewet-1956-in-1997" TargetMode="External"/><Relationship Id="rId3" Type="http://schemas.openxmlformats.org/officeDocument/2006/relationships/hyperlink" Target="https://www.rijksoverheid.nl/ministeries/ministerie-van-onderwijs-cultuur-en-wetenschap/documenten/woo-besluiten/2022/05/30/besluit-op-woo-verzoek-over-grensoverschrijdend-gedrag-d66-2" TargetMode="External"/><Relationship Id="rId12" Type="http://schemas.openxmlformats.org/officeDocument/2006/relationships/hyperlink" Target="https://www.rijksoverheid.nl/ministeries/ministerie-van-onderwijs-cultuur-en-wetenschap/documenten/wob-verzoeken/2022/02/09/besluit-op-wob-verzoek-over-subsidieaanvraag-voor-samen-opleiden-voor-academische-leraren" TargetMode="External"/><Relationship Id="rId17" Type="http://schemas.openxmlformats.org/officeDocument/2006/relationships/hyperlink" Target="https://www.rijksoverheid.nl/ministeries/ministerie-van-onderwijs-cultuur-en-wetenschap/documenten/wob-verzoeken/2022/03/03/besluit-op-wob-verzoek-over-subsidies-en-projectplannen-over-tel-mee-met-taal" TargetMode="External"/><Relationship Id="rId25" Type="http://schemas.openxmlformats.org/officeDocument/2006/relationships/hyperlink" Target="https://www.rijksoverheid.nl/ministeries/ministerie-van-onderwijs-cultuur-en-wetenschap/documenten/woo-besluiten/2022/06/01/besluit-op-wob-verzoek-over-gesprekken-met-sbb" TargetMode="External"/><Relationship Id="rId33" Type="http://schemas.openxmlformats.org/officeDocument/2006/relationships/hyperlink" Target="https://www.rijksoverheid.nl/ministeries/ministerie-van-onderwijs-cultuur-en-wetenschap/documenten/woo-besluiten/2022/09/28/besluit-op-woo-verzoek-over-de-ouderbijdragen-in-het-basisonderwijs" TargetMode="External"/><Relationship Id="rId38" Type="http://schemas.openxmlformats.org/officeDocument/2006/relationships/hyperlink" Target="https://www.rijksoverheid.nl/ministeries/ministerie-van-onderwijs-cultuur-en-wetenschap/documenten/woo-besluiten/2022/11/01/besluit-woo-verzoek-consultatie-wetsvoorstel-investeringsverplichting" TargetMode="External"/><Relationship Id="rId46" Type="http://schemas.openxmlformats.org/officeDocument/2006/relationships/hyperlink" Target="https://www.rijksoverheid.nl/ministeries/ministerie-van-onderwijs-cultuur-en-wetenschap/documenten/woo-besluiten/2022/07/19/woo-verzoek-blokkade-russische-staatsmedia" TargetMode="External"/><Relationship Id="rId59" Type="http://schemas.openxmlformats.org/officeDocument/2006/relationships/hyperlink" Target="https://www.rijksoverheid.nl/ministeries/ministerie-van-onderwijs-cultuur-en-wetenschap/documenten/woo-besluiten/2022/12/21/besluit-op-woo-verzoek-over-mores.online" TargetMode="External"/><Relationship Id="rId20" Type="http://schemas.openxmlformats.org/officeDocument/2006/relationships/hyperlink" Target="https://www.rijksoverheid.nl/ministeries/ministerie-van-onderwijs-cultuur-en-wetenschap/documenten/wob-verzoeken/2022/03/21/besluit-op-wob-verzoek-over-beleidsregel-verlenging-diplomatermijn" TargetMode="External"/><Relationship Id="rId41" Type="http://schemas.openxmlformats.org/officeDocument/2006/relationships/hyperlink" Target="https://www.rijksoverheid.nl/ministeries/ministerie-van-onderwijs-cultuur-en-wetenschap/documenten/woo-besluiten/2022/10/17/besluit-op-woo-verzoek-over-onderbouwing-afwijzing-van-aanvraag-basisschool-de-springplank-bergschenhoek" TargetMode="External"/><Relationship Id="rId54" Type="http://schemas.openxmlformats.org/officeDocument/2006/relationships/hyperlink" Target="https://www.rijksoverheid.nl/ministeries/ministerie-van-onderwijs-cultuur-en-wetenschap/documenten/woo-besluiten/2022/12/06/besluit-op-woo-verzoek-over-berichten-tussen-onderwijsinspectie-en-schoolbesturen" TargetMode="External"/><Relationship Id="rId62" Type="http://schemas.openxmlformats.org/officeDocument/2006/relationships/table" Target="../tables/table1.xml"/><Relationship Id="rId1" Type="http://schemas.openxmlformats.org/officeDocument/2006/relationships/hyperlink" Target="https://www.rijksoverheid.nl/ministeries/ministerie-van-onderwijs-cultuur-en-wetenschap/documenten/woo-besluiten/2022/08/24/besluit-woo-verzoek-jaarverslag-2021-cornelius-haga-lyceum" TargetMode="External"/><Relationship Id="rId6" Type="http://schemas.openxmlformats.org/officeDocument/2006/relationships/hyperlink" Target="https://www.rijksoverheid.nl/ministeries/ministerie-van-onderwijs-cultuur-en-wetenschap/documenten/woo-besluiten/2022/07/15/besluit-op-wob-verzoek-over-aankoopprocedure-rond-schilderij-de-vaandeldrager" TargetMode="External"/><Relationship Id="rId15" Type="http://schemas.openxmlformats.org/officeDocument/2006/relationships/hyperlink" Target="https://www.rijksoverheid.nl/ministeries/ministerie-van-onderwijs-cultuur-en-wetenschap/documenten/wob-verzoeken/2022/02/17/besluit-op-wob-verzoek-over-het-afschaffen-van-het-leenstelsel" TargetMode="External"/><Relationship Id="rId23" Type="http://schemas.openxmlformats.org/officeDocument/2006/relationships/hyperlink" Target="https://www.rijksoverheid.nl/ministeries/ministerie-van-onderwijs-cultuur-en-wetenschap/documenten/wob-verzoeken/2022/04/29/besluit-op-wob-verzoek-over-aankoop-van-het-schilderij-de-vaandeldrager" TargetMode="External"/><Relationship Id="rId28" Type="http://schemas.openxmlformats.org/officeDocument/2006/relationships/hyperlink" Target="https://www.rijksoverheid.nl/ministeries/ministerie-van-onderwijs-cultuur-en-wetenschap/documenten/woo-besluiten/2022/08/10/besluit-ocw-wob-verzoek-controle-declaraties-externe-commissies" TargetMode="External"/><Relationship Id="rId36" Type="http://schemas.openxmlformats.org/officeDocument/2006/relationships/hyperlink" Target="https://www.rijksoverheid.nl/ministeries/ministerie-van-onderwijs-cultuur-en-wetenschap/documenten/woo-besluiten/2022/10/17/besluit-wob-verzoek-vierjaarlijkse-onderzoeken-svpo-kapelle-hurdegaryp-en-geldermalsen" TargetMode="External"/><Relationship Id="rId49" Type="http://schemas.openxmlformats.org/officeDocument/2006/relationships/hyperlink" Target="https://www.rijksoverheid.nl/ministeries/ministerie-van-onderwijs-cultuur-en-wetenschap/documenten/woo-besluiten/2022/11/14/besluit-op-woo-verzoek-over-positie-ouderbijdragen-binnen-wetsvoorstel-igbo" TargetMode="External"/><Relationship Id="rId57" Type="http://schemas.openxmlformats.org/officeDocument/2006/relationships/hyperlink" Target="https://www.rijksoverheid.nl/ministeries/ministerie-van-onderwijs-cultuur-en-wetenschap/documenten/woo-besluiten/2022/12/12/besluit-op-woo-verzoek-over-bibob-onderzoek-naar-een-school-door-de-gemeente-amsterdam-in-2018-2019" TargetMode="External"/><Relationship Id="rId10" Type="http://schemas.openxmlformats.org/officeDocument/2006/relationships/hyperlink" Target="https://www.rijksoverheid.nl/ministeries/ministerie-van-onderwijs-cultuur-en-wetenschap/documenten/wob-verzoeken/2022/01/24/besluit-op-wob-verzoek-over-correspondentie-tussen-de-inspectie-ocw-en-de-gemeente-meppel-en-de-inspectie-ocw-en-het-bestuur-van-de-vereniging-en-stichting-cns--of-cbs-havelterberg-in-de-periode-tussen-1996-en-2001" TargetMode="External"/><Relationship Id="rId31" Type="http://schemas.openxmlformats.org/officeDocument/2006/relationships/hyperlink" Target="https://www.rijksoverheid.nl/ministeries/ministerie-van-onderwijs-cultuur-en-wetenschap/documenten/wob-verzoeken/2022/09/26/besluit-op-woo-verzoek-over-mutatie-brin-nummers-drietal-scholen-zoetermeer" TargetMode="External"/><Relationship Id="rId44" Type="http://schemas.openxmlformats.org/officeDocument/2006/relationships/hyperlink" Target="https://www.rijksoverheid.nl/ministeries/ministerie-van-onderwijs-cultuur-en-wetenschap/documenten/woo-besluiten/2022/07/08/besluit-op-wob-verzoek-over-nationaal-platform-leren-en-ontwikkelen-nplo" TargetMode="External"/><Relationship Id="rId52" Type="http://schemas.openxmlformats.org/officeDocument/2006/relationships/hyperlink" Target="https://www.rijksoverheid.nl/ministeries/ministerie-van-onderwijs-cultuur-en-wetenschap/documenten/woo-besluiten/2022/12/12/besluit-op-wob-woo-verzoek-over-stichting-kind-en-toekomst" TargetMode="External"/><Relationship Id="rId60" Type="http://schemas.openxmlformats.org/officeDocument/2006/relationships/hyperlink" Target="https://www.rijksoverheid.nl/ministeries/ministerie-van-onderwijs-cultuur-en-wetenschap/documenten/woo-besluiten/2022/12/22/besluit-woo-verzoek-uitreiking-prijs-der-nederlandse-letteren-aan-astrid-roemer" TargetMode="External"/><Relationship Id="rId4" Type="http://schemas.openxmlformats.org/officeDocument/2006/relationships/hyperlink" Target="https://www.rijksoverheid.nl/ministeries/ministerie-van-onderwijs-cultuur-en-wetenschap/documenten/woo-besluiten/2022/09/13/besluit-woo-verzoek-btw-convenanten-film" TargetMode="External"/><Relationship Id="rId9" Type="http://schemas.openxmlformats.org/officeDocument/2006/relationships/hyperlink" Target="https://www.rijksoverheid.nl/ministeries/ministerie-van-onderwijs-cultuur-en-wetenschap/documenten/wob-verzoeken/2022/01/21/besluit-op-wob-verzoek-over-verhouding-tussen-lerarentekort-en-loonkloof-primair-onderwijs---voortgezet-onderwij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rijksoverheid.nl/ministeries/ministerie-van-onderwijs-cultuur-en-wetenschap/documenten/woo-besluiten/2022/09/14/besluit-op-woo-verzoek-over-nationaal-platform-leren-en-ontwikkelen-nplo" TargetMode="External"/><Relationship Id="rId2" Type="http://schemas.openxmlformats.org/officeDocument/2006/relationships/hyperlink" Target="https://www.rijksoverheid.nl/ministeries/ministerie-van-onderwijs-cultuur-en-wetenschap/documenten/woo-besluiten/2022/08/23/besluit-woo-verzoek-correspondentie-met-bestuur-npo" TargetMode="External"/><Relationship Id="rId1" Type="http://schemas.openxmlformats.org/officeDocument/2006/relationships/hyperlink" Target="https://www.rijksoverheid.nl/ministeries/ministerie-van-onderwijs-cultuur-en-wetenschap/documenten/wob-verzoeken/2022/03/21/besluit-op-wob-verzoek-over-kwaliteitsonderzoeken-en-financiele-onderzoeken-bij-svpo" TargetMode="External"/><Relationship Id="rId5" Type="http://schemas.openxmlformats.org/officeDocument/2006/relationships/printerSettings" Target="../printerSettings/printerSettings2.bin"/><Relationship Id="rId4" Type="http://schemas.openxmlformats.org/officeDocument/2006/relationships/hyperlink" Target="https://www.rijksoverheid.nl/ministeries/ministerie-van-onderwijs-cultuur-en-wetenschap/documenten/woo-besluiten/2022/08/30/besluit-woo-verzoek-seksueel-grensoverschrijdend-gedra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777A1-7B5B-4D67-B576-066002339E2B}">
  <dimension ref="A1:K71"/>
  <sheetViews>
    <sheetView topLeftCell="A48" zoomScale="109" zoomScaleNormal="70" workbookViewId="0">
      <selection activeCell="K9" sqref="K9"/>
    </sheetView>
  </sheetViews>
  <sheetFormatPr defaultColWidth="8.85546875" defaultRowHeight="15"/>
  <cols>
    <col min="1" max="1" width="15.85546875" bestFit="1" customWidth="1"/>
    <col min="2" max="2" width="75.140625" customWidth="1"/>
    <col min="3" max="3" width="22.28515625" style="8" customWidth="1"/>
    <col min="4" max="4" width="20.85546875" style="8" customWidth="1"/>
    <col min="5" max="7" width="14.42578125" customWidth="1"/>
    <col min="8" max="8" width="13.7109375" customWidth="1"/>
    <col min="9" max="9" width="41.7109375" customWidth="1"/>
    <col min="10" max="10" width="57.85546875" style="5" customWidth="1"/>
    <col min="11" max="11" width="255.7109375" bestFit="1" customWidth="1"/>
  </cols>
  <sheetData>
    <row r="1" spans="1:11" ht="45.75">
      <c r="A1" s="1" t="s">
        <v>0</v>
      </c>
      <c r="B1" s="1" t="s">
        <v>1</v>
      </c>
      <c r="C1" s="7" t="s">
        <v>2</v>
      </c>
      <c r="D1" s="9" t="s">
        <v>3</v>
      </c>
      <c r="E1" s="4" t="s">
        <v>4</v>
      </c>
      <c r="F1" s="4" t="s">
        <v>5</v>
      </c>
      <c r="G1" s="4" t="s">
        <v>6</v>
      </c>
      <c r="H1" s="4" t="s">
        <v>7</v>
      </c>
      <c r="I1" s="4" t="s">
        <v>8</v>
      </c>
      <c r="J1" s="3" t="s">
        <v>9</v>
      </c>
      <c r="K1" s="3" t="s">
        <v>10</v>
      </c>
    </row>
    <row r="2" spans="1:11">
      <c r="A2" s="2">
        <v>1</v>
      </c>
      <c r="B2" s="10" t="s">
        <v>11</v>
      </c>
      <c r="C2" s="23">
        <v>44528</v>
      </c>
      <c r="D2" s="23">
        <v>44582</v>
      </c>
      <c r="E2" s="2">
        <f>_xlfn.DAYS(Tabel1[[#This Row],[Datum van besluit]],Tabel1[[#This Row],[Datum van ontvangst]])</f>
        <v>54</v>
      </c>
      <c r="F2" s="2"/>
      <c r="G2" s="2"/>
      <c r="H2" t="str">
        <f>IF(E:E &gt;56,"Nee","Ja")</f>
        <v>Ja</v>
      </c>
      <c r="I2" s="10">
        <v>51</v>
      </c>
      <c r="J2" s="10"/>
      <c r="K2" s="13" t="s">
        <v>12</v>
      </c>
    </row>
    <row r="3" spans="1:11">
      <c r="A3" s="2">
        <f>A2+1</f>
        <v>2</v>
      </c>
      <c r="B3" s="2" t="s">
        <v>13</v>
      </c>
      <c r="C3" s="24">
        <v>44525</v>
      </c>
      <c r="D3" s="24">
        <v>44582</v>
      </c>
      <c r="E3" s="2">
        <f>_xlfn.DAYS(Tabel1[[#This Row],[Datum van besluit]],Tabel1[[#This Row],[Datum van ontvangst]])</f>
        <v>57</v>
      </c>
      <c r="F3" s="2"/>
      <c r="G3" s="2"/>
      <c r="H3" t="str">
        <f t="shared" ref="H3:H19" si="0">IF(E:E &gt;56,"Nee","Ja")</f>
        <v>Nee</v>
      </c>
      <c r="I3" s="11">
        <v>4</v>
      </c>
      <c r="J3" s="11" t="s">
        <v>14</v>
      </c>
      <c r="K3" s="14" t="s">
        <v>15</v>
      </c>
    </row>
    <row r="4" spans="1:11">
      <c r="A4" s="2">
        <f t="shared" ref="A4:A61" si="1">A3+1</f>
        <v>3</v>
      </c>
      <c r="B4" s="2" t="s">
        <v>16</v>
      </c>
      <c r="C4" s="23">
        <v>44529</v>
      </c>
      <c r="D4" s="23">
        <v>44585</v>
      </c>
      <c r="E4" s="2">
        <f>_xlfn.DAYS(Tabel1[[#This Row],[Datum van besluit]],Tabel1[[#This Row],[Datum van ontvangst]])</f>
        <v>56</v>
      </c>
      <c r="F4" s="2"/>
      <c r="G4" s="2"/>
      <c r="H4" t="str">
        <f t="shared" si="0"/>
        <v>Ja</v>
      </c>
      <c r="I4" s="10">
        <v>4</v>
      </c>
      <c r="J4" s="10" t="s">
        <v>17</v>
      </c>
      <c r="K4" s="13" t="s">
        <v>18</v>
      </c>
    </row>
    <row r="5" spans="1:11">
      <c r="A5" s="2">
        <f t="shared" si="1"/>
        <v>4</v>
      </c>
      <c r="B5" s="2" t="s">
        <v>19</v>
      </c>
      <c r="C5" s="24">
        <v>44552</v>
      </c>
      <c r="D5" s="24">
        <v>44601</v>
      </c>
      <c r="E5" s="2">
        <f>_xlfn.DAYS(Tabel1[[#This Row],[Datum van besluit]],Tabel1[[#This Row],[Datum van ontvangst]])</f>
        <v>49</v>
      </c>
      <c r="F5" s="2"/>
      <c r="G5" s="2"/>
      <c r="H5" t="str">
        <f t="shared" si="0"/>
        <v>Ja</v>
      </c>
      <c r="I5" s="11">
        <v>10</v>
      </c>
      <c r="J5" s="11"/>
      <c r="K5" s="14" t="s">
        <v>20</v>
      </c>
    </row>
    <row r="6" spans="1:11">
      <c r="A6" s="2">
        <f t="shared" si="1"/>
        <v>5</v>
      </c>
      <c r="B6" s="2" t="s">
        <v>21</v>
      </c>
      <c r="C6" s="23">
        <v>44587</v>
      </c>
      <c r="D6" s="23">
        <v>44601</v>
      </c>
      <c r="E6" s="2">
        <f>_xlfn.DAYS(Tabel1[[#This Row],[Datum van besluit]],Tabel1[[#This Row],[Datum van ontvangst]])</f>
        <v>14</v>
      </c>
      <c r="F6" s="2"/>
      <c r="G6" s="2"/>
      <c r="H6" t="str">
        <f t="shared" si="0"/>
        <v>Ja</v>
      </c>
      <c r="I6" s="10">
        <v>8</v>
      </c>
      <c r="J6" s="10" t="s">
        <v>22</v>
      </c>
      <c r="K6" s="13" t="s">
        <v>23</v>
      </c>
    </row>
    <row r="7" spans="1:11">
      <c r="A7" s="2">
        <f t="shared" si="1"/>
        <v>6</v>
      </c>
      <c r="B7" s="2" t="s">
        <v>24</v>
      </c>
      <c r="C7" s="24">
        <v>44533</v>
      </c>
      <c r="D7" s="24">
        <v>44601</v>
      </c>
      <c r="E7" s="2">
        <f>_xlfn.DAYS(Tabel1[[#This Row],[Datum van besluit]],Tabel1[[#This Row],[Datum van ontvangst]])</f>
        <v>68</v>
      </c>
      <c r="F7" s="2"/>
      <c r="G7" s="2"/>
      <c r="H7" t="str">
        <f t="shared" si="0"/>
        <v>Nee</v>
      </c>
      <c r="I7" s="11">
        <v>8</v>
      </c>
      <c r="J7" s="11" t="s">
        <v>25</v>
      </c>
      <c r="K7" s="14" t="s">
        <v>26</v>
      </c>
    </row>
    <row r="8" spans="1:11">
      <c r="A8" s="2">
        <f t="shared" si="1"/>
        <v>7</v>
      </c>
      <c r="B8" s="2" t="s">
        <v>27</v>
      </c>
      <c r="C8" s="23">
        <v>44488</v>
      </c>
      <c r="D8" s="23">
        <v>44602</v>
      </c>
      <c r="E8" s="2">
        <f>_xlfn.DAYS(Tabel1[[#This Row],[Datum van besluit]],Tabel1[[#This Row],[Datum van ontvangst]])</f>
        <v>114</v>
      </c>
      <c r="F8" s="2"/>
      <c r="G8" s="2"/>
      <c r="H8" t="str">
        <f t="shared" si="0"/>
        <v>Nee</v>
      </c>
      <c r="I8" s="10">
        <v>150</v>
      </c>
      <c r="J8" s="10" t="s">
        <v>28</v>
      </c>
      <c r="K8" s="13" t="s">
        <v>29</v>
      </c>
    </row>
    <row r="9" spans="1:11">
      <c r="A9" s="2">
        <f t="shared" si="1"/>
        <v>8</v>
      </c>
      <c r="B9" s="2" t="s">
        <v>30</v>
      </c>
      <c r="C9" s="24">
        <v>44547</v>
      </c>
      <c r="D9" s="24">
        <v>44609</v>
      </c>
      <c r="E9" s="2">
        <f>_xlfn.DAYS(Tabel1[[#This Row],[Datum van besluit]],Tabel1[[#This Row],[Datum van ontvangst]])</f>
        <v>62</v>
      </c>
      <c r="F9" s="2"/>
      <c r="G9" s="2"/>
      <c r="H9" t="str">
        <f t="shared" si="0"/>
        <v>Nee</v>
      </c>
      <c r="I9" s="11">
        <v>8</v>
      </c>
      <c r="J9" s="11"/>
      <c r="K9" s="14" t="s">
        <v>31</v>
      </c>
    </row>
    <row r="10" spans="1:11">
      <c r="A10" s="2">
        <f t="shared" si="1"/>
        <v>9</v>
      </c>
      <c r="B10" s="2" t="s">
        <v>32</v>
      </c>
      <c r="C10" s="23">
        <v>44545</v>
      </c>
      <c r="D10" s="23">
        <v>44617</v>
      </c>
      <c r="E10" s="2">
        <f>_xlfn.DAYS(Tabel1[[#This Row],[Datum van besluit]],Tabel1[[#This Row],[Datum van ontvangst]])</f>
        <v>72</v>
      </c>
      <c r="F10" s="2"/>
      <c r="G10" s="2"/>
      <c r="H10" t="str">
        <f t="shared" si="0"/>
        <v>Nee</v>
      </c>
      <c r="I10" s="10">
        <v>27</v>
      </c>
      <c r="J10" s="10" t="s">
        <v>33</v>
      </c>
      <c r="K10" s="12" t="s">
        <v>34</v>
      </c>
    </row>
    <row r="11" spans="1:11" s="6" customFormat="1">
      <c r="A11" s="2">
        <f t="shared" si="1"/>
        <v>10</v>
      </c>
      <c r="B11" s="2" t="s">
        <v>35</v>
      </c>
      <c r="C11" s="24">
        <v>44545</v>
      </c>
      <c r="D11" s="24">
        <v>44617</v>
      </c>
      <c r="E11" s="2">
        <f>_xlfn.DAYS(Tabel1[[#This Row],[Datum van besluit]],Tabel1[[#This Row],[Datum van ontvangst]])</f>
        <v>72</v>
      </c>
      <c r="F11" s="2"/>
      <c r="G11" s="2"/>
      <c r="H11" t="str">
        <f t="shared" si="0"/>
        <v>Nee</v>
      </c>
      <c r="I11" s="11">
        <v>197</v>
      </c>
      <c r="J11" s="11" t="s">
        <v>33</v>
      </c>
      <c r="K11" s="14" t="s">
        <v>36</v>
      </c>
    </row>
    <row r="12" spans="1:11" s="44" customFormat="1">
      <c r="A12" s="43">
        <f t="shared" si="1"/>
        <v>11</v>
      </c>
      <c r="B12" s="44" t="s">
        <v>37</v>
      </c>
      <c r="C12" s="45">
        <v>44335</v>
      </c>
      <c r="D12" s="45">
        <v>44620</v>
      </c>
      <c r="E12" s="43"/>
      <c r="F12" s="43">
        <v>285</v>
      </c>
      <c r="G12" s="43"/>
      <c r="H12" t="s">
        <v>38</v>
      </c>
      <c r="I12" s="46">
        <v>777</v>
      </c>
      <c r="J12" s="46"/>
      <c r="K12" s="48" t="s">
        <v>39</v>
      </c>
    </row>
    <row r="13" spans="1:11" s="31" customFormat="1">
      <c r="A13" s="2">
        <f t="shared" si="1"/>
        <v>12</v>
      </c>
      <c r="B13" s="29" t="s">
        <v>40</v>
      </c>
      <c r="C13" s="30">
        <v>44581</v>
      </c>
      <c r="D13" s="30">
        <v>44623</v>
      </c>
      <c r="E13" s="29">
        <f>_xlfn.DAYS(Tabel1[[#This Row],[Datum van besluit]],Tabel1[[#This Row],[Datum van ontvangst]])</f>
        <v>42</v>
      </c>
      <c r="F13" s="29"/>
      <c r="G13" s="29"/>
      <c r="H13" t="str">
        <f t="shared" si="0"/>
        <v>Ja</v>
      </c>
      <c r="I13" s="32">
        <v>66</v>
      </c>
      <c r="J13" s="32" t="s">
        <v>41</v>
      </c>
      <c r="K13" s="33" t="s">
        <v>42</v>
      </c>
    </row>
    <row r="14" spans="1:11" s="38" customFormat="1">
      <c r="A14" s="2">
        <f t="shared" si="1"/>
        <v>13</v>
      </c>
      <c r="B14" s="36" t="s">
        <v>43</v>
      </c>
      <c r="C14" s="37">
        <v>44572</v>
      </c>
      <c r="D14" s="37">
        <v>44635</v>
      </c>
      <c r="E14" s="36">
        <f>_xlfn.DAYS(Tabel1[[#This Row],[Datum van besluit]],Tabel1[[#This Row],[Datum van ontvangst]])</f>
        <v>63</v>
      </c>
      <c r="F14" s="36"/>
      <c r="G14" s="36"/>
      <c r="H14" t="str">
        <f t="shared" si="0"/>
        <v>Nee</v>
      </c>
      <c r="I14" s="39">
        <v>149</v>
      </c>
      <c r="J14" s="39" t="s">
        <v>44</v>
      </c>
      <c r="K14" s="40" t="s">
        <v>45</v>
      </c>
    </row>
    <row r="15" spans="1:11" s="31" customFormat="1">
      <c r="A15" s="2">
        <f t="shared" si="1"/>
        <v>14</v>
      </c>
      <c r="B15" s="29" t="s">
        <v>46</v>
      </c>
      <c r="C15" s="30">
        <v>44567</v>
      </c>
      <c r="D15" s="30">
        <v>44637</v>
      </c>
      <c r="E15" s="29">
        <f>_xlfn.DAYS(Tabel1[[#This Row],[Datum van besluit]],Tabel1[[#This Row],[Datum van ontvangst]])</f>
        <v>70</v>
      </c>
      <c r="F15" s="29"/>
      <c r="G15" s="29"/>
      <c r="H15" t="str">
        <f t="shared" si="0"/>
        <v>Nee</v>
      </c>
      <c r="I15" s="32">
        <v>76</v>
      </c>
      <c r="J15" s="32" t="s">
        <v>47</v>
      </c>
      <c r="K15" s="33" t="s">
        <v>48</v>
      </c>
    </row>
    <row r="16" spans="1:11">
      <c r="A16" s="2">
        <f t="shared" si="1"/>
        <v>15</v>
      </c>
      <c r="B16" s="2" t="s">
        <v>49</v>
      </c>
      <c r="C16" s="24">
        <v>44615</v>
      </c>
      <c r="D16" s="24">
        <v>44641</v>
      </c>
      <c r="E16" s="2">
        <f>_xlfn.DAYS(Tabel1[[#This Row],[Datum van besluit]],Tabel1[[#This Row],[Datum van ontvangst]])</f>
        <v>26</v>
      </c>
      <c r="F16" s="2"/>
      <c r="G16" s="2"/>
      <c r="H16" t="str">
        <f t="shared" si="0"/>
        <v>Ja</v>
      </c>
      <c r="I16" s="11">
        <v>8</v>
      </c>
      <c r="J16" s="11"/>
      <c r="K16" s="14" t="s">
        <v>50</v>
      </c>
    </row>
    <row r="17" spans="1:11">
      <c r="A17" s="2">
        <f t="shared" si="1"/>
        <v>16</v>
      </c>
      <c r="B17" s="2" t="s">
        <v>51</v>
      </c>
      <c r="C17" s="23">
        <v>44609</v>
      </c>
      <c r="D17" s="23">
        <v>44644</v>
      </c>
      <c r="E17" s="2">
        <f>_xlfn.DAYS(Tabel1[[#This Row],[Datum van besluit]],Tabel1[[#This Row],[Datum van ontvangst]])</f>
        <v>35</v>
      </c>
      <c r="F17" s="2"/>
      <c r="G17" s="2"/>
      <c r="H17" t="str">
        <f t="shared" si="0"/>
        <v>Ja</v>
      </c>
      <c r="I17" s="10">
        <v>7</v>
      </c>
      <c r="J17" s="10" t="s">
        <v>52</v>
      </c>
      <c r="K17" s="13" t="s">
        <v>53</v>
      </c>
    </row>
    <row r="18" spans="1:11" s="6" customFormat="1">
      <c r="A18" s="2">
        <f t="shared" si="1"/>
        <v>17</v>
      </c>
      <c r="B18" s="2" t="s">
        <v>54</v>
      </c>
      <c r="C18" s="24">
        <v>44574</v>
      </c>
      <c r="D18" s="24">
        <v>44656</v>
      </c>
      <c r="E18" s="2">
        <f>_xlfn.DAYS(Tabel1[[#This Row],[Datum van besluit]],Tabel1[[#This Row],[Datum van ontvangst]])</f>
        <v>82</v>
      </c>
      <c r="F18" s="2"/>
      <c r="G18" s="2"/>
      <c r="H18" t="str">
        <f t="shared" si="0"/>
        <v>Nee</v>
      </c>
      <c r="I18" s="11">
        <v>159</v>
      </c>
      <c r="J18" s="11" t="s">
        <v>55</v>
      </c>
      <c r="K18" s="14" t="s">
        <v>56</v>
      </c>
    </row>
    <row r="19" spans="1:11">
      <c r="A19" s="2">
        <f t="shared" si="1"/>
        <v>18</v>
      </c>
      <c r="B19" s="2" t="s">
        <v>57</v>
      </c>
      <c r="C19" s="23">
        <v>44567</v>
      </c>
      <c r="D19" s="23">
        <v>44680</v>
      </c>
      <c r="E19" s="2">
        <f>_xlfn.DAYS(Tabel1[[#This Row],[Datum van besluit]],Tabel1[[#This Row],[Datum van ontvangst]])</f>
        <v>113</v>
      </c>
      <c r="F19" s="2"/>
      <c r="G19" s="2"/>
      <c r="H19" t="str">
        <f t="shared" si="0"/>
        <v>Nee</v>
      </c>
      <c r="I19" s="10">
        <v>709</v>
      </c>
      <c r="J19" s="10" t="s">
        <v>58</v>
      </c>
      <c r="K19" s="13" t="s">
        <v>59</v>
      </c>
    </row>
    <row r="20" spans="1:11">
      <c r="A20" s="2">
        <f t="shared" si="1"/>
        <v>19</v>
      </c>
      <c r="B20" s="2" t="s">
        <v>60</v>
      </c>
      <c r="C20" s="16">
        <v>44621</v>
      </c>
      <c r="D20" s="16">
        <v>44691</v>
      </c>
      <c r="E20" s="2">
        <f>_xlfn.DAYS(Tabel1[[#This Row],[Datum van besluit]],Tabel1[[#This Row],[Datum van ontvangst]])</f>
        <v>70</v>
      </c>
      <c r="F20" s="2"/>
      <c r="G20" s="2"/>
      <c r="H20" t="str">
        <f>IF(E:E &gt;42,"Nee","Ja")</f>
        <v>Nee</v>
      </c>
      <c r="I20" s="2">
        <v>75</v>
      </c>
      <c r="J20" s="2"/>
      <c r="K20" s="17" t="s">
        <v>61</v>
      </c>
    </row>
    <row r="21" spans="1:11" s="6" customFormat="1">
      <c r="A21" s="2">
        <f t="shared" si="1"/>
        <v>20</v>
      </c>
      <c r="B21" s="2" t="s">
        <v>62</v>
      </c>
      <c r="C21" s="16">
        <v>44672</v>
      </c>
      <c r="D21" s="16">
        <v>44713</v>
      </c>
      <c r="E21" s="2">
        <f>_xlfn.DAYS(Tabel1[[#This Row],[Datum van besluit]],Tabel1[[#This Row],[Datum van ontvangst]])</f>
        <v>41</v>
      </c>
      <c r="F21" s="2"/>
      <c r="G21" s="2"/>
      <c r="H21" t="str">
        <f>IF(E:E &gt;42,"Nee","Ja")</f>
        <v>Ja</v>
      </c>
      <c r="I21" s="2">
        <v>4</v>
      </c>
      <c r="J21" s="2" t="s">
        <v>63</v>
      </c>
      <c r="K21" s="17" t="s">
        <v>64</v>
      </c>
    </row>
    <row r="22" spans="1:11">
      <c r="A22" s="2">
        <f t="shared" si="1"/>
        <v>21</v>
      </c>
      <c r="B22" s="2" t="s">
        <v>65</v>
      </c>
      <c r="C22" s="16">
        <v>44641</v>
      </c>
      <c r="D22" s="16">
        <v>44714</v>
      </c>
      <c r="E22" s="2">
        <f>_xlfn.DAYS(Tabel1[[#This Row],[Datum van besluit]],Tabel1[[#This Row],[Datum van ontvangst]])</f>
        <v>73</v>
      </c>
      <c r="F22" s="2"/>
      <c r="G22" s="2"/>
      <c r="H22" t="str">
        <f>IF(E:E &gt;42,"Nee","Ja")</f>
        <v>Nee</v>
      </c>
      <c r="I22" s="2">
        <v>4</v>
      </c>
      <c r="J22" s="2"/>
      <c r="K22" s="19" t="s">
        <v>66</v>
      </c>
    </row>
    <row r="23" spans="1:11">
      <c r="A23" s="2">
        <f t="shared" si="1"/>
        <v>22</v>
      </c>
      <c r="B23" s="2" t="s">
        <v>67</v>
      </c>
      <c r="C23" s="16">
        <v>44684</v>
      </c>
      <c r="D23" s="16">
        <v>44726</v>
      </c>
      <c r="E23" s="2">
        <f>_xlfn.DAYS(Tabel1[[#This Row],[Datum van besluit]],Tabel1[[#This Row],[Datum van ontvangst]])</f>
        <v>42</v>
      </c>
      <c r="F23" s="2"/>
      <c r="G23" s="2"/>
      <c r="H23" t="str">
        <f>IF(E:E &gt;42,"Nee","Ja")</f>
        <v>Ja</v>
      </c>
      <c r="I23" s="2">
        <v>114</v>
      </c>
      <c r="J23" s="2"/>
      <c r="K23" s="17" t="s">
        <v>68</v>
      </c>
    </row>
    <row r="24" spans="1:11">
      <c r="A24" s="2">
        <f t="shared" si="1"/>
        <v>23</v>
      </c>
      <c r="B24" s="2" t="s">
        <v>69</v>
      </c>
      <c r="C24" s="16">
        <v>44713</v>
      </c>
      <c r="D24" s="16">
        <v>44735</v>
      </c>
      <c r="E24" s="2">
        <f>_xlfn.DAYS(Tabel1[[#This Row],[Datum van besluit]],Tabel1[[#This Row],[Datum van ontvangst]])</f>
        <v>22</v>
      </c>
      <c r="F24" s="2"/>
      <c r="G24" s="2"/>
      <c r="H24" t="str">
        <f>IF(E:E &gt;42,"Nee","Ja")</f>
        <v>Ja</v>
      </c>
      <c r="I24" s="2">
        <v>3</v>
      </c>
      <c r="J24" s="2" t="s">
        <v>70</v>
      </c>
      <c r="K24" s="17" t="s">
        <v>71</v>
      </c>
    </row>
    <row r="25" spans="1:11">
      <c r="A25" s="2">
        <f t="shared" si="1"/>
        <v>24</v>
      </c>
      <c r="B25" s="2" t="s">
        <v>72</v>
      </c>
      <c r="C25" s="16">
        <v>44713</v>
      </c>
      <c r="D25" s="16">
        <v>44735</v>
      </c>
      <c r="E25" s="2">
        <f>_xlfn.DAYS(Tabel1[[#This Row],[Datum van besluit]],Tabel1[[#This Row],[Datum van ontvangst]])</f>
        <v>22</v>
      </c>
      <c r="F25" s="2"/>
      <c r="G25" s="2"/>
      <c r="H25" t="str">
        <f>IF(E:E &gt;42,"Nee","Ja")</f>
        <v>Ja</v>
      </c>
      <c r="I25" s="2">
        <v>4</v>
      </c>
      <c r="J25" s="2" t="s">
        <v>73</v>
      </c>
      <c r="K25" s="17" t="s">
        <v>74</v>
      </c>
    </row>
    <row r="26" spans="1:11">
      <c r="A26" s="2">
        <f t="shared" si="1"/>
        <v>25</v>
      </c>
      <c r="B26" s="2" t="s">
        <v>75</v>
      </c>
      <c r="C26" s="16">
        <v>44734</v>
      </c>
      <c r="D26" s="16">
        <v>44750</v>
      </c>
      <c r="E26" s="18">
        <f>_xlfn.DAYS(Tabel1[[#This Row],[Datum van besluit]],Tabel1[[#This Row],[Datum van ontvangst]])</f>
        <v>16</v>
      </c>
      <c r="F26" s="2"/>
      <c r="G26" s="2"/>
      <c r="H26" t="str">
        <f>IF(E:E &gt;42,"Nee","Ja")</f>
        <v>Ja</v>
      </c>
      <c r="I26" s="2">
        <v>210</v>
      </c>
      <c r="J26" s="2"/>
      <c r="K26" s="25" t="s">
        <v>76</v>
      </c>
    </row>
    <row r="27" spans="1:11" s="53" customFormat="1">
      <c r="A27" s="2">
        <f t="shared" si="1"/>
        <v>26</v>
      </c>
      <c r="B27" s="2" t="s">
        <v>77</v>
      </c>
      <c r="C27" s="16">
        <v>44649</v>
      </c>
      <c r="D27" s="16">
        <v>44750</v>
      </c>
      <c r="E27" s="18">
        <f>_xlfn.DAYS(Tabel1[[#This Row],[Datum van besluit]],Tabel1[[#This Row],[Datum van ontvangst]])</f>
        <v>101</v>
      </c>
      <c r="F27" s="2"/>
      <c r="G27" s="2"/>
      <c r="H27" t="str">
        <f>IF(E:E &gt;42,"Nee","Ja")</f>
        <v>Nee</v>
      </c>
      <c r="I27" s="2">
        <v>842</v>
      </c>
      <c r="J27" s="2"/>
      <c r="K27" s="25" t="s">
        <v>78</v>
      </c>
    </row>
    <row r="28" spans="1:11" s="57" customFormat="1">
      <c r="A28" s="54">
        <f t="shared" si="1"/>
        <v>27</v>
      </c>
      <c r="B28" s="54" t="s">
        <v>79</v>
      </c>
      <c r="C28" s="55">
        <v>44721</v>
      </c>
      <c r="D28" s="55">
        <v>44755</v>
      </c>
      <c r="E28" s="56">
        <f>_xlfn.DAYS(Tabel1[[#This Row],[Datum van besluit]],Tabel1[[#This Row],[Datum van ontvangst]])</f>
        <v>34</v>
      </c>
      <c r="F28" s="54"/>
      <c r="G28" s="54"/>
      <c r="H28" s="57" t="str">
        <f>IF(E:E &gt;42,"Nee","Ja")</f>
        <v>Ja</v>
      </c>
      <c r="I28" s="54" t="s">
        <v>80</v>
      </c>
      <c r="J28" s="54" t="s">
        <v>81</v>
      </c>
      <c r="K28" s="58" t="s">
        <v>82</v>
      </c>
    </row>
    <row r="29" spans="1:11" s="57" customFormat="1">
      <c r="A29" s="54">
        <f t="shared" si="1"/>
        <v>28</v>
      </c>
      <c r="B29" s="54" t="s">
        <v>83</v>
      </c>
      <c r="C29" s="55">
        <v>44587</v>
      </c>
      <c r="D29" s="55">
        <v>44757</v>
      </c>
      <c r="E29" s="56">
        <f>_xlfn.DAYS(Tabel1[[#This Row],[Datum van besluit]],Tabel1[[#This Row],[Datum van ontvangst]])</f>
        <v>170</v>
      </c>
      <c r="F29" s="54"/>
      <c r="G29" s="54"/>
      <c r="H29" s="57" t="str">
        <f>IF(E:E &gt;42,"Nee","Ja")</f>
        <v>Nee</v>
      </c>
      <c r="I29" s="54" t="s">
        <v>84</v>
      </c>
      <c r="J29" s="54" t="s">
        <v>85</v>
      </c>
      <c r="K29" s="58" t="s">
        <v>86</v>
      </c>
    </row>
    <row r="30" spans="1:11">
      <c r="A30" s="2">
        <f t="shared" si="1"/>
        <v>29</v>
      </c>
      <c r="B30" s="2" t="s">
        <v>87</v>
      </c>
      <c r="C30" s="16">
        <v>44712</v>
      </c>
      <c r="D30" s="16">
        <v>44761</v>
      </c>
      <c r="E30" s="18">
        <f>_xlfn.DAYS(Tabel1[[#This Row],[Datum van besluit]],Tabel1[[#This Row],[Datum van ontvangst]])</f>
        <v>49</v>
      </c>
      <c r="F30" s="2"/>
      <c r="G30" s="2"/>
      <c r="H30" t="str">
        <f>IF(E:E &gt;42,"Nee","Ja")</f>
        <v>Nee</v>
      </c>
      <c r="I30" s="2">
        <v>45</v>
      </c>
      <c r="J30" s="2"/>
      <c r="K30" s="25" t="s">
        <v>88</v>
      </c>
    </row>
    <row r="31" spans="1:11" s="31" customFormat="1">
      <c r="A31" s="2">
        <f t="shared" si="1"/>
        <v>30</v>
      </c>
      <c r="B31" s="2" t="s">
        <v>89</v>
      </c>
      <c r="C31" s="16">
        <v>44736</v>
      </c>
      <c r="D31" s="16">
        <v>44761</v>
      </c>
      <c r="E31" s="18">
        <f>_xlfn.DAYS(Tabel1[[#This Row],[Datum van besluit]],Tabel1[[#This Row],[Datum van ontvangst]])</f>
        <v>25</v>
      </c>
      <c r="F31" s="2"/>
      <c r="G31" s="2"/>
      <c r="H31" t="str">
        <f>IF(E:E &gt;42,"Nee","Ja")</f>
        <v>Ja</v>
      </c>
      <c r="I31" s="2">
        <v>27</v>
      </c>
      <c r="J31" s="2"/>
      <c r="K31" s="25" t="s">
        <v>90</v>
      </c>
    </row>
    <row r="32" spans="1:11" s="38" customFormat="1">
      <c r="A32" s="2">
        <f t="shared" si="1"/>
        <v>31</v>
      </c>
      <c r="B32" s="2" t="s">
        <v>91</v>
      </c>
      <c r="C32" s="16">
        <v>44735</v>
      </c>
      <c r="D32" s="16">
        <v>44761</v>
      </c>
      <c r="E32" s="2">
        <f>_xlfn.DAYS(Tabel1[[#This Row],[Datum van besluit]],Tabel1[[#This Row],[Datum van ontvangst]])</f>
        <v>26</v>
      </c>
      <c r="F32" s="2"/>
      <c r="G32" s="2"/>
      <c r="H32" t="str">
        <f>IF(E:E &gt;42,"Nee","Ja")</f>
        <v>Ja</v>
      </c>
      <c r="I32" s="2">
        <v>2</v>
      </c>
      <c r="J32" s="2" t="s">
        <v>92</v>
      </c>
      <c r="K32" s="19" t="s">
        <v>93</v>
      </c>
    </row>
    <row r="33" spans="1:11" s="44" customFormat="1">
      <c r="A33" s="2">
        <f t="shared" si="1"/>
        <v>32</v>
      </c>
      <c r="B33" s="2" t="s">
        <v>94</v>
      </c>
      <c r="C33" s="16">
        <v>44762</v>
      </c>
      <c r="D33" s="16">
        <v>44783</v>
      </c>
      <c r="E33" s="18">
        <f>_xlfn.DAYS(Tabel1[[#This Row],[Datum van besluit]],Tabel1[[#This Row],[Datum van ontvangst]])</f>
        <v>21</v>
      </c>
      <c r="F33" s="2"/>
      <c r="G33" s="2"/>
      <c r="H33" t="str">
        <f>IF(E:E &gt;42,"Nee","Ja")</f>
        <v>Ja</v>
      </c>
      <c r="I33" s="2">
        <v>3</v>
      </c>
      <c r="J33" s="2" t="s">
        <v>95</v>
      </c>
      <c r="K33" s="17" t="s">
        <v>96</v>
      </c>
    </row>
    <row r="34" spans="1:11" s="6" customFormat="1">
      <c r="A34" s="2">
        <f t="shared" si="1"/>
        <v>33</v>
      </c>
      <c r="B34" s="36" t="s">
        <v>97</v>
      </c>
      <c r="C34" s="41">
        <v>44753</v>
      </c>
      <c r="D34" s="41">
        <v>44797</v>
      </c>
      <c r="E34" s="36">
        <f>_xlfn.DAYS(Tabel1[[#This Row],[Datum van besluit]],Tabel1[[#This Row],[Datum van ontvangst]])</f>
        <v>44</v>
      </c>
      <c r="F34" s="36"/>
      <c r="G34" s="36"/>
      <c r="H34" s="38" t="str">
        <f>IF(E:E &gt;42,"Nee","Ja")</f>
        <v>Nee</v>
      </c>
      <c r="I34" s="36">
        <v>6</v>
      </c>
      <c r="J34" s="36" t="s">
        <v>98</v>
      </c>
      <c r="K34" s="42" t="s">
        <v>99</v>
      </c>
    </row>
    <row r="35" spans="1:11" s="44" customFormat="1">
      <c r="A35" s="20">
        <f t="shared" si="1"/>
        <v>34</v>
      </c>
      <c r="B35" s="20" t="s">
        <v>100</v>
      </c>
      <c r="C35" s="21">
        <v>44364</v>
      </c>
      <c r="D35" s="21">
        <v>44798</v>
      </c>
      <c r="E35" s="20">
        <f>_xlfn.DAYS(Tabel1[[#This Row],[Datum van besluit]],Tabel1[[#This Row],[Datum van ontvangst]])</f>
        <v>434</v>
      </c>
      <c r="F35" s="20"/>
      <c r="G35" s="20"/>
      <c r="H35" s="6" t="str">
        <f>IF(E:E &gt;42,"Nee","Ja")</f>
        <v>Nee</v>
      </c>
      <c r="I35" s="20">
        <f>63+916</f>
        <v>979</v>
      </c>
      <c r="J35" s="20"/>
      <c r="K35" s="28" t="s">
        <v>101</v>
      </c>
    </row>
    <row r="36" spans="1:11">
      <c r="A36" s="2">
        <f t="shared" si="1"/>
        <v>35</v>
      </c>
      <c r="B36" s="29" t="s">
        <v>102</v>
      </c>
      <c r="C36" s="34">
        <v>44790</v>
      </c>
      <c r="D36" s="34">
        <v>44816</v>
      </c>
      <c r="E36" s="29">
        <f>_xlfn.DAYS(Tabel1[[#This Row],[Datum van besluit]],Tabel1[[#This Row],[Datum van ontvangst]])</f>
        <v>26</v>
      </c>
      <c r="F36" s="29"/>
      <c r="G36" s="29"/>
      <c r="H36" s="31" t="str">
        <f>IF(E:E &gt;42,"Nee","Ja")</f>
        <v>Ja</v>
      </c>
      <c r="I36" s="29">
        <v>2</v>
      </c>
      <c r="J36" s="29" t="s">
        <v>103</v>
      </c>
      <c r="K36" s="35" t="s">
        <v>104</v>
      </c>
    </row>
    <row r="37" spans="1:11" s="38" customFormat="1">
      <c r="A37" s="2">
        <f t="shared" si="1"/>
        <v>36</v>
      </c>
      <c r="B37" s="2" t="s">
        <v>105</v>
      </c>
      <c r="C37" s="16">
        <v>44777</v>
      </c>
      <c r="D37" s="16">
        <v>44817</v>
      </c>
      <c r="E37" s="2">
        <f>_xlfn.DAYS(Tabel1[[#This Row],[Datum van besluit]],Tabel1[[#This Row],[Datum van ontvangst]])</f>
        <v>40</v>
      </c>
      <c r="F37" s="2"/>
      <c r="G37" s="2"/>
      <c r="H37" t="str">
        <f>IF(E:E &gt;42,"Nee","Ja")</f>
        <v>Ja</v>
      </c>
      <c r="I37" s="2">
        <v>27</v>
      </c>
      <c r="J37" s="2"/>
      <c r="K37" s="19" t="s">
        <v>106</v>
      </c>
    </row>
    <row r="38" spans="1:11">
      <c r="A38" s="2">
        <f t="shared" si="1"/>
        <v>37</v>
      </c>
      <c r="B38" s="2" t="s">
        <v>107</v>
      </c>
      <c r="C38" s="16">
        <v>44809</v>
      </c>
      <c r="D38" s="16">
        <v>44824</v>
      </c>
      <c r="E38" s="2">
        <f>_xlfn.DAYS(Tabel1[[#This Row],[Datum van besluit]],Tabel1[[#This Row],[Datum van ontvangst]])</f>
        <v>15</v>
      </c>
      <c r="F38" s="2"/>
      <c r="G38" s="2"/>
      <c r="H38" t="str">
        <f>IF(E:E &gt;42,"Nee","Ja")</f>
        <v>Ja</v>
      </c>
      <c r="I38" s="2">
        <v>9</v>
      </c>
      <c r="J38" s="2"/>
      <c r="K38" s="19" t="s">
        <v>108</v>
      </c>
    </row>
    <row r="39" spans="1:11" s="6" customFormat="1">
      <c r="A39" s="2">
        <f t="shared" si="1"/>
        <v>38</v>
      </c>
      <c r="B39" s="2" t="s">
        <v>109</v>
      </c>
      <c r="C39" s="16">
        <v>44787</v>
      </c>
      <c r="D39" s="16">
        <v>44827</v>
      </c>
      <c r="E39" s="2">
        <f>_xlfn.DAYS(Tabel1[[#This Row],[Datum van besluit]],Tabel1[[#This Row],[Datum van ontvangst]])</f>
        <v>40</v>
      </c>
      <c r="F39" s="2"/>
      <c r="G39" s="2"/>
      <c r="H39" t="str">
        <f>IF(E:E &gt;42,"Nee","Ja")</f>
        <v>Ja</v>
      </c>
      <c r="I39" s="2">
        <v>9</v>
      </c>
      <c r="J39" s="2"/>
      <c r="K39" s="19" t="s">
        <v>110</v>
      </c>
    </row>
    <row r="40" spans="1:11">
      <c r="A40" s="2">
        <f t="shared" si="1"/>
        <v>39</v>
      </c>
      <c r="B40" s="36" t="s">
        <v>111</v>
      </c>
      <c r="C40" s="41">
        <v>44813</v>
      </c>
      <c r="D40" s="41">
        <v>44827</v>
      </c>
      <c r="E40" s="36">
        <f>_xlfn.DAYS(Tabel1[[#This Row],[Datum van besluit]],Tabel1[[#This Row],[Datum van ontvangst]])</f>
        <v>14</v>
      </c>
      <c r="F40" s="36"/>
      <c r="G40" s="36"/>
      <c r="H40" s="38" t="str">
        <f>IF(E:E &gt;42,"Nee","Ja")</f>
        <v>Ja</v>
      </c>
      <c r="I40" s="36">
        <v>6</v>
      </c>
      <c r="J40" s="36" t="s">
        <v>112</v>
      </c>
      <c r="K40" s="42" t="s">
        <v>113</v>
      </c>
    </row>
    <row r="41" spans="1:11" s="6" customFormat="1">
      <c r="A41" s="2">
        <f t="shared" si="1"/>
        <v>40</v>
      </c>
      <c r="B41" s="2" t="s">
        <v>114</v>
      </c>
      <c r="C41" s="16">
        <v>44773</v>
      </c>
      <c r="D41" s="16">
        <v>44830</v>
      </c>
      <c r="E41" s="2">
        <f>_xlfn.DAYS(Tabel1[[#This Row],[Datum van besluit]],Tabel1[[#This Row],[Datum van ontvangst]])</f>
        <v>57</v>
      </c>
      <c r="F41" s="2"/>
      <c r="G41" s="2"/>
      <c r="H41" t="str">
        <f>IF(E:E &gt;42,"Nee","Ja")</f>
        <v>Nee</v>
      </c>
      <c r="I41" s="2">
        <v>32</v>
      </c>
      <c r="J41" s="2"/>
      <c r="K41" s="19" t="s">
        <v>115</v>
      </c>
    </row>
    <row r="42" spans="1:11">
      <c r="A42" s="20">
        <f t="shared" si="1"/>
        <v>41</v>
      </c>
      <c r="B42" s="20" t="s">
        <v>116</v>
      </c>
      <c r="C42" s="21">
        <v>44715</v>
      </c>
      <c r="D42" s="21">
        <v>44831</v>
      </c>
      <c r="E42" s="20">
        <f>_xlfn.DAYS(Tabel1[[#This Row],[Datum van besluit]],Tabel1[[#This Row],[Datum van ontvangst]])</f>
        <v>116</v>
      </c>
      <c r="F42" s="20"/>
      <c r="G42" s="20"/>
      <c r="H42" s="6" t="str">
        <f>IF(E:E &gt;42,"Nee","Ja")</f>
        <v>Nee</v>
      </c>
      <c r="I42" s="20">
        <f>68+9</f>
        <v>77</v>
      </c>
      <c r="J42" s="20"/>
      <c r="K42" s="22" t="s">
        <v>117</v>
      </c>
    </row>
    <row r="43" spans="1:11" s="6" customFormat="1">
      <c r="A43" s="2">
        <f t="shared" si="1"/>
        <v>42</v>
      </c>
      <c r="B43" s="2" t="s">
        <v>118</v>
      </c>
      <c r="C43" s="16">
        <v>44811</v>
      </c>
      <c r="D43" s="16">
        <v>44832</v>
      </c>
      <c r="E43" s="2">
        <f>_xlfn.DAYS(Tabel1[[#This Row],[Datum van besluit]],Tabel1[[#This Row],[Datum van ontvangst]])</f>
        <v>21</v>
      </c>
      <c r="F43" s="2"/>
      <c r="G43" s="2"/>
      <c r="H43" t="str">
        <f>IF(E:E &gt;42,"Nee","Ja")</f>
        <v>Ja</v>
      </c>
      <c r="I43" s="2">
        <v>6</v>
      </c>
      <c r="J43" s="2"/>
      <c r="K43" s="19" t="s">
        <v>119</v>
      </c>
    </row>
    <row r="44" spans="1:11">
      <c r="A44" s="20">
        <f t="shared" si="1"/>
        <v>43</v>
      </c>
      <c r="B44" s="20" t="s">
        <v>120</v>
      </c>
      <c r="C44" s="21">
        <v>44776</v>
      </c>
      <c r="D44" s="21">
        <v>44833</v>
      </c>
      <c r="E44" s="20">
        <f>_xlfn.DAYS(Tabel1[[#This Row],[Datum van besluit]],Tabel1[[#This Row],[Datum van ontvangst]])</f>
        <v>57</v>
      </c>
      <c r="F44" s="20"/>
      <c r="G44" s="20"/>
      <c r="H44" s="6" t="str">
        <f>IF(E:E &gt;42,"Nee","Ja")</f>
        <v>Nee</v>
      </c>
      <c r="I44" s="20">
        <f>5+29</f>
        <v>34</v>
      </c>
      <c r="J44" s="20"/>
      <c r="K44" s="22" t="s">
        <v>121</v>
      </c>
    </row>
    <row r="45" spans="1:11">
      <c r="A45" s="2">
        <f t="shared" si="1"/>
        <v>44</v>
      </c>
      <c r="B45" s="2" t="s">
        <v>122</v>
      </c>
      <c r="C45" s="16">
        <v>44784</v>
      </c>
      <c r="D45" s="16">
        <v>44847</v>
      </c>
      <c r="E45" s="2">
        <f>_xlfn.DAYS(Tabel1[[#This Row],[Datum van besluit]],Tabel1[[#This Row],[Datum van ontvangst]])</f>
        <v>63</v>
      </c>
      <c r="F45" s="2"/>
      <c r="G45" s="2"/>
      <c r="H45" t="str">
        <f>IF(E:E &gt;42,"Nee","Ja")</f>
        <v>Nee</v>
      </c>
      <c r="I45" s="2">
        <v>493</v>
      </c>
      <c r="J45" s="2"/>
      <c r="K45" s="19" t="s">
        <v>123</v>
      </c>
    </row>
    <row r="46" spans="1:11">
      <c r="A46" s="2">
        <f t="shared" si="1"/>
        <v>45</v>
      </c>
      <c r="B46" s="2" t="s">
        <v>124</v>
      </c>
      <c r="C46" s="16">
        <v>44816</v>
      </c>
      <c r="D46" s="16">
        <v>44851</v>
      </c>
      <c r="E46" s="2">
        <f>_xlfn.DAYS(Tabel1[[#This Row],[Datum van besluit]],Tabel1[[#This Row],[Datum van ontvangst]])</f>
        <v>35</v>
      </c>
      <c r="F46" s="2"/>
      <c r="G46" s="2"/>
      <c r="H46" t="str">
        <f>IF(E:E &gt;42,"Nee","Ja")</f>
        <v>Ja</v>
      </c>
      <c r="I46" s="2">
        <v>91</v>
      </c>
      <c r="J46" s="2"/>
      <c r="K46" s="19" t="s">
        <v>125</v>
      </c>
    </row>
    <row r="47" spans="1:11">
      <c r="A47" s="2">
        <f t="shared" si="1"/>
        <v>46</v>
      </c>
      <c r="B47" s="2" t="s">
        <v>126</v>
      </c>
      <c r="C47" s="16">
        <v>44491</v>
      </c>
      <c r="D47" s="16">
        <v>44851</v>
      </c>
      <c r="E47" s="2">
        <f>_xlfn.DAYS(Tabel1[[#This Row],[Datum van besluit]],Tabel1[[#This Row],[Datum van ontvangst]])</f>
        <v>360</v>
      </c>
      <c r="F47" s="2"/>
      <c r="G47" s="2"/>
      <c r="H47" t="str">
        <f>IF(E:E &gt;42,"Nee","Ja")</f>
        <v>Nee</v>
      </c>
      <c r="I47" s="2">
        <v>666</v>
      </c>
      <c r="J47" s="2"/>
      <c r="K47" s="19" t="s">
        <v>127</v>
      </c>
    </row>
    <row r="48" spans="1:11">
      <c r="A48" s="2">
        <f t="shared" si="1"/>
        <v>47</v>
      </c>
      <c r="B48" s="2" t="s">
        <v>128</v>
      </c>
      <c r="C48" s="16">
        <v>44805</v>
      </c>
      <c r="D48" s="16">
        <v>44854</v>
      </c>
      <c r="E48" s="2">
        <f>_xlfn.DAYS(Tabel1[[#This Row],[Datum van besluit]],Tabel1[[#This Row],[Datum van ontvangst]])</f>
        <v>49</v>
      </c>
      <c r="F48" s="2"/>
      <c r="G48" s="2"/>
      <c r="H48" t="str">
        <f>IF(E:E &gt;42,"Nee","Ja")</f>
        <v>Nee</v>
      </c>
      <c r="I48" s="2">
        <v>28</v>
      </c>
      <c r="J48" s="2"/>
      <c r="K48" s="19" t="s">
        <v>129</v>
      </c>
    </row>
    <row r="49" spans="1:11">
      <c r="A49" s="2">
        <f t="shared" si="1"/>
        <v>48</v>
      </c>
      <c r="B49" s="2" t="s">
        <v>130</v>
      </c>
      <c r="C49" s="16">
        <v>44805</v>
      </c>
      <c r="D49" s="16">
        <v>44866</v>
      </c>
      <c r="E49" s="2">
        <f>_xlfn.DAYS(Tabel1[[#This Row],[Datum van besluit]],Tabel1[[#This Row],[Datum van ontvangst]])</f>
        <v>61</v>
      </c>
      <c r="F49" s="2"/>
      <c r="G49" s="2"/>
      <c r="H49" t="str">
        <f>IF(E:E &gt;42,"Nee","Ja")</f>
        <v>Nee</v>
      </c>
      <c r="I49" s="2">
        <v>54</v>
      </c>
      <c r="J49" s="2"/>
      <c r="K49" s="19" t="s">
        <v>131</v>
      </c>
    </row>
    <row r="50" spans="1:11">
      <c r="A50" s="2">
        <f t="shared" si="1"/>
        <v>49</v>
      </c>
      <c r="B50" s="2" t="s">
        <v>132</v>
      </c>
      <c r="C50" s="16">
        <v>44794</v>
      </c>
      <c r="D50" s="16">
        <v>44879</v>
      </c>
      <c r="E50" s="2">
        <f>_xlfn.DAYS(Tabel1[[#This Row],[Datum van besluit]],Tabel1[[#This Row],[Datum van ontvangst]])</f>
        <v>85</v>
      </c>
      <c r="F50" s="2"/>
      <c r="G50" s="2"/>
      <c r="H50" t="str">
        <f>IF(E:E &gt;42,"Nee","Ja")</f>
        <v>Nee</v>
      </c>
      <c r="I50" s="2">
        <v>84</v>
      </c>
      <c r="J50" s="2"/>
      <c r="K50" s="19" t="s">
        <v>133</v>
      </c>
    </row>
    <row r="51" spans="1:11">
      <c r="A51" s="2">
        <f t="shared" si="1"/>
        <v>50</v>
      </c>
      <c r="B51" s="2" t="s">
        <v>134</v>
      </c>
      <c r="C51" s="16">
        <v>44834</v>
      </c>
      <c r="D51" s="16">
        <v>44879</v>
      </c>
      <c r="E51" s="2">
        <f>_xlfn.DAYS(Tabel1[[#This Row],[Datum van besluit]],Tabel1[[#This Row],[Datum van ontvangst]])</f>
        <v>45</v>
      </c>
      <c r="F51" s="2"/>
      <c r="G51" s="2"/>
      <c r="H51" t="str">
        <f>IF(E:E &gt;42,"Nee","Ja")</f>
        <v>Nee</v>
      </c>
      <c r="I51" s="2">
        <v>8</v>
      </c>
      <c r="J51" s="2"/>
      <c r="K51" s="19" t="s">
        <v>135</v>
      </c>
    </row>
    <row r="52" spans="1:11">
      <c r="A52" s="2">
        <f t="shared" si="1"/>
        <v>51</v>
      </c>
      <c r="B52" s="2" t="s">
        <v>136</v>
      </c>
      <c r="C52" s="16">
        <v>44623</v>
      </c>
      <c r="D52" s="16">
        <v>44882</v>
      </c>
      <c r="E52" s="2">
        <f>_xlfn.DAYS(Tabel1[[#This Row],[Datum van besluit]],Tabel1[[#This Row],[Datum van ontvangst]])</f>
        <v>259</v>
      </c>
      <c r="F52" s="2"/>
      <c r="G52" s="2"/>
      <c r="H52" t="str">
        <f>IF(E:E &gt;42,"Nee","Ja")</f>
        <v>Nee</v>
      </c>
      <c r="I52" s="2">
        <v>834</v>
      </c>
      <c r="J52" s="2" t="s">
        <v>137</v>
      </c>
      <c r="K52" s="19" t="s">
        <v>138</v>
      </c>
    </row>
    <row r="53" spans="1:11">
      <c r="A53" s="2">
        <f t="shared" si="1"/>
        <v>52</v>
      </c>
      <c r="B53" s="2" t="s">
        <v>139</v>
      </c>
      <c r="C53" s="16">
        <v>44837</v>
      </c>
      <c r="D53" s="16">
        <v>44889</v>
      </c>
      <c r="E53" s="2">
        <f>_xlfn.DAYS(Tabel1[[#This Row],[Datum van besluit]],Tabel1[[#This Row],[Datum van ontvangst]])</f>
        <v>52</v>
      </c>
      <c r="F53" s="2"/>
      <c r="G53" s="2"/>
      <c r="H53" t="str">
        <f>IF(E:E &gt;42,"Nee","Ja")</f>
        <v>Nee</v>
      </c>
      <c r="I53" s="2">
        <f>9+2+118+59+2+60+60+242+46+2+19+2+127+1+120</f>
        <v>869</v>
      </c>
      <c r="J53" s="2"/>
      <c r="K53" s="19" t="s">
        <v>140</v>
      </c>
    </row>
    <row r="54" spans="1:11">
      <c r="A54" s="2">
        <f t="shared" si="1"/>
        <v>53</v>
      </c>
      <c r="B54" s="2" t="s">
        <v>141</v>
      </c>
      <c r="C54" s="16">
        <v>44846</v>
      </c>
      <c r="D54" s="16">
        <v>44901</v>
      </c>
      <c r="E54" s="2">
        <f>_xlfn.DAYS(Tabel1[[#This Row],[Datum van besluit]],Tabel1[[#This Row],[Datum van ontvangst]])</f>
        <v>55</v>
      </c>
      <c r="F54" s="2"/>
      <c r="G54" s="2"/>
      <c r="H54" t="str">
        <f>IF(E:E &gt;42,"Nee","Ja")</f>
        <v>Nee</v>
      </c>
      <c r="I54" s="2">
        <v>274</v>
      </c>
      <c r="J54" s="2"/>
      <c r="K54" s="19" t="s">
        <v>142</v>
      </c>
    </row>
    <row r="55" spans="1:11">
      <c r="A55" s="2">
        <f t="shared" si="1"/>
        <v>54</v>
      </c>
      <c r="B55" t="s">
        <v>143</v>
      </c>
      <c r="C55" s="16">
        <v>44838</v>
      </c>
      <c r="D55" s="16">
        <v>44904</v>
      </c>
      <c r="E55" s="2">
        <f>_xlfn.DAYS(Tabel1[[#This Row],[Datum van besluit]],Tabel1[[#This Row],[Datum van ontvangst]])</f>
        <v>66</v>
      </c>
      <c r="F55" s="2"/>
      <c r="G55" s="2"/>
      <c r="H55" t="str">
        <f>IF(E:E &gt;42,"Nee","Ja")</f>
        <v>Nee</v>
      </c>
      <c r="I55" s="2">
        <v>8</v>
      </c>
      <c r="J55" s="2"/>
      <c r="K55" s="51" t="s">
        <v>144</v>
      </c>
    </row>
    <row r="56" spans="1:11">
      <c r="A56" s="2">
        <f t="shared" si="1"/>
        <v>55</v>
      </c>
      <c r="B56" s="2" t="s">
        <v>145</v>
      </c>
      <c r="C56" s="16">
        <v>44888</v>
      </c>
      <c r="D56" s="16">
        <v>44907</v>
      </c>
      <c r="E56" s="2">
        <f>_xlfn.DAYS(Tabel1[[#This Row],[Datum van besluit]],Tabel1[[#This Row],[Datum van ontvangst]])</f>
        <v>19</v>
      </c>
      <c r="F56" s="2"/>
      <c r="G56" s="2"/>
      <c r="H56" t="str">
        <f>IF(E:E &gt;42,"Nee","Ja")</f>
        <v>Ja</v>
      </c>
      <c r="I56" s="2">
        <v>7</v>
      </c>
      <c r="J56" s="2" t="s">
        <v>146</v>
      </c>
      <c r="K56" s="19" t="s">
        <v>147</v>
      </c>
    </row>
    <row r="57" spans="1:11">
      <c r="A57" s="2">
        <f t="shared" si="1"/>
        <v>56</v>
      </c>
      <c r="B57" t="s">
        <v>148</v>
      </c>
      <c r="C57" s="16">
        <v>44897</v>
      </c>
      <c r="D57" s="16">
        <v>44907</v>
      </c>
      <c r="E57" s="2">
        <f>_xlfn.DAYS(Tabel1[[#This Row],[Datum van besluit]],Tabel1[[#This Row],[Datum van ontvangst]])</f>
        <v>10</v>
      </c>
      <c r="F57" s="2"/>
      <c r="G57" s="2"/>
      <c r="H57" t="str">
        <f>IF(E:E &gt;42,"Nee","Ja")</f>
        <v>Ja</v>
      </c>
      <c r="I57" s="2">
        <v>2</v>
      </c>
      <c r="J57" s="2"/>
      <c r="K57" s="51" t="s">
        <v>149</v>
      </c>
    </row>
    <row r="58" spans="1:11" s="6" customFormat="1">
      <c r="A58" s="2">
        <f t="shared" si="1"/>
        <v>57</v>
      </c>
      <c r="B58" t="s">
        <v>150</v>
      </c>
      <c r="C58" s="16">
        <v>44893</v>
      </c>
      <c r="D58" s="16">
        <v>44907</v>
      </c>
      <c r="E58" s="2">
        <f>_xlfn.DAYS(Tabel1[[#This Row],[Datum van besluit]],Tabel1[[#This Row],[Datum van ontvangst]])</f>
        <v>14</v>
      </c>
      <c r="F58" s="2"/>
      <c r="G58" s="2"/>
      <c r="H58" t="str">
        <f>IF(E:E &gt;42,"Nee","Ja")</f>
        <v>Ja</v>
      </c>
      <c r="I58" s="2">
        <v>2</v>
      </c>
      <c r="J58" s="2"/>
      <c r="K58" s="51" t="s">
        <v>151</v>
      </c>
    </row>
    <row r="59" spans="1:11">
      <c r="A59" s="20">
        <f t="shared" si="1"/>
        <v>58</v>
      </c>
      <c r="B59" s="6" t="s">
        <v>152</v>
      </c>
      <c r="C59" s="21">
        <v>44747</v>
      </c>
      <c r="D59" s="21">
        <v>44915</v>
      </c>
      <c r="E59" s="20">
        <f>_xlfn.DAYS(Tabel1[[#This Row],[Datum van besluit]],Tabel1[[#This Row],[Datum van ontvangst]])</f>
        <v>168</v>
      </c>
      <c r="F59" s="20"/>
      <c r="G59" s="20"/>
      <c r="H59" s="6" t="str">
        <f>IF(E:E &gt;42,"Nee","Ja")</f>
        <v>Nee</v>
      </c>
      <c r="I59" s="20">
        <f>211+9</f>
        <v>220</v>
      </c>
      <c r="J59" s="20"/>
      <c r="K59" s="28" t="s">
        <v>153</v>
      </c>
    </row>
    <row r="60" spans="1:11">
      <c r="A60" s="2">
        <f t="shared" si="1"/>
        <v>59</v>
      </c>
      <c r="B60" t="s">
        <v>154</v>
      </c>
      <c r="C60" s="16">
        <v>44883</v>
      </c>
      <c r="D60" s="16">
        <v>44916</v>
      </c>
      <c r="E60" s="2">
        <f>_xlfn.DAYS(Tabel1[[#This Row],[Datum van besluit]],Tabel1[[#This Row],[Datum van ontvangst]])</f>
        <v>33</v>
      </c>
      <c r="F60" s="2"/>
      <c r="G60" s="2"/>
      <c r="H60" t="str">
        <f>IF(E:E &gt;42,"Nee","Ja")</f>
        <v>Ja</v>
      </c>
      <c r="I60" s="2">
        <v>39</v>
      </c>
      <c r="J60" s="2"/>
      <c r="K60" s="51" t="s">
        <v>155</v>
      </c>
    </row>
    <row r="61" spans="1:11">
      <c r="A61" s="2">
        <f t="shared" si="1"/>
        <v>60</v>
      </c>
      <c r="B61" s="52" t="s">
        <v>156</v>
      </c>
      <c r="C61" s="16">
        <v>44782</v>
      </c>
      <c r="D61" s="16">
        <v>44917</v>
      </c>
      <c r="E61" s="2">
        <f>_xlfn.DAYS(Tabel1[[#This Row],[Datum van besluit]],Tabel1[[#This Row],[Datum van ontvangst]])</f>
        <v>135</v>
      </c>
      <c r="F61" s="2"/>
      <c r="G61" s="2"/>
      <c r="H61" t="str">
        <f>IF(E:E &gt;42,"Nee","Ja")</f>
        <v>Nee</v>
      </c>
      <c r="I61" s="2">
        <v>88</v>
      </c>
      <c r="J61" s="2"/>
      <c r="K61" s="51" t="s">
        <v>157</v>
      </c>
    </row>
    <row r="71" spans="1:11" s="6" customFormat="1">
      <c r="A71"/>
      <c r="B71"/>
      <c r="C71" s="8"/>
      <c r="D71" s="8"/>
      <c r="E71"/>
      <c r="F71"/>
      <c r="G71"/>
      <c r="H71"/>
      <c r="I71"/>
      <c r="J71" s="5"/>
      <c r="K71"/>
    </row>
  </sheetData>
  <phoneticPr fontId="4" type="noConversion"/>
  <conditionalFormatting sqref="H2:H61">
    <cfRule type="cellIs" dxfId="25" priority="1" operator="equal">
      <formula>"Ja"</formula>
    </cfRule>
    <cfRule type="cellIs" dxfId="24" priority="2" operator="equal">
      <formula>"Nee"</formula>
    </cfRule>
  </conditionalFormatting>
  <hyperlinks>
    <hyperlink ref="K34" r:id="rId1" xr:uid="{1D1AB69E-216C-C046-884F-CEACC0638AEC}"/>
    <hyperlink ref="K28" r:id="rId2" xr:uid="{5EBF3358-790A-D64C-8157-DD32673B59DA}"/>
    <hyperlink ref="K25" r:id="rId3" xr:uid="{EA4EFC7A-4099-4239-A62A-6007F023003C}"/>
    <hyperlink ref="K37" r:id="rId4" xr:uid="{509953A5-76D3-4719-A8D7-22E0A98A8C05}"/>
    <hyperlink ref="K38" r:id="rId5" xr:uid="{7AFC00BC-3B10-4976-99D7-50E0124B40E7}"/>
    <hyperlink ref="K29" r:id="rId6" xr:uid="{52DDE950-6C5B-4EFB-A147-3D4B79F0869C}"/>
    <hyperlink ref="K10" r:id="rId7" xr:uid="{AB179D15-88B7-4A3D-BA68-53FBA3419570}"/>
    <hyperlink ref="K2" r:id="rId8" xr:uid="{9CEAD84D-167B-4875-9E28-5EF188EEBFAB}"/>
    <hyperlink ref="K3" r:id="rId9" xr:uid="{B44A7237-1D4B-4410-A22F-05CABFBD8F9F}"/>
    <hyperlink ref="K4" r:id="rId10" display="https://www.rijksoverheid.nl/ministeries/ministerie-van-onderwijs-cultuur-en-wetenschap/documenten/wob-verzoeken/2022/01/24/besluit-op-wob-verzoek-over-correspondentie-tussen-de-inspectie-ocw-en-de-gemeente-meppel-en-de-inspectie-ocw-en-het-bestuur-van-de-vereniging-en-stichting-cns--of-cbs-havelterberg-in-de-periode-tussen-1996-en-2001" xr:uid="{A27A59E4-93A8-4543-8C64-ECB7ACF71306}"/>
    <hyperlink ref="K5" r:id="rId11" xr:uid="{822B69B3-7933-407A-B0BF-695BCDEC15C3}"/>
    <hyperlink ref="K6" r:id="rId12" xr:uid="{02A66415-5BB4-4BCA-8ACD-54C64D4496C4}"/>
    <hyperlink ref="K7" r:id="rId13" xr:uid="{DE63A2B8-A74D-45B9-B7F2-9FD7C9714363}"/>
    <hyperlink ref="K8" r:id="rId14" xr:uid="{E8A07CAC-0745-462B-9DDE-3FF7DD61A26D}"/>
    <hyperlink ref="K9" r:id="rId15" xr:uid="{2A98C9B0-8326-4723-BAFB-C12CBEBE2483}"/>
    <hyperlink ref="K11" r:id="rId16" xr:uid="{2DA486CE-1D5F-4D66-93B2-8D3C24E29EAF}"/>
    <hyperlink ref="K13" r:id="rId17" xr:uid="{0B785886-D6A3-41FF-9324-1C50568D73FC}"/>
    <hyperlink ref="K14" r:id="rId18" xr:uid="{2F89D2E1-3C13-42DB-8458-0EECC9AD855F}"/>
    <hyperlink ref="K15" r:id="rId19" xr:uid="{702A053F-DD68-42FE-A29F-7396175CAACB}"/>
    <hyperlink ref="K16" r:id="rId20" xr:uid="{54F37BCD-A239-42CA-91B5-E189E8A38753}"/>
    <hyperlink ref="K17" r:id="rId21" xr:uid="{E95E8324-02B8-48D7-B4A5-AA11CD260A3A}"/>
    <hyperlink ref="K18" r:id="rId22" xr:uid="{0F3D1C01-FFEC-4554-8FFF-BAB3D5E7C6CB}"/>
    <hyperlink ref="K19" r:id="rId23" xr:uid="{7CB27401-1788-4FDF-BAD2-74E589E309AB}"/>
    <hyperlink ref="K20" r:id="rId24" xr:uid="{1ABC955D-0694-4E9E-80F8-F42816C3250E}"/>
    <hyperlink ref="K21" r:id="rId25" xr:uid="{7613A887-70E8-4287-96ED-D29F4B033980}"/>
    <hyperlink ref="K23" r:id="rId26" xr:uid="{3F1C8C4A-BACB-4EFD-860F-794A533D0B45}"/>
    <hyperlink ref="K24" r:id="rId27" xr:uid="{CA732256-B49C-4E00-BEA4-E90D914A98E5}"/>
    <hyperlink ref="K33" r:id="rId28" xr:uid="{7C7C246F-F6DD-4B67-9DC9-5A7356404297}"/>
    <hyperlink ref="K39" r:id="rId29" xr:uid="{94619350-BAA8-427D-8C13-0C0873C6F39B}"/>
    <hyperlink ref="K40" r:id="rId30" xr:uid="{79D50D32-5F6D-4909-A9E6-5AC1D277C3A6}"/>
    <hyperlink ref="K41" r:id="rId31" xr:uid="{E33B95FC-B05E-40EF-9B8F-C81D5C54E91C}"/>
    <hyperlink ref="K42" r:id="rId32" xr:uid="{BA4DEDD2-3EDE-4171-818D-9106BA38081F}"/>
    <hyperlink ref="K43" r:id="rId33" xr:uid="{20DBCE73-10AC-461A-94C2-77AE3A855F98}"/>
    <hyperlink ref="K44" r:id="rId34" xr:uid="{74522CA6-5097-43B2-8013-200977828851}"/>
    <hyperlink ref="K45" r:id="rId35" xr:uid="{82C9D6C9-9BC5-4D0C-A3EE-54E8263A71EF}"/>
    <hyperlink ref="K47" r:id="rId36" xr:uid="{F7766047-2122-4765-8ACA-DE0035AAD1F0}"/>
    <hyperlink ref="K48" r:id="rId37" xr:uid="{8D0DAB8C-2C52-4822-B597-DDF3F57E9781}"/>
    <hyperlink ref="K49" r:id="rId38" xr:uid="{00F1BD9C-0B32-45F3-A89B-94B9685886E5}"/>
    <hyperlink ref="K50" r:id="rId39" xr:uid="{98143AF4-2EC9-4A00-A9FF-B8E7249CF432}"/>
    <hyperlink ref="K52" r:id="rId40" xr:uid="{1E8654C9-F087-47D3-9325-131C5A78CAA8}"/>
    <hyperlink ref="K46" r:id="rId41" xr:uid="{8E89AD25-0CC1-437D-9BF3-1F6A23AADEB9}"/>
    <hyperlink ref="K12" r:id="rId42" xr:uid="{C780E32C-7E26-477D-B053-866DD989798C}"/>
    <hyperlink ref="K26" r:id="rId43" xr:uid="{EC17B636-AEB5-446A-B287-D6F6C3600492}"/>
    <hyperlink ref="K27" r:id="rId44" xr:uid="{6374B5C1-D890-4ACC-A77A-EE3E2CA050AA}"/>
    <hyperlink ref="K31" r:id="rId45" xr:uid="{D09CE211-956D-44CC-A1B6-6167890ADF2B}"/>
    <hyperlink ref="K30" r:id="rId46" xr:uid="{F862F2EA-231D-4F8C-8433-6CB8E0659341}"/>
    <hyperlink ref="K35" r:id="rId47" xr:uid="{7B9B2135-B91D-4F2C-90CA-FFA406A9482F}"/>
    <hyperlink ref="K36" r:id="rId48" xr:uid="{8370BD66-D47D-4153-8CEB-6D1B103A4E26}"/>
    <hyperlink ref="K51" r:id="rId49" xr:uid="{F79045F9-67FE-4035-82EB-E06450CDF247}"/>
    <hyperlink ref="K53" r:id="rId50" xr:uid="{C22F602A-81E3-4DD2-B13E-30915EC18974}"/>
    <hyperlink ref="K32" r:id="rId51" xr:uid="{8F5845C7-2F7C-4482-8A90-39053859F5A8}"/>
    <hyperlink ref="K56" r:id="rId52" xr:uid="{D148FFB1-99F9-47B3-B65B-52CB56A870C3}"/>
    <hyperlink ref="K22" r:id="rId53" xr:uid="{8002BA0E-FE77-4E0A-BC27-A1C90F499735}"/>
    <hyperlink ref="K54" r:id="rId54" xr:uid="{B6624188-8451-47F3-87CD-10E022C5FEB0}"/>
    <hyperlink ref="K55" r:id="rId55" xr:uid="{FDFB1434-8030-468A-89AE-01518AC215BC}"/>
    <hyperlink ref="K57" r:id="rId56" xr:uid="{D68C9D3C-59C8-4E5B-9673-357F63ACE13B}"/>
    <hyperlink ref="K58" r:id="rId57" xr:uid="{DDC4B17D-2218-4DA8-A344-39B01E6D1D33}"/>
    <hyperlink ref="K59" r:id="rId58" xr:uid="{E7748282-0660-45D8-84F5-39E77EC40D7A}"/>
    <hyperlink ref="K60" r:id="rId59" xr:uid="{2CC099ED-EB91-428F-8FD0-3DB802CCDFEF}"/>
    <hyperlink ref="K61" r:id="rId60" xr:uid="{0FE1C23A-4BA7-4BAC-81A0-AD9D8F5D593A}"/>
  </hyperlinks>
  <pageMargins left="0.7" right="0.7" top="0.75" bottom="0.75" header="0.3" footer="0.3"/>
  <pageSetup paperSize="9" orientation="portrait" horizontalDpi="4294967293" r:id="rId61"/>
  <tableParts count="1">
    <tablePart r:id="rId6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7585E-36FF-4EF5-87C2-18E834213467}">
  <dimension ref="A1:L7"/>
  <sheetViews>
    <sheetView tabSelected="1" zoomScaleNormal="60" workbookViewId="0">
      <selection activeCell="C8" sqref="C8"/>
    </sheetView>
  </sheetViews>
  <sheetFormatPr defaultColWidth="8.85546875" defaultRowHeight="15"/>
  <cols>
    <col min="1" max="1" width="21.42578125" customWidth="1"/>
    <col min="2" max="2" width="30.42578125" customWidth="1"/>
    <col min="3" max="3" width="25.28515625" style="8" customWidth="1"/>
    <col min="4" max="4" width="28.42578125" style="8" customWidth="1"/>
    <col min="5" max="5" width="17.42578125" customWidth="1"/>
    <col min="6" max="6" width="14.85546875" customWidth="1"/>
    <col min="8" max="8" width="34.42578125" customWidth="1"/>
    <col min="9" max="9" width="32.28515625" customWidth="1"/>
    <col min="10" max="10" width="30.42578125" style="8" customWidth="1"/>
    <col min="11" max="11" width="43.7109375" style="8" customWidth="1"/>
  </cols>
  <sheetData>
    <row r="1" spans="1:12" s="63" customFormat="1" ht="91.5">
      <c r="A1" s="62" t="s">
        <v>158</v>
      </c>
      <c r="B1" s="62" t="s">
        <v>1</v>
      </c>
      <c r="C1" s="62" t="s">
        <v>159</v>
      </c>
      <c r="D1" s="62" t="s">
        <v>160</v>
      </c>
      <c r="E1" s="62" t="s">
        <v>4</v>
      </c>
      <c r="F1" s="62" t="s">
        <v>7</v>
      </c>
      <c r="G1" s="62" t="s">
        <v>8</v>
      </c>
      <c r="H1" s="62" t="s">
        <v>9</v>
      </c>
      <c r="I1" s="62" t="s">
        <v>10</v>
      </c>
    </row>
    <row r="2" spans="1:12" s="44" customFormat="1">
      <c r="A2" s="43"/>
      <c r="B2" s="43" t="s">
        <v>161</v>
      </c>
      <c r="C2" s="45">
        <v>44410</v>
      </c>
      <c r="D2" s="45">
        <v>44641</v>
      </c>
      <c r="E2" s="43">
        <f>_xlfn.DAYS(D2,C2)</f>
        <v>231</v>
      </c>
      <c r="F2" s="59" t="s">
        <v>38</v>
      </c>
      <c r="G2" s="43">
        <v>916</v>
      </c>
      <c r="H2" s="47"/>
      <c r="I2" s="48" t="s">
        <v>162</v>
      </c>
      <c r="J2" s="46"/>
      <c r="L2" s="43"/>
    </row>
    <row r="3" spans="1:12" s="44" customFormat="1">
      <c r="A3" s="43"/>
      <c r="B3" s="43" t="s">
        <v>163</v>
      </c>
      <c r="C3" s="49">
        <v>44729</v>
      </c>
      <c r="D3" s="49">
        <v>44796</v>
      </c>
      <c r="E3" s="43">
        <f>_xlfn.DAYS(D3,C3)</f>
        <v>67</v>
      </c>
      <c r="F3" s="59" t="s">
        <v>38</v>
      </c>
      <c r="G3" s="43">
        <v>9</v>
      </c>
      <c r="H3" s="43" t="s">
        <v>164</v>
      </c>
      <c r="I3" s="50" t="s">
        <v>165</v>
      </c>
      <c r="L3" s="43"/>
    </row>
    <row r="4" spans="1:12" s="44" customFormat="1">
      <c r="A4" s="43"/>
      <c r="B4" s="43" t="s">
        <v>166</v>
      </c>
      <c r="C4" s="49">
        <v>44776</v>
      </c>
      <c r="D4" s="49">
        <v>44818</v>
      </c>
      <c r="E4" s="43">
        <f>_xlfn.DAYS(D4,C4)</f>
        <v>42</v>
      </c>
      <c r="F4" s="61" t="s">
        <v>167</v>
      </c>
      <c r="G4" s="43">
        <v>29</v>
      </c>
      <c r="H4" s="47" t="s">
        <v>164</v>
      </c>
      <c r="I4" s="50" t="s">
        <v>168</v>
      </c>
      <c r="J4" s="43"/>
      <c r="L4" s="43"/>
    </row>
    <row r="5" spans="1:12" s="44" customFormat="1">
      <c r="A5" s="43"/>
      <c r="B5" s="43" t="s">
        <v>169</v>
      </c>
      <c r="C5" s="49">
        <v>44747</v>
      </c>
      <c r="D5" s="49">
        <v>44803</v>
      </c>
      <c r="E5" s="43">
        <f>_xlfn.DAYS(D5,C5)</f>
        <v>56</v>
      </c>
      <c r="F5" s="60" t="s">
        <v>38</v>
      </c>
      <c r="G5" s="43">
        <v>9</v>
      </c>
      <c r="H5" s="47" t="s">
        <v>164</v>
      </c>
      <c r="I5" s="50" t="s">
        <v>170</v>
      </c>
      <c r="J5" s="43"/>
      <c r="L5" s="43"/>
    </row>
    <row r="6" spans="1:12">
      <c r="A6" s="2"/>
      <c r="B6" s="2"/>
      <c r="C6" s="16"/>
      <c r="D6" s="16"/>
      <c r="E6" s="2"/>
      <c r="F6" s="2"/>
      <c r="G6" s="2"/>
      <c r="H6" s="15"/>
      <c r="I6" s="19"/>
      <c r="J6" s="2"/>
      <c r="K6"/>
      <c r="L6" s="2"/>
    </row>
    <row r="7" spans="1:12">
      <c r="B7" s="26"/>
      <c r="C7" s="27"/>
      <c r="D7" s="27"/>
      <c r="E7" s="26"/>
      <c r="F7" s="26"/>
      <c r="G7" s="26"/>
      <c r="H7" s="26"/>
      <c r="I7" s="26"/>
      <c r="J7" s="27"/>
    </row>
  </sheetData>
  <hyperlinks>
    <hyperlink ref="I2" r:id="rId1" xr:uid="{F5DFEA28-4CDA-438B-9739-8F6364DCD31B}"/>
    <hyperlink ref="I3" r:id="rId2" xr:uid="{2BA12F40-6908-4FD4-8A99-82CF09A7DCD0}"/>
    <hyperlink ref="I4" r:id="rId3" xr:uid="{E8506D4B-BC8D-4820-845B-ABAD5E8F0761}"/>
    <hyperlink ref="I5" r:id="rId4" xr:uid="{28326410-3088-4A12-BE1B-83F482A6FF26}"/>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raoul jorissen</dc:creator>
  <cp:keywords/>
  <dc:description/>
  <cp:lastModifiedBy>Charlotte Kaandorp</cp:lastModifiedBy>
  <cp:revision/>
  <dcterms:created xsi:type="dcterms:W3CDTF">2021-12-15T14:48:56Z</dcterms:created>
  <dcterms:modified xsi:type="dcterms:W3CDTF">2023-03-20T14:17:12Z</dcterms:modified>
  <cp:category/>
  <cp:contentStatus/>
</cp:coreProperties>
</file>