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C:\Users\PPS1021\Documents\"/>
    </mc:Choice>
  </mc:AlternateContent>
  <xr:revisionPtr revIDLastSave="1345" documentId="8_{67B0136C-A6FF-4A88-9347-0355EAF9DEE7}" xr6:coauthVersionLast="47" xr6:coauthVersionMax="47" xr10:uidLastSave="{703F26D0-68A7-4D0E-91C0-65FF5C961E32}"/>
  <bookViews>
    <workbookView xWindow="-108" yWindow="-108" windowWidth="23256" windowHeight="12576" firstSheet="1" activeTab="1" xr2:uid="{69FCA6B6-97E2-459F-A1DB-7A176E95A2B0}"/>
  </bookViews>
  <sheets>
    <sheet name="Blad1" sheetId="1" r:id="rId1"/>
    <sheet name="Bezwaren en deelbesluite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2" l="1"/>
  <c r="F28" i="2"/>
  <c r="F26" i="2"/>
  <c r="F34" i="2"/>
  <c r="F31" i="2"/>
  <c r="E113" i="1"/>
  <c r="H113" i="1" s="1"/>
  <c r="H15" i="1"/>
  <c r="H18"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E128" i="1"/>
  <c r="H128" i="1" s="1"/>
  <c r="E125" i="1"/>
  <c r="H125" i="1" s="1"/>
  <c r="H123" i="1"/>
  <c r="E120" i="1"/>
  <c r="H120" i="1" s="1"/>
  <c r="E121" i="1"/>
  <c r="H121" i="1" s="1"/>
  <c r="E119" i="1"/>
  <c r="H119" i="1" s="1"/>
  <c r="E118" i="1"/>
  <c r="H118" i="1" s="1"/>
  <c r="E117" i="1"/>
  <c r="H117" i="1" s="1"/>
  <c r="E18" i="2"/>
  <c r="I107" i="1"/>
  <c r="E104" i="1"/>
  <c r="H104" i="1" s="1"/>
  <c r="E97" i="1"/>
  <c r="H97" i="1" s="1"/>
  <c r="E96" i="1"/>
  <c r="H96" i="1" s="1"/>
  <c r="E94" i="1"/>
  <c r="H94" i="1" s="1"/>
  <c r="E22" i="2"/>
  <c r="I129" i="1"/>
  <c r="E129" i="1"/>
  <c r="H129" i="1" s="1"/>
  <c r="E127" i="1"/>
  <c r="H127" i="1" s="1"/>
  <c r="E126" i="1"/>
  <c r="H126" i="1" s="1"/>
  <c r="E20" i="2"/>
  <c r="E21" i="2"/>
  <c r="I124" i="1"/>
  <c r="E124" i="1"/>
  <c r="H124" i="1" s="1"/>
  <c r="E122" i="1"/>
  <c r="H122" i="1" s="1"/>
  <c r="I116" i="1"/>
  <c r="E23" i="2"/>
  <c r="E19" i="2"/>
  <c r="I109" i="1"/>
  <c r="I108" i="1"/>
  <c r="E106" i="1"/>
  <c r="H106" i="1" s="1"/>
  <c r="E34" i="2"/>
  <c r="I80" i="1"/>
  <c r="I79" i="1"/>
  <c r="I81" i="1"/>
  <c r="E28" i="2"/>
  <c r="E27" i="2"/>
  <c r="E26" i="2"/>
  <c r="E79" i="1"/>
  <c r="E80" i="1"/>
  <c r="E70" i="1"/>
  <c r="E89" i="1"/>
  <c r="E92" i="1"/>
  <c r="E93" i="1"/>
  <c r="H70" i="1"/>
  <c r="H89" i="1"/>
  <c r="H92" i="1"/>
  <c r="H93" i="1"/>
  <c r="E69" i="1"/>
  <c r="H69" i="1" s="1"/>
  <c r="E68" i="1"/>
  <c r="H68" i="1" s="1"/>
  <c r="E14" i="2"/>
  <c r="E63" i="1"/>
  <c r="H63" i="1" s="1"/>
  <c r="E13" i="2"/>
  <c r="E12" i="2"/>
  <c r="E60" i="1"/>
  <c r="H60" i="1" s="1"/>
  <c r="E57" i="1"/>
  <c r="H57" i="1" s="1"/>
  <c r="E11" i="2"/>
  <c r="E17" i="2"/>
  <c r="E10" i="2"/>
  <c r="E31" i="2"/>
  <c r="E9" i="2"/>
  <c r="E8" i="2"/>
  <c r="E110" i="1"/>
  <c r="H110" i="1"/>
  <c r="E109" i="1"/>
  <c r="H109" i="1"/>
  <c r="E108" i="1"/>
  <c r="H108" i="1"/>
  <c r="E105" i="1"/>
  <c r="H105" i="1" s="1"/>
  <c r="E111" i="1"/>
  <c r="H111" i="1" s="1"/>
  <c r="E112" i="1"/>
  <c r="H112" i="1" s="1"/>
  <c r="E114" i="1"/>
  <c r="H114" i="1" s="1"/>
  <c r="E116" i="1"/>
  <c r="H116" i="1" s="1"/>
  <c r="E24" i="1"/>
  <c r="H24" i="1" s="1"/>
  <c r="E37" i="1"/>
  <c r="H37" i="1" s="1"/>
  <c r="E36" i="1"/>
  <c r="H36" i="1" s="1"/>
  <c r="E78" i="1"/>
  <c r="H78" i="1" s="1"/>
  <c r="E49" i="1"/>
  <c r="H49" i="1" s="1"/>
  <c r="E50" i="1"/>
  <c r="H50" i="1" s="1"/>
  <c r="E48" i="1"/>
  <c r="H48" i="1" s="1"/>
  <c r="E58" i="1"/>
  <c r="H58" i="1" s="1"/>
  <c r="E52" i="1"/>
  <c r="H52" i="1" s="1"/>
  <c r="E56" i="1"/>
  <c r="H56" i="1" s="1"/>
  <c r="E55" i="1"/>
  <c r="H55" i="1" s="1"/>
  <c r="E53" i="1"/>
  <c r="H53" i="1" s="1"/>
  <c r="E54" i="1"/>
  <c r="H54" i="1" s="1"/>
  <c r="E61" i="1"/>
  <c r="H61" i="1" s="1"/>
  <c r="E7" i="2"/>
  <c r="E99" i="1"/>
  <c r="H99" i="1" s="1"/>
  <c r="E102" i="1"/>
  <c r="H102" i="1" s="1"/>
  <c r="E103" i="1"/>
  <c r="H103" i="1" s="1"/>
  <c r="E98" i="1"/>
  <c r="H98" i="1" s="1"/>
  <c r="E100" i="1"/>
  <c r="H100" i="1" s="1"/>
  <c r="E101" i="1"/>
  <c r="H101" i="1" s="1"/>
  <c r="E95" i="1"/>
  <c r="H95" i="1" s="1"/>
  <c r="E73" i="1"/>
  <c r="E71" i="1"/>
  <c r="E66" i="1"/>
  <c r="E65" i="1"/>
  <c r="F64" i="1"/>
  <c r="E62" i="1"/>
  <c r="H62" i="1"/>
  <c r="H65" i="1"/>
  <c r="H66" i="1"/>
  <c r="H67" i="1"/>
  <c r="H71" i="1"/>
  <c r="H72" i="1"/>
  <c r="H73" i="1"/>
  <c r="E2" i="1"/>
  <c r="H2" i="1" s="1"/>
  <c r="E4" i="1"/>
  <c r="H4" i="1" s="1"/>
  <c r="E3" i="1"/>
  <c r="H3" i="1" s="1"/>
  <c r="E5" i="1"/>
  <c r="H5" i="1" s="1"/>
  <c r="E6" i="1"/>
  <c r="H6" i="1" s="1"/>
  <c r="E7" i="1"/>
  <c r="H7" i="1" s="1"/>
  <c r="E8" i="1"/>
  <c r="H8" i="1" s="1"/>
  <c r="E10" i="1"/>
  <c r="H10" i="1" s="1"/>
  <c r="E9" i="1"/>
  <c r="H9" i="1" s="1"/>
  <c r="E12" i="1"/>
  <c r="H12" i="1" s="1"/>
  <c r="E11" i="1"/>
  <c r="H11" i="1" s="1"/>
  <c r="E13" i="1"/>
  <c r="H13" i="1" s="1"/>
  <c r="E14" i="1"/>
  <c r="H14" i="1" s="1"/>
  <c r="E17" i="1"/>
  <c r="H17" i="1" s="1"/>
  <c r="E16" i="1"/>
  <c r="H16" i="1" s="1"/>
  <c r="E20" i="1"/>
  <c r="H20" i="1" s="1"/>
  <c r="E19" i="1"/>
  <c r="H19" i="1" s="1"/>
  <c r="E22" i="1"/>
  <c r="H22" i="1" s="1"/>
  <c r="E21" i="1"/>
  <c r="H21" i="1" s="1"/>
  <c r="E23" i="1"/>
  <c r="H23" i="1" s="1"/>
  <c r="E26" i="1"/>
  <c r="H26" i="1" s="1"/>
  <c r="E27" i="1"/>
  <c r="H27" i="1" s="1"/>
  <c r="E25" i="1"/>
  <c r="H25" i="1" s="1"/>
  <c r="E28" i="1"/>
  <c r="H28" i="1" s="1"/>
  <c r="E31" i="1"/>
  <c r="H31" i="1" s="1"/>
  <c r="E30" i="1"/>
  <c r="H30" i="1" s="1"/>
  <c r="E32" i="1"/>
  <c r="H32" i="1" s="1"/>
  <c r="E33" i="1"/>
  <c r="H33" i="1" s="1"/>
  <c r="E34" i="1"/>
  <c r="H34" i="1" s="1"/>
  <c r="E35" i="1"/>
  <c r="H35" i="1" s="1"/>
  <c r="E38" i="1"/>
  <c r="H38" i="1" s="1"/>
  <c r="E39" i="1"/>
  <c r="H39" i="1" s="1"/>
  <c r="E40" i="1"/>
  <c r="H40" i="1" s="1"/>
  <c r="E41" i="1"/>
  <c r="H41" i="1" s="1"/>
  <c r="E42" i="1"/>
  <c r="H42" i="1" s="1"/>
  <c r="E44" i="1"/>
  <c r="H44" i="1" s="1"/>
  <c r="E45" i="1"/>
  <c r="H45" i="1" s="1"/>
  <c r="E46" i="1"/>
  <c r="H46" i="1" s="1"/>
  <c r="E47" i="1"/>
  <c r="H47" i="1" s="1"/>
  <c r="E59" i="1"/>
  <c r="H59" i="1" s="1"/>
  <c r="E43" i="1"/>
  <c r="H43" i="1" s="1"/>
  <c r="E81" i="1"/>
  <c r="E83" i="1"/>
  <c r="E76" i="1"/>
  <c r="E75" i="1"/>
  <c r="E77" i="1"/>
  <c r="E82" i="1"/>
  <c r="E84" i="1"/>
  <c r="E85" i="1"/>
  <c r="E86" i="1"/>
  <c r="E87" i="1"/>
  <c r="E90" i="1"/>
  <c r="H90" i="1" s="1"/>
  <c r="E91" i="1"/>
  <c r="H91" i="1" s="1"/>
  <c r="E74" i="1"/>
  <c r="H74" i="1"/>
  <c r="H75" i="1"/>
  <c r="H76" i="1"/>
  <c r="I77" i="1"/>
  <c r="H77" i="1"/>
  <c r="H82" i="1"/>
  <c r="H83" i="1"/>
  <c r="H84" i="1"/>
  <c r="H85" i="1"/>
  <c r="H86" i="1"/>
  <c r="F88" i="1"/>
  <c r="E6" i="2"/>
  <c r="E5" i="2"/>
  <c r="E2" i="2"/>
  <c r="H87" i="1"/>
</calcChain>
</file>

<file path=xl/sharedStrings.xml><?xml version="1.0" encoding="utf-8"?>
<sst xmlns="http://schemas.openxmlformats.org/spreadsheetml/2006/main" count="475" uniqueCount="396">
  <si>
    <t>WOB Verzoek</t>
  </si>
  <si>
    <t>Onderwerp</t>
  </si>
  <si>
    <t>Datum van binnenkomst</t>
  </si>
  <si>
    <t>Datum van antwoord</t>
  </si>
  <si>
    <t>Aantal dagen 
in behandeling</t>
  </si>
  <si>
    <t>Indien deelbesluit 1, aantal dagen</t>
  </si>
  <si>
    <t>Indien deelbesluit 2, aantal dagen</t>
  </si>
  <si>
    <t>Binnen de 
termijn afgehandeld</t>
  </si>
  <si>
    <t xml:space="preserve">Omvang document (aantal pagina's)
</t>
  </si>
  <si>
    <t>Bijzonderheden</t>
  </si>
  <si>
    <t>URL</t>
  </si>
  <si>
    <t>Gunning hoofdrailnet aan nederlandse Spoorwegen</t>
  </si>
  <si>
    <t xml:space="preserve">Op 8 Juli 2020 is ontvangst bevestigd, daarna is op 4 Augustus 2020 de beslissing op het verzoek met 4 weken verdaagd. Op 23 september heeft de aanvrager ministerie I&amp;W in gebreke gesteld vanwege de niet tijdige beslissing. Op 8 februari 2021 is er beroep ingesteld door de aanvrager, bij de uitspraak van 21 April werd gesteld dat het Ministerie I&amp;W binnen 8 weken van de uitsraak dient te beslissen. Dit is echter niet gebeurd, dus heeft de aanvrager op 24 November 2021 weer het ministerie in gebreke gesteld. Op 10 december 2021 heeft de aanvrager opnieuw beroep ingesteld. Uiteindelijk is de beslissing dus pas op 5 januari 2022 gekomen. In het besluit worden welgemeende verontschuldigingen aangeboden. </t>
  </si>
  <si>
    <t>Besluit op Wob-verzoek over onderhandse gunning hoofdrailnet aan Nederlandse Spoorwegen | Wob-verzoek | Rijksoverheid.nl</t>
  </si>
  <si>
    <t xml:space="preserve">Grond project 'Alliantie Markermeerdijken' </t>
  </si>
  <si>
    <t xml:space="preserve">Op 15 december 2021 is het beslistermijn met 4 weken verdaagd. 1 December 2021 is er telefonisch contact geweest om verder te specificeren. Op 20 december is de aanvrager op de hoogte gesteld dat het wob verzoek naar rijkswaterstaat is doorgestuurd. Het verzoek is afgwezen, omdat er geen relevante documenten gevonden zijn bij ILT. </t>
  </si>
  <si>
    <t>https://www.rijksoverheid.nl/ministeries/ministerie-van-infrastructuur-en-waterstaat/documenten/wob-verzoeken/2022/01/18/besluit-op-wob-verzoek-over-grond-project-alliantie-markermeerdijken</t>
  </si>
  <si>
    <t xml:space="preserve">Aanleg 'Trintelzand' </t>
  </si>
  <si>
    <t xml:space="preserve">Op 15 December is het beslistermijn verdaagd met 4 weken. Op 1 december is er telefonisch contact geweest om het verzoek te specificeren. Op 20 december 2021 is het wob-verzoek doorgestuurd naar rijkswaterstaat. Het verzoek is afgewezen omdat er geen relevante documenten zijn gevonden. </t>
  </si>
  <si>
    <t>https://www.rijksoverheid.nl/ministeries/ministerie-van-infrastructuur-en-waterstaat/documenten/wob-verzoeken/2022/01/18/besluit-op-wob-verzoek-over-het-project-aanleg-trintelzand</t>
  </si>
  <si>
    <t>Afgegeven erkenningen Wet explosieven voor civiel gebruik</t>
  </si>
  <si>
    <t xml:space="preserve">Op 1 september is het verzoek doorgestuurd naar ILT. Op 21 september is het beslistermijn met 4 weken verdaagd, en er worden excuses gemaakt voor het niet tijdig nemen van een besluit. Het verzoek wordt afgewezen omdat er geen relevante documenten zijn aangetroffen door ILT. De erkenningen worden niet uitgegeven door ILT maar door de korpschef. het verzoek is daardoor doorgestuurd naar de politie Den Haag, team juridische zaken. </t>
  </si>
  <si>
    <t>https://www.rijksoverheid.nl/ministeries/ministerie-van-infrastructuur-en-waterstaat/documenten/wob-verzoeken/2022/01/20/besluit-op-wob-verzoek-over-afgegeven-erkenningen-wet-explosieven-voor-civiele-gebruik</t>
  </si>
  <si>
    <t>Verklaring geen bezwaar Windpark zeewolde</t>
  </si>
  <si>
    <t xml:space="preserve">Op 15 juli is het beslistermijn met 4 weken verdaagd. Op 20 Juli is er telefonisch contact geweest, waarin het verzoek werd gespecificeert. Er werd duidelijk gemaakt alle documenten te willen hebben. Op 1 Juli 2021 (zo stata het in het besluit, maar ik ga ervanuit dat dit een andere datum moet zijn, gezien het feit dat het verzoek op 1 Juli is ingediend), heeft de aanvrager een in gebrekestelling verzonden. Er worden excuses gemaakt voor het niet tijdig nemen van een besluit. </t>
  </si>
  <si>
    <t>https://www.rijksoverheid.nl/ministeries/ministerie-van-infrastructuur-en-waterstaat/documenten/wob-verzoeken/2022/01/21/besluit-op-wob-verzoek-over-verklaring-van-geen-bezwaar-windpark-zeewolde</t>
  </si>
  <si>
    <t>Vertrek minister Nieuwenhuizen</t>
  </si>
  <si>
    <t xml:space="preserve">Op 29 september 2021 is het beslistermijn verdaagd met 4 weken, en op 29 Oktober 2021 heeft de aanvrager het ministerie in gebreke gesteld. Op 15 November is een beroep ingediend, waarna het ministerie op 23 November een mail heeft verstuurd om aan te geven dat het afhandelen van het verzoek meer tijd kost. Op 24 November heeft de aanvrager daarop gereageerd en gesteld dat er geen gegronde reden is voor het uitstellen van het besluit. Op 2 december is medegedeeld aan de aanvrager dat er zienswijzen zijn opgevraagd aan derden. Hiervoor is een termijn gegeven van een week, maar het officiële besluit is dus pas op 21 Januari gekomen. Veel emailwisselingen zijn maar deels openbaar gemaakt en de rest van de email valt dan buiten de reikwijdte van het verzoek. Vandaar de hoge mailwisselingen bij zowel deels openbaar als niet openbaar. </t>
  </si>
  <si>
    <t>Besluit Wob-verzoek over vertrek minister Van Nieuwenhuizen | Wob-verzoek | Rijksoverheid.nl</t>
  </si>
  <si>
    <t>Arbeidsverleden van een persoon</t>
  </si>
  <si>
    <t xml:space="preserve">Dit verzoek wordt afgewezen, omdat het niet onder de reikwijdte van de wob valt. </t>
  </si>
  <si>
    <t>Besluit op Wob-verzoek over arbeidsverleden van een persoon | Wob-verzoek | Rijksoverheid.nl</t>
  </si>
  <si>
    <t>Milieuvergunning kazerne Nieuw-Milligen</t>
  </si>
  <si>
    <t xml:space="preserve">Op 15 April is dit wob verzoek binnengekomen bij de gemeente Apeldoorn, die het op hun beurt hebben doorgestuurd naar ILT. Het ontvangst van ILT is op 12 augustus 2021 bevestigd. Op 13 september is er nog telefonisch contact geweest en er worden verontschuldigingen aangeboden voor het niet op tijd nemen van een besluit. </t>
  </si>
  <si>
    <t>Besluit op Wob-verzoek over milieuvergunning kazerne Nieuw-Milligen | Wob-verzoek | Rijksoverheid.nl</t>
  </si>
  <si>
    <t>Verleende ontheffingen maastricht Aachen Airport</t>
  </si>
  <si>
    <t xml:space="preserve">Op 15 Juli 2021 is het beslistermijn met 4 weken verdaagd, op 19 augustus heeft er telefonisch contact plaatsgevonden tussen de aanvrager en medewerkers van ILT. Volgens het ministerie zullen belanghebbenden bezwaar hebben tegen de openbaarmaking van de informatie, dus zal niet eerder dan 2 weken na dagtekening tot openbaarmaking worden overgegaan. </t>
  </si>
  <si>
    <t>Besluit op Wob-verzoek over verleende ontheffingen aan Maastricht Aachen Airport | Wob-verzoek | Rijksoverheid.nl</t>
  </si>
  <si>
    <t>Collectief drinkwaternet</t>
  </si>
  <si>
    <t xml:space="preserve">Op 21 September 2021 is de beslistermijn met 4 weken verdaagd. Op 15 oktober 2021 is het beslistermijn nog eens met 2 weken opgeschort door het aanvragen van zienswijzen aan derden. Ook worden er weer excuses gemaakt voor het niet tijdig nemen van een besluit. </t>
  </si>
  <si>
    <t>Besluit op Wob-verzoek over collectief drinkwaternet bij de bedrijven Lecc. vastgoed bv en/of Lecc. Exploitatie B.V. | Wob-verzoek | Rijksoverheid.nl</t>
  </si>
  <si>
    <t>Vaststelling drinkwater tarieven 2021 Limburg</t>
  </si>
  <si>
    <t xml:space="preserve">Het wob verzoek is op 30 augustus binnengekomen bij gemeente Limburg en is doorgestuurd naar ILT. 14 september 2021 is het ontvangst door ILT bevestigd. Op 7 Oktober 2021 is het beslistermijn met 4 weken verdaagd. Op 19 oktober is medegedeeld dat de beslistermijn is opgeschort met 2 weken vanwege het aanvragen van zienswijzen van derden. Ook worden weer excuses gemaakt voor het niet tijdig nemen van een besluit. </t>
  </si>
  <si>
    <t>Besluit op Wob-verzoek over vaststelling drinkwatertarieven 2021 Limburg | Wob-verzoek | Rijksoverheid.nl</t>
  </si>
  <si>
    <t>Besluit eerder wob-verzoek en beroep niet-tijdig bij rechtbank</t>
  </si>
  <si>
    <t xml:space="preserve">Op 13 december 2021 heeft de aanvrager het ministerie in gebreke gesteld vanwege niet tijdig besluiten op het wob-verzoek. </t>
  </si>
  <si>
    <t>Besluit op Wob-verzoek over eerder Wob-verzoek en ingediende beroep niet-tijdig bij rechtbank | Wob-verzoek | Rijksoverheid.nl</t>
  </si>
  <si>
    <t>on-side audit luchtvaartonderhoudsbedrijf</t>
  </si>
  <si>
    <t xml:space="preserve">Er is op drie verschillende data (26, 27 en 29 Juli) contact geweest tussen de aanvrager en medewerkers van het wob team. Daaruit zijn meer specifieke vragen ontstaan. Op 28 Juli is het beslistermijn met 4 weken verdaagd en er worden tevens excuses gemaakt voor het niet tijdig nemen van een besluit. </t>
  </si>
  <si>
    <t>Besluit op Wob-verzoek over on-side audit luchtvaartonderhoudsbedrijf | Wob-verzoek | Rijksoverheid.nl</t>
  </si>
  <si>
    <t>Eerste deelbesluit Wob-verzoek over communicatie tussen het ministerie van IenW en de NS over marktordeningsaangelegenheden</t>
  </si>
  <si>
    <t>eerste deelbesluit</t>
  </si>
  <si>
    <t>https://www.rijksoverheid.nl/ministeries/ministerie-van-infrastructuur-en-waterstaat/documenten/wob-verzoeken/2022/01/31/eerste-deelbesluit-wob-verzoek-over-communicatie-tussen-het-ministerie-van-ienw-en-de-ns-over-marktordeningsaangelegenheden</t>
  </si>
  <si>
    <t>Vergunning radarpost te Wier</t>
  </si>
  <si>
    <t xml:space="preserve">op 9 februari 2021 is de beslitermijn met 4 weken verdaagd. Er worden excuses gemaakt voor het niet tijdig afhandelen van de beslissing, maar door een 'zorgvuldige zoekslag' heeft het langer geduurd. </t>
  </si>
  <si>
    <t>Besluit op Wob-verzoek over afgegeven vergunning radarpost te Wier | Wob-verzoek | Rijksoverheid.nl</t>
  </si>
  <si>
    <t>Enkhuizer zeevaartschool</t>
  </si>
  <si>
    <t xml:space="preserve">Op 1 april 2021 is de beslistermijn met 4 weken verdaagd. Op 21 september 2021 is medegedeeld dat de beslissing 2 weken is uitgesteld door het opvragen van zienswijzen van derden. Er worden excuses gemaakt voor het niet tijdig beslissen, met als reden dat er een 'zorgvuldige zoekslag' heeft plaatsgevonden. </t>
  </si>
  <si>
    <t>Besluit Wob-verzoek over Enkhuizer Zeevaartschool | Wob-verzoek | Rijksoverheid.nl</t>
  </si>
  <si>
    <t>1e deelbesluit op Wob-verzoek over de uitspraak van 2 december 2021 van de Rechtbank Midden-Nederland over de veiligheid Schiphol</t>
  </si>
  <si>
    <t xml:space="preserve">Dit is de eerste deelbeslissing op een bezwaar dat is ingediend voor het niet tijdig beslissen van het ministerie. Hier wordt onderbouwd dat ze niet alle documenten meteen openbaar maken, omdat het getoetst moet worden aan andere regelgeving dan de wob. van 19 documenten moet er nog een beslissing komen, die beslissing wordt gemaakt in de tweede deelbeslissing van 16 februari 2022. </t>
  </si>
  <si>
    <t>https://www.rijksoverheid.nl/ministeries/ministerie-van-infrastructuur-en-waterstaat/documenten/wob-verzoeken/2022/01/31/1e-deelbesluit-op-wob-verzoek-over-de-uitspraak-van-2-december-2021-van-de-rechtbank-midden-nederland-over-de-veiligheid-schiphol</t>
  </si>
  <si>
    <t>dumpingen lenswater</t>
  </si>
  <si>
    <t xml:space="preserve">Op 15 december 2021 heeft de aanvrager het ministerie in gebreke gesteld vanwege het niet tijdig nemen van een besluit, op 7 Januarie heeft de aanvrager een beroep ingediend. Er worden excuses gemaakt voor het niet tijdig nemen van een besluit. Het verzoek wordt afgewezen omdat er geen relevante documenten zijn gevonden. </t>
  </si>
  <si>
    <t>Besluit op Wob-verzoek over dumpingen lenswater in Nederlandse Exclusieve Economische Zone | Wob-verzoek | Rijksoverheid.nl</t>
  </si>
  <si>
    <t>Dijkverlegging Bokhoven-hedikhuizen heusden</t>
  </si>
  <si>
    <t xml:space="preserve">Op 3 januari 2022 is de beslistermijn met 4 weken verdaagd. Op 15 december 2021 is er telefonisch contact geweest met een medewerker van het stafbureau van de deltacommissaris. In dit gesprek werd duidelijk dat de aanvrager informatie vroeg over een langere periode (2011-2021) en dat het archief raadgepleegd diende te worden. het verzoek wordt afgewezen omdat er na zoeken geen informatie of documenten zijn gevonden die betrekking hebben op een 'toekomstige dijkverlegging'. </t>
  </si>
  <si>
    <t>Besluit op Wob-verzoek over dijkverlegging Bokhoven-Hedikhuizen Heusden | Wob-verzoek | Rijksoverheid.nl</t>
  </si>
  <si>
    <t>geluidsnorm windturbines</t>
  </si>
  <si>
    <t xml:space="preserve">Dit verzoek is ingediend op 12 mei 2021, en verzonden door Ministerie van volksgezondheid, welzijn en sport op 23 Juni 2021. Zelfs als we 23 juni 2021 aanhouden, is dit wob verzoek niet binnen de wettelijke 56 dagen afgerond. Op 21 Juli 021 is de beslistermijn verdaagd met 4 weken, op 19 Augustus is de aanvrager op de hoogte gesteld van de voortgang van het onderzoek en op 9 januari 2022 heeft de aanvrager een mail verstuurd om te vragen naar de status van het verzoek. hier is op 11 januari 2022 op gereageerd. daarna heeft het alsnog bijna een maand geduurd voordat er een besluit is genomen. </t>
  </si>
  <si>
    <t>Besluit op Wob-verzoek over geluidsnorm voor windturbines | Wob-verzoek | Rijksoverheid.nl</t>
  </si>
  <si>
    <t>Natuurvergunningen vliegveld Midden-Zeeland</t>
  </si>
  <si>
    <t xml:space="preserve">Bij het ministerie berusten geen documenten ten aanzien van deze bestuurlijke aangelegenheid, daarmee wordt het verzoek ook afgewezen. Bijzonderheid hier, dat het maar 2 pagina's zijn met het besluit. Tevens ook een heel snel belsuit tov alle andere bij dit ministerie. Er wordt wel opgemerkt dat provincie zeeland bevoegd gezag is ten aanzien van de luchthaven. </t>
  </si>
  <si>
    <t>Besluit op Wob-verzoek over (natuur)vergunningen vliegveld Midden-Zeeland | Wob-verzoek | Rijksoverheid.nl</t>
  </si>
  <si>
    <t>participatietraject luchthavenbesluit</t>
  </si>
  <si>
    <t xml:space="preserve">per 2 november is de beslistermijn met 4 weken verdaagd, en op 1 december is het besluit opgeschort naar 27 december 2021 voor het opvragen van zienswijzen. </t>
  </si>
  <si>
    <t>Besluit Wob-verzoek participatietraject luchthavenbesluit Rotterdam The Hague Airport | Wob-verzoek | Rijksoverheid.nl</t>
  </si>
  <si>
    <t>Besluit op Wob-verzoek over Tijdelijke regeling continuïteit bruine vloot</t>
  </si>
  <si>
    <t>https://www.rijksoverheid.nl/ministeries/ministerie-van-infrastructuur-en-waterstaat/documenten/wob-verzoeken/2022/02/11/besluit-op-wob-verzoek-over-tijdelijke-regeling-continuiteit-bruine-vloot</t>
  </si>
  <si>
    <t>Buitendijkse ontwikkeling in zaltbommel</t>
  </si>
  <si>
    <t xml:space="preserve">Dit verzoek heeft een langdurige procedure, gezien het feit dat het zo lang heeft geduurd voordat er een beslissing is gekomen. Op 3 Juli 2020 heeft de aanvrager aangegeven teleurgesteld te zijn in de reactietermijn van het ministerie. In de tussentijd van het besluit en het indienen van het verzoek is er meerdere malen contact geweest tussen de aanvrager en het  ministerie. de aanvrager heeft oook een verzoek ingediend bij RWS. Er zijn 3 documenten aangetroffen, in 2005 zijn documenten omgezet van een gezamenlijke schijf naar het centrale documentensysteem. het ministerie verwacht dat er bij die omzetting veel documenten niet zijn meegenomen. ook zijn persoonlijke mail-postbussen uit die tijd niet meer beschikbaar. </t>
  </si>
  <si>
    <t>Besluit op Wob-verzoek over de buitendijkse ontwikkeling in Zaltbommel | Wob-verzoek | Rijksoverheid.nl</t>
  </si>
  <si>
    <t>Project uilenstede-Kronenburg</t>
  </si>
  <si>
    <t xml:space="preserve">Op 23 augustus 2021 is het beslistermijn met 4 weken verdaagd. Op 2 september is er telefonisch contact geweest om het wob verzoek te specificeren. Op 9 Oktober heeft de aanvrager via de mail nog verder kunnen specificeren waar hij/zij geïnteresseerd in is. Dit is een deelbesluit. </t>
  </si>
  <si>
    <t>Besluit op Wob-verzoek over project Uilenstede-Kronenburg | Wob-verzoek | Rijksoverheid.nl</t>
  </si>
  <si>
    <t>Buitenstad zaltbommel</t>
  </si>
  <si>
    <t xml:space="preserve">het verzoek wordt afgewezen, omdat er geen documenten zijn gevonden. Het ministerie van ienw was niet betrokken bij het buwproject Buitenstad zaltbommel. Ook dit wob verzoek heeft een uitvoerig proces waarbij het ministerie de aanvrager meerdere malen heeft verzocht tot specificering van het verzoek. bepaalde vragen zijn via de mail en telefoon beantwoord. Op 23 Oktober 2021 heeft de aanvrager aangegeven dat de vragen niet zijn beantwoord en dat het wob verzoek niet ingetrokken wordt. er worden excuses gemaakt voor de tijd die het heeft geduurd voordat er een beslissing is gekomen. dezelfde aanvrager heeft meerdere wob verzoeken ingediend, die door elkaar zijn gaan lopen. </t>
  </si>
  <si>
    <t>Besluit op Wob-verzoek over de Buitenstad Zaltbommel | Wob-verzoek | Rijksoverheid.nl</t>
  </si>
  <si>
    <t>Arriva buslijn 56</t>
  </si>
  <si>
    <t xml:space="preserve">Op 21 december 2021 heeft het ministerie in een aparte brief antwoord gegeven op de vragen die door de aanvrager waren gesteld op 9 November 2021. </t>
  </si>
  <si>
    <t>Besluit op Wob-verzoek over Arriva concessie buslijn 56 tussen Borculo-Deventer | Wob-verzoek | Rijksoverheid.nl</t>
  </si>
  <si>
    <t>2e deelbesluit op Wob-verzoek over de uitspraak van 2 december 2021 van de Rechtbank Midden-Nederland over de veiligheid Schiphol</t>
  </si>
  <si>
    <t>nee</t>
  </si>
  <si>
    <t>tweede deelbesluit, mogelijk laatste</t>
  </si>
  <si>
    <t>https://www.rijksoverheid.nl/ministeries/ministerie-van-infrastructuur-en-waterstaat/documenten/wob-verzoeken/2022/02/16/2e-deelbesluit-op-wob-verzoek-over-de-uitspraak-van-2-december-2021-van-de-rechtbank-midden-nederland-over-de-veiligheid-schiphol</t>
  </si>
  <si>
    <t>afwijzing verbetering van waterkaarten</t>
  </si>
  <si>
    <t xml:space="preserve">Op 22 december 2021 is de beslistermijn met 4 weken verdaagd, op 24 januari 2022 is om zienswijzen gevraagd aan de aanvrager, omdat er documenten waren aangetroffen die van de aanvrager afkomstig zijn. Op 15 februari is er een ingebrekestelling ingediend door de aanvrager. </t>
  </si>
  <si>
    <t>Besluit op Wob-verzoek over afwijzing voor een verbetering van waterkaarten | Wob-verzoek | Rijksoverheid.nl</t>
  </si>
  <si>
    <t>Deelname aan vergaderingen</t>
  </si>
  <si>
    <t xml:space="preserve">Op 19 Januari 2022 heeft de aanvrager verdere specificering gestuurd naar het ministerie na vraag van het ministerie. Er wordt verzocht om informatie betreffende een uitspraak van de afdeling bestuursrechtspraak. Alsnog was het niet duidelijk genoeg volgens het ministerie waar het om ging. Verdere precisicering was niet mogelijk omdat de aanvrager de data en  de namen van de vergaderingen niet kent. maar er wordt gevraagd naar bepaalde onderwerpen waar bepaalde persoon mee bezig was. Op 8 februari is het beslistermijn met 4 weken verdaagd. het verzoek wordt afgewezen, omdat de aanvraag te algemeen geformuleerd is. </t>
  </si>
  <si>
    <t>https://www.rijksoverheid.nl/ministeries/ministerie-van-infrastructuur-en-waterstaat/documenten/wob-verzoeken/2022/03/01/besluit-op-wob-verzoek-over-deelname-aan-vergaderingen</t>
  </si>
  <si>
    <t>Hygiëniseren en exporteren van mest en digestaat</t>
  </si>
  <si>
    <t xml:space="preserve">Op 1 Maart 2022 is het beslistermijn verdaagd met 4 weken. En er worden excuses gemaakt voor het niet tijdig nemen van een besluit. Dit verzoek wordt afgewezen omdat er geen relevante documenten zijn aangetroffen door ILT (Inspectie leefomgeving en transport). Er is contact geweest met het nederlandse voedsel en warenautoriteit door ILT en hetzelfde wob-verzoek is door hen ontvangen en wordt daarom verder door hun afgehandeld. </t>
  </si>
  <si>
    <t>https://www.rijksoverheid.nl/ministeries/ministerie-van-infrastructuur-en-waterstaat/documenten/wob-verzoeken/2022/03/02/besluit-op-wob-verzoek-over-hygieniseren-en-exporteren-van-mest-en-digestaat</t>
  </si>
  <si>
    <t>Voucherverstrekking luchtvaart</t>
  </si>
  <si>
    <t xml:space="preserve">Op 15 december 2021 is het beslistermijn met 4 weken verdaagd, Op 29 mei 2020 is door de aanvrager ook een verzoek ingediend, dit verzoek is gedeeltelijk overlappend aan die aanvraag. Op 24 November 2020 is er toen bezwaar aangetekend voor het niet tijdig nemen van een besluit, 26 Oktober 2021 is bepaald dat dit bezwaar gegrond is. Er wordt nu gevraagd om nieuwe gebleken feiten om veranderde omstandigheden openbaar te maken. tevens wordt er in de aanvraag gerefereert aan de nieuwe beleidslijn betreffende persoonlijke beleidsopvattingen. Er is 1 relevant document gevonden, wat op 11 januari 2022 openbaar gemaakt is en aan de aanvrager is gestuurd. Op grond daarvan wordt het document nu niet openbaar gemaakt. </t>
  </si>
  <si>
    <t>https://www.rijksoverheid.nl/ministeries/ministerie-van-infrastructuur-en-waterstaat/documenten/wob-verzoeken/2022/03/03/besluit-wob-verzoek-beleidsregel-voucherverstrekking-luchtvaart</t>
  </si>
  <si>
    <t>Afvalwaterzuivering Westland</t>
  </si>
  <si>
    <t xml:space="preserve">Op 19 Oktober 2021 is het beslistermijn met 4 weken verdaagd, op 15 November is tevens het beslitermijn verdaagd met 2 weken, op 30 November is de aanvrager op de hoogte gesteld dat de beslistermijn is verstreken. Op 1 oktober 2021 heeft de aanvrager al een onderzoek wat al openbaar was ontvangen via de mail. </t>
  </si>
  <si>
    <t>https://www.rijksoverheid.nl/ministeries/ministerie-van-infrastructuur-en-waterstaat/documenten/wob-verzoeken/2022/03/10/besluit-wob-verzoek-afvalwaterzuivering-westland</t>
  </si>
  <si>
    <t>Weerwaarschuwingen KNMI</t>
  </si>
  <si>
    <t>https://www.rijksoverheid.nl/ministeries/ministerie-van-infrastructuur-en-waterstaat/documenten/wob-verzoeken/2022/03/18/besluit-wob-verzoek-over-weerwaarschuwingen</t>
  </si>
  <si>
    <t>Besluit op Wob-verzoek over uitgevoerde inspecties op toners</t>
  </si>
  <si>
    <t>https://www.rijksoverheid.nl/ministeries/ministerie-van-infrastructuur-en-waterstaat/documenten/wob-verzoeken/2022/03/21/besluit-op-wob-verzoek-over-uitgevoerde-inspecties-op-toners</t>
  </si>
  <si>
    <t>Besluit op Wob-verzoek over gegunde opdracht voor levering van Search-and Rescue Helicopter Capacity for the Netherlands Coastguard</t>
  </si>
  <si>
    <t>https://www.rijksoverheid.nl/ministeries/ministerie-van-infrastructuur-en-waterstaat/documenten/wob-verzoeken/2022/03/21/besluit-op-wob-verzoek-over-gegunde-opdracht-voor-levering-van-search-and-rescue-helicopter-capacity-for-the-netherlands-coastguard</t>
  </si>
  <si>
    <t>Verkoopverbod smartkidbelt</t>
  </si>
  <si>
    <t xml:space="preserve">Op 21 Februari 2022 is de beslistermijn met 4 weken verdaagd. Drie documenten waren al openbaar en zijn dus niet nog een keer openbaar gemaakt, echter is niet precies duidelijk wat deze documenten zijn en waar ze te vinden zijn. </t>
  </si>
  <si>
    <t>Besluit op Wob-verzoek over verkoopverbod smartkidbelt | Wob-verzoek | Rijksoverheid.nl</t>
  </si>
  <si>
    <t>Geluidsbelasting van 747 Boeing-toestellen</t>
  </si>
  <si>
    <t xml:space="preserve">Het verzoek is afgewezen omdat er geen relevante documenten zijn gevonden. </t>
  </si>
  <si>
    <t>Besluit op Wob-verzoek over geluidsbelasting van 747 Boeing-toestellen | Wob-verzoek | Rijksoverheid.nl</t>
  </si>
  <si>
    <t>Chemtrails</t>
  </si>
  <si>
    <t xml:space="preserve">Het verzoek is afgwezen, omdat er geen relevante stukken zijn gevonden. </t>
  </si>
  <si>
    <t>Besluit op Wob-verzoek over chemtrails | Wob-verzoek | Rijksoverheid.nl</t>
  </si>
  <si>
    <t>Uitstoot benzeen en PAK's</t>
  </si>
  <si>
    <t xml:space="preserve">Op 24 Januari 2022 is het beslistermijn met 4 weken verdaagd, en nog een keer verdaagd met 1 week op 28 Januari 2022. Beide keren vrij late verdaging en alsnog niet hebben voldoen aan dit beslistermijn. Het overzicht wat is bijgevoegd bij de mailwisselign was tijdens de mail nog niet compleet. er werd verzocht om een complete versie toe te sturen maar dat is niet gebeurd. In de brief van het besluit is nog wel gerefereerd naar twee kamerstukken. </t>
  </si>
  <si>
    <t>Besluit Wob-verzoek over uitstoot van benzeen en PAK's door asfaltcentrales in Nederland | Wob-verzoek | Rijksoverheid.nl</t>
  </si>
  <si>
    <t>Onderzoek ongeval Niet Actief Beveiligde Overweg</t>
  </si>
  <si>
    <t xml:space="preserve">Op 19 januari 2021 is het beslitermijn verdaagd met 4 weken en op 16 februari 2022 is de beslistermijn met 2 weken opgeschort. </t>
  </si>
  <si>
    <t>Besluit op Wob-verzoek over onderzoek ongeval op Niet Actief Beveiligde Overweg (NABO) | Wob-verzoek | Rijksoverheid.nl</t>
  </si>
  <si>
    <t>vertrek van minister Van Nieuwenhuizen</t>
  </si>
  <si>
    <t>Ingebreke gesteld</t>
  </si>
  <si>
    <t>https://www.rijksoverheid.nl/ministeries/ministerie-van-infrastructuur-en-waterstaat/documenten/wob-verzoeken/2022/04/20/besluit-op-wob-verzoek-over-vertrek-van-minister-van-nieuwenhuizen</t>
  </si>
  <si>
    <t>geo-engineering chemtrails</t>
  </si>
  <si>
    <t xml:space="preserve">Het verzoek is in volledigheid afgewezen, omdat er geen documenten zijn aangetroffen over deze bestuurlijke aangelegenheid bij het ministerie IenW. Er wordt nog wel verwezen naar een recente kamerbrief van 17 Maart 2022. </t>
  </si>
  <si>
    <t>Besluit op Wob-verzoek over geo-engineering chemtrails | Wob-verzoek | Rijksoverheid.nl</t>
  </si>
  <si>
    <t>Totstandkoming Integrale Mobiliteitsanalyse 2021</t>
  </si>
  <si>
    <t xml:space="preserve">De links naar de reeds openbare documenten werken niet vanuit de inventarislijst. De meeste pagina's worden niet gevonden of bestaan niet. </t>
  </si>
  <si>
    <t>Besluit op Wob-verzoek over totstandkoming Integrale Mobiliteitsanalyse 2021 | Wob-verzoek | Rijksoverheid.nl</t>
  </si>
  <si>
    <t>PAS-projecten</t>
  </si>
  <si>
    <t xml:space="preserve">Er wordt verwezen naar reeds openbare documenten met een link, echter als je die link aanklikt werkt die link niet. Ook is de beslistermijn op 31 januari 2022 met 4 weken verdaagd. Beslissing is alsnog niet in die 4 weken gekomen. </t>
  </si>
  <si>
    <t>Besluit op Wob-verzoek over PAS-projecten | Wob-verzoek | Rijksoverheid.nl</t>
  </si>
  <si>
    <t>Houtstookoverlast</t>
  </si>
  <si>
    <t xml:space="preserve">Zoals ik begrijp uit de brief heeft de aanvrager in eerste instantie het wob verzoek ingestuurd bij het ministerie Volksgezondheid Welzijn en Sport, na nadere afstemming is er besloten op 2 Augustus 2021 dat het ministerie van infrastructuur en waterstaat dit wob verzoek afhandeld omdat de documenten berusten onder dit ministerie. Op 16 Augustus 2021 is de beslistermijn verdaagd met 4 weken, op 10 September 2021 heeft de aanvrager daarmee ingestemd. De beantwoording van de vragen die gesteld zijn door de aanvrager worden gegeven in een seperate brief. </t>
  </si>
  <si>
    <t>Besluit op Wob-verzoek over houtstookoverlast | Wob-verzoek | Rijksoverheid.nl</t>
  </si>
  <si>
    <t>Besluit op Wob-verzoek over vragen over schepen met niet-schoongemaakte dekken</t>
  </si>
  <si>
    <t>https://www.rijksoverheid.nl/ministeries/ministerie-van-infrastructuur-en-waterstaat/documenten/wob-verzoeken/2022/04/26/besluit-op-wob-verzoek-over-schepen-met-niet-schoongemaakte-dekken</t>
  </si>
  <si>
    <t>Besluit op Wob-verzoek over grondstromen en Bbk-meldingen Boskoop</t>
  </si>
  <si>
    <t>https://www.rijksoverheid.nl/ministeries/ministerie-van-infrastructuur-en-waterstaat/documenten/wob-verzoeken/2022/04/26/besluit-op-wob-verzoek-over-grondstromen-en-bbk-meldingen-boskoop</t>
  </si>
  <si>
    <t>Besluit op Wob-verzoek over geluidsnormen en geluidsbelasting Schiphol 2020 en 2021</t>
  </si>
  <si>
    <t>https://www.rijksoverheid.nl/ministeries/ministerie-van-infrastructuur-en-waterstaat/documenten/wob-verzoeken/2022/04/26/besluit-op-wob-verzoek-over-geluidsnormen-en-geluidsbelasting-2020-en-2021</t>
  </si>
  <si>
    <t>Deelbesluit 1 op Wob-verzoek over NLR-rapport Onderzoek vestigingseisen grondafhandeling Schiphol</t>
  </si>
  <si>
    <t xml:space="preserve">deelbesluit 1 </t>
  </si>
  <si>
    <t>https://www.rijksoverheid.nl/ministeries/ministerie-van-infrastructuur-en-waterstaat/documenten/wob-verzoeken/2022/04/28/deelbesluit-1-op-wob-verzoek-over-nlr-rapport-onderzoek-vestigingseisen-grondafhandeling-schiphol</t>
  </si>
  <si>
    <t>Besluit op Wob-verzoek over het storten van grond op Munnikenland Bommelerwaard in Poederoijen</t>
  </si>
  <si>
    <t>https://www.rijksoverheid.nl/ministeries/ministerie-van-infrastructuur-en-waterstaat/documenten/wob-verzoeken/2022/04/29/besluit-op-wob-verzoek-over-munnikenland</t>
  </si>
  <si>
    <t>Besluit op Wob-verzoek over het storten van grond op de locatie Kaliwaal in Boven-Leeuwen</t>
  </si>
  <si>
    <t>https://www.rijksoverheid.nl/ministeries/ministerie-van-infrastructuur-en-waterstaat/documenten/wob-verzoeken/2022/04/29/besluit-op-wob-verzoek-over-kaliwaal</t>
  </si>
  <si>
    <t>Besluit op Wob-verzoek over EVOA-beschikkingen</t>
  </si>
  <si>
    <t>https://www.rijksoverheid.nl/ministeries/ministerie-van-infrastructuur-en-waterstaat/documenten/wob-verzoeken/2022/04/29/besluit-op-wob-verzoek-over-evoa-beschikkingen</t>
  </si>
  <si>
    <t>Besluit op Wob-verzoek over diverse scheepvaartuigen</t>
  </si>
  <si>
    <t>https://www.rijksoverheid.nl/ministeries/ministerie-van-infrastructuur-en-waterstaat/documenten/wob-verzoeken/2022/04/29/besluit-op-wob-verzoek-over-diverse-scheepvaartuigen</t>
  </si>
  <si>
    <t>Besluit op Wob-verzoek over drie EVOA-dossiers van de kennisgever Eberhard Recycling AG</t>
  </si>
  <si>
    <t>https://www.rijksoverheid.nl/ministeries/ministerie-van-infrastructuur-en-waterstaat/documenten/wob-verzoeken/2022/04/29/besluit-op-wob-verzoek-over-drie-evoa-dossiers-van-de-kennisgever-eberhard-recycling-ag</t>
  </si>
  <si>
    <t>Besluit op Wob-verzoek over Marker Wadden</t>
  </si>
  <si>
    <t>https://www.rijksoverheid.nl/ministeries/ministerie-van-infrastructuur-en-waterstaat/documenten/wob-verzoeken/2022/04/29/besluit-op-wob-verzoek-over-marker-wadden</t>
  </si>
  <si>
    <t>Besluit op Wob-verzoek over grond in Oosterhout</t>
  </si>
  <si>
    <t>https://www.rijksoverheid.nl/ministeries/ministerie-van-infrastructuur-en-waterstaat/documenten/wob-verzoeken/2022/04/29/besluit-op-wob-verzoek-over-grond-in-oosterhout</t>
  </si>
  <si>
    <t>Emissies vliegtuigbewegingen</t>
  </si>
  <si>
    <t xml:space="preserve">De bijlage is bijna 1200 (1197) pagina's lang, maar er is geen inventarislijst opgenomen van de 25 documenten die zijn aagetroffen. Voor vraag 3 van het verzoek, gevraagd naar een uitsplitising van de emissies, zijn er geen gegevens beschikbaar vor de jaren 2021 en 2022. het verzoek 1 en 5, respectievelijk over verduidelijking over Schiphol en hoe waardes van schiphol worden berekend zal de aanvrager uiterlijk 4 weken na dagtekening van de brief ontvangen. Dit is algemene informatie waar geen besluit over hoeft te vallen. </t>
  </si>
  <si>
    <t>https://www.rijksoverheid.nl/ministeries/ministerie-van-infrastructuur-en-waterstaat/documenten/wob-verzoeken/2022/04/29/besluit-op-wob-verzoek-over-emissies-ten-gevolge-van-vliegtuigbewegingen</t>
  </si>
  <si>
    <t>Besluit op Wob-verzoek over een Inspectiedossier Marker Wadden</t>
  </si>
  <si>
    <t>https://www.rijksoverheid.nl/ministeries/ministerie-van-infrastructuur-en-waterstaat/documenten/wob-verzoeken/2022/04/20/besluit-op-wob-verzoek-over-een-inspectiedossier-marker-wadden</t>
  </si>
  <si>
    <t>Besluit op Wob-verzoek over melding product Easyflow</t>
  </si>
  <si>
    <t>https://www.rijksoverheid.nl/ministeries/ministerie-van-infrastructuur-en-waterstaat/documenten/wob-verzoeken/2022/04/29/besluit-op-wob-verzoek-over-melding-product-easyflow</t>
  </si>
  <si>
    <t>TenneT 380kv leiding West Borsele-Rilland</t>
  </si>
  <si>
    <t>Doorgestuurd door gemeente Borsele aan Rijkswaterstaat. Meermaals contact geweest, echter heeft aanvrager op een aantal mails niet gereageerd waardoor het verzoek is ingekort.</t>
  </si>
  <si>
    <t>https://www.rijksoverheid.nl/ministeries/ministerie-van-infrastructuur-en-waterstaat/documenten/woo-besluiten/2022/05/09/besluit-op-woo-verzoek-over-tennet-380kv-leiding-west-borsele-rilland</t>
  </si>
  <si>
    <t>Besluit op Wob-verzoek over Afferdense en Deeste Waarden</t>
  </si>
  <si>
    <t>https://www.rijksoverheid.nl/ministeries/ministerie-van-infrastructuur-en-waterstaat/documenten/woo-besluiten/2022/05/18/besluit-op-wob-verzoek-over-afferdense-en-deeste-waarden</t>
  </si>
  <si>
    <t>hydraulische randvoorwaarden Afsluitdijk</t>
  </si>
  <si>
    <t> </t>
  </si>
  <si>
    <t>deelbesluit 1</t>
  </si>
  <si>
    <t>https://www.rijksoverheid.nl/ministeries/ministerie-van-infrastructuur-en-waterstaat/documenten/woo-besluiten/2022/05/19/besluit-wob-verzoek-hydraulische-randvoorwaarden-afsluitdijk</t>
  </si>
  <si>
    <t>Sluispolderweg te Zaandam</t>
  </si>
  <si>
    <t>https://www.rijksoverheid.nl/ministeries/ministerie-van-infrastructuur-en-waterstaat/documenten/woo-besluiten/2022/06/14/besluit-op-wob-woo-verzoek-over-de-sluispolderweg-te-zaandam</t>
  </si>
  <si>
    <t>geluidsproductieplafonds treintraject Den Bosch-Boxtel 2020 en 2021</t>
  </si>
  <si>
    <t>Ingebrekestelling. Verzoek afgewezen.</t>
  </si>
  <si>
    <t>https://www.rijksoverheid.nl/ministeries/ministerie-van-infrastructuur-en-waterstaat/documenten/woo-besluiten/2022/06/15/besluit-wob-verzoek-geluidsproductieplafonds-treintraject-den-bosch-boxtel-2020-en-2021</t>
  </si>
  <si>
    <t>geluidbelasting Groningen Airport Eelde 2021-2022</t>
  </si>
  <si>
    <t>https://www.rijksoverheid.nl/ministeries/ministerie-van-infrastructuur-en-waterstaat/documenten/woo-besluiten/2022/06/15/besluit-wob-verzoek-geluidbelasting-groningen-airport-eelde-2021-2022</t>
  </si>
  <si>
    <t>Besluit Wob-verzoek gestorte grond IJsselmeer en Markermeer</t>
  </si>
  <si>
    <t>https://www.rijksoverheid.nl/ministeries/ministerie-van-infrastructuur-en-waterstaat/documenten/woo-besluiten/2022/06/16/besluit-wob-verzoek-gestorte-grond-ijsselmeer-en-markermeer</t>
  </si>
  <si>
    <t>Besluit Rijkswaterstaat Wob-verzoek gestorte grond project Alliantie Markermeerdijken</t>
  </si>
  <si>
    <t>https://www.rijksoverheid.nl/ministeries/ministerie-van-infrastructuur-en-waterstaat/documenten/woo-besluiten/2022/06/16/besluit-wob-verzoek-gestorte-grond-project-alliantie-markermeerdijken</t>
  </si>
  <si>
    <t>Besluit op Wob-verzoek over bezorgdheid van dijkbewoners in Well en Ammerzoden voor veiligheid en de overlast van toekomstig hoogwater in de Maas</t>
  </si>
  <si>
    <t>https://www.rijksoverheid.nl/ministeries/ministerie-van-infrastructuur-en-waterstaat/documenten/woo-besluiten/2022/06/20/besluit-op-wob-verzoek-over-overlast-toekomstig-hoogwater-in-de-maas</t>
  </si>
  <si>
    <t>vliegtuigbewegingen Groningen Airport Eelde 2021-2022</t>
  </si>
  <si>
    <t>Geen documenten aanwezig</t>
  </si>
  <si>
    <t>https://www.rijksoverheid.nl/ministeries/ministerie-van-infrastructuur-en-waterstaat/documenten/woo-besluiten/2022/06/20/besluit-wob-verzoek-vliegtuigbewegingen-groningen-airport-eelde-2021-2022</t>
  </si>
  <si>
    <t>totstandkoming geluidsnorm windturbines</t>
  </si>
  <si>
    <t>Informatie reeds openbaar en verzoek is dus afgewezen</t>
  </si>
  <si>
    <t>https://www.rijksoverheid.nl/ministeries/ministerie-van-infrastructuur-en-waterstaat/documenten/woo-besluiten/2022/06/20/besluit-op-woo-verzoek-over-totstandkoming-geluidsnorm-windturbines</t>
  </si>
  <si>
    <t>Schone Lucht Akkoord</t>
  </si>
  <si>
    <t>Geen reactie ontvangen en dus geen besluit kunnen nemen.</t>
  </si>
  <si>
    <t>https://www.rijksoverheid.nl/ministeries/ministerie-van-infrastructuur-en-waterstaat/documenten/woo-besluiten/2022/06/21/besluit-op-wob-verzoek-over-schone-lucht-akkoord</t>
  </si>
  <si>
    <t>Besluit Wob-verzoek over Werkwijzer luchtvaartspecifieke MKBA’s</t>
  </si>
  <si>
    <t>https://www.rijksoverheid.nl/ministeries/ministerie-van-infrastructuur-en-waterstaat/documenten/woo-besluiten/2022/06/24/besluit-wob-verzoek-werkwijzer-luchtvaaartspecifieke-mkbas</t>
  </si>
  <si>
    <t>Besluit op Wob-/Woo-verzoek over invoering helmplicht voor snorfietsers</t>
  </si>
  <si>
    <t>U heeft het Ministerie van IenW in gebreke gesteld wegens het niet tijdig nemen van een besluit op uw verzoek. Vervolgens heeft u een beroep niet tijdig beslissen ingediend tegen het uitblijven van een besluit op uw verzoek. Bij uitspraak van 26 april 2022 heeft de Rechtbank Midden-Nederland opgedragen om uiterlijk op maandag 2 mei 2022 te beslissen op dit verzoek, op straffe van een dwangsom van €100,- per dag met een maximum van €15.000,-.</t>
  </si>
  <si>
    <t>https://www.rijksoverheid.nl/ministeries/ministerie-van-infrastructuur-en-waterstaat/documenten/woo-besluiten/2022/07/04/besluit-op-wob--woo-verzoek-over-invoering-helmplicht-voor-snorfietsers</t>
  </si>
  <si>
    <t>Besluit op Wob-/Woo-verzoek over asbestsanering Eternit</t>
  </si>
  <si>
    <t>https://www.rijksoverheid.nl/ministeries/ministerie-van-infrastructuur-en-waterstaat/documenten/woo-besluiten/2022/07/04/besluit-op-wob-woo-verzoek-over-asbestsanering-eternit</t>
  </si>
  <si>
    <t>Besluit Wob-verzoek Wet bescherming Antarctica</t>
  </si>
  <si>
    <t>https://www.rijksoverheid.nl/ministeries/ministerie-van-infrastructuur-en-waterstaat/documenten/woo-besluiten/2022/07/05/besluit-wob-verzoek-wet-bescherming-antarctica</t>
  </si>
  <si>
    <t>Besluit op Wob-Woo-verzoek over onderzoeksrapport Fase 2 Blootstellingsonderzoek asbestdaken</t>
  </si>
  <si>
    <t>https://www.rijksoverheid.nl/ministeries/ministerie-van-infrastructuur-en-waterstaat/documenten/woo-besluiten/2022/04/21/besluit-op-wob--woo-verzoek-over-het-onderzoeksrapport-fase-2-blootstellingsonderzoek-asbestdaken</t>
  </si>
  <si>
    <t>2e deelbesluit op Wob-verzoek over PFAS - verzoek 3</t>
  </si>
  <si>
    <t>Een besluit op meerdere verzoeken</t>
  </si>
  <si>
    <t>https://www.rijksoverheid.nl/ministeries/ministerie-van-infrastructuur-en-waterstaat/documenten/woo-besluiten/2022/07/07/besluit-op-wob-verzoek-over-pfas</t>
  </si>
  <si>
    <t>2e deelbesluit op Wob-verzoek over PFAS - verzoek 2</t>
  </si>
  <si>
    <t>2e deelbesluit op Wob-verzoek over PFAS - verzoek 1</t>
  </si>
  <si>
    <t>Besluit op Woo-verzoek over drukte op Schiphol</t>
  </si>
  <si>
    <t>https://www.rijksoverheid.nl/ministeries/ministerie-van-infrastructuur-en-waterstaat/documenten/woo-besluiten/2022/07/13/besluit-op-woo-verzoek-over-drukte-op-schiphol</t>
  </si>
  <si>
    <t>Besluit op Wob-/Woo-verzoek over totstandkoming van rapport Kiezen en Delen</t>
  </si>
  <si>
    <t>https://www.rijksoverheid.nl/ministeries/ministerie-van-infrastructuur-en-waterstaat/documenten/woo-besluiten/2022/07/15/besluit-op-wob-woo-verzoek-over-totstandkoming-van-het-rapport-kiezen-en-delen</t>
  </si>
  <si>
    <t>Besluit op Wob-verzoek over vergunningverlening vliegvelden Schiphol, Rotterdam-Den Haag, Eindhoven, Lelystad en Maastricht</t>
  </si>
  <si>
    <t>https://www.rijksoverheid.nl/ministeries/ministerie-van-infrastructuur-en-waterstaat/documenten/woo-besluiten/2022/07/19/besluit-op-wob-verzoek-over-vergunningverlening-vliegvelden-schiphol-rotterdam-den-haag-eindhoven-lelystad-en-maastricht</t>
  </si>
  <si>
    <t>Besluit op Wob-verzoek over ontbrekende natuurvergunning van Schiphol</t>
  </si>
  <si>
    <t>https://www.rijksoverheid.nl/ministeries/ministerie-van-infrastructuur-en-waterstaat/documenten/woo-besluiten/2022/07/20/besluit-op-wob-verzoek-over-ontbrekende-natuurvergunning-van-schiphol</t>
  </si>
  <si>
    <t>Besluit op Woo-verzoek over vliegveld Teuge</t>
  </si>
  <si>
    <t>https://www.rijksoverheid.nl/ministeries/ministerie-van-infrastructuur-en-waterstaat/documenten/woo-besluiten/2022/08/09/besluit-op-woo-verzoek-over-vliegveld-teuge</t>
  </si>
  <si>
    <t>Besluit op Wob-verzoek over het Samenwerkingsconvenant Zeehavens Bonaire</t>
  </si>
  <si>
    <t>https://www.rijksoverheid.nl/ministeries/ministerie-van-infrastructuur-en-waterstaat/documenten/wob-verzoeken/2022/08/18/besluit-op-wob-verzoek-over-het-samenwerkingsconvenant-zeehavens-bonaire</t>
  </si>
  <si>
    <t>Deelbesluit 1 op Wob-/Woo-verzoek over vuurwerkverbod voor de jaarwisseling van 2021-2022</t>
  </si>
  <si>
    <t>Nee</t>
  </si>
  <si>
    <t>deelbesluit 1 gaat over de formele documenten</t>
  </si>
  <si>
    <t>https://www.rijksoverheid.nl/ministeries/ministerie-van-infrastructuur-en-waterstaat/documenten/woo-besluiten/2022/08/29/deelbesluit-1-op-wob-woo-verzoek-over-vuurwerkverbod-voor-de-jaarwisseling-van-2021-2022</t>
  </si>
  <si>
    <t>Besluit Woo-verzoek over Tata Steel</t>
  </si>
  <si>
    <t>https://www.rijksoverheid.nl/ministeries/ministerie-van-infrastructuur-en-waterstaat/documenten/woo-besluiten/2022/08/30/besluit-woo-verzoek-tata-steel</t>
  </si>
  <si>
    <t>Besluit Woo-verzoek over rijgeschiktheid bij een unipolaire/depressieve stemmingsstoornis</t>
  </si>
  <si>
    <t>https://www.rijksoverheid.nl/ministeries/ministerie-van-infrastructuur-en-waterstaat/documenten/woo-besluiten/2022/08/30/besluit-woo-verzoek-rijgeschiktheid</t>
  </si>
  <si>
    <t>Besluit Wob-verzoek milieustraten Middelharnis en Goedereede</t>
  </si>
  <si>
    <t>https://www.rijksoverheid.nl/ministeries/ministerie-van-infrastructuur-en-waterstaat/documenten/woo-besluiten/2022/09/08/besluit-wob-verzoek-milieustraten-middelharnis-en-goedereede</t>
  </si>
  <si>
    <t>Besluit op Wob-verzoek over Aldersakkoord uit 2008</t>
  </si>
  <si>
    <t>https://www.rijksoverheid.nl/ministeries/ministerie-van-infrastructuur-en-waterstaat/documenten/woo-besluiten/2022/09/14/besluit-op-wob-verzoek-over-aldersakkoord</t>
  </si>
  <si>
    <t>Besluit op Wob-/Woo-verzoek over project N35 Wijthmen-Nijverdal</t>
  </si>
  <si>
    <t>https://www.rijksoverheid.nl/ministeries/ministerie-van-infrastructuur-en-waterstaat/documenten/woo-besluiten/2022/09/16/besluit-op-wob-woo-verzoek-over-project-n35-wijthmen---nijverdal</t>
  </si>
  <si>
    <t>Woo-besluit over HUF-beoordeling windturbines 2009</t>
  </si>
  <si>
    <t>https://www.rijksoverheid.nl/ministeries/ministerie-van-infrastructuur-en-waterstaat/documenten/woo-besluiten/2022/09/15/woo-besluit-over-huf-beoordeling-windturbines-2009</t>
  </si>
  <si>
    <t>Besluit op Woo-verzoek over kosten voor gladheidsdiensten</t>
  </si>
  <si>
    <t xml:space="preserve">termijn opgeschort om betrokken belangen in acht te nemen </t>
  </si>
  <si>
    <t>https://www.rijksoverheid.nl/ministeries/ministerie-van-infrastructuur-en-waterstaat/documenten/woo-besluiten/2022/09/15/besluit-op-woo-verzoek-over-kosten-voor-gladheidsdiensten</t>
  </si>
  <si>
    <t>Besluit Woo-verzoek over toepassing van staalslakken</t>
  </si>
  <si>
    <t>https://www.rijksoverheid.nl/ministeries/ministerie-van-infrastructuur-en-waterstaat/documenten/woo-besluiten/2022/09/19/besluit-woo-verzoek-over-staalslakken</t>
  </si>
  <si>
    <t>Besluit Woo-verzoek over Maastricht Aachen Airport</t>
  </si>
  <si>
    <t>https://www.rijksoverheid.nl/ministeries/ministerie-van-infrastructuur-en-waterstaat/documenten/woo-besluiten/2022/09/19/besluit-woo-verzoek-over-maastricht-aachen-airport</t>
  </si>
  <si>
    <t>Besluit Woo-verzoek contact met Europese Commissie over onderhandse gunning concessie hoofdrailnet</t>
  </si>
  <si>
    <t>verzoek afgewezen</t>
  </si>
  <si>
    <t>https://www.rijksoverheid.nl/ministeries/ministerie-van-infrastructuur-en-waterstaat/documenten/woo-besluiten/2022/09/21/besluit-woo-verzoek-contact-met-europese-commissie-over-onderhandse-gunning-concessie-hoofdrailnet</t>
  </si>
  <si>
    <t>Besluit op Woo-verzoek over personeelstekorten Schiphol</t>
  </si>
  <si>
    <t>verzoeker wordt gewezen naar eerder openbaargemaakte documenten naar aanleiding van Woo-verzoeken omtrent het onderwerp problematiek op Schiphol</t>
  </si>
  <si>
    <t>https://www.rijksoverheid.nl/ministeries/ministerie-van-infrastructuur-en-waterstaat/documenten/woo-besluiten/2022/09/28/besluit-op-woo-verzoek-over-personeelstekorten-schiphol</t>
  </si>
  <si>
    <t>Besluit op Woo-verzoek over problematiek op Schiphol</t>
  </si>
  <si>
    <t>https://www.rijksoverheid.nl/ministeries/ministerie-van-infrastructuur-en-waterstaat/documenten/woo-besluiten/2022/09/28/besluit-op-woo-verzoek-over-problematiek-op-schiphol</t>
  </si>
  <si>
    <t>Besluit op Woo-verzoek over problemen op Schiphol als gevolg van personeelstekorten</t>
  </si>
  <si>
    <t>https://www.rijksoverheid.nl/ministeries/ministerie-van-infrastructuur-en-waterstaat/documenten/woo-besluiten/2022/09/28/besluit-op-woo-verzoek-over-problemen-op-schiphol-als-gevolg-van-personeelstekorten</t>
  </si>
  <si>
    <t>Besluit Woo-verzoek uitstel besluit Lelystad Airport</t>
  </si>
  <si>
    <t>https://www.rijksoverheid.nl/ministeries/ministerie-van-infrastructuur-en-waterstaat/documenten/woo-besluiten/2022/09/30/besluit-woo-verzoek-uitstel-besluit-lelystad-airport</t>
  </si>
  <si>
    <t>Besluit Woo-verzoek spoorknooppunt Arnhem-Oost</t>
  </si>
  <si>
    <t>, vooralsnog buiten termijn</t>
  </si>
  <si>
    <t>https://www.rijksoverheid.nl/ministeries/ministerie-van-infrastructuur-en-waterstaat/documenten/woo-besluiten/2022/10/04/besluit-woo-verzoek-spoorknooppunt-arnhem-oost</t>
  </si>
  <si>
    <t>Besluit Woo-verzoek over Plastic Pact NL</t>
  </si>
  <si>
    <t>https://www.rijksoverheid.nl/ministeries/ministerie-van-infrastructuur-en-waterstaat/documenten/woo-besluiten/2022/10/07/besluit-woo-verzoek-over-plastic-pact-nl</t>
  </si>
  <si>
    <t>Besluit Wob-verzoek totstandkoming rapportages cabinelucht</t>
  </si>
  <si>
    <t>https://www.rijksoverheid.nl/ministeries/ministerie-van-infrastructuur-en-waterstaat/documenten/woo-besluiten/2022/10/11/besluit-wob-verzoek-totstandkoming-rapportages-cabinelucht</t>
  </si>
  <si>
    <t>Besluit op Wob-/Woo-verzoek over taxatierapporten van Stichting Vivare</t>
  </si>
  <si>
    <t>https://www.rijksoverheid.nl/ministeries/ministerie-van-infrastructuur-en-waterstaat/documenten/woo-besluiten/2022/10/13/besluit-op-wob-woo-verzoek-over-taxatierapporten-van-stichting-vivare</t>
  </si>
  <si>
    <t>Deelbesluit 2 op Woo-verzoek over communicatie tussen IenW en NS over marktordeningsaangelegenheden</t>
  </si>
  <si>
    <t>https://www.rijksoverheid.nl/ministeries/ministerie-van-infrastructuur-en-waterstaat/documenten/woo-besluiten/2022/10/20/deelbesluit-2-op-woo-verzoek-over-communicatie-tussen-ienw-en-ns-over-marktordeningsaangelegenheden</t>
  </si>
  <si>
    <t>Deelbesluit 2 Wob-verzoek over granuliet</t>
  </si>
  <si>
    <t>Deelbesluit 2 van 2</t>
  </si>
  <si>
    <t>https://www.rijksoverheid.nl/ministeries/ministerie-van-infrastructuur-en-waterstaat/documenten/woo-besluiten/2022/10/21/deelbesluit-2-wob-verzoek-over-granuliet</t>
  </si>
  <si>
    <t>Tweede deelbesluit op Wob-/Woo-verzoek over granuliet</t>
  </si>
  <si>
    <t>https://www.rijksoverheid.nl/ministeries/ministerie-van-infrastructuur-en-waterstaat/documenten/woo-besluiten/2022/10/25/tweede-deelbesluit-op-wob-woo-verzoek-over-granuliet</t>
  </si>
  <si>
    <t>Besluit op Wob-verzoek over kerncentrale Borssele</t>
  </si>
  <si>
    <t>https://www.rijksoverheid.nl/ministeries/ministerie-van-infrastructuur-en-waterstaat/documenten/woo-besluiten/2022/10/25/besluit-op-wob-verzoek-over-kerncentrale-borssele</t>
  </si>
  <si>
    <t>Besluit op Woo-verzoek over Drentse Zonneroute A37</t>
  </si>
  <si>
    <t xml:space="preserve">Melding gedaan via Rijkswaterstaat </t>
  </si>
  <si>
    <t>https://www.rijksoverheid.nl/ministeries/ministerie-van-infrastructuur-en-waterstaat/documenten/woo-besluiten/2022/10/27/besluit-op-woo-verzoek-over-drentse-zonneroute-a37</t>
  </si>
  <si>
    <t>Besluit op Woo-verzoek over zienswijze Europese Commissie correspondentie met IenW</t>
  </si>
  <si>
    <t>https://www.rijksoverheid.nl/ministeries/ministerie-van-infrastructuur-en-waterstaat/documenten/woo-besluiten/2022/11/10/besluit-op-woo-verzoek-over-zienswijze-europese-commissie-bij-correspondentie-met-ienw</t>
  </si>
  <si>
    <t>Besluit op Woo-verzoek over opvang asielzoekers op schip in Velsen</t>
  </si>
  <si>
    <t>https://www.rijksoverheid.nl/ministeries/ministerie-van-infrastructuur-en-waterstaat/documenten/woo-besluiten/2022/11/10/besluit-op-woo-verzoek-over-opvang-asielzoekers-op-schip-in-velsen</t>
  </si>
  <si>
    <t>Besluit op Woo-verzoek over Interne communicatie tussen ministeries van Financiën, EZK en AZ over onderzoek Europese Commissie naar naleving PSO-verordening</t>
  </si>
  <si>
    <t>https://www.rijksoverheid.nl/ministeries/ministerie-van-infrastructuur-en-waterstaat/documenten/woo-besluiten/2022/11/17/besluit-op-woo-verzoek-over-interne-communicatie-tussen-financien-ezk-en-az-over-onderzoek-europese-commissie-naar-naleving-pso-verordening</t>
  </si>
  <si>
    <t>Deelbesluit 1 op Woo-verzoek over omvorming ProRail tot zelfstandig bestuursorgaan</t>
  </si>
  <si>
    <t>https://www.rijksoverheid.nl/ministeries/ministerie-van-infrastructuur-en-waterstaat/documenten/woo-besluiten/2022/11/18/deelbesluit-1-op-woo-verzoek-over-omvorming-prorail-tot-zelfstandig-bestuursorgaan</t>
  </si>
  <si>
    <t>Deelbesluit op Wob-/Woo-verzoek over onderzoek Vervoersconcessie Hoofdrailnet, praktische voorwaarden en aandachtspunten voor gunning</t>
  </si>
  <si>
    <t>https://www.rijksoverheid.nl/ministeries/ministerie-van-infrastructuur-en-waterstaat/documenten/woo-besluiten/2022/11/28/deelbesluit-op-wob-woo-verzoek-over-onderzoek-ordening-hsl-zuid</t>
  </si>
  <si>
    <t>Besluit op Woo-verzoek over modernisering van de Maasroute</t>
  </si>
  <si>
    <t>https://www.rijksoverheid.nl/ministeries/ministerie-van-infrastructuur-en-waterstaat/documenten/woo-besluiten/2022/12/02/besluit-op-woo-verzoek-over-modernisering-maasroute</t>
  </si>
  <si>
    <t>Besluit IenW Woo-verzoek noodplannen voedselschaarste</t>
  </si>
  <si>
    <t>https://www.rijksoverheid.nl/ministeries/ministerie-van-infrastructuur-en-waterstaat/documenten/woo-besluiten/2022/12/12/besluit-ienw-woo-verzoek-noodplannen-voedselschaarste</t>
  </si>
  <si>
    <t>Besluit op Woo-verzoek over EU-regulering nieuw plantenveredelingstechnieken</t>
  </si>
  <si>
    <t>https://www.rijksoverheid.nl/ministeries/ministerie-van-infrastructuur-en-waterstaat/documenten/woo-besluiten/2022/12/13/besluit-op-woo-verzoek-over-eu-regulering-nieuw-plantenveredelingstechnieken</t>
  </si>
  <si>
    <t>Besluit Woo-verzoek communicatie helmplicht snorfietsers</t>
  </si>
  <si>
    <t>https://www.rijksoverheid.nl/ministeries/ministerie-van-infrastructuur-en-waterstaat/documenten/woo-besluiten/2022/12/14/besluit-woo-verzoek-communicatie-helmplicht-snorfietsers</t>
  </si>
  <si>
    <t>Besluit op Woo-verzoek over invloed van uitwerking regulering Schiphol op Asset Bèta</t>
  </si>
  <si>
    <t>https://www.rijksoverheid.nl/ministeries/ministerie-van-infrastructuur-en-waterstaat/documenten/woo-besluiten/2022/12/14/besluit-op-woo-verzoek-over-invloed-van-uitwerking-regulering-schiphol-op-asset-beta</t>
  </si>
  <si>
    <t>Besluit op Wob-/Woo-verzoek over waterkaarten nieuw Waterbesluit</t>
  </si>
  <si>
    <t>https://www.rijksoverheid.nl/ministeries/ministerie-van-infrastructuur-en-waterstaat/documenten/woo-besluiten/2022/12/15/besluit-op-wob-woo-verzoek-over-waterkaarten-nieuw-waterbesluit</t>
  </si>
  <si>
    <t>Deelbesluit 1 op Woo-verzoek over geluidsschermen langs A10-Noord</t>
  </si>
  <si>
    <t>https://www.rijksoverheid.nl/ministeries/ministerie-van-infrastructuur-en-waterstaat/documenten/woo-besluiten/2022/12/15/besluit-op-woo-verzoek-over-geluidsschermen-langs-a10-noord</t>
  </si>
  <si>
    <t>Deelbesluit 2 op Wob-/Woo-verzoek over vuurwerkverbod voor de jaarwisseling van 2021-2022</t>
  </si>
  <si>
    <t>https://www.rijksoverheid.nl/ministeries/ministerie-van-infrastructuur-en-waterstaat/documenten/woo-besluiten/2022/12/21/deelbesluit-2-op-wob-woo-verzoek-over-vuurwerkverbod-voor-de-jaarwisseling-van-2021-2022</t>
  </si>
  <si>
    <t>Besluit op Woo-verzoek over TUF Recycling</t>
  </si>
  <si>
    <t>https://www.rijksoverheid.nl/ministeries/ministerie-van-infrastructuur-en-waterstaat/documenten/woo-besluiten/2022/12/21/besluit-op-woo-verzoek-over-tuf-recycling</t>
  </si>
  <si>
    <t>Besluit op Wob-/Woo-verzoeken over opslag van brandstof op Bonaire</t>
  </si>
  <si>
    <t>https://www.rijksoverheid.nl/ministeries/ministerie-van-infrastructuur-en-waterstaat/documenten/woo-besluiten/2022/12/22/besluit-op-wob--woo-verzoeken-over-opslag-van-brandstof-op-bonaire</t>
  </si>
  <si>
    <t>Besluit op Woo-verzoek over geleiderails langs A37</t>
  </si>
  <si>
    <t>https://www.rijksoverheid.nl/ministeries/ministerie-van-infrastructuur-en-waterstaat/documenten/woo-besluiten/2022/12/23/besluit-op-woo-verzoek-over-geleiderails-langs-a37</t>
  </si>
  <si>
    <t>Besluit op Woo-verzoek over emissie ammoniak industriële bedrijven</t>
  </si>
  <si>
    <t>https://www.rijksoverheid.nl/ministeries/ministerie-van-infrastructuur-en-waterstaat/documenten/woo-besluiten/2022/12/23/besluit-op-woo-verzoek-over-emissie-ammoniak-industriele-bedrijven</t>
  </si>
  <si>
    <t>3e deelbesluit Wob-verzoek thermisch gereinigde grond en teerhoudend asfaltgranulaat</t>
  </si>
  <si>
    <t>https://www.rijksoverheid.nl/ministeries/ministerie-van-infrastructuur-en-waterstaat/documenten/woo-besluiten/2022/12/29/3e-deelbesluit-wob-verzoek-tgg-en-tag</t>
  </si>
  <si>
    <t>Beslissing op bezwaar</t>
  </si>
  <si>
    <t>Datum van binnenkomst bezwaar</t>
  </si>
  <si>
    <t>Datum van beslissing op bezwaar</t>
  </si>
  <si>
    <t>Besluit op bezwaar van 29 april 2021 over openbaarmaking van informatie NGO-schepen die opereren op de Middellandse zee</t>
  </si>
  <si>
    <t>Besluit herzien</t>
  </si>
  <si>
    <t>https://www.rijksoverheid.nl/ministeries/ministerie-van-infrastructuur-en-waterstaat/documenten/woo-besluiten/2022/08/16/besluit-op-bezwaar-van-29-april-2021-over-openbaarmaking-van-informatie-ngo-schepen-die-opereren-op-de-middellandse-zee</t>
  </si>
  <si>
    <t>Besluit op bezwaar Wob ondernemingen ACN - deelbesluit 1</t>
  </si>
  <si>
    <t>Deelbesluit 1, bezwaar deels gegrond verklaard</t>
  </si>
  <si>
    <t>https://www.rijksoverheid.nl/ministeries/ministerie-van-infrastructuur-en-waterstaat/documenten/woo-besluiten/2022/08/19/besluit-op-bezwaar-wob-ondernemingen-acn</t>
  </si>
  <si>
    <t>Besluit op bezwaar Wob ondernemingen ACN - deelbesluit 2</t>
  </si>
  <si>
    <t>Deelbesluit 2, bezwaar deels gegrond verklaard</t>
  </si>
  <si>
    <t>Besluit op bezwaar Wob over windpark Zeewolde</t>
  </si>
  <si>
    <t>Bezwaar gegrond verklaard</t>
  </si>
  <si>
    <t>https://www.rijksoverheid.nl/ministeries/ministerie-van-infrastructuur-en-waterstaat/documenten/woo-besluiten/2022/08/25/besluit-woo-verzoek-over-windpark-zeewolde</t>
  </si>
  <si>
    <t>Wob-/Woo besluit over communicatie met Fastned over elektrisch laden langs de Nederlandse Rijkswegen</t>
  </si>
  <si>
    <t xml:space="preserve">https://www.rijksoverheid.nl/ministeries/ministerie-van-infrastructuur-en-waterstaat/documenten/woo-besluiten/2022/09/16/wob-woo-besluit-over-communicatie-met-fastned-over-elektrisch-laden-langs-de-nederlandse-rijkswegen </t>
  </si>
  <si>
    <t>Beslissing op bezwaar tegen wob-besluit over grond in Oosterhout</t>
  </si>
  <si>
    <t>Bezwaar niet-ontvankelijk verklaard</t>
  </si>
  <si>
    <t>https://www.rijksoverheid.nl/ministeries/ministerie-van-infrastructuur-en-waterstaat/documenten/woo-besluiten/2022/09/27/beslissing-op-bezwaar-tegen-wob-besluit-over-grond-in-oosterhout</t>
  </si>
  <si>
    <t>Beslissing op bezwaar tegen Wob-besluit over vaststelling drinkwatertarieven 2021 Limburg</t>
  </si>
  <si>
    <t>https://www.rijksoverheid.nl/ministeries/ministerie-van-infrastructuur-en-waterstaat/documenten/woo-besluiten/2022/09/27/beslissing-op-bezwaar-tegen-wob-besluit-over-vaststelling-drinkwatertarieven-2021-limburg</t>
  </si>
  <si>
    <t>Beslissing op bezwaar tegen niet tijdig nemen besluit op Wob-verzoek</t>
  </si>
  <si>
    <t>ja</t>
  </si>
  <si>
    <t>https://www.rijksoverheid.nl/ministeries/ministerie-van-infrastructuur-en-waterstaat/documenten/wob-verzoeken/2022/01/11/beslissing-op-bezwaar-tegen-niet-tijdig-nemen-besluit-op-wob-verzoek</t>
  </si>
  <si>
    <t>Beslissing op bezwaar tegen Wob-besluit over rapportages Inspectieprogramma Vlaggenstaattoezicht van ITL</t>
  </si>
  <si>
    <t>https://www.rijksoverheid.nl/ministeries/ministerie-van-infrastructuur-en-waterstaat/documenten/wob-verzoeken/2022/02/18/beslissing-op-bezwaar-tegen-wob-besluit-over-rapportages-inspectieprogramma-vlaggenstaattoezicht-van-itl</t>
  </si>
  <si>
    <t>Beslissing op bezwaar Wob-verzoek meldingen Regeling genetisch gemodificeerde organismen milieubeheer 2013</t>
  </si>
  <si>
    <t>https://www.rijksoverheid.nl/ministeries/ministerie-van-infrastructuur-en-waterstaat/documenten/wob-verzoeken/2022/04/15/beslissing-op-bezwaar-wob-verzoek-meldingen-regeling-genetisch-gemodificeerde-organismen-milieubeheer-2013</t>
  </si>
  <si>
    <t>Besluit op beslissing op bezwaar over Wob-verzoek OV-Chipkaart Connekt</t>
  </si>
  <si>
    <t>https://www.rijksoverheid.nl/ministeries/ministerie-van-infrastructuur-en-waterstaat/documenten/wob-verzoeken/2022/04/26/besluit-op-beslissing-op-bezwaar-over-wob-verzoek-over-ov--chipkaart-connekt</t>
  </si>
  <si>
    <t>2e deelbeslissing op bezwaar Wob-verzoek rekenmodel SRM2</t>
  </si>
  <si>
    <t>https://www.rijksoverheid.nl/ministeries/ministerie-van-infrastructuur-en-waterstaat/documenten/wob-verzoeken/2022/04/28/2e-deelbeslissing-op-bezwaar-wob-verzoek-rekenmodel-srm2</t>
  </si>
  <si>
    <t>Besluit op bezwaar over Wob-verzoek granuliet</t>
  </si>
  <si>
    <t>https://www.rijksoverheid.nl/ministeries/ministerie-van-infrastructuur-en-waterstaat/documenten/woo-besluiten/2022/06/01/besluit-op-bezwaar-over-wob-verzoek-granuliet</t>
  </si>
  <si>
    <t>Lijst met deelbesluiten die niet als laatste deelbesluit gelden</t>
  </si>
  <si>
    <t>Deelbesluit 1 op Wob-verzoek over thermisch gereinigde grond</t>
  </si>
  <si>
    <t xml:space="preserve">het verzoek is zowel bij ienW als bij Rijkswaterstaat ingediend, middels dit deelbesluit wordt er allen beslist over de documenten die berusten bij IenW. Op 17 september heeft de aanvrager het ministerie in gebreke gesteld, op 7 oktober is er een beroep ingediend, waar 5 januari 2021 een beslissing op is gekomen. daarna is op 21 mei 2021 nog een keer een ingebrekestelling verstuurd, op 20 augustus is naar zienswijzen gevraagd door het ministerie. daarvoor heeft de aanvrager ook een verzoek tot betaling van rechtswege verbeurde dwangsommen, die op 27 september nog niet door de aanvrager is ontvangen. Op 12 oktober 2021 is er nog een beroep ingesteld. de rechtbank heeft toen besloten dat het ministerie uiterlijk 31 januari 2022 een beslissing moest maken, dat is niet gelukt. 
</t>
  </si>
  <si>
    <t>https://www.rijksoverheid.nl/ministeries/ministerie-van-infrastructuur-en-waterstaat/documenten/wob-verzoeken/2022/02/22/deelbesluit-1-op-wob-verzoek-over-thermisch-gereinigde-grond</t>
  </si>
  <si>
    <t xml:space="preserve">Deelbesluit 1, op 31 augustus is het beslistermijn met 4 weken verdaagd, op 20 augustus 2020 is er telefonisch contact geweest over verdere specificering van het verzoek en de aanvrager heeft 1 februari 2021 het ministerie in gebreke gesteld van het niet tijdig beslissen. Op 25 oktober 2021 is er besloten het wob verzoek op te splitsen in 2 deelbesluiten. </t>
  </si>
  <si>
    <t>Deelbesluit 1 op Wob-/Woo-verzoek over granuliet</t>
  </si>
  <si>
    <t>Documenten op een andere site bekend gemaakt i.v.m. de omvangrijkheid ervan</t>
  </si>
  <si>
    <t>https://www.rijksoverheid.nl/ministeries/ministerie-van-infrastructuur-en-waterstaat/documenten/woo-besluiten/2022/07/22/deelbesluit-op-wob-woo-verzoek-over-granuliet</t>
  </si>
  <si>
    <t>onderzoek Ordening HSL-Zuid</t>
  </si>
  <si>
    <t>"Onwenselijk lang". Meerdere uitspraken door rechtbank maar termijnen steeds niet behaald.</t>
  </si>
  <si>
    <t>https://www.rijksoverheid.nl/ministeries/ministerie-van-infrastructuur-en-waterstaat/documenten/woo-besluiten/2022/06/21/besluit-op-een-wob-verzoek-over-onderzoek-ordening-hsl-zuid</t>
  </si>
  <si>
    <t>1e deelbesluit Wob-verzoek vuurwerkrampen Enschede en Culemborg</t>
  </si>
  <si>
    <t>Deelbesluit</t>
  </si>
  <si>
    <t>https://www.rijksoverheid.nl/ministeries/ministerie-van-infrastructuur-en-waterstaat/documenten/woo-besluiten/2022/10/20/1e-deelbesluit-wob-verzoek-vuurwerkrampen-enschede-en-culemborg</t>
  </si>
  <si>
    <t>2e deelbesluit op Wob-verzoek over Thermisch Gereinigde Grond (deel 2)</t>
  </si>
  <si>
    <t>Bovenrand naam net niet goed weggelakt.
deelbesluit 2 van 3</t>
  </si>
  <si>
    <t>https://www.rijksoverheid.nl/ministeries/ministerie-van-infrastructuur-en-waterstaat/documenten/wob-verzoeken/2022/03/23/2e-deelbesluit-op-wob-verzoek-over-thermisch-gereinigde-grond-tgg</t>
  </si>
  <si>
    <t>Deelbesluit op Wob-verzoek over granuliet</t>
  </si>
  <si>
    <t>https://www.rijksoverheid.nl/ministeries/ministerie-van-infrastructuur-en-waterstaat/documenten/woo-besluiten/2022/07/15/deelbesluit-1-op-wob-verzoek-over-granuliet</t>
  </si>
  <si>
    <t>Lijst met deelbesluiten die niet onder deze periode vallen maar wel van belang zijn voor totaal aantal pagina's van wob-verzoeken met deel-besluiten</t>
  </si>
  <si>
    <t>1e deelbesluit Wob-verzoek PFAS - verzoek 1</t>
  </si>
  <si>
    <t>https://www.rijksoverheid.nl/ministeries/ministerie-van-infrastructuur-en-waterstaat/documenten/wob-verzoeken/2020/07/08/1e-deelbesluit-wob-verzoek-pfas</t>
  </si>
  <si>
    <t>1e deelbesluit Wob-verzoek PFAS - verzoek 2</t>
  </si>
  <si>
    <t>1e deelbesluit Wob-verzoek PFAS - verzoek 3</t>
  </si>
  <si>
    <t>Aanvullende besluiten</t>
  </si>
  <si>
    <t>Aanvullend besluit deel 2 op wob-verzoek Stint</t>
  </si>
  <si>
    <t xml:space="preserve">de aanvrager had geen belang bij het heroverwegen van alle documenten, maar was vooral geïnteresseerd in de documenten bijgevoegd bij zijn bezwaarschrift, dat zijn 169 documenten. Een deel van die documenten zijn al heroverwogen in een extra besluit van het ministerie op 16 december 2021. Dit verzoek gaat nu dus nog over 132 overige documenten. Dit keer zijn er nog veel documenten die eerder niet geopenbaard waren, openbaar gemaakt. dit besluit vervangt de besluiten van 23 Juli 2019 en 9 februari 2021. </t>
  </si>
  <si>
    <t>Aanvullend besluit deel 2 op Wob-verzoek over Stint | Wob-verzoek | Rijksoverheid.nl</t>
  </si>
  <si>
    <t>Herziene bezwaren</t>
  </si>
  <si>
    <t>datum binnenkomst bezwaar</t>
  </si>
  <si>
    <t>datum besluit bezwaar</t>
  </si>
  <si>
    <t>datum binnekomt verzoek herzien bezwaar</t>
  </si>
  <si>
    <t>datum besluit herziene bezwaar</t>
  </si>
  <si>
    <t>Herziene beslissing op bezwaar Wob verzoek correspondentie IenW en Europese commissie inzake gunning NS</t>
  </si>
  <si>
    <t>https://www.rijksoverheid.nl/ministeries/ministerie-van-infrastructuur-en-waterstaat/documenten/woo-besluiten/2022/09/15/herziene-beslissing-bezwaar-wob-verzoek-gunning-ns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</si>
</sst>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u/>
      <sz val="11"/>
      <color theme="10"/>
      <name val="Calibri"/>
      <family val="2"/>
      <scheme val="minor"/>
    </font>
    <font>
      <sz val="11"/>
      <color rgb="FF000000"/>
      <name val="Calibri"/>
      <family val="2"/>
      <charset val="1"/>
    </font>
    <font>
      <sz val="11"/>
      <color rgb="FF000000"/>
      <name val="Calibri"/>
      <family val="2"/>
    </font>
    <font>
      <sz val="11"/>
      <color rgb="FF000000"/>
      <name val="Calibri"/>
    </font>
    <font>
      <sz val="11"/>
      <color rgb="FF000000"/>
      <name val="Calibri"/>
      <family val="2"/>
      <scheme val="minor"/>
    </font>
    <font>
      <u/>
      <sz val="11"/>
      <color rgb="FF000000"/>
      <name val="Calibri"/>
      <family val="2"/>
      <scheme val="minor"/>
    </font>
  </fonts>
  <fills count="9">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0" tint="-0.14999847407452621"/>
        <bgColor theme="0" tint="-0.14999847407452621"/>
      </patternFill>
    </fill>
    <fill>
      <patternFill patternType="solid">
        <fgColor rgb="FFFF0000"/>
        <bgColor indexed="64"/>
      </patternFill>
    </fill>
    <fill>
      <patternFill patternType="solid">
        <fgColor theme="6" tint="0.79998168889431442"/>
        <bgColor indexed="64"/>
      </patternFill>
    </fill>
    <fill>
      <patternFill patternType="solid">
        <fgColor rgb="FF00B050"/>
        <bgColor indexed="64"/>
      </patternFill>
    </fill>
    <fill>
      <patternFill patternType="solid">
        <fgColor theme="5"/>
        <bgColor indexed="64"/>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5" fillId="0" borderId="0" applyNumberFormat="0" applyFill="0" applyBorder="0" applyAlignment="0" applyProtection="0"/>
  </cellStyleXfs>
  <cellXfs count="66">
    <xf numFmtId="0" fontId="0" fillId="0" borderId="0" xfId="0"/>
    <xf numFmtId="0" fontId="1" fillId="2" borderId="1" xfId="0" applyFont="1" applyFill="1" applyBorder="1"/>
    <xf numFmtId="0" fontId="2" fillId="0" borderId="0" xfId="0" applyFont="1"/>
    <xf numFmtId="0" fontId="1" fillId="2" borderId="2" xfId="0" applyFont="1" applyFill="1" applyBorder="1"/>
    <xf numFmtId="0" fontId="1" fillId="2" borderId="2" xfId="0" applyFont="1" applyFill="1" applyBorder="1" applyAlignment="1">
      <alignment wrapText="1"/>
    </xf>
    <xf numFmtId="0" fontId="0" fillId="3" borderId="0" xfId="0" applyFill="1"/>
    <xf numFmtId="14" fontId="0" fillId="0" borderId="0" xfId="0" applyNumberFormat="1"/>
    <xf numFmtId="0" fontId="3" fillId="0" borderId="0" xfId="0" applyFont="1"/>
    <xf numFmtId="0" fontId="1" fillId="2" borderId="2" xfId="0" applyFont="1" applyFill="1" applyBorder="1" applyAlignment="1">
      <alignment horizontal="right" wrapText="1"/>
    </xf>
    <xf numFmtId="0" fontId="2" fillId="0" borderId="0" xfId="0" applyFont="1" applyAlignment="1">
      <alignment horizontal="right"/>
    </xf>
    <xf numFmtId="0" fontId="2" fillId="3" borderId="0" xfId="0" applyFont="1" applyFill="1" applyAlignment="1">
      <alignment horizontal="right"/>
    </xf>
    <xf numFmtId="0" fontId="0" fillId="0" borderId="0" xfId="0" applyAlignment="1">
      <alignment horizontal="right"/>
    </xf>
    <xf numFmtId="14" fontId="2" fillId="0" borderId="0" xfId="0" applyNumberFormat="1" applyFont="1" applyAlignment="1">
      <alignment horizontal="right"/>
    </xf>
    <xf numFmtId="14" fontId="2" fillId="3" borderId="0" xfId="0" applyNumberFormat="1" applyFont="1" applyFill="1" applyAlignment="1">
      <alignment horizontal="right"/>
    </xf>
    <xf numFmtId="0" fontId="0" fillId="4" borderId="0" xfId="0" applyFill="1"/>
    <xf numFmtId="0" fontId="5" fillId="4" borderId="0" xfId="1" applyFill="1" applyAlignment="1"/>
    <xf numFmtId="0" fontId="5" fillId="0" borderId="0" xfId="1" applyAlignment="1"/>
    <xf numFmtId="0" fontId="2" fillId="3" borderId="0" xfId="0" applyFont="1" applyFill="1"/>
    <xf numFmtId="0" fontId="5" fillId="3" borderId="0" xfId="1" applyFill="1" applyAlignment="1"/>
    <xf numFmtId="0" fontId="5" fillId="4" borderId="0" xfId="1" applyFill="1" applyBorder="1" applyAlignment="1"/>
    <xf numFmtId="0" fontId="7" fillId="0" borderId="0" xfId="0" applyFont="1"/>
    <xf numFmtId="0" fontId="0" fillId="5" borderId="0" xfId="0" applyFill="1"/>
    <xf numFmtId="0" fontId="5" fillId="3" borderId="0" xfId="1" applyFill="1" applyBorder="1" applyAlignment="1"/>
    <xf numFmtId="0" fontId="5" fillId="0" borderId="0" xfId="1" applyBorder="1" applyAlignment="1"/>
    <xf numFmtId="0" fontId="5" fillId="0" borderId="0" xfId="1" applyFill="1" applyBorder="1" applyAlignment="1"/>
    <xf numFmtId="0" fontId="8" fillId="0" borderId="0" xfId="0" applyFont="1"/>
    <xf numFmtId="0" fontId="5" fillId="0" borderId="0" xfId="1" applyFill="1" applyAlignment="1"/>
    <xf numFmtId="0" fontId="2" fillId="6" borderId="0" xfId="0" applyFont="1" applyFill="1"/>
    <xf numFmtId="0" fontId="2" fillId="6" borderId="0" xfId="0" applyFont="1" applyFill="1" applyAlignment="1">
      <alignment horizontal="right"/>
    </xf>
    <xf numFmtId="0" fontId="0" fillId="6" borderId="0" xfId="0" applyFill="1"/>
    <xf numFmtId="0" fontId="5" fillId="6" borderId="0" xfId="1" applyFill="1" applyAlignment="1"/>
    <xf numFmtId="0" fontId="7" fillId="6" borderId="0" xfId="0" applyFont="1" applyFill="1"/>
    <xf numFmtId="14" fontId="1" fillId="2" borderId="1" xfId="0" applyNumberFormat="1" applyFont="1" applyFill="1" applyBorder="1" applyAlignment="1">
      <alignment horizontal="right"/>
    </xf>
    <xf numFmtId="14" fontId="1" fillId="2" borderId="2" xfId="0" applyNumberFormat="1" applyFont="1" applyFill="1" applyBorder="1" applyAlignment="1">
      <alignment horizontal="right"/>
    </xf>
    <xf numFmtId="14" fontId="2" fillId="6" borderId="0" xfId="0" applyNumberFormat="1" applyFont="1" applyFill="1" applyAlignment="1">
      <alignment horizontal="right"/>
    </xf>
    <xf numFmtId="14" fontId="0" fillId="0" borderId="0" xfId="0" applyNumberFormat="1" applyAlignment="1">
      <alignment horizontal="right"/>
    </xf>
    <xf numFmtId="0" fontId="5" fillId="3" borderId="0" xfId="1" applyFill="1"/>
    <xf numFmtId="0" fontId="0" fillId="7" borderId="0" xfId="0" applyFill="1"/>
    <xf numFmtId="0" fontId="5" fillId="0" borderId="0" xfId="1"/>
    <xf numFmtId="0" fontId="2" fillId="8" borderId="0" xfId="0" applyFont="1" applyFill="1"/>
    <xf numFmtId="14" fontId="2" fillId="8" borderId="0" xfId="0" applyNumberFormat="1" applyFont="1" applyFill="1" applyAlignment="1">
      <alignment horizontal="right"/>
    </xf>
    <xf numFmtId="0" fontId="2" fillId="8" borderId="0" xfId="0" applyFont="1" applyFill="1" applyAlignment="1">
      <alignment horizontal="right"/>
    </xf>
    <xf numFmtId="0" fontId="0" fillId="8" borderId="0" xfId="0" applyFill="1"/>
    <xf numFmtId="2" fontId="0" fillId="8" borderId="0" xfId="0" applyNumberFormat="1" applyFill="1"/>
    <xf numFmtId="0" fontId="5" fillId="8" borderId="0" xfId="1" applyFill="1"/>
    <xf numFmtId="0" fontId="5" fillId="8" borderId="0" xfId="1" applyFill="1" applyAlignment="1"/>
    <xf numFmtId="3" fontId="2" fillId="0" borderId="0" xfId="0" applyNumberFormat="1" applyFont="1"/>
    <xf numFmtId="0" fontId="7" fillId="8" borderId="0" xfId="0" applyFont="1" applyFill="1"/>
    <xf numFmtId="0" fontId="5" fillId="8" borderId="0" xfId="1" applyFill="1" applyBorder="1" applyAlignment="1"/>
    <xf numFmtId="0" fontId="9" fillId="8" borderId="0" xfId="0" applyFont="1" applyFill="1"/>
    <xf numFmtId="14" fontId="9" fillId="8" borderId="0" xfId="0" applyNumberFormat="1" applyFont="1" applyFill="1"/>
    <xf numFmtId="0" fontId="9" fillId="8" borderId="0" xfId="0" applyFont="1" applyFill="1" applyAlignment="1">
      <alignment horizontal="right"/>
    </xf>
    <xf numFmtId="0" fontId="10" fillId="8" borderId="0" xfId="1" applyFont="1" applyFill="1"/>
    <xf numFmtId="0" fontId="6" fillId="8" borderId="0" xfId="0" applyFont="1" applyFill="1"/>
    <xf numFmtId="3" fontId="2" fillId="3" borderId="0" xfId="0" applyNumberFormat="1" applyFont="1" applyFill="1"/>
    <xf numFmtId="14" fontId="0" fillId="8" borderId="0" xfId="0" applyNumberFormat="1" applyFill="1"/>
    <xf numFmtId="0" fontId="2" fillId="0" borderId="0" xfId="0" applyFont="1" applyAlignment="1">
      <alignment wrapText="1"/>
    </xf>
    <xf numFmtId="0" fontId="5" fillId="0" borderId="0" xfId="1" applyFill="1"/>
    <xf numFmtId="0" fontId="1" fillId="2" borderId="1" xfId="0" applyFont="1" applyFill="1" applyBorder="1" applyAlignment="1">
      <alignment vertical="center" wrapText="1"/>
    </xf>
    <xf numFmtId="14" fontId="1" fillId="2" borderId="1" xfId="0" applyNumberFormat="1" applyFont="1" applyFill="1"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vertical="center" wrapText="1"/>
    </xf>
    <xf numFmtId="14" fontId="0" fillId="0" borderId="0" xfId="0" applyNumberFormat="1" applyAlignment="1">
      <alignment horizontal="left" vertical="center" wrapText="1"/>
    </xf>
    <xf numFmtId="0" fontId="2" fillId="8" borderId="0" xfId="0" applyFont="1" applyFill="1" applyAlignment="1"/>
  </cellXfs>
  <cellStyles count="2">
    <cellStyle name="Hyperlink" xfId="1" xr:uid="{00000000-000B-0000-0000-000008000000}"/>
    <cellStyle name="Standaard" xfId="0" builtinId="0"/>
  </cellStyles>
  <dxfs count="29">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righ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right" wrapText="0"/>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right" wrapText="0"/>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righ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border outline="0">
        <bottom style="medium">
          <color theme="1"/>
        </bottom>
      </border>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K129" totalsRowShown="0" headerRowDxfId="26" dataDxfId="25" headerRowBorderDxfId="23" tableBorderDxfId="24">
  <autoFilter ref="A1:K129" xr:uid="{DC9CEF82-F135-4ADE-96DD-4E023509A3C9}"/>
  <sortState xmlns:xlrd2="http://schemas.microsoft.com/office/spreadsheetml/2017/richdata2" ref="A2:K129">
    <sortCondition ref="D1:D129"/>
  </sortState>
  <tableColumns count="11">
    <tableColumn id="13" xr3:uid="{C2869452-5628-4176-937D-41300C02407F}" name="WOB Verzoek" dataDxfId="22"/>
    <tableColumn id="14" xr3:uid="{C055B02F-C678-4C33-8433-EF704F3B747A}" name="Onderwerp" dataDxfId="21"/>
    <tableColumn id="15" xr3:uid="{DCB6BC96-5E37-443B-99CF-1BE974CA2853}" name="Datum van binnenkomst" dataDxfId="20"/>
    <tableColumn id="1" xr3:uid="{F0A1BF95-4C83-4CC6-98EB-2F398D0A33AA}" name="Datum van antwoord" dataDxfId="19"/>
    <tableColumn id="2" xr3:uid="{F2057FBE-243F-407B-81C7-A46EB3496DE2}" name="Aantal dagen _x000a_in behandeling" dataDxfId="18">
      <calculatedColumnFormula>_xlfn.DAYS(D2,C2)</calculatedColumnFormula>
    </tableColumn>
    <tableColumn id="18" xr3:uid="{9C1A33FC-FC01-4839-8D78-A485F838C39A}" name="Indien deelbesluit 1, aantal dagen" dataDxfId="17">
      <calculatedColumnFormula>_xlfn.DAYS(D2,C2)</calculatedColumnFormula>
    </tableColumn>
    <tableColumn id="17" xr3:uid="{0174A62C-5BBD-4C6C-A021-C9C6B52CFD01}" name="Indien deelbesluit 2, aantal dagen" dataDxfId="16"/>
    <tableColumn id="3" xr3:uid="{6CB55B51-97BB-4607-920B-333F7A228856}" name="Binnen de _x000a_termijn afgehandeld" dataDxfId="15">
      <calculatedColumnFormula>IF(E:E &gt;42,"Nee","Ja")</calculatedColumnFormula>
    </tableColumn>
    <tableColumn id="4" xr3:uid="{1B92997F-3AE7-4018-819F-FE309FD134F1}" name="Omvang document (aantal pagina's)_x000a_" dataDxfId="14"/>
    <tableColumn id="11" xr3:uid="{5B00194F-23E8-461C-B10C-6D2F9D6B1FAB}" name="Bijzonderheden" dataDxfId="13"/>
    <tableColumn id="12" xr3:uid="{A5644B9B-4C98-4A78-BA0E-A97DBCF217CA}" name="URL" dataDxfId="1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rijksoverheid.nl/ministeries/ministerie-van-infrastructuur-en-waterstaat/documenten/wob-verzoeken/2022/01/21/besluit-op-wob-verzoek-over-arbeidsverleden" TargetMode="External"/><Relationship Id="rId117" Type="http://schemas.openxmlformats.org/officeDocument/2006/relationships/hyperlink" Target="https://www.rijksoverheid.nl/ministeries/ministerie-van-infrastructuur-en-waterstaat/documenten/woo-besluiten/2022/10/07/besluit-woo-verzoek-over-plastic-pact-nl" TargetMode="External"/><Relationship Id="rId21" Type="http://schemas.openxmlformats.org/officeDocument/2006/relationships/hyperlink" Target="https://www.rijksoverheid.nl/ministeries/ministerie-van-infrastructuur-en-waterstaat/documenten/wob-verzoeken/2022/04/15/besluit-wob-verzoek-over-uitstoot-van-benzeen-en-paks-door-asfaltcentrales-in-nederland" TargetMode="External"/><Relationship Id="rId42" Type="http://schemas.openxmlformats.org/officeDocument/2006/relationships/hyperlink" Target="https://www.rijksoverheid.nl/ministeries/ministerie-van-infrastructuur-en-waterstaat/documenten/wob-verzoeken/2022/02/15/besluit-op-wob-verzoek-over-buitendijkse-ontwikkeling-in-zaltbommel" TargetMode="External"/><Relationship Id="rId47" Type="http://schemas.openxmlformats.org/officeDocument/2006/relationships/hyperlink" Target="https://www.rijksoverheid.nl/ministeries/ministerie-van-infrastructuur-en-waterstaat/documenten/wob-verzoeken/2022/03/01/besluit-op-wob-verzoek-over-deelname-aan-vergaderingen" TargetMode="External"/><Relationship Id="rId63" Type="http://schemas.openxmlformats.org/officeDocument/2006/relationships/hyperlink" Target="https://www.rijksoverheid.nl/ministeries/ministerie-van-infrastructuur-en-waterstaat/documenten/woo-besluiten/2022/09/15/besluit-op-woo-verzoek-over-kosten-voor-gladheidsdiensten" TargetMode="External"/><Relationship Id="rId68" Type="http://schemas.openxmlformats.org/officeDocument/2006/relationships/hyperlink" Target="https://www.rijksoverheid.nl/ministeries/ministerie-van-infrastructuur-en-waterstaat/documenten/woo-besluiten/2022/09/30/besluit-woo-verzoek-uitstel-besluit-lelystad-airport" TargetMode="External"/><Relationship Id="rId84" Type="http://schemas.openxmlformats.org/officeDocument/2006/relationships/hyperlink" Target="https://www.rijksoverheid.nl/ministeries/ministerie-van-infrastructuur-en-waterstaat/documenten/wob-verzoeken/2022/03/21/besluit-op-wob-verzoek-over-uitgevoerde-inspecties-op-toners" TargetMode="External"/><Relationship Id="rId89" Type="http://schemas.openxmlformats.org/officeDocument/2006/relationships/hyperlink" Target="https://www.rijksoverheid.nl/ministeries/ministerie-van-infrastructuur-en-waterstaat/documenten/wob-verzoeken/2022/04/28/deelbesluit-1-op-wob-verzoek-over-nlr-rapport-onderzoek-vestigingseisen-grondafhandeling-schiphol" TargetMode="External"/><Relationship Id="rId112" Type="http://schemas.openxmlformats.org/officeDocument/2006/relationships/hyperlink" Target="https://www.rijksoverheid.nl/ministeries/ministerie-van-infrastructuur-en-waterstaat/documenten/woo-besluiten/2022/12/23/besluit-op-woo-verzoek-over-geleiderails-langs-a37" TargetMode="External"/><Relationship Id="rId16" Type="http://schemas.openxmlformats.org/officeDocument/2006/relationships/hyperlink" Target="https://www.rijksoverheid.nl/ministeries/ministerie-van-infrastructuur-en-waterstaat/documenten/wob-verzoeken/2022/04/26/besluit-op-wob-verzoek-over-houtstook" TargetMode="External"/><Relationship Id="rId107" Type="http://schemas.openxmlformats.org/officeDocument/2006/relationships/hyperlink" Target="https://www.rijksoverheid.nl/ministeries/ministerie-van-infrastructuur-en-waterstaat/documenten/woo-besluiten/2022/09/16/besluit-op-wob-woo-verzoek-over-project-n35-wijthmen---nijverdal" TargetMode="External"/><Relationship Id="rId11" Type="http://schemas.openxmlformats.org/officeDocument/2006/relationships/hyperlink" Target="https://www.rijksoverheid.nl/ministeries/ministerie-van-infrastructuur-en-waterstaat/documenten/woo-besluiten/2022/07/15/besluit-op-wob-woo-verzoek-over-totstandkoming-van-het-rapport-kiezen-en-delen" TargetMode="External"/><Relationship Id="rId32" Type="http://schemas.openxmlformats.org/officeDocument/2006/relationships/hyperlink" Target="https://www.rijksoverheid.nl/ministeries/ministerie-van-infrastructuur-en-waterstaat/documenten/wob-verzoeken/2022/03/01/besluit-op-wob-verzoek-over-afwijzing-voor-een-verbetering-van-waterkaarten" TargetMode="External"/><Relationship Id="rId37" Type="http://schemas.openxmlformats.org/officeDocument/2006/relationships/hyperlink" Target="https://www.rijksoverheid.nl/ministeries/ministerie-van-infrastructuur-en-waterstaat/documenten/wob-verzoeken/2022/01/31/besluit-op-wob-verzoek-over-afgegeven-vergunning-radarpost-te-wier" TargetMode="External"/><Relationship Id="rId53" Type="http://schemas.openxmlformats.org/officeDocument/2006/relationships/hyperlink" Target="https://www.rijksoverheid.nl/ministeries/ministerie-van-infrastructuur-en-waterstaat/documenten/wob-verzoeken/2022/04/20/besluit-op-wob-verzoek-over-vertrek-van-minister-van-nieuwenhuizen" TargetMode="External"/><Relationship Id="rId58" Type="http://schemas.openxmlformats.org/officeDocument/2006/relationships/hyperlink" Target="https://www.rijksoverheid.nl/ministeries/ministerie-van-infrastructuur-en-waterstaat/documenten/woo-besluiten/2022/06/15/besluit-wob-verzoek-geluidsproductieplafonds-treintraject-den-bosch-boxtel-2020-en-2021" TargetMode="External"/><Relationship Id="rId74" Type="http://schemas.openxmlformats.org/officeDocument/2006/relationships/hyperlink" Target="https://www.rijksoverheid.nl/ministeries/ministerie-van-infrastructuur-en-waterstaat/documenten/woo-besluiten/2022/10/25/tweede-deelbesluit-op-wob-woo-verzoek-over-granuliet" TargetMode="External"/><Relationship Id="rId79" Type="http://schemas.openxmlformats.org/officeDocument/2006/relationships/hyperlink" Target="https://www.rijksoverheid.nl/ministeries/ministerie-van-infrastructuur-en-waterstaat/documenten/woo-besluiten/2022/11/28/deelbesluit-op-wob-woo-verzoek-over-onderzoek-ordening-hsl-zuid" TargetMode="External"/><Relationship Id="rId102" Type="http://schemas.openxmlformats.org/officeDocument/2006/relationships/hyperlink" Target="https://www.rijksoverheid.nl/ministeries/ministerie-van-infrastructuur-en-waterstaat/documenten/woo-besluiten/2022/06/20/besluit-op-wob-verzoek-over-overlast-toekomstig-hoogwater-in-de-maas" TargetMode="External"/><Relationship Id="rId123" Type="http://schemas.openxmlformats.org/officeDocument/2006/relationships/hyperlink" Target="https://www.rijksoverheid.nl/ministeries/ministerie-van-infrastructuur-en-waterstaat/documenten/woo-besluiten/2022/12/15/besluit-op-woo-verzoek-over-geluidsschermen-langs-a10-noord" TargetMode="External"/><Relationship Id="rId128" Type="http://schemas.openxmlformats.org/officeDocument/2006/relationships/table" Target="../tables/table1.xml"/><Relationship Id="rId5" Type="http://schemas.openxmlformats.org/officeDocument/2006/relationships/hyperlink" Target="https://www.rijksoverheid.nl/ministeries/ministerie-van-infrastructuur-en-waterstaat/documenten/woo-besluiten/2022/06/24/besluit-wob-verzoek-werkwijzer-luchtvaaartspecifieke-mkbas" TargetMode="External"/><Relationship Id="rId90" Type="http://schemas.openxmlformats.org/officeDocument/2006/relationships/hyperlink" Target="https://www.rijksoverheid.nl/ministeries/ministerie-van-infrastructuur-en-waterstaat/documenten/wob-verzoeken/2022/04/29/besluit-op-wob-verzoek-over-grond-in-oosterhout" TargetMode="External"/><Relationship Id="rId95" Type="http://schemas.openxmlformats.org/officeDocument/2006/relationships/hyperlink" Target="https://www.rijksoverheid.nl/ministeries/ministerie-van-infrastructuur-en-waterstaat/documenten/wob-verzoeken/2022/04/29/besluit-op-wob-verzoek-over-evoa-beschikkingen" TargetMode="External"/><Relationship Id="rId22" Type="http://schemas.openxmlformats.org/officeDocument/2006/relationships/hyperlink" Target="https://www.rijksoverheid.nl/ministeries/ministerie-van-infrastructuur-en-waterstaat/documenten/wob-verzoeken/2022/04/14/besluit-op-wob-verzoek-over-chemtrails" TargetMode="External"/><Relationship Id="rId27" Type="http://schemas.openxmlformats.org/officeDocument/2006/relationships/hyperlink" Target="https://www.rijksoverheid.nl/ministeries/ministerie-van-infrastructuur-en-waterstaat/documenten/wob-verzoeken/2022/01/24/besluit-op-wob-verzoek-over-verleende-ontheffingen-aan-maastricht-aachen-airport" TargetMode="External"/><Relationship Id="rId43" Type="http://schemas.openxmlformats.org/officeDocument/2006/relationships/hyperlink" Target="https://www.rijksoverheid.nl/ministeries/ministerie-van-infrastructuur-en-waterstaat/documenten/wob-verzoeken/2022/01/18/besluit-op-wob-verzoek-over-het-project-aanleg-trintelzand" TargetMode="External"/><Relationship Id="rId48" Type="http://schemas.openxmlformats.org/officeDocument/2006/relationships/hyperlink" Target="https://www.rijksoverheid.nl/ministeries/ministerie-van-infrastructuur-en-waterstaat/documenten/wob-verzoeken/2022/03/02/besluit-op-wob-verzoek-over-hygieniseren-en-exporteren-van-mest-en-digestaat" TargetMode="External"/><Relationship Id="rId64" Type="http://schemas.openxmlformats.org/officeDocument/2006/relationships/hyperlink" Target="https://www.rijksoverheid.nl/ministeries/ministerie-van-infrastructuur-en-waterstaat/documenten/woo-besluiten/2022/09/21/besluit-woo-verzoek-contact-met-europese-commissie-over-onderhandse-gunning-concessie-hoofdrailnet" TargetMode="External"/><Relationship Id="rId69" Type="http://schemas.openxmlformats.org/officeDocument/2006/relationships/hyperlink" Target="https://www.rijksoverheid.nl/ministeries/ministerie-van-infrastructuur-en-waterstaat/documenten/woo-besluiten/2022/10/04/besluit-woo-verzoek-spoorknooppunt-arnhem-oost" TargetMode="External"/><Relationship Id="rId113" Type="http://schemas.openxmlformats.org/officeDocument/2006/relationships/hyperlink" Target="https://www.rijksoverheid.nl/ministeries/ministerie-van-infrastructuur-en-waterstaat/documenten/woo-besluiten/2022/12/29/3e-deelbesluit-wob-verzoek-tgg-en-tag" TargetMode="External"/><Relationship Id="rId118" Type="http://schemas.openxmlformats.org/officeDocument/2006/relationships/hyperlink" Target="https://www.rijksoverheid.nl/ministeries/ministerie-van-infrastructuur-en-waterstaat/documenten/woo-besluiten/2022/12/02/besluit-op-woo-verzoek-over-modernisering-maasroute" TargetMode="External"/><Relationship Id="rId80" Type="http://schemas.openxmlformats.org/officeDocument/2006/relationships/hyperlink" Target="https://www.rijksoverheid.nl/ministeries/ministerie-van-infrastructuur-en-waterstaat/documenten/wob-verzoeken/2022/01/31/eerste-deelbesluit-wob-verzoek-over-communicatie-tussen-het-ministerie-van-ienw-en-de-ns-over-marktordeningsaangelegenheden" TargetMode="External"/><Relationship Id="rId85" Type="http://schemas.openxmlformats.org/officeDocument/2006/relationships/hyperlink" Target="https://www.rijksoverheid.nl/ministeries/ministerie-van-infrastructuur-en-waterstaat/documenten/woo-besluiten/2022/04/21/besluit-op-wob--woo-verzoek-over-het-onderzoeksrapport-fase-2-blootstellingsonderzoek-asbestdaken" TargetMode="External"/><Relationship Id="rId12" Type="http://schemas.openxmlformats.org/officeDocument/2006/relationships/hyperlink" Target="https://www.rijksoverheid.nl/ministeries/ministerie-van-infrastructuur-en-waterstaat/documenten/woo-besluiten/2022/07/19/besluit-op-wob-verzoek-over-vergunningverlening-vliegvelden-schiphol-rotterdam-den-haag-eindhoven-lelystad-en-maastricht" TargetMode="External"/><Relationship Id="rId17" Type="http://schemas.openxmlformats.org/officeDocument/2006/relationships/hyperlink" Target="https://www.rijksoverheid.nl/ministeries/ministerie-van-infrastructuur-en-waterstaat/documenten/wob-verzoeken/2022/04/22/besluit-op-wob-verzoek-over-pas-projecten" TargetMode="External"/><Relationship Id="rId33" Type="http://schemas.openxmlformats.org/officeDocument/2006/relationships/hyperlink" Target="https://www.rijksoverheid.nl/ministeries/ministerie-van-infrastructuur-en-waterstaat/documenten/wob-verzoeken/2022/02/16/besluit-op-wob-verzoek-over-arriva-concessie-buslijn-56-tussen-borculo-deventer" TargetMode="External"/><Relationship Id="rId38" Type="http://schemas.openxmlformats.org/officeDocument/2006/relationships/hyperlink" Target="https://www.rijksoverheid.nl/ministeries/ministerie-van-infrastructuur-en-waterstaat/documenten/wob-verzoeken/2022/02/01/besluit-op-wob-verzoek-over-dumpingen-lenswater-in-nederlandse-exclusieve-economische-zone" TargetMode="External"/><Relationship Id="rId59" Type="http://schemas.openxmlformats.org/officeDocument/2006/relationships/hyperlink" Target="https://www.rijksoverheid.nl/ministeries/ministerie-van-infrastructuur-en-waterstaat/documenten/woo-besluiten/2022/06/15/besluit-wob-verzoek-geluidbelasting-groningen-airport-eelde-2021-2022" TargetMode="External"/><Relationship Id="rId103" Type="http://schemas.openxmlformats.org/officeDocument/2006/relationships/hyperlink" Target="https://www.rijksoverheid.nl/ministeries/ministerie-van-infrastructuur-en-waterstaat/documenten/woo-besluiten/2022/07/07/besluit-op-wob-verzoek-over-pfas" TargetMode="External"/><Relationship Id="rId108" Type="http://schemas.openxmlformats.org/officeDocument/2006/relationships/hyperlink" Target="https://www.rijksoverheid.nl/ministeries/ministerie-van-infrastructuur-en-waterstaat/documenten/woo-besluiten/2022/10/13/besluit-op-wob-woo-verzoek-over-taxatierapporten-van-stichting-vivare" TargetMode="External"/><Relationship Id="rId124" Type="http://schemas.openxmlformats.org/officeDocument/2006/relationships/hyperlink" Target="https://www.rijksoverheid.nl/ministeries/ministerie-van-infrastructuur-en-waterstaat/documenten/woo-besluiten/2022/12/21/besluit-op-woo-verzoek-over-tuf-recycling" TargetMode="External"/><Relationship Id="rId54" Type="http://schemas.openxmlformats.org/officeDocument/2006/relationships/hyperlink" Target="https://www.rijksoverheid.nl/ministeries/ministerie-van-infrastructuur-en-waterstaat/documenten/wob-verzoeken/2022/01/31/1e-deelbesluit-op-wob-verzoek-over-de-uitspraak-van-2-december-2021-van-de-rechtbank-midden-nederland-over-de-veiligheid-schiphol" TargetMode="External"/><Relationship Id="rId70" Type="http://schemas.openxmlformats.org/officeDocument/2006/relationships/hyperlink" Target="https://www.rijksoverheid.nl/ministeries/ministerie-van-infrastructuur-en-waterstaat/documenten/woo-besluiten/2022/10/11/besluit-wob-verzoek-totstandkoming-rapportages-cabinelucht" TargetMode="External"/><Relationship Id="rId75" Type="http://schemas.openxmlformats.org/officeDocument/2006/relationships/hyperlink" Target="https://www.rijksoverheid.nl/ministeries/ministerie-van-infrastructuur-en-waterstaat/documenten/woo-besluiten/2022/10/21/deelbesluit-2-wob-verzoek-over-granuliet" TargetMode="External"/><Relationship Id="rId91" Type="http://schemas.openxmlformats.org/officeDocument/2006/relationships/hyperlink" Target="https://www.rijksoverheid.nl/ministeries/ministerie-van-infrastructuur-en-waterstaat/documenten/wob-verzoeken/2022/04/29/besluit-op-wob-verzoek-over-munnikenland" TargetMode="External"/><Relationship Id="rId96" Type="http://schemas.openxmlformats.org/officeDocument/2006/relationships/hyperlink" Target="https://www.rijksoverheid.nl/ministeries/ministerie-van-infrastructuur-en-waterstaat/documenten/wob-verzoeken/2022/04/29/besluit-op-wob-verzoek-over-melding-product-easyflow" TargetMode="External"/><Relationship Id="rId1" Type="http://schemas.openxmlformats.org/officeDocument/2006/relationships/hyperlink" Target="https://www.rijksoverheid.nl/ministeries/ministerie-van-infrastructuur-en-waterstaat/documenten/wob-verzoeken/2022/08/18/besluit-op-wob-verzoek-over-het-samenwerkingsconvenant-zeehavens-bonaire" TargetMode="External"/><Relationship Id="rId6" Type="http://schemas.openxmlformats.org/officeDocument/2006/relationships/hyperlink" Target="https://www.rijksoverheid.nl/ministeries/ministerie-van-infrastructuur-en-waterstaat/documenten/woo-besluiten/2022/07/04/besluit-op-wob-woo-verzoek-over-asbestsanering-eternit" TargetMode="External"/><Relationship Id="rId23" Type="http://schemas.openxmlformats.org/officeDocument/2006/relationships/hyperlink" Target="https://www.rijksoverheid.nl/ministeries/ministerie-van-infrastructuur-en-waterstaat/documenten/wob-verzoeken/2022/03/28/besluit-op-wob-verzoek-over-geluidsbelasting-747-boeing-toestellen" TargetMode="External"/><Relationship Id="rId28" Type="http://schemas.openxmlformats.org/officeDocument/2006/relationships/hyperlink" Target="https://www.rijksoverheid.nl/ministeries/ministerie-van-infrastructuur-en-waterstaat/documenten/wob-verzoeken/2022/01/24/besluit-op-wob-verzoek-over-milieuvergunning-kazerne-nieuw-milligen" TargetMode="External"/><Relationship Id="rId49" Type="http://schemas.openxmlformats.org/officeDocument/2006/relationships/hyperlink" Target="https://www.rijksoverheid.nl/ministeries/ministerie-van-infrastructuur-en-waterstaat/documenten/wob-verzoeken/2022/03/03/besluit-wob-verzoek-beleidsregel-voucherverstrekking-luchtvaart" TargetMode="External"/><Relationship Id="rId114" Type="http://schemas.openxmlformats.org/officeDocument/2006/relationships/hyperlink" Target="https://www.rijksoverheid.nl/ministeries/ministerie-van-infrastructuur-en-waterstaat/documenten/woo-besluiten/2022/09/15/woo-besluit-over-huf-beoordeling-windturbines-2009" TargetMode="External"/><Relationship Id="rId119" Type="http://schemas.openxmlformats.org/officeDocument/2006/relationships/hyperlink" Target="https://www.rijksoverheid.nl/ministeries/ministerie-van-infrastructuur-en-waterstaat/documenten/woo-besluiten/2022/12/12/besluit-ienw-woo-verzoek-noodplannen-voedselschaarste" TargetMode="External"/><Relationship Id="rId44" Type="http://schemas.openxmlformats.org/officeDocument/2006/relationships/hyperlink" Target="https://www.rijksoverheid.nl/ministeries/ministerie-van-infrastructuur-en-waterstaat/documenten/wob-verzoeken/2022/01/18/besluit-op-wob-verzoek-over-grond-project-alliantie-markermeerdijken" TargetMode="External"/><Relationship Id="rId60" Type="http://schemas.openxmlformats.org/officeDocument/2006/relationships/hyperlink" Target="https://www.rijksoverheid.nl/ministeries/ministerie-van-infrastructuur-en-waterstaat/documenten/woo-besluiten/2022/06/20/besluit-wob-verzoek-vliegtuigbewegingen-groningen-airport-eelde-2021-2022" TargetMode="External"/><Relationship Id="rId65" Type="http://schemas.openxmlformats.org/officeDocument/2006/relationships/hyperlink" Target="https://www.rijksoverheid.nl/ministeries/ministerie-van-infrastructuur-en-waterstaat/documenten/woo-besluiten/2022/09/28/besluit-op-woo-verzoek-over-problematiek-op-schiphol" TargetMode="External"/><Relationship Id="rId81" Type="http://schemas.openxmlformats.org/officeDocument/2006/relationships/hyperlink" Target="https://www.rijksoverheid.nl/ministeries/ministerie-van-infrastructuur-en-waterstaat/documenten/wob-verzoeken/2022/02/11/besluit-op-wob-verzoek-over-tijdelijke-regeling-continuiteit-bruine-vloot" TargetMode="External"/><Relationship Id="rId86" Type="http://schemas.openxmlformats.org/officeDocument/2006/relationships/hyperlink" Target="https://www.rijksoverheid.nl/ministeries/ministerie-van-infrastructuur-en-waterstaat/documenten/wob-verzoeken/2022/04/26/besluit-op-wob-verzoek-over-grondstromen-en-bbk-meldingen-boskoop" TargetMode="External"/><Relationship Id="rId13" Type="http://schemas.openxmlformats.org/officeDocument/2006/relationships/hyperlink" Target="https://www.rijksoverheid.nl/ministeries/ministerie-van-infrastructuur-en-waterstaat/documenten/woo-besluiten/2022/07/20/besluit-op-wob-verzoek-over-ontbrekende-natuurvergunning-van-schiphol" TargetMode="External"/><Relationship Id="rId18" Type="http://schemas.openxmlformats.org/officeDocument/2006/relationships/hyperlink" Target="https://www.rijksoverheid.nl/ministeries/ministerie-van-infrastructuur-en-waterstaat/documenten/wob-verzoeken/2022/04/21/besluit-op-wob-verzoek-over-totstandkoming-integrale-mobiliteitsanalyse-2021" TargetMode="External"/><Relationship Id="rId39" Type="http://schemas.openxmlformats.org/officeDocument/2006/relationships/hyperlink" Target="https://www.rijksoverheid.nl/ministeries/ministerie-van-infrastructuur-en-waterstaat/documenten/wob-verzoeken/2022/02/07/besluit-op-wob-verzoek-over-natuurvergunningen-vliegveld-midden-zeeland" TargetMode="External"/><Relationship Id="rId109" Type="http://schemas.openxmlformats.org/officeDocument/2006/relationships/hyperlink" Target="https://www.rijksoverheid.nl/ministeries/ministerie-van-infrastructuur-en-waterstaat/documenten/woo-besluiten/2022/12/15/besluit-op-wob-woo-verzoek-over-waterkaarten-nieuw-waterbesluit" TargetMode="External"/><Relationship Id="rId34" Type="http://schemas.openxmlformats.org/officeDocument/2006/relationships/hyperlink" Target="https://www.rijksoverheid.nl/ministeries/ministerie-van-infrastructuur-en-waterstaat/documenten/wob-verzoeken/2022/02/14/besluit-op-wob-verzoek-over-project-uilenstede-kronenburg" TargetMode="External"/><Relationship Id="rId50" Type="http://schemas.openxmlformats.org/officeDocument/2006/relationships/hyperlink" Target="https://www.rijksoverheid.nl/ministeries/ministerie-van-infrastructuur-en-waterstaat/documenten/wob-verzoeken/2022/03/10/besluit-wob-verzoek-afvalwaterzuivering-westland" TargetMode="External"/><Relationship Id="rId55" Type="http://schemas.openxmlformats.org/officeDocument/2006/relationships/hyperlink" Target="https://www.rijksoverheid.nl/ministeries/ministerie-van-infrastructuur-en-waterstaat/documenten/woo-besluiten/2022/05/09/besluit-op-woo-verzoek-over-tennet-380kv-leiding-west-borsele-rilland" TargetMode="External"/><Relationship Id="rId76" Type="http://schemas.openxmlformats.org/officeDocument/2006/relationships/hyperlink" Target="https://www.rijksoverheid.nl/ministeries/ministerie-van-infrastructuur-en-waterstaat/documenten/woo-besluiten/2022/10/25/besluit-op-wob-verzoek-over-kerncentrale-borssele" TargetMode="External"/><Relationship Id="rId97" Type="http://schemas.openxmlformats.org/officeDocument/2006/relationships/hyperlink" Target="https://www.rijksoverheid.nl/ministeries/ministerie-van-infrastructuur-en-waterstaat/documenten/wob-verzoeken/2022/04/20/besluit-op-wob-verzoek-over-een-inspectiedossier-marker-wadden" TargetMode="External"/><Relationship Id="rId104" Type="http://schemas.openxmlformats.org/officeDocument/2006/relationships/hyperlink" Target="https://www.rijksoverheid.nl/ministeries/ministerie-van-infrastructuur-en-waterstaat/documenten/woo-besluiten/2022/07/07/besluit-op-wob-verzoek-over-pfas" TargetMode="External"/><Relationship Id="rId120" Type="http://schemas.openxmlformats.org/officeDocument/2006/relationships/hyperlink" Target="https://www.rijksoverheid.nl/ministeries/ministerie-van-infrastructuur-en-waterstaat/documenten/woo-besluiten/2022/12/13/besluit-op-woo-verzoek-over-eu-regulering-nieuw-plantenveredelingstechnieken" TargetMode="External"/><Relationship Id="rId125" Type="http://schemas.openxmlformats.org/officeDocument/2006/relationships/hyperlink" Target="https://www.rijksoverheid.nl/ministeries/ministerie-van-infrastructuur-en-waterstaat/documenten/woo-besluiten/2022/12/23/besluit-op-woo-verzoek-over-emissie-ammoniak-industriele-bedrijven" TargetMode="External"/><Relationship Id="rId7" Type="http://schemas.openxmlformats.org/officeDocument/2006/relationships/hyperlink" Target="https://www.rijksoverheid.nl/ministeries/ministerie-van-infrastructuur-en-waterstaat/documenten/woo-besluiten/2022/07/04/besluit-op-wob--woo-verzoek-over-invoering-helmplicht-voor-snorfietsers" TargetMode="External"/><Relationship Id="rId71" Type="http://schemas.openxmlformats.org/officeDocument/2006/relationships/hyperlink" Target="https://www.rijksoverheid.nl/ministeries/ministerie-van-infrastructuur-en-waterstaat/documenten/woo-besluiten/2022/10/20/deelbesluit-2-op-woo-verzoek-over-communicatie-tussen-ienw-en-ns-over-marktordeningsaangelegenheden" TargetMode="External"/><Relationship Id="rId92" Type="http://schemas.openxmlformats.org/officeDocument/2006/relationships/hyperlink" Target="https://www.rijksoverheid.nl/ministeries/ministerie-van-infrastructuur-en-waterstaat/documenten/wob-verzoeken/2022/04/29/besluit-op-wob-verzoek-over-drie-evoa-dossiers-van-de-kennisgever-eberhard-recycling-ag" TargetMode="External"/><Relationship Id="rId2" Type="http://schemas.openxmlformats.org/officeDocument/2006/relationships/hyperlink" Target="https://www.rijksoverheid.nl/ministeries/ministerie-van-infrastructuur-en-waterstaat/documenten/woo-besluiten/2022/08/29/deelbesluit-1-op-wob-woo-verzoek-over-vuurwerkverbod-voor-de-jaarwisseling-van-2021-2022" TargetMode="External"/><Relationship Id="rId29" Type="http://schemas.openxmlformats.org/officeDocument/2006/relationships/hyperlink" Target="https://www.rijksoverheid.nl/ministeries/ministerie-van-infrastructuur-en-waterstaat/documenten/wob-verzoeken/2022/01/24/besluit-op-wob-verzoek-over-vaststelling-drinkwatertarieven-2021-limburg" TargetMode="External"/><Relationship Id="rId24" Type="http://schemas.openxmlformats.org/officeDocument/2006/relationships/hyperlink" Target="https://www.rijksoverheid.nl/ministeries/ministerie-van-infrastructuur-en-waterstaat/documenten/wob-verzoeken/2022/03/21/besluit-op-wob-verzoek-over-verkoopverbod-smartkidbelt" TargetMode="External"/><Relationship Id="rId40" Type="http://schemas.openxmlformats.org/officeDocument/2006/relationships/hyperlink" Target="https://www.rijksoverheid.nl/ministeries/ministerie-van-infrastructuur-en-waterstaat/documenten/wob-verzoeken/2022/02/07/besluit-op-wob-verzoek-over-geluidsnorm-voor-windturbines" TargetMode="External"/><Relationship Id="rId45" Type="http://schemas.openxmlformats.org/officeDocument/2006/relationships/hyperlink" Target="https://www.rijksoverheid.nl/ministeries/ministerie-van-infrastructuur-en-waterstaat/documenten/wob-verzoeken/2022/01/20/besluit-op-wob-verzoek-over-afgegeven-erkenningen-wet-explosieven-voor-civiele-gebruik" TargetMode="External"/><Relationship Id="rId66" Type="http://schemas.openxmlformats.org/officeDocument/2006/relationships/hyperlink" Target="https://www.rijksoverheid.nl/ministeries/ministerie-van-infrastructuur-en-waterstaat/documenten/woo-besluiten/2022/09/28/besluit-op-woo-verzoek-over-problemen-op-schiphol-als-gevolg-van-personeelstekorten" TargetMode="External"/><Relationship Id="rId87" Type="http://schemas.openxmlformats.org/officeDocument/2006/relationships/hyperlink" Target="https://www.rijksoverheid.nl/ministeries/ministerie-van-infrastructuur-en-waterstaat/documenten/wob-verzoeken/2022/04/26/besluit-op-wob-verzoek-over-geluidsnormen-en-geluidsbelasting-2020-en-2021" TargetMode="External"/><Relationship Id="rId110" Type="http://schemas.openxmlformats.org/officeDocument/2006/relationships/hyperlink" Target="https://www.rijksoverheid.nl/ministeries/ministerie-van-infrastructuur-en-waterstaat/documenten/woo-besluiten/2022/12/21/deelbesluit-2-op-wob-woo-verzoek-over-vuurwerkverbod-voor-de-jaarwisseling-van-2021-2022" TargetMode="External"/><Relationship Id="rId115" Type="http://schemas.openxmlformats.org/officeDocument/2006/relationships/hyperlink" Target="https://www.rijksoverheid.nl/ministeries/ministerie-van-infrastructuur-en-waterstaat/documenten/woo-besluiten/2022/09/19/besluit-woo-verzoek-over-staalslakken" TargetMode="External"/><Relationship Id="rId61" Type="http://schemas.openxmlformats.org/officeDocument/2006/relationships/hyperlink" Target="https://www.rijksoverheid.nl/ministeries/ministerie-van-infrastructuur-en-waterstaat/documenten/woo-besluiten/2022/06/20/besluit-op-woo-verzoek-over-totstandkoming-geluidsnorm-windturbines" TargetMode="External"/><Relationship Id="rId82" Type="http://schemas.openxmlformats.org/officeDocument/2006/relationships/hyperlink" Target="https://www.rijksoverheid.nl/ministeries/ministerie-van-infrastructuur-en-waterstaat/documenten/wob-verzoeken/2022/02/16/2e-deelbesluit-op-wob-verzoek-over-de-uitspraak-van-2-december-2021-van-de-rechtbank-midden-nederland-over-de-veiligheid-schiphol" TargetMode="External"/><Relationship Id="rId19" Type="http://schemas.openxmlformats.org/officeDocument/2006/relationships/hyperlink" Target="https://www.rijksoverheid.nl/ministeries/ministerie-van-infrastructuur-en-waterstaat/documenten/wob-verzoeken/2022/04/20/besluit-op-wob-verzoek-over-geo-engineering-chemtrails" TargetMode="External"/><Relationship Id="rId14" Type="http://schemas.openxmlformats.org/officeDocument/2006/relationships/hyperlink" Target="https://www.rijksoverheid.nl/ministeries/ministerie-van-infrastructuur-en-waterstaat/documenten/woo-besluiten/2022/08/09/besluit-op-woo-verzoek-over-vliegveld-teuge" TargetMode="External"/><Relationship Id="rId30" Type="http://schemas.openxmlformats.org/officeDocument/2006/relationships/hyperlink" Target="https://www.rijksoverheid.nl/ministeries/ministerie-van-infrastructuur-en-waterstaat/documenten/wob-verzoeken/2022/01/24/besluit-op-wob-verzoek-over-collectief-drinkwaternet" TargetMode="External"/><Relationship Id="rId35" Type="http://schemas.openxmlformats.org/officeDocument/2006/relationships/hyperlink" Target="https://www.rijksoverheid.nl/ministeries/ministerie-van-infrastructuur-en-waterstaat/documenten/wob-verzoeken/2022/02/14/besluit-op-wob-verzoek-over-de-buitenstad-zaltbommel" TargetMode="External"/><Relationship Id="rId56" Type="http://schemas.openxmlformats.org/officeDocument/2006/relationships/hyperlink" Target="https://www.rijksoverheid.nl/ministeries/ministerie-van-infrastructuur-en-waterstaat/documenten/woo-besluiten/2022/05/19/besluit-wob-verzoek-hydraulische-randvoorwaarden-afsluitdijk" TargetMode="External"/><Relationship Id="rId77" Type="http://schemas.openxmlformats.org/officeDocument/2006/relationships/hyperlink" Target="https://www.rijksoverheid.nl/ministeries/ministerie-van-infrastructuur-en-waterstaat/documenten/woo-besluiten/2022/11/17/besluit-op-woo-verzoek-over-interne-communicatie-tussen-financien-ezk-en-az-over-onderzoek-europese-commissie-naar-naleving-pso-verordening" TargetMode="External"/><Relationship Id="rId100" Type="http://schemas.openxmlformats.org/officeDocument/2006/relationships/hyperlink" Target="https://www.rijksoverheid.nl/ministeries/ministerie-van-infrastructuur-en-waterstaat/documenten/woo-besluiten/2022/06/16/besluit-wob-verzoek-gestorte-grond-ijsselmeer-en-markermeer" TargetMode="External"/><Relationship Id="rId105" Type="http://schemas.openxmlformats.org/officeDocument/2006/relationships/hyperlink" Target="https://www.rijksoverheid.nl/ministeries/ministerie-van-infrastructuur-en-waterstaat/documenten/woo-besluiten/2022/08/30/besluit-woo-verzoek-tata-steel" TargetMode="External"/><Relationship Id="rId126" Type="http://schemas.openxmlformats.org/officeDocument/2006/relationships/hyperlink" Target="https://www.rijksoverheid.nl/ministeries/ministerie-van-infrastructuur-en-waterstaat/documenten/woo-besluiten/2022/11/10/besluit-op-woo-verzoek-over-opvang-asielzoekers-op-schip-in-velsen" TargetMode="External"/><Relationship Id="rId8" Type="http://schemas.openxmlformats.org/officeDocument/2006/relationships/hyperlink" Target="https://www.rijksoverheid.nl/ministeries/ministerie-van-infrastructuur-en-waterstaat/documenten/woo-besluiten/2022/07/05/besluit-wob-verzoek-wet-bescherming-antarctica" TargetMode="External"/><Relationship Id="rId51" Type="http://schemas.openxmlformats.org/officeDocument/2006/relationships/hyperlink" Target="https://www.rijksoverheid.nl/ministeries/ministerie-van-infrastructuur-en-waterstaat/documenten/wob-verzoeken/2022/03/18/besluit-wob-verzoek-over-weerwaarschuwingen" TargetMode="External"/><Relationship Id="rId72" Type="http://schemas.openxmlformats.org/officeDocument/2006/relationships/hyperlink" Target="https://www.rijksoverheid.nl/ministeries/ministerie-van-infrastructuur-en-waterstaat/documenten/woo-besluiten/2022/10/27/besluit-op-woo-verzoek-over-drentse-zonneroute-a37" TargetMode="External"/><Relationship Id="rId93" Type="http://schemas.openxmlformats.org/officeDocument/2006/relationships/hyperlink" Target="https://www.rijksoverheid.nl/ministeries/ministerie-van-infrastructuur-en-waterstaat/documenten/wob-verzoeken/2022/04/29/besluit-op-wob-verzoek-over-diverse-scheepvaartuigen" TargetMode="External"/><Relationship Id="rId98" Type="http://schemas.openxmlformats.org/officeDocument/2006/relationships/hyperlink" Target="https://www.rijksoverheid.nl/ministeries/ministerie-van-infrastructuur-en-waterstaat/documenten/wob-verzoeken/2022/04/29/besluit-op-wob-verzoek-over-marker-wadden" TargetMode="External"/><Relationship Id="rId121" Type="http://schemas.openxmlformats.org/officeDocument/2006/relationships/hyperlink" Target="https://www.rijksoverheid.nl/ministeries/ministerie-van-infrastructuur-en-waterstaat/documenten/woo-besluiten/2022/12/14/besluit-op-woo-verzoek-over-invloed-van-uitwerking-regulering-schiphol-op-asset-beta" TargetMode="External"/><Relationship Id="rId3" Type="http://schemas.openxmlformats.org/officeDocument/2006/relationships/hyperlink" Target="https://www.rijksoverheid.nl/ministeries/ministerie-van-infrastructuur-en-waterstaat/documenten/woo-besluiten/2022/08/30/besluit-woo-verzoek-rijgeschiktheid" TargetMode="External"/><Relationship Id="rId25" Type="http://schemas.openxmlformats.org/officeDocument/2006/relationships/hyperlink" Target="https://www.rijksoverheid.nl/ministeries/ministerie-van-infrastructuur-en-waterstaat/documenten/wob-verzoeken/2022/01/21/besluit-wob-verzoek-over-vertrek-minister-van-nieuwenhuizen" TargetMode="External"/><Relationship Id="rId46" Type="http://schemas.openxmlformats.org/officeDocument/2006/relationships/hyperlink" Target="https://www.rijksoverheid.nl/ministeries/ministerie-van-infrastructuur-en-waterstaat/documenten/wob-verzoeken/2022/01/21/besluit-op-wob-verzoek-over-verklaring-van-geen-bezwaar-windpark-zeewolde" TargetMode="External"/><Relationship Id="rId67" Type="http://schemas.openxmlformats.org/officeDocument/2006/relationships/hyperlink" Target="https://www.rijksoverheid.nl/ministeries/ministerie-van-infrastructuur-en-waterstaat/documenten/woo-besluiten/2022/09/28/besluit-op-woo-verzoek-over-personeelstekorten-schiphol" TargetMode="External"/><Relationship Id="rId116" Type="http://schemas.openxmlformats.org/officeDocument/2006/relationships/hyperlink" Target="https://www.rijksoverheid.nl/ministeries/ministerie-van-infrastructuur-en-waterstaat/documenten/woo-besluiten/2022/09/19/besluit-woo-verzoek-over-maastricht-aachen-airport" TargetMode="External"/><Relationship Id="rId20" Type="http://schemas.openxmlformats.org/officeDocument/2006/relationships/hyperlink" Target="https://www.rijksoverheid.nl/ministeries/ministerie-van-infrastructuur-en-waterstaat/documenten/wob-verzoeken/2022/04/19/besluit-op-wob-verzoek-over-onderzoek-ongeval-op-niet-actief-beveiligde-overweg-nabo" TargetMode="External"/><Relationship Id="rId41" Type="http://schemas.openxmlformats.org/officeDocument/2006/relationships/hyperlink" Target="https://www.rijksoverheid.nl/ministeries/ministerie-van-infrastructuur-en-waterstaat/documenten/wob-verzoeken/2022/02/09/besluit-wob-verzoek-participatietraject-luchthavenbesluit-rotterdam-the-hague-airport" TargetMode="External"/><Relationship Id="rId62" Type="http://schemas.openxmlformats.org/officeDocument/2006/relationships/hyperlink" Target="https://www.rijksoverheid.nl/ministeries/ministerie-van-infrastructuur-en-waterstaat/documenten/woo-besluiten/2022/06/21/besluit-op-wob-verzoek-over-schone-lucht-akkoord" TargetMode="External"/><Relationship Id="rId83" Type="http://schemas.openxmlformats.org/officeDocument/2006/relationships/hyperlink" Target="https://www.rijksoverheid.nl/ministeries/ministerie-van-infrastructuur-en-waterstaat/documenten/wob-verzoeken/2022/03/21/besluit-op-wob-verzoek-over-gegunde-opdracht-voor-levering-van-search-and-rescue-helicopter-capacity-for-the-netherlands-coastguard" TargetMode="External"/><Relationship Id="rId88" Type="http://schemas.openxmlformats.org/officeDocument/2006/relationships/hyperlink" Target="https://www.rijksoverheid.nl/ministeries/ministerie-van-infrastructuur-en-waterstaat/documenten/wob-verzoeken/2022/04/26/besluit-op-wob-verzoek-over-schepen-met-niet-schoongemaakte-dekken" TargetMode="External"/><Relationship Id="rId111" Type="http://schemas.openxmlformats.org/officeDocument/2006/relationships/hyperlink" Target="https://www.rijksoverheid.nl/ministeries/ministerie-van-infrastructuur-en-waterstaat/documenten/woo-besluiten/2022/12/22/besluit-op-wob--woo-verzoeken-over-opslag-van-brandstof-op-bonaire" TargetMode="External"/><Relationship Id="rId15" Type="http://schemas.openxmlformats.org/officeDocument/2006/relationships/hyperlink" Target="https://www.rijksoverheid.nl/ministeries/ministerie-van-infrastructuur-en-waterstaat/documenten/wob-verzoeken/2022/01/05/besluit-op-wob-verzoek-over-onderhandse-gunning-hoofdrailnet-aan-nederlandse-spoorwegen" TargetMode="External"/><Relationship Id="rId36" Type="http://schemas.openxmlformats.org/officeDocument/2006/relationships/hyperlink" Target="https://www.rijksoverheid.nl/ministeries/ministerie-van-infrastructuur-en-waterstaat/documenten/wob-verzoeken/2022/01/31/besluit-wob-verzoek-over-enkhuizer-zeevaartschool" TargetMode="External"/><Relationship Id="rId57" Type="http://schemas.openxmlformats.org/officeDocument/2006/relationships/hyperlink" Target="https://www.rijksoverheid.nl/ministeries/ministerie-van-infrastructuur-en-waterstaat/documenten/woo-besluiten/2022/06/14/besluit-op-wob-woo-verzoek-over-de-sluispolderweg-te-zaandam" TargetMode="External"/><Relationship Id="rId106" Type="http://schemas.openxmlformats.org/officeDocument/2006/relationships/hyperlink" Target="https://www.rijksoverheid.nl/ministeries/ministerie-van-infrastructuur-en-waterstaat/documenten/woo-besluiten/2022/09/14/besluit-op-wob-verzoek-over-aldersakkoord" TargetMode="External"/><Relationship Id="rId127" Type="http://schemas.openxmlformats.org/officeDocument/2006/relationships/printerSettings" Target="../printerSettings/printerSettings1.bin"/><Relationship Id="rId10" Type="http://schemas.openxmlformats.org/officeDocument/2006/relationships/hyperlink" Target="https://www.rijksoverheid.nl/ministeries/ministerie-van-infrastructuur-en-waterstaat/documenten/woo-besluiten/2022/07/13/besluit-op-woo-verzoek-over-drukte-op-schiphol" TargetMode="External"/><Relationship Id="rId31" Type="http://schemas.openxmlformats.org/officeDocument/2006/relationships/hyperlink" Target="https://www.rijksoverheid.nl/ministeries/ministerie-van-infrastructuur-en-waterstaat/documenten/wob-verzoeken/2022/01/26/besluit-op-wob-verzoek-over-eerder-wob-verzoek-en-ingediende-beroep-niet-tijdig-bij-rechtbank" TargetMode="External"/><Relationship Id="rId52" Type="http://schemas.openxmlformats.org/officeDocument/2006/relationships/hyperlink" Target="https://www.rijksoverheid.nl/ministeries/ministerie-van-infrastructuur-en-waterstaat/documenten/wob-verzoeken/2022/04/29/besluit-op-wob-verzoek-over-emissies-ten-gevolge-van-vliegtuigbewegingen" TargetMode="External"/><Relationship Id="rId73" Type="http://schemas.openxmlformats.org/officeDocument/2006/relationships/hyperlink" Target="https://www.rijksoverheid.nl/ministeries/ministerie-van-infrastructuur-en-waterstaat/documenten/woo-besluiten/2022/11/10/besluit-op-woo-verzoek-over-zienswijze-europese-commissie-bij-correspondentie-met-ienw" TargetMode="External"/><Relationship Id="rId78" Type="http://schemas.openxmlformats.org/officeDocument/2006/relationships/hyperlink" Target="https://www.rijksoverheid.nl/ministeries/ministerie-van-infrastructuur-en-waterstaat/documenten/woo-besluiten/2022/11/18/deelbesluit-1-op-woo-verzoek-over-omvorming-prorail-tot-zelfstandig-bestuursorgaan" TargetMode="External"/><Relationship Id="rId94" Type="http://schemas.openxmlformats.org/officeDocument/2006/relationships/hyperlink" Target="https://www.rijksoverheid.nl/ministeries/ministerie-van-infrastructuur-en-waterstaat/documenten/wob-verzoeken/2022/04/29/besluit-op-wob-verzoek-over-kaliwaal" TargetMode="External"/><Relationship Id="rId99" Type="http://schemas.openxmlformats.org/officeDocument/2006/relationships/hyperlink" Target="https://www.rijksoverheid.nl/ministeries/ministerie-van-infrastructuur-en-waterstaat/documenten/woo-besluiten/2022/05/18/besluit-op-wob-verzoek-over-afferdense-en-deeste-waarden" TargetMode="External"/><Relationship Id="rId101" Type="http://schemas.openxmlformats.org/officeDocument/2006/relationships/hyperlink" Target="https://www.rijksoverheid.nl/ministeries/ministerie-van-infrastructuur-en-waterstaat/documenten/woo-besluiten/2022/06/16/besluit-wob-verzoek-gestorte-grond-project-alliantie-markermeerdijken" TargetMode="External"/><Relationship Id="rId122" Type="http://schemas.openxmlformats.org/officeDocument/2006/relationships/hyperlink" Target="https://www.rijksoverheid.nl/ministeries/ministerie-van-infrastructuur-en-waterstaat/documenten/woo-besluiten/2022/12/14/besluit-woo-verzoek-communicatie-helmplicht-snorfietsers" TargetMode="External"/><Relationship Id="rId4" Type="http://schemas.openxmlformats.org/officeDocument/2006/relationships/hyperlink" Target="https://www.rijksoverheid.nl/ministeries/ministerie-van-infrastructuur-en-waterstaat/documenten/woo-besluiten/2022/09/08/besluit-wob-verzoek-milieustraten-middelharnis-en-goedereede" TargetMode="External"/><Relationship Id="rId9" Type="http://schemas.openxmlformats.org/officeDocument/2006/relationships/hyperlink" Target="https://www.rijksoverheid.nl/ministeries/ministerie-van-infrastructuur-en-waterstaat/documenten/woo-besluiten/2022/07/07/besluit-op-wob-verzoek-over-pfa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ijksoverheid.nl/ministeries/ministerie-van-infrastructuur-en-waterstaat/documenten/wob-verzoeken/2022/01/11/beslissing-op-bezwaar-tegen-niet-tijdig-nemen-besluit-op-wob-verzoek" TargetMode="External"/><Relationship Id="rId13" Type="http://schemas.openxmlformats.org/officeDocument/2006/relationships/hyperlink" Target="https://www.rijksoverheid.nl/ministeries/ministerie-van-infrastructuur-en-waterstaat/documenten/wob-verzoeken/2022/04/28/2e-deelbeslissing-op-bezwaar-wob-verzoek-rekenmodel-srm2" TargetMode="External"/><Relationship Id="rId18" Type="http://schemas.openxmlformats.org/officeDocument/2006/relationships/hyperlink" Target="https://www.rijksoverheid.nl/ministeries/ministerie-van-infrastructuur-en-waterstaat/documenten/woo-besluiten/2022/09/15/herziene-beslissing-bezwaar-wob-verzoek-gunning-ns" TargetMode="External"/><Relationship Id="rId26" Type="http://schemas.openxmlformats.org/officeDocument/2006/relationships/printerSettings" Target="../printerSettings/printerSettings2.bin"/><Relationship Id="rId3" Type="http://schemas.openxmlformats.org/officeDocument/2006/relationships/hyperlink" Target="https://www.rijksoverheid.nl/ministeries/ministerie-van-infrastructuur-en-waterstaat/documenten/woo-besluiten/2022/09/16/wob-woo-besluit-over-communicatie-met-fastned-over-elektrisch-laden-langs-de-nederlandse-rijkswegen" TargetMode="External"/><Relationship Id="rId21" Type="http://schemas.openxmlformats.org/officeDocument/2006/relationships/hyperlink" Target="https://www.rijksoverheid.nl/ministeries/ministerie-van-infrastructuur-en-waterstaat/documenten/woo-besluiten/2022/07/22/deelbesluit-op-wob-woo-verzoek-over-granuliet" TargetMode="External"/><Relationship Id="rId7" Type="http://schemas.openxmlformats.org/officeDocument/2006/relationships/hyperlink" Target="https://www.rijksoverheid.nl/ministeries/ministerie-van-infrastructuur-en-waterstaat/documenten/woo-besluiten/2022/09/27/beslissing-op-bezwaar-tegen-wob-besluit-over-vaststelling-drinkwatertarieven-2021-limburg" TargetMode="External"/><Relationship Id="rId12" Type="http://schemas.openxmlformats.org/officeDocument/2006/relationships/hyperlink" Target="https://www.rijksoverheid.nl/ministeries/ministerie-van-infrastructuur-en-waterstaat/documenten/wob-verzoeken/2022/04/26/besluit-op-beslissing-op-bezwaar-over-wob-verzoek-over-ov--chipkaart-connekt" TargetMode="External"/><Relationship Id="rId17" Type="http://schemas.openxmlformats.org/officeDocument/2006/relationships/hyperlink" Target="https://www.rijksoverheid.nl/ministeries/ministerie-van-infrastructuur-en-waterstaat/documenten/wob-verzoeken/2020/07/08/1e-deelbesluit-wob-verzoek-pfas" TargetMode="External"/><Relationship Id="rId25" Type="http://schemas.openxmlformats.org/officeDocument/2006/relationships/hyperlink" Target="https://www.rijksoverheid.nl/ministeries/ministerie-van-infrastructuur-en-waterstaat/documenten/wob-verzoeken/2022/01/31/eerste-deelbesluit-wob-verzoek-over-communicatie-tussen-het-ministerie-van-ienw-en-de-ns-over-marktordeningsaangelegenheden" TargetMode="External"/><Relationship Id="rId2" Type="http://schemas.openxmlformats.org/officeDocument/2006/relationships/hyperlink" Target="https://www.rijksoverheid.nl/ministeries/ministerie-van-infrastructuur-en-waterstaat/documenten/woo-besluiten/2022/08/25/besluit-woo-verzoek-over-windpark-zeewolde" TargetMode="External"/><Relationship Id="rId16" Type="http://schemas.openxmlformats.org/officeDocument/2006/relationships/hyperlink" Target="https://www.rijksoverheid.nl/ministeries/ministerie-van-infrastructuur-en-waterstaat/documenten/wob-verzoeken/2020/07/08/1e-deelbesluit-wob-verzoek-pfas" TargetMode="External"/><Relationship Id="rId20" Type="http://schemas.openxmlformats.org/officeDocument/2006/relationships/hyperlink" Target="https://www.rijksoverheid.nl/ministeries/ministerie-van-infrastructuur-en-waterstaat/documenten/woo-besluiten/2022/07/22/deelbesluit-op-wob-woo-verzoek-over-granuliet" TargetMode="External"/><Relationship Id="rId1" Type="http://schemas.openxmlformats.org/officeDocument/2006/relationships/hyperlink" Target="https://www.rijksoverheid.nl/ministeries/ministerie-van-infrastructuur-en-waterstaat/documenten/woo-besluiten/2022/08/16/besluit-op-bezwaar-van-29-april-2021-over-openbaarmaking-van-informatie-ngo-schepen-die-opereren-op-de-middellandse-zee" TargetMode="External"/><Relationship Id="rId6" Type="http://schemas.openxmlformats.org/officeDocument/2006/relationships/hyperlink" Target="https://www.rijksoverheid.nl/ministeries/ministerie-van-infrastructuur-en-waterstaat/documenten/woo-besluiten/2022/08/19/besluit-op-bezwaar-wob-ondernemingen-acn" TargetMode="External"/><Relationship Id="rId11" Type="http://schemas.openxmlformats.org/officeDocument/2006/relationships/hyperlink" Target="https://www.rijksoverheid.nl/ministeries/ministerie-van-infrastructuur-en-waterstaat/documenten/wob-verzoeken/2022/04/15/beslissing-op-bezwaar-wob-verzoek-meldingen-regeling-genetisch-gemodificeerde-organismen-milieubeheer-2013" TargetMode="External"/><Relationship Id="rId24" Type="http://schemas.openxmlformats.org/officeDocument/2006/relationships/hyperlink" Target="https://www.rijksoverheid.nl/ministeries/ministerie-van-infrastructuur-en-waterstaat/documenten/wob-verzoeken/2022/03/23/2e-deelbesluit-op-wob-verzoek-over-thermisch-gereinigde-grond-tgg" TargetMode="External"/><Relationship Id="rId5" Type="http://schemas.openxmlformats.org/officeDocument/2006/relationships/hyperlink" Target="https://www.rijksoverheid.nl/ministeries/ministerie-van-infrastructuur-en-waterstaat/documenten/woo-besluiten/2022/08/19/besluit-op-bezwaar-wob-ondernemingen-acn" TargetMode="External"/><Relationship Id="rId15" Type="http://schemas.openxmlformats.org/officeDocument/2006/relationships/hyperlink" Target="https://www.rijksoverheid.nl/ministeries/ministerie-van-infrastructuur-en-waterstaat/documenten/wob-verzoeken/2020/07/08/1e-deelbesluit-wob-verzoek-pfas" TargetMode="External"/><Relationship Id="rId23" Type="http://schemas.openxmlformats.org/officeDocument/2006/relationships/hyperlink" Target="https://www.rijksoverheid.nl/ministeries/ministerie-van-infrastructuur-en-waterstaat/documenten/woo-besluiten/2022/10/20/1e-deelbesluit-wob-verzoek-vuurwerkrampen-enschede-en-culemborg" TargetMode="External"/><Relationship Id="rId10" Type="http://schemas.openxmlformats.org/officeDocument/2006/relationships/hyperlink" Target="https://www.rijksoverheid.nl/ministeries/ministerie-van-infrastructuur-en-waterstaat/documenten/wob-verzoeken/2022/02/22/deelbesluit-1-op-wob-verzoek-over-thermisch-gereinigde-grond" TargetMode="External"/><Relationship Id="rId19" Type="http://schemas.openxmlformats.org/officeDocument/2006/relationships/hyperlink" Target="https://www.rijksoverheid.nl/ministeries/ministerie-van-infrastructuur-en-waterstaat/documenten/woo-besluiten/2022/07/15/deelbesluit-1-op-wob-verzoek-over-granuliet" TargetMode="External"/><Relationship Id="rId4" Type="http://schemas.openxmlformats.org/officeDocument/2006/relationships/hyperlink" Target="https://www.rijksoverheid.nl/ministeries/ministerie-van-infrastructuur-en-waterstaat/documenten/woo-besluiten/2022/09/27/beslissing-op-bezwaar-tegen-wob-besluit-over-grond-in-oosterhout" TargetMode="External"/><Relationship Id="rId9" Type="http://schemas.openxmlformats.org/officeDocument/2006/relationships/hyperlink" Target="https://www.rijksoverheid.nl/ministeries/ministerie-van-infrastructuur-en-waterstaat/documenten/wob-verzoeken/2022/02/18/beslissing-op-bezwaar-tegen-wob-besluit-over-rapportages-inspectieprogramma-vlaggenstaattoezicht-van-itl" TargetMode="External"/><Relationship Id="rId14" Type="http://schemas.openxmlformats.org/officeDocument/2006/relationships/hyperlink" Target="https://www.rijksoverheid.nl/ministeries/ministerie-van-infrastructuur-en-waterstaat/documenten/woo-besluiten/2022/06/01/besluit-op-bezwaar-over-wob-verzoek-granuliet" TargetMode="External"/><Relationship Id="rId22" Type="http://schemas.openxmlformats.org/officeDocument/2006/relationships/hyperlink" Target="https://www.rijksoverheid.nl/ministeries/ministerie-van-infrastructuur-en-waterstaat/documenten/woo-besluiten/2022/06/21/besluit-op-een-wob-verzoek-over-onderzoek-ordening-hsl-zu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S129"/>
  <sheetViews>
    <sheetView zoomScale="70" zoomScaleNormal="70" workbookViewId="0">
      <selection activeCell="L1" sqref="L1:L1048576"/>
    </sheetView>
  </sheetViews>
  <sheetFormatPr defaultRowHeight="15"/>
  <cols>
    <col min="1" max="1" width="15.85546875" bestFit="1" customWidth="1"/>
    <col min="2" max="2" width="75.140625" customWidth="1"/>
    <col min="3" max="3" width="22.28515625" style="35" customWidth="1"/>
    <col min="4" max="4" width="20.85546875" style="35" customWidth="1"/>
    <col min="5" max="6" width="14.5703125" style="11" customWidth="1"/>
    <col min="7" max="7" width="14.5703125" customWidth="1"/>
    <col min="8" max="8" width="13.7109375" customWidth="1"/>
    <col min="9" max="9" width="41.7109375" customWidth="1"/>
    <col min="10" max="10" width="57.85546875" style="7" customWidth="1"/>
    <col min="11" max="11" width="251.42578125" bestFit="1" customWidth="1"/>
  </cols>
  <sheetData>
    <row r="1" spans="1:11" ht="45.75">
      <c r="A1" s="1" t="s">
        <v>0</v>
      </c>
      <c r="B1" s="1" t="s">
        <v>1</v>
      </c>
      <c r="C1" s="32" t="s">
        <v>2</v>
      </c>
      <c r="D1" s="33" t="s">
        <v>3</v>
      </c>
      <c r="E1" s="8" t="s">
        <v>4</v>
      </c>
      <c r="F1" s="8" t="s">
        <v>5</v>
      </c>
      <c r="G1" s="4" t="s">
        <v>6</v>
      </c>
      <c r="H1" s="4" t="s">
        <v>7</v>
      </c>
      <c r="I1" s="4" t="s">
        <v>8</v>
      </c>
      <c r="J1" s="3" t="s">
        <v>9</v>
      </c>
      <c r="K1" s="3" t="s">
        <v>10</v>
      </c>
    </row>
    <row r="2" spans="1:11">
      <c r="A2" s="2">
        <v>1</v>
      </c>
      <c r="B2" s="2" t="s">
        <v>11</v>
      </c>
      <c r="C2" s="12">
        <v>44020</v>
      </c>
      <c r="D2" s="12">
        <v>44566</v>
      </c>
      <c r="E2" s="9">
        <f>_xlfn.DAYS(D2,C2)</f>
        <v>546</v>
      </c>
      <c r="F2" s="9"/>
      <c r="G2" s="2"/>
      <c r="H2" t="str">
        <f>IF(E:E &gt;56,"Nee","Ja")</f>
        <v>Nee</v>
      </c>
      <c r="I2" s="14">
        <v>769</v>
      </c>
      <c r="J2" s="14" t="s">
        <v>12</v>
      </c>
      <c r="K2" s="15" t="s">
        <v>13</v>
      </c>
    </row>
    <row r="3" spans="1:11">
      <c r="A3" s="2">
        <f>A2+1</f>
        <v>2</v>
      </c>
      <c r="B3" s="2" t="s">
        <v>14</v>
      </c>
      <c r="C3" s="12">
        <v>44523</v>
      </c>
      <c r="D3" s="12">
        <v>44579</v>
      </c>
      <c r="E3" s="9">
        <f>_xlfn.DAYS(D3,C3)</f>
        <v>56</v>
      </c>
      <c r="F3" s="9"/>
      <c r="G3" s="2"/>
      <c r="H3" t="str">
        <f>IF(E:E &gt;56,"Nee","Ja")</f>
        <v>Ja</v>
      </c>
      <c r="I3" s="14">
        <v>3</v>
      </c>
      <c r="J3" s="14" t="s">
        <v>15</v>
      </c>
      <c r="K3" s="15" t="s">
        <v>16</v>
      </c>
    </row>
    <row r="4" spans="1:11">
      <c r="A4" s="2">
        <f>A3+1</f>
        <v>3</v>
      </c>
      <c r="B4" s="2" t="s">
        <v>17</v>
      </c>
      <c r="C4" s="12">
        <v>44523</v>
      </c>
      <c r="D4" s="12">
        <v>44579</v>
      </c>
      <c r="E4" s="9">
        <f>_xlfn.DAYS(D4,C4)</f>
        <v>56</v>
      </c>
      <c r="F4" s="9"/>
      <c r="G4" s="2"/>
      <c r="H4" t="str">
        <f>IF(E:E &gt;56,"Nee","Ja")</f>
        <v>Ja</v>
      </c>
      <c r="I4">
        <v>3</v>
      </c>
      <c r="J4" t="s">
        <v>18</v>
      </c>
      <c r="K4" s="16" t="s">
        <v>19</v>
      </c>
    </row>
    <row r="5" spans="1:11">
      <c r="A5" s="2">
        <f>A4+1</f>
        <v>4</v>
      </c>
      <c r="B5" s="2" t="s">
        <v>20</v>
      </c>
      <c r="C5" s="12">
        <v>44439</v>
      </c>
      <c r="D5" s="12">
        <v>44581</v>
      </c>
      <c r="E5" s="9">
        <f>_xlfn.DAYS(D5,C5)</f>
        <v>142</v>
      </c>
      <c r="F5" s="9"/>
      <c r="G5" s="2"/>
      <c r="H5" t="str">
        <f>IF(E:E &gt;56,"Nee","Ja")</f>
        <v>Nee</v>
      </c>
      <c r="I5">
        <v>4</v>
      </c>
      <c r="J5" t="s">
        <v>21</v>
      </c>
      <c r="K5" s="16" t="s">
        <v>22</v>
      </c>
    </row>
    <row r="6" spans="1:11">
      <c r="A6" s="2">
        <f>A5+1</f>
        <v>5</v>
      </c>
      <c r="B6" s="2" t="s">
        <v>23</v>
      </c>
      <c r="C6" s="12">
        <v>44378</v>
      </c>
      <c r="D6" s="12">
        <v>44582</v>
      </c>
      <c r="E6" s="9">
        <f>_xlfn.DAYS(D6,C6)</f>
        <v>204</v>
      </c>
      <c r="F6" s="9"/>
      <c r="G6" s="2"/>
      <c r="H6" t="str">
        <f>IF(E:E &gt;56,"Nee","Ja")</f>
        <v>Nee</v>
      </c>
      <c r="I6" s="14">
        <v>45</v>
      </c>
      <c r="J6" s="14" t="s">
        <v>24</v>
      </c>
      <c r="K6" s="15" t="s">
        <v>25</v>
      </c>
    </row>
    <row r="7" spans="1:11">
      <c r="A7" s="2">
        <f>A6+1</f>
        <v>6</v>
      </c>
      <c r="B7" s="2" t="s">
        <v>26</v>
      </c>
      <c r="C7" s="12">
        <v>44440</v>
      </c>
      <c r="D7" s="12">
        <v>44582</v>
      </c>
      <c r="E7" s="9">
        <f>_xlfn.DAYS(D7,C7)</f>
        <v>142</v>
      </c>
      <c r="F7" s="9"/>
      <c r="G7" s="2"/>
      <c r="H7" t="str">
        <f>IF(E:E &gt;56,"Nee","Ja")</f>
        <v>Nee</v>
      </c>
      <c r="I7">
        <v>167</v>
      </c>
      <c r="J7" t="s">
        <v>27</v>
      </c>
      <c r="K7" s="16" t="s">
        <v>28</v>
      </c>
    </row>
    <row r="8" spans="1:11">
      <c r="A8" s="2">
        <f>A7+1</f>
        <v>7</v>
      </c>
      <c r="B8" s="2" t="s">
        <v>29</v>
      </c>
      <c r="C8" s="12">
        <v>44520</v>
      </c>
      <c r="D8" s="12">
        <v>44582</v>
      </c>
      <c r="E8" s="9">
        <f>_xlfn.DAYS(D8,C8)</f>
        <v>62</v>
      </c>
      <c r="F8" s="9"/>
      <c r="G8" s="2"/>
      <c r="H8" t="str">
        <f>IF(E:E &gt;56,"Nee","Ja")</f>
        <v>Nee</v>
      </c>
      <c r="I8" s="14">
        <v>5</v>
      </c>
      <c r="J8" s="14" t="s">
        <v>30</v>
      </c>
      <c r="K8" s="15" t="s">
        <v>31</v>
      </c>
    </row>
    <row r="9" spans="1:11">
      <c r="A9" s="2">
        <f>A8+1</f>
        <v>8</v>
      </c>
      <c r="B9" s="2" t="s">
        <v>32</v>
      </c>
      <c r="C9" s="12">
        <v>44301</v>
      </c>
      <c r="D9" s="12">
        <v>44585</v>
      </c>
      <c r="E9" s="9">
        <f>_xlfn.DAYS(D9,C9)</f>
        <v>284</v>
      </c>
      <c r="F9" s="9"/>
      <c r="G9" s="2"/>
      <c r="H9" t="str">
        <f>IF(E:E &gt;56,"Nee","Ja")</f>
        <v>Nee</v>
      </c>
      <c r="I9" s="14">
        <v>109</v>
      </c>
      <c r="J9" s="14" t="s">
        <v>33</v>
      </c>
      <c r="K9" s="15" t="s">
        <v>34</v>
      </c>
    </row>
    <row r="10" spans="1:11">
      <c r="A10" s="2">
        <f>A9+1</f>
        <v>9</v>
      </c>
      <c r="B10" s="2" t="s">
        <v>35</v>
      </c>
      <c r="C10" s="12">
        <v>44381</v>
      </c>
      <c r="D10" s="12">
        <v>44585</v>
      </c>
      <c r="E10" s="9">
        <f>_xlfn.DAYS(D10,C10)</f>
        <v>204</v>
      </c>
      <c r="F10" s="9"/>
      <c r="G10" s="2"/>
      <c r="H10" t="str">
        <f>IF(E:E &gt;56,"Nee","Ja")</f>
        <v>Nee</v>
      </c>
      <c r="I10">
        <v>129</v>
      </c>
      <c r="J10" t="s">
        <v>36</v>
      </c>
      <c r="K10" s="16" t="s">
        <v>37</v>
      </c>
    </row>
    <row r="11" spans="1:11">
      <c r="A11" s="2">
        <f>A10+1</f>
        <v>10</v>
      </c>
      <c r="B11" s="2" t="s">
        <v>38</v>
      </c>
      <c r="C11" s="12">
        <v>44434</v>
      </c>
      <c r="D11" s="12">
        <v>44585</v>
      </c>
      <c r="E11" s="9">
        <f>_xlfn.DAYS(D11,C11)</f>
        <v>151</v>
      </c>
      <c r="F11" s="9"/>
      <c r="G11" s="2"/>
      <c r="H11" t="str">
        <f>IF(E:E &gt;56,"Nee","Ja")</f>
        <v>Nee</v>
      </c>
      <c r="I11" s="14">
        <v>8</v>
      </c>
      <c r="J11" s="14" t="s">
        <v>39</v>
      </c>
      <c r="K11" s="15" t="s">
        <v>40</v>
      </c>
    </row>
    <row r="12" spans="1:11">
      <c r="A12" s="2">
        <f>A11+1</f>
        <v>11</v>
      </c>
      <c r="B12" s="2" t="s">
        <v>41</v>
      </c>
      <c r="C12" s="12">
        <v>44438</v>
      </c>
      <c r="D12" s="12">
        <v>44585</v>
      </c>
      <c r="E12" s="9">
        <f>_xlfn.DAYS(D12,C12)</f>
        <v>147</v>
      </c>
      <c r="F12" s="9"/>
      <c r="G12" s="2"/>
      <c r="H12" t="str">
        <f>IF(E:E &gt;56,"Nee","Ja")</f>
        <v>Nee</v>
      </c>
      <c r="I12">
        <v>115</v>
      </c>
      <c r="J12" t="s">
        <v>42</v>
      </c>
      <c r="K12" s="16" t="s">
        <v>43</v>
      </c>
    </row>
    <row r="13" spans="1:11">
      <c r="A13" s="2">
        <f>A12+1</f>
        <v>12</v>
      </c>
      <c r="B13" s="2" t="s">
        <v>44</v>
      </c>
      <c r="C13" s="12">
        <v>44512</v>
      </c>
      <c r="D13" s="12">
        <v>44587</v>
      </c>
      <c r="E13" s="9">
        <f>_xlfn.DAYS(D13,C13)</f>
        <v>75</v>
      </c>
      <c r="F13" s="9"/>
      <c r="G13" s="2"/>
      <c r="H13" t="str">
        <f>IF(E:E &gt;56,"Nee","Ja")</f>
        <v>Nee</v>
      </c>
      <c r="I13">
        <v>80</v>
      </c>
      <c r="J13" t="s">
        <v>45</v>
      </c>
      <c r="K13" s="16" t="s">
        <v>46</v>
      </c>
    </row>
    <row r="14" spans="1:11">
      <c r="A14" s="2">
        <f>A13+1</f>
        <v>13</v>
      </c>
      <c r="B14" s="2" t="s">
        <v>47</v>
      </c>
      <c r="C14" s="12">
        <v>44384</v>
      </c>
      <c r="D14" s="12">
        <v>44588</v>
      </c>
      <c r="E14" s="9">
        <f>_xlfn.DAYS(D14,C14)</f>
        <v>204</v>
      </c>
      <c r="F14" s="9"/>
      <c r="G14" s="2"/>
      <c r="H14" t="str">
        <f>IF(E:E &gt;56,"Nee","Ja")</f>
        <v>Nee</v>
      </c>
      <c r="I14" s="14">
        <v>19</v>
      </c>
      <c r="J14" s="14" t="s">
        <v>48</v>
      </c>
      <c r="K14" s="15" t="s">
        <v>49</v>
      </c>
    </row>
    <row r="15" spans="1:11">
      <c r="A15" s="39">
        <f>A14+1</f>
        <v>14</v>
      </c>
      <c r="B15" s="39" t="s">
        <v>50</v>
      </c>
      <c r="C15" s="40">
        <v>44046</v>
      </c>
      <c r="D15" s="40">
        <v>44592</v>
      </c>
      <c r="E15" s="41"/>
      <c r="F15" s="41">
        <v>546</v>
      </c>
      <c r="G15" s="39"/>
      <c r="H15" t="str">
        <f>IF(E:E &gt;56,"Nee","Ja")</f>
        <v>Ja</v>
      </c>
      <c r="I15" s="39">
        <v>158</v>
      </c>
      <c r="J15" s="39" t="s">
        <v>51</v>
      </c>
      <c r="K15" s="44" t="s">
        <v>52</v>
      </c>
    </row>
    <row r="16" spans="1:11">
      <c r="A16" s="2">
        <f>A15+1</f>
        <v>15</v>
      </c>
      <c r="B16" s="2" t="s">
        <v>53</v>
      </c>
      <c r="C16" s="12">
        <v>44221</v>
      </c>
      <c r="D16" s="12">
        <v>44592</v>
      </c>
      <c r="E16" s="9">
        <f>_xlfn.DAYS(D16,C16)</f>
        <v>371</v>
      </c>
      <c r="F16" s="9"/>
      <c r="G16" s="2"/>
      <c r="H16" t="str">
        <f>IF(E:E &gt;56,"Nee","Ja")</f>
        <v>Nee</v>
      </c>
      <c r="I16">
        <v>170</v>
      </c>
      <c r="J16" t="s">
        <v>54</v>
      </c>
      <c r="K16" s="16" t="s">
        <v>55</v>
      </c>
    </row>
    <row r="17" spans="1:11" s="42" customFormat="1">
      <c r="A17" s="2">
        <f>A16+1</f>
        <v>16</v>
      </c>
      <c r="B17" s="2" t="s">
        <v>56</v>
      </c>
      <c r="C17" s="12">
        <v>44264</v>
      </c>
      <c r="D17" s="12">
        <v>44592</v>
      </c>
      <c r="E17" s="9">
        <f>_xlfn.DAYS(D17,C17)</f>
        <v>328</v>
      </c>
      <c r="F17" s="9"/>
      <c r="G17" s="2"/>
      <c r="H17" t="str">
        <f>IF(E:E &gt;56,"Nee","Ja")</f>
        <v>Nee</v>
      </c>
      <c r="I17" s="14">
        <v>226</v>
      </c>
      <c r="J17" s="14" t="s">
        <v>57</v>
      </c>
      <c r="K17" s="15" t="s">
        <v>58</v>
      </c>
    </row>
    <row r="18" spans="1:11" s="29" customFormat="1">
      <c r="A18" s="39">
        <f>A17+1</f>
        <v>17</v>
      </c>
      <c r="B18" s="39" t="s">
        <v>59</v>
      </c>
      <c r="C18" s="40">
        <v>44532</v>
      </c>
      <c r="D18" s="40">
        <v>44592</v>
      </c>
      <c r="E18" s="41"/>
      <c r="F18" s="41">
        <v>60</v>
      </c>
      <c r="G18" s="39"/>
      <c r="H18" t="str">
        <f>IF(E:E &gt;56,"Nee","Ja")</f>
        <v>Ja</v>
      </c>
      <c r="I18" s="39">
        <v>68</v>
      </c>
      <c r="J18" s="39" t="s">
        <v>60</v>
      </c>
      <c r="K18" s="45" t="s">
        <v>61</v>
      </c>
    </row>
    <row r="19" spans="1:11">
      <c r="A19" s="2">
        <f>A18+1</f>
        <v>18</v>
      </c>
      <c r="B19" s="2" t="s">
        <v>62</v>
      </c>
      <c r="C19" s="12">
        <v>44504</v>
      </c>
      <c r="D19" s="12">
        <v>44593</v>
      </c>
      <c r="E19" s="9">
        <f>_xlfn.DAYS(D19,C19)</f>
        <v>89</v>
      </c>
      <c r="F19" s="9"/>
      <c r="G19" s="2"/>
      <c r="H19" t="str">
        <f>IF(E:E &gt;56,"Nee","Ja")</f>
        <v>Nee</v>
      </c>
      <c r="I19">
        <v>3</v>
      </c>
      <c r="J19" t="s">
        <v>63</v>
      </c>
      <c r="K19" s="16" t="s">
        <v>64</v>
      </c>
    </row>
    <row r="20" spans="1:11" s="29" customFormat="1">
      <c r="A20" s="2">
        <f>A19+1</f>
        <v>19</v>
      </c>
      <c r="B20" s="27" t="s">
        <v>65</v>
      </c>
      <c r="C20" s="34">
        <v>44538</v>
      </c>
      <c r="D20" s="34">
        <v>44593</v>
      </c>
      <c r="E20" s="28">
        <f>_xlfn.DAYS(D20,C20)</f>
        <v>55</v>
      </c>
      <c r="F20" s="28"/>
      <c r="G20" s="27"/>
      <c r="H20" t="str">
        <f>IF(E:E &gt;56,"Nee","Ja")</f>
        <v>Ja</v>
      </c>
      <c r="I20" s="29">
        <v>5</v>
      </c>
      <c r="J20" s="29" t="s">
        <v>66</v>
      </c>
      <c r="K20" s="30" t="s">
        <v>67</v>
      </c>
    </row>
    <row r="21" spans="1:11">
      <c r="A21" s="2">
        <f>A20+1</f>
        <v>20</v>
      </c>
      <c r="B21" s="2" t="s">
        <v>68</v>
      </c>
      <c r="C21" s="12">
        <v>44370</v>
      </c>
      <c r="D21" s="12">
        <v>44599</v>
      </c>
      <c r="E21" s="9">
        <f>_xlfn.DAYS(D21,C21)</f>
        <v>229</v>
      </c>
      <c r="F21" s="9"/>
      <c r="G21" s="2"/>
      <c r="H21" t="str">
        <f>IF(E:E &gt;56,"Nee","Ja")</f>
        <v>Nee</v>
      </c>
      <c r="I21">
        <v>82</v>
      </c>
      <c r="J21" t="s">
        <v>69</v>
      </c>
      <c r="K21" s="16" t="s">
        <v>70</v>
      </c>
    </row>
    <row r="22" spans="1:11" s="29" customFormat="1">
      <c r="A22" s="2">
        <f>A21+1</f>
        <v>21</v>
      </c>
      <c r="B22" s="27" t="s">
        <v>71</v>
      </c>
      <c r="C22" s="34">
        <v>44589</v>
      </c>
      <c r="D22" s="34">
        <v>44599</v>
      </c>
      <c r="E22" s="28">
        <f>_xlfn.DAYS(D22,C22)</f>
        <v>10</v>
      </c>
      <c r="F22" s="28"/>
      <c r="G22" s="27"/>
      <c r="H22" t="str">
        <f>IF(E:E &gt;56,"Nee","Ja")</f>
        <v>Ja</v>
      </c>
      <c r="I22" s="29">
        <v>2</v>
      </c>
      <c r="J22" s="29" t="s">
        <v>72</v>
      </c>
      <c r="K22" s="30" t="s">
        <v>73</v>
      </c>
    </row>
    <row r="23" spans="1:11">
      <c r="A23" s="2">
        <f>A22+1</f>
        <v>22</v>
      </c>
      <c r="B23" s="27" t="s">
        <v>74</v>
      </c>
      <c r="C23" s="34">
        <v>44474</v>
      </c>
      <c r="D23" s="34">
        <v>44601</v>
      </c>
      <c r="E23" s="28">
        <f>_xlfn.DAYS(D23,C23)</f>
        <v>127</v>
      </c>
      <c r="F23" s="28"/>
      <c r="G23" s="27"/>
      <c r="H23" t="str">
        <f>IF(E:E &gt;56,"Nee","Ja")</f>
        <v>Nee</v>
      </c>
      <c r="I23" s="29">
        <v>36</v>
      </c>
      <c r="J23" s="29" t="s">
        <v>75</v>
      </c>
      <c r="K23" s="30" t="s">
        <v>76</v>
      </c>
    </row>
    <row r="24" spans="1:11" s="29" customFormat="1">
      <c r="A24" s="2">
        <f>A23+1</f>
        <v>23</v>
      </c>
      <c r="B24" s="2" t="s">
        <v>77</v>
      </c>
      <c r="C24" s="12">
        <v>44532</v>
      </c>
      <c r="D24" s="12">
        <v>44603</v>
      </c>
      <c r="E24" s="9">
        <f>_xlfn.DAYS(D24,C24)</f>
        <v>71</v>
      </c>
      <c r="F24" s="9"/>
      <c r="G24" s="2"/>
      <c r="H24" t="str">
        <f>IF(E:E &gt;56,"Nee","Ja")</f>
        <v>Nee</v>
      </c>
      <c r="I24" s="2">
        <v>16</v>
      </c>
      <c r="J24" s="2"/>
      <c r="K24" s="38" t="s">
        <v>78</v>
      </c>
    </row>
    <row r="25" spans="1:11">
      <c r="A25" s="2">
        <f>A24+1</f>
        <v>24</v>
      </c>
      <c r="B25" s="2" t="s">
        <v>79</v>
      </c>
      <c r="C25" s="12">
        <v>43952</v>
      </c>
      <c r="D25" s="12">
        <v>44606</v>
      </c>
      <c r="E25" s="9">
        <f>_xlfn.DAYS(D25,C25)</f>
        <v>654</v>
      </c>
      <c r="F25" s="9"/>
      <c r="G25" s="2"/>
      <c r="H25" t="str">
        <f>IF(E:E &gt;56,"Nee","Ja")</f>
        <v>Nee</v>
      </c>
      <c r="I25">
        <v>76</v>
      </c>
      <c r="J25" t="s">
        <v>80</v>
      </c>
      <c r="K25" s="16" t="s">
        <v>81</v>
      </c>
    </row>
    <row r="26" spans="1:11">
      <c r="A26" s="2">
        <f>A25+1</f>
        <v>25</v>
      </c>
      <c r="B26" s="2" t="s">
        <v>82</v>
      </c>
      <c r="C26" s="12">
        <v>44402</v>
      </c>
      <c r="D26" s="12">
        <v>44606</v>
      </c>
      <c r="E26" s="9">
        <f>_xlfn.DAYS(D26,C26)</f>
        <v>204</v>
      </c>
      <c r="F26" s="9"/>
      <c r="G26" s="2"/>
      <c r="H26" t="str">
        <f>IF(E:E &gt;56,"Nee","Ja")</f>
        <v>Nee</v>
      </c>
      <c r="I26">
        <v>115</v>
      </c>
      <c r="J26" t="s">
        <v>83</v>
      </c>
      <c r="K26" s="16" t="s">
        <v>84</v>
      </c>
    </row>
    <row r="27" spans="1:11">
      <c r="A27" s="2">
        <f>A26+1</f>
        <v>26</v>
      </c>
      <c r="B27" s="27" t="s">
        <v>85</v>
      </c>
      <c r="C27" s="34">
        <v>44496</v>
      </c>
      <c r="D27" s="34">
        <v>44606</v>
      </c>
      <c r="E27" s="28">
        <f>_xlfn.DAYS(D27,C27)</f>
        <v>110</v>
      </c>
      <c r="F27" s="28"/>
      <c r="G27" s="27"/>
      <c r="H27" t="str">
        <f>IF(E:E &gt;56,"Nee","Ja")</f>
        <v>Nee</v>
      </c>
      <c r="I27" s="29">
        <v>7</v>
      </c>
      <c r="J27" s="29" t="s">
        <v>86</v>
      </c>
      <c r="K27" s="30" t="s">
        <v>87</v>
      </c>
    </row>
    <row r="28" spans="1:11">
      <c r="A28" s="2">
        <f>A27+1</f>
        <v>27</v>
      </c>
      <c r="B28" s="2" t="s">
        <v>88</v>
      </c>
      <c r="C28" s="12">
        <v>44510</v>
      </c>
      <c r="D28" s="12">
        <v>44608</v>
      </c>
      <c r="E28" s="9">
        <f>_xlfn.DAYS(D28,C28)</f>
        <v>98</v>
      </c>
      <c r="F28" s="9"/>
      <c r="G28" s="2"/>
      <c r="H28" t="str">
        <f>IF(E:E &gt;56,"Nee","Ja")</f>
        <v>Nee</v>
      </c>
      <c r="I28">
        <v>16</v>
      </c>
      <c r="J28" t="s">
        <v>89</v>
      </c>
      <c r="K28" s="16" t="s">
        <v>90</v>
      </c>
    </row>
    <row r="29" spans="1:11">
      <c r="A29" s="39">
        <f>A28+1</f>
        <v>28</v>
      </c>
      <c r="B29" s="39" t="s">
        <v>91</v>
      </c>
      <c r="C29" s="40">
        <v>44532</v>
      </c>
      <c r="D29" s="40">
        <v>44608</v>
      </c>
      <c r="E29" s="41"/>
      <c r="F29" s="41">
        <v>76</v>
      </c>
      <c r="G29" s="39"/>
      <c r="H29" t="s">
        <v>92</v>
      </c>
      <c r="I29" s="39">
        <v>168</v>
      </c>
      <c r="J29" s="39" t="s">
        <v>93</v>
      </c>
      <c r="K29" s="44" t="s">
        <v>94</v>
      </c>
    </row>
    <row r="30" spans="1:11">
      <c r="A30" s="2">
        <f>A29+1</f>
        <v>29</v>
      </c>
      <c r="B30" s="2" t="s">
        <v>95</v>
      </c>
      <c r="C30" s="12">
        <v>44524</v>
      </c>
      <c r="D30" s="12">
        <v>44621</v>
      </c>
      <c r="E30" s="9">
        <f>_xlfn.DAYS(D30,C30)</f>
        <v>97</v>
      </c>
      <c r="F30" s="9"/>
      <c r="G30" s="2"/>
      <c r="H30" t="str">
        <f>IF(E:E &gt;56,"Nee","Ja")</f>
        <v>Nee</v>
      </c>
      <c r="I30">
        <v>214</v>
      </c>
      <c r="J30" t="s">
        <v>96</v>
      </c>
      <c r="K30" s="16" t="s">
        <v>97</v>
      </c>
    </row>
    <row r="31" spans="1:11">
      <c r="A31" s="2">
        <f>A30+1</f>
        <v>30</v>
      </c>
      <c r="B31" s="2" t="s">
        <v>98</v>
      </c>
      <c r="C31" s="12">
        <v>44572</v>
      </c>
      <c r="D31" s="12">
        <v>44621</v>
      </c>
      <c r="E31" s="9">
        <f>_xlfn.DAYS(D31,C31)</f>
        <v>49</v>
      </c>
      <c r="F31" s="9"/>
      <c r="G31" s="2"/>
      <c r="H31" t="str">
        <f>IF(E:E &gt;56,"Nee","Ja")</f>
        <v>Ja</v>
      </c>
      <c r="I31" s="14">
        <v>4</v>
      </c>
      <c r="J31" s="14" t="s">
        <v>99</v>
      </c>
      <c r="K31" s="15" t="s">
        <v>100</v>
      </c>
    </row>
    <row r="32" spans="1:11">
      <c r="A32" s="2">
        <f>A31+1</f>
        <v>31</v>
      </c>
      <c r="B32" s="2" t="s">
        <v>101</v>
      </c>
      <c r="C32" s="12">
        <v>44558</v>
      </c>
      <c r="D32" s="12">
        <v>44622</v>
      </c>
      <c r="E32" s="9">
        <f>_xlfn.DAYS(D32,C32)</f>
        <v>64</v>
      </c>
      <c r="F32" s="9"/>
      <c r="G32" s="2"/>
      <c r="H32" t="str">
        <f>IF(E:E &gt;56,"Nee","Ja")</f>
        <v>Nee</v>
      </c>
      <c r="I32" s="14">
        <v>4</v>
      </c>
      <c r="J32" s="14" t="s">
        <v>102</v>
      </c>
      <c r="K32" s="15" t="s">
        <v>103</v>
      </c>
    </row>
    <row r="33" spans="1:11">
      <c r="A33" s="2">
        <f>A32+1</f>
        <v>32</v>
      </c>
      <c r="B33" s="2" t="s">
        <v>104</v>
      </c>
      <c r="C33" s="12">
        <v>44529</v>
      </c>
      <c r="D33" s="12">
        <v>44623</v>
      </c>
      <c r="E33" s="9">
        <f>_xlfn.DAYS(D33,C33)</f>
        <v>94</v>
      </c>
      <c r="F33" s="9"/>
      <c r="G33" s="2"/>
      <c r="H33" t="str">
        <f>IF(E:E &gt;56,"Nee","Ja")</f>
        <v>Nee</v>
      </c>
      <c r="I33">
        <v>5</v>
      </c>
      <c r="J33" t="s">
        <v>105</v>
      </c>
      <c r="K33" s="16" t="s">
        <v>106</v>
      </c>
    </row>
    <row r="34" spans="1:11">
      <c r="A34" s="2">
        <f>A33+1</f>
        <v>33</v>
      </c>
      <c r="B34" s="2" t="s">
        <v>107</v>
      </c>
      <c r="C34" s="12">
        <v>44460</v>
      </c>
      <c r="D34" s="12">
        <v>44630</v>
      </c>
      <c r="E34" s="9">
        <f>_xlfn.DAYS(D34,C34)</f>
        <v>170</v>
      </c>
      <c r="F34" s="9"/>
      <c r="G34" s="2"/>
      <c r="H34" t="str">
        <f>IF(E:E &gt;56,"Nee","Ja")</f>
        <v>Nee</v>
      </c>
      <c r="I34" s="14">
        <v>146</v>
      </c>
      <c r="J34" s="14" t="s">
        <v>108</v>
      </c>
      <c r="K34" s="15" t="s">
        <v>109</v>
      </c>
    </row>
    <row r="35" spans="1:11">
      <c r="A35" s="2">
        <f>A34+1</f>
        <v>34</v>
      </c>
      <c r="B35" s="2" t="s">
        <v>110</v>
      </c>
      <c r="C35" s="12">
        <v>44611</v>
      </c>
      <c r="D35" s="12">
        <v>44638</v>
      </c>
      <c r="E35" s="9">
        <f>_xlfn.DAYS(D35,C35)</f>
        <v>27</v>
      </c>
      <c r="F35" s="9"/>
      <c r="G35" s="2"/>
      <c r="H35" t="str">
        <f>IF(E:E &gt;56,"Nee","Ja")</f>
        <v>Ja</v>
      </c>
      <c r="I35">
        <v>51</v>
      </c>
      <c r="J35"/>
      <c r="K35" s="16" t="s">
        <v>111</v>
      </c>
    </row>
    <row r="36" spans="1:11">
      <c r="A36" s="2">
        <f>A35+1</f>
        <v>35</v>
      </c>
      <c r="B36" s="2" t="s">
        <v>112</v>
      </c>
      <c r="C36" s="12">
        <v>44349</v>
      </c>
      <c r="D36" s="12">
        <v>44641</v>
      </c>
      <c r="E36" s="9">
        <f>_xlfn.DAYS(D36,C36)</f>
        <v>292</v>
      </c>
      <c r="F36" s="9"/>
      <c r="G36" s="2"/>
      <c r="H36" t="str">
        <f>IF(E:E &gt;56,"Nee","Ja")</f>
        <v>Nee</v>
      </c>
      <c r="I36" s="2">
        <v>339</v>
      </c>
      <c r="J36" s="2"/>
      <c r="K36" s="38" t="s">
        <v>113</v>
      </c>
    </row>
    <row r="37" spans="1:11">
      <c r="A37" s="2">
        <f>A36+1</f>
        <v>36</v>
      </c>
      <c r="B37" s="2" t="s">
        <v>114</v>
      </c>
      <c r="C37" s="12">
        <v>44530</v>
      </c>
      <c r="D37" s="12">
        <v>44641</v>
      </c>
      <c r="E37" s="9">
        <f>_xlfn.DAYS(D37,C37)</f>
        <v>111</v>
      </c>
      <c r="F37" s="9"/>
      <c r="G37" s="2"/>
      <c r="H37" t="str">
        <f>IF(E:E &gt;56,"Nee","Ja")</f>
        <v>Nee</v>
      </c>
      <c r="I37" s="2">
        <v>45</v>
      </c>
      <c r="J37" s="2"/>
      <c r="K37" s="38" t="s">
        <v>115</v>
      </c>
    </row>
    <row r="38" spans="1:11">
      <c r="A38" s="2">
        <f>A37+1</f>
        <v>37</v>
      </c>
      <c r="B38" s="2" t="s">
        <v>116</v>
      </c>
      <c r="C38" s="12">
        <v>44596</v>
      </c>
      <c r="D38" s="12">
        <v>44641</v>
      </c>
      <c r="E38" s="9">
        <f>_xlfn.DAYS(D38,C38)</f>
        <v>45</v>
      </c>
      <c r="F38" s="9"/>
      <c r="G38" s="2"/>
      <c r="H38" t="str">
        <f>IF(E:E &gt;56,"Nee","Ja")</f>
        <v>Ja</v>
      </c>
      <c r="I38" s="14">
        <v>10</v>
      </c>
      <c r="J38" s="14" t="s">
        <v>117</v>
      </c>
      <c r="K38" s="15" t="s">
        <v>118</v>
      </c>
    </row>
    <row r="39" spans="1:11">
      <c r="A39" s="2">
        <f>A38+1</f>
        <v>38</v>
      </c>
      <c r="B39" s="2" t="s">
        <v>119</v>
      </c>
      <c r="C39" s="12">
        <v>44598</v>
      </c>
      <c r="D39" s="12">
        <v>44648</v>
      </c>
      <c r="E39" s="9">
        <f>_xlfn.DAYS(D39,C39)</f>
        <v>50</v>
      </c>
      <c r="F39" s="9"/>
      <c r="G39" s="2"/>
      <c r="H39" t="str">
        <f>IF(E:E &gt;56,"Nee","Ja")</f>
        <v>Ja</v>
      </c>
      <c r="I39">
        <v>3</v>
      </c>
      <c r="J39" t="s">
        <v>120</v>
      </c>
      <c r="K39" s="16" t="s">
        <v>121</v>
      </c>
    </row>
    <row r="40" spans="1:11" s="29" customFormat="1">
      <c r="A40" s="2">
        <f>A39+1</f>
        <v>39</v>
      </c>
      <c r="B40" s="2" t="s">
        <v>122</v>
      </c>
      <c r="C40" s="12">
        <v>44624</v>
      </c>
      <c r="D40" s="12">
        <v>44665</v>
      </c>
      <c r="E40" s="9">
        <f>_xlfn.DAYS(D40,C40)</f>
        <v>41</v>
      </c>
      <c r="F40" s="9"/>
      <c r="G40" s="2"/>
      <c r="H40" t="str">
        <f>IF(E:E &gt;56,"Nee","Ja")</f>
        <v>Ja</v>
      </c>
      <c r="I40" s="14">
        <v>2</v>
      </c>
      <c r="J40" s="14" t="s">
        <v>123</v>
      </c>
      <c r="K40" s="15" t="s">
        <v>124</v>
      </c>
    </row>
    <row r="41" spans="1:11">
      <c r="A41" s="2">
        <f>A40+1</f>
        <v>40</v>
      </c>
      <c r="B41" s="2" t="s">
        <v>125</v>
      </c>
      <c r="C41" s="12">
        <v>44557</v>
      </c>
      <c r="D41" s="12">
        <v>44666</v>
      </c>
      <c r="E41" s="9">
        <f>_xlfn.DAYS(D41,C41)</f>
        <v>109</v>
      </c>
      <c r="F41" s="9"/>
      <c r="G41" s="2"/>
      <c r="H41" t="str">
        <f>IF(E:E &gt;56,"Nee","Ja")</f>
        <v>Nee</v>
      </c>
      <c r="I41">
        <v>13</v>
      </c>
      <c r="J41" t="s">
        <v>126</v>
      </c>
      <c r="K41" s="16" t="s">
        <v>127</v>
      </c>
    </row>
    <row r="42" spans="1:11" s="29" customFormat="1">
      <c r="A42" s="2">
        <f>A41+1</f>
        <v>41</v>
      </c>
      <c r="B42" s="2" t="s">
        <v>128</v>
      </c>
      <c r="C42" s="12">
        <v>44550</v>
      </c>
      <c r="D42" s="12">
        <v>44670</v>
      </c>
      <c r="E42" s="9">
        <f>_xlfn.DAYS(D42,C42)</f>
        <v>120</v>
      </c>
      <c r="F42" s="9"/>
      <c r="G42" s="2"/>
      <c r="H42" t="str">
        <f>IF(E:E &gt;56,"Nee","Ja")</f>
        <v>Nee</v>
      </c>
      <c r="I42" s="14">
        <v>111</v>
      </c>
      <c r="J42" s="14" t="s">
        <v>129</v>
      </c>
      <c r="K42" s="15" t="s">
        <v>130</v>
      </c>
    </row>
    <row r="43" spans="1:11">
      <c r="A43" s="2">
        <f>A42+1</f>
        <v>42</v>
      </c>
      <c r="B43" s="2" t="s">
        <v>131</v>
      </c>
      <c r="C43" s="12">
        <v>44491</v>
      </c>
      <c r="D43" s="12">
        <v>44671</v>
      </c>
      <c r="E43" s="9">
        <f>_xlfn.DAYS(D43,C43)</f>
        <v>180</v>
      </c>
      <c r="F43" s="9"/>
      <c r="G43" s="2"/>
      <c r="H43" t="str">
        <f>IF(E:E &gt;56,"Nee","Ja")</f>
        <v>Nee</v>
      </c>
      <c r="I43" s="14">
        <v>235</v>
      </c>
      <c r="J43" s="14" t="s">
        <v>132</v>
      </c>
      <c r="K43" s="19" t="s">
        <v>133</v>
      </c>
    </row>
    <row r="44" spans="1:11" s="29" customFormat="1">
      <c r="A44" s="2">
        <f>A43+1</f>
        <v>43</v>
      </c>
      <c r="B44" s="2" t="s">
        <v>134</v>
      </c>
      <c r="C44" s="12">
        <v>44641</v>
      </c>
      <c r="D44" s="12">
        <v>44671</v>
      </c>
      <c r="E44" s="9">
        <f>_xlfn.DAYS(D44,C44)</f>
        <v>30</v>
      </c>
      <c r="F44" s="9"/>
      <c r="G44" s="2"/>
      <c r="H44" t="str">
        <f>IF(E:E &gt;56,"Nee","Ja")</f>
        <v>Ja</v>
      </c>
      <c r="I44">
        <v>3</v>
      </c>
      <c r="J44" t="s">
        <v>135</v>
      </c>
      <c r="K44" s="16" t="s">
        <v>136</v>
      </c>
    </row>
    <row r="45" spans="1:11" s="42" customFormat="1">
      <c r="A45" s="2">
        <f>A44+1</f>
        <v>44</v>
      </c>
      <c r="B45" s="27" t="s">
        <v>137</v>
      </c>
      <c r="C45" s="34">
        <v>44582</v>
      </c>
      <c r="D45" s="34">
        <v>44672</v>
      </c>
      <c r="E45" s="28">
        <f>_xlfn.DAYS(D45,C45)</f>
        <v>90</v>
      </c>
      <c r="F45" s="28"/>
      <c r="G45" s="27"/>
      <c r="H45" t="str">
        <f>IF(E:E &gt;56,"Nee","Ja")</f>
        <v>Nee</v>
      </c>
      <c r="I45" s="29">
        <v>231</v>
      </c>
      <c r="J45" s="29" t="s">
        <v>138</v>
      </c>
      <c r="K45" s="30" t="s">
        <v>139</v>
      </c>
    </row>
    <row r="46" spans="1:11" s="29" customFormat="1">
      <c r="A46" s="2">
        <f>A45+1</f>
        <v>45</v>
      </c>
      <c r="B46" s="2" t="s">
        <v>140</v>
      </c>
      <c r="C46" s="12">
        <v>44564</v>
      </c>
      <c r="D46" s="12">
        <v>44673</v>
      </c>
      <c r="E46" s="9">
        <f>_xlfn.DAYS(D46,C46)</f>
        <v>109</v>
      </c>
      <c r="F46" s="9"/>
      <c r="G46" s="2"/>
      <c r="H46" t="str">
        <f>IF(E:E &gt;56,"Nee","Ja")</f>
        <v>Nee</v>
      </c>
      <c r="I46">
        <v>7</v>
      </c>
      <c r="J46" t="s">
        <v>141</v>
      </c>
      <c r="K46" s="16" t="s">
        <v>142</v>
      </c>
    </row>
    <row r="47" spans="1:11">
      <c r="A47" s="2">
        <f>A46+1</f>
        <v>46</v>
      </c>
      <c r="B47" s="27" t="s">
        <v>143</v>
      </c>
      <c r="C47" s="34">
        <v>44396</v>
      </c>
      <c r="D47" s="34">
        <v>44677</v>
      </c>
      <c r="E47" s="28">
        <f>_xlfn.DAYS(D47,C47)</f>
        <v>281</v>
      </c>
      <c r="F47" s="28"/>
      <c r="G47" s="27"/>
      <c r="H47" t="str">
        <f>IF(E:E &gt;56,"Nee","Ja")</f>
        <v>Nee</v>
      </c>
      <c r="I47" s="29">
        <v>93</v>
      </c>
      <c r="J47" s="29" t="s">
        <v>144</v>
      </c>
      <c r="K47" s="30" t="s">
        <v>145</v>
      </c>
    </row>
    <row r="48" spans="1:11" s="29" customFormat="1">
      <c r="A48" s="2">
        <f>A47+1</f>
        <v>47</v>
      </c>
      <c r="B48" s="2" t="s">
        <v>146</v>
      </c>
      <c r="C48" s="12">
        <v>44615</v>
      </c>
      <c r="D48" s="12">
        <v>44677</v>
      </c>
      <c r="E48" s="9">
        <f>_xlfn.DAYS(D48,C48)</f>
        <v>62</v>
      </c>
      <c r="F48" s="9"/>
      <c r="G48" s="2"/>
      <c r="H48" t="str">
        <f>IF(E:E &gt;56,"Nee","Ja")</f>
        <v>Nee</v>
      </c>
      <c r="I48" s="2">
        <v>17</v>
      </c>
      <c r="J48" s="2"/>
      <c r="K48" s="38" t="s">
        <v>147</v>
      </c>
    </row>
    <row r="49" spans="1:11">
      <c r="A49" s="2">
        <f>A48+1</f>
        <v>48</v>
      </c>
      <c r="B49" s="2" t="s">
        <v>148</v>
      </c>
      <c r="C49" s="12">
        <v>44628</v>
      </c>
      <c r="D49" s="12">
        <v>44677</v>
      </c>
      <c r="E49" s="9">
        <f>_xlfn.DAYS(D49,C49)</f>
        <v>49</v>
      </c>
      <c r="F49" s="9"/>
      <c r="G49" s="2"/>
      <c r="H49" t="str">
        <f>IF(E:E &gt;56,"Nee","Ja")</f>
        <v>Ja</v>
      </c>
      <c r="I49" s="2">
        <v>3</v>
      </c>
      <c r="J49" s="2"/>
      <c r="K49" s="38" t="s">
        <v>149</v>
      </c>
    </row>
    <row r="50" spans="1:11">
      <c r="A50" s="2">
        <f>A49+1</f>
        <v>49</v>
      </c>
      <c r="B50" s="2" t="s">
        <v>150</v>
      </c>
      <c r="C50" s="12">
        <v>44654</v>
      </c>
      <c r="D50" s="12">
        <v>44677</v>
      </c>
      <c r="E50" s="9">
        <f>_xlfn.DAYS(D50,C50)</f>
        <v>23</v>
      </c>
      <c r="F50" s="9"/>
      <c r="G50" s="2"/>
      <c r="H50" t="str">
        <f>IF(E:E &gt;56,"Nee","Ja")</f>
        <v>Ja</v>
      </c>
      <c r="I50" s="2">
        <v>11</v>
      </c>
      <c r="J50" s="2"/>
      <c r="K50" s="38" t="s">
        <v>151</v>
      </c>
    </row>
    <row r="51" spans="1:11" s="29" customFormat="1">
      <c r="A51" s="39">
        <f>A50+1</f>
        <v>50</v>
      </c>
      <c r="B51" s="39" t="s">
        <v>152</v>
      </c>
      <c r="C51" s="40">
        <v>44530</v>
      </c>
      <c r="D51" s="40">
        <v>44679</v>
      </c>
      <c r="E51" s="41"/>
      <c r="F51" s="41">
        <v>149</v>
      </c>
      <c r="G51" s="39"/>
      <c r="H51" t="s">
        <v>92</v>
      </c>
      <c r="I51" s="39">
        <v>390</v>
      </c>
      <c r="J51" s="39" t="s">
        <v>153</v>
      </c>
      <c r="K51" s="44" t="s">
        <v>154</v>
      </c>
    </row>
    <row r="52" spans="1:11">
      <c r="A52" s="2">
        <f>A51+1</f>
        <v>51</v>
      </c>
      <c r="B52" s="2" t="s">
        <v>155</v>
      </c>
      <c r="C52" s="12">
        <v>44336</v>
      </c>
      <c r="D52" s="12">
        <v>44680</v>
      </c>
      <c r="E52" s="9">
        <f>_xlfn.DAYS(D52,C52)</f>
        <v>344</v>
      </c>
      <c r="F52" s="9"/>
      <c r="G52" s="2"/>
      <c r="H52" t="str">
        <f>IF(E:E &gt;56,"Nee","Ja")</f>
        <v>Nee</v>
      </c>
      <c r="I52" s="2">
        <v>863</v>
      </c>
      <c r="J52" s="2"/>
      <c r="K52" s="38" t="s">
        <v>156</v>
      </c>
    </row>
    <row r="53" spans="1:11">
      <c r="A53" s="2">
        <f>A52+1</f>
        <v>52</v>
      </c>
      <c r="B53" s="2" t="s">
        <v>157</v>
      </c>
      <c r="C53" s="12">
        <v>44336</v>
      </c>
      <c r="D53" s="12">
        <v>44680</v>
      </c>
      <c r="E53" s="9">
        <f>_xlfn.DAYS(D53,C53)</f>
        <v>344</v>
      </c>
      <c r="F53" s="9"/>
      <c r="G53" s="2"/>
      <c r="H53" t="str">
        <f>IF(E:E &gt;56,"Nee","Ja")</f>
        <v>Nee</v>
      </c>
      <c r="I53" s="2">
        <v>15</v>
      </c>
      <c r="J53" s="2"/>
      <c r="K53" s="38" t="s">
        <v>158</v>
      </c>
    </row>
    <row r="54" spans="1:11">
      <c r="A54" s="2">
        <f>A53+1</f>
        <v>53</v>
      </c>
      <c r="B54" s="2" t="s">
        <v>159</v>
      </c>
      <c r="C54" s="12">
        <v>44376</v>
      </c>
      <c r="D54" s="12">
        <v>44680</v>
      </c>
      <c r="E54" s="9">
        <f>_xlfn.DAYS(D54,C54)</f>
        <v>304</v>
      </c>
      <c r="F54" s="9"/>
      <c r="G54" s="2"/>
      <c r="H54" t="str">
        <f>IF(E:E &gt;56,"Nee","Ja")</f>
        <v>Nee</v>
      </c>
      <c r="I54" s="2">
        <v>38</v>
      </c>
      <c r="J54" s="2"/>
      <c r="K54" s="38" t="s">
        <v>160</v>
      </c>
    </row>
    <row r="55" spans="1:11">
      <c r="A55" s="2">
        <f>A54+1</f>
        <v>54</v>
      </c>
      <c r="B55" s="2" t="s">
        <v>161</v>
      </c>
      <c r="C55" s="12">
        <v>44487</v>
      </c>
      <c r="D55" s="12">
        <v>44680</v>
      </c>
      <c r="E55" s="9">
        <f>_xlfn.DAYS(D55,C55)</f>
        <v>193</v>
      </c>
      <c r="F55" s="9"/>
      <c r="G55" s="2"/>
      <c r="H55" t="str">
        <f>IF(E:E &gt;56,"Nee","Ja")</f>
        <v>Nee</v>
      </c>
      <c r="I55" s="2">
        <v>35</v>
      </c>
      <c r="J55" s="2"/>
      <c r="K55" s="38" t="s">
        <v>162</v>
      </c>
    </row>
    <row r="56" spans="1:11">
      <c r="A56" s="2">
        <f>A55+1</f>
        <v>55</v>
      </c>
      <c r="B56" s="2" t="s">
        <v>163</v>
      </c>
      <c r="C56" s="12">
        <v>44496</v>
      </c>
      <c r="D56" s="12">
        <v>44680</v>
      </c>
      <c r="E56" s="9">
        <f>_xlfn.DAYS(D56,C56)</f>
        <v>184</v>
      </c>
      <c r="F56" s="9"/>
      <c r="G56" s="2"/>
      <c r="H56" t="str">
        <f>IF(E:E &gt;56,"Nee","Ja")</f>
        <v>Nee</v>
      </c>
      <c r="I56" s="2">
        <v>368</v>
      </c>
      <c r="J56" s="2"/>
      <c r="K56" s="38" t="s">
        <v>164</v>
      </c>
    </row>
    <row r="57" spans="1:11" s="5" customFormat="1">
      <c r="A57" s="2">
        <f>A56+1</f>
        <v>56</v>
      </c>
      <c r="B57" s="2" t="s">
        <v>165</v>
      </c>
      <c r="C57" s="12">
        <v>44508</v>
      </c>
      <c r="D57" s="12">
        <v>44680</v>
      </c>
      <c r="E57" s="9">
        <f>_xlfn.DAYS(D57,C57)</f>
        <v>172</v>
      </c>
      <c r="F57" s="9"/>
      <c r="G57" s="2"/>
      <c r="H57" t="str">
        <f>IF(E:E &gt;56,"Nee","Ja")</f>
        <v>Nee</v>
      </c>
      <c r="I57" s="46">
        <v>2513</v>
      </c>
      <c r="J57" s="2"/>
      <c r="K57" s="38" t="s">
        <v>166</v>
      </c>
    </row>
    <row r="58" spans="1:11" s="5" customFormat="1">
      <c r="A58" s="2">
        <f>A57+1</f>
        <v>57</v>
      </c>
      <c r="B58" s="2" t="s">
        <v>167</v>
      </c>
      <c r="C58" s="12">
        <v>44512</v>
      </c>
      <c r="D58" s="12">
        <v>44680</v>
      </c>
      <c r="E58" s="9">
        <f>_xlfn.DAYS(D58,C58)</f>
        <v>168</v>
      </c>
      <c r="F58" s="9"/>
      <c r="G58" s="2"/>
      <c r="H58" t="str">
        <f>IF(E:E &gt;56,"Nee","Ja")</f>
        <v>Nee</v>
      </c>
      <c r="I58" s="2">
        <v>8</v>
      </c>
      <c r="J58" s="2"/>
      <c r="K58" s="38" t="s">
        <v>168</v>
      </c>
    </row>
    <row r="59" spans="1:11" s="5" customFormat="1">
      <c r="A59" s="2">
        <f>A58+1</f>
        <v>58</v>
      </c>
      <c r="B59" s="2" t="s">
        <v>169</v>
      </c>
      <c r="C59" s="12">
        <v>44588</v>
      </c>
      <c r="D59" s="12">
        <v>44680</v>
      </c>
      <c r="E59" s="9">
        <f>_xlfn.DAYS(D59,C59)</f>
        <v>92</v>
      </c>
      <c r="F59" s="9"/>
      <c r="G59" s="2"/>
      <c r="H59" t="str">
        <f>IF(E:E &gt;56,"Nee","Ja")</f>
        <v>Nee</v>
      </c>
      <c r="I59">
        <v>1200</v>
      </c>
      <c r="J59" t="s">
        <v>170</v>
      </c>
      <c r="K59" s="16" t="s">
        <v>171</v>
      </c>
    </row>
    <row r="60" spans="1:11">
      <c r="A60" s="2">
        <f>A59+1</f>
        <v>59</v>
      </c>
      <c r="B60" s="2" t="s">
        <v>172</v>
      </c>
      <c r="C60" s="12">
        <v>44617</v>
      </c>
      <c r="D60" s="12">
        <v>44680</v>
      </c>
      <c r="E60" s="9">
        <f>_xlfn.DAYS(D60,C60)</f>
        <v>63</v>
      </c>
      <c r="F60" s="9"/>
      <c r="G60" s="2"/>
      <c r="H60" t="str">
        <f>IF(E:E &gt;56,"Nee","Ja")</f>
        <v>Nee</v>
      </c>
      <c r="I60" s="46">
        <v>1216</v>
      </c>
      <c r="J60" s="2"/>
      <c r="K60" s="38" t="s">
        <v>173</v>
      </c>
    </row>
    <row r="61" spans="1:11">
      <c r="A61" s="2">
        <f>A60+1</f>
        <v>60</v>
      </c>
      <c r="B61" s="2" t="s">
        <v>174</v>
      </c>
      <c r="C61" s="12">
        <v>44636</v>
      </c>
      <c r="D61" s="12">
        <v>44680</v>
      </c>
      <c r="E61" s="9">
        <f>_xlfn.DAYS(D61,C61)</f>
        <v>44</v>
      </c>
      <c r="F61" s="9"/>
      <c r="G61" s="2"/>
      <c r="H61" t="str">
        <f>IF(E:E &gt;56,"Nee","Ja")</f>
        <v>Ja</v>
      </c>
      <c r="I61" s="2">
        <v>41</v>
      </c>
      <c r="J61" s="2"/>
      <c r="K61" s="38" t="s">
        <v>175</v>
      </c>
    </row>
    <row r="62" spans="1:11">
      <c r="A62" s="2">
        <f>A61+1</f>
        <v>61</v>
      </c>
      <c r="B62" s="27" t="s">
        <v>176</v>
      </c>
      <c r="C62" s="34">
        <v>44440</v>
      </c>
      <c r="D62" s="34">
        <v>44690</v>
      </c>
      <c r="E62" s="28">
        <f>_xlfn.DAYS(D62,C62)</f>
        <v>250</v>
      </c>
      <c r="F62" s="28"/>
      <c r="G62" s="27"/>
      <c r="H62" s="29" t="str">
        <f>IF(E:E &gt;42,"Nee","Ja")</f>
        <v>Nee</v>
      </c>
      <c r="I62" s="31">
        <v>113</v>
      </c>
      <c r="J62" s="31" t="s">
        <v>177</v>
      </c>
      <c r="K62" s="30" t="s">
        <v>178</v>
      </c>
    </row>
    <row r="63" spans="1:11">
      <c r="A63" s="2">
        <f>A62+1</f>
        <v>62</v>
      </c>
      <c r="B63" s="2" t="s">
        <v>179</v>
      </c>
      <c r="C63" s="12">
        <v>44636</v>
      </c>
      <c r="D63" s="12">
        <v>44699</v>
      </c>
      <c r="E63" s="9">
        <f>_xlfn.DAYS(D63,C63)</f>
        <v>63</v>
      </c>
      <c r="F63" s="9"/>
      <c r="G63" s="2"/>
      <c r="H63" s="5" t="str">
        <f>IF(E:E &gt;42,"Nee","Ja")</f>
        <v>Nee</v>
      </c>
      <c r="I63" s="46">
        <v>1036</v>
      </c>
      <c r="J63" s="2"/>
      <c r="K63" s="26" t="s">
        <v>180</v>
      </c>
    </row>
    <row r="64" spans="1:11">
      <c r="A64" s="39">
        <f>A63+1</f>
        <v>63</v>
      </c>
      <c r="B64" s="39" t="s">
        <v>181</v>
      </c>
      <c r="C64" s="40">
        <v>44364</v>
      </c>
      <c r="D64" s="40">
        <v>44700</v>
      </c>
      <c r="E64" s="41"/>
      <c r="F64" s="41">
        <f>_xlfn.DAYS(D64,C64)</f>
        <v>336</v>
      </c>
      <c r="G64" s="39" t="s">
        <v>182</v>
      </c>
      <c r="H64" s="42" t="s">
        <v>92</v>
      </c>
      <c r="I64" s="47">
        <v>2398</v>
      </c>
      <c r="J64" s="47" t="s">
        <v>183</v>
      </c>
      <c r="K64" s="45" t="s">
        <v>184</v>
      </c>
    </row>
    <row r="65" spans="1:19">
      <c r="A65" s="2">
        <f>A64+1</f>
        <v>64</v>
      </c>
      <c r="B65" s="27" t="s">
        <v>185</v>
      </c>
      <c r="C65" s="34">
        <v>44503</v>
      </c>
      <c r="D65" s="34">
        <v>44726</v>
      </c>
      <c r="E65" s="28">
        <f>_xlfn.DAYS(D65,C65)</f>
        <v>223</v>
      </c>
      <c r="F65" s="28"/>
      <c r="G65" s="27"/>
      <c r="H65" s="29" t="str">
        <f>IF(E:E &gt;42,"Nee","Ja")</f>
        <v>Nee</v>
      </c>
      <c r="I65" s="31">
        <v>58</v>
      </c>
      <c r="J65" s="31"/>
      <c r="K65" s="30" t="s">
        <v>186</v>
      </c>
    </row>
    <row r="66" spans="1:19" s="42" customFormat="1">
      <c r="A66" s="2">
        <f>A65+1</f>
        <v>65</v>
      </c>
      <c r="B66" s="2" t="s">
        <v>187</v>
      </c>
      <c r="C66" s="12">
        <v>44546</v>
      </c>
      <c r="D66" s="12">
        <v>44727</v>
      </c>
      <c r="E66" s="9">
        <f>_xlfn.DAYS(D66,C66)</f>
        <v>181</v>
      </c>
      <c r="F66" s="9"/>
      <c r="G66" s="2"/>
      <c r="H66" t="str">
        <f>IF(E:E &gt;42,"Nee","Ja")</f>
        <v>Nee</v>
      </c>
      <c r="I66" s="20">
        <v>4</v>
      </c>
      <c r="J66" s="20" t="s">
        <v>188</v>
      </c>
      <c r="K66" s="16" t="s">
        <v>189</v>
      </c>
    </row>
    <row r="67" spans="1:19">
      <c r="A67" s="2">
        <f>A66+1</f>
        <v>66</v>
      </c>
      <c r="B67" s="27" t="s">
        <v>190</v>
      </c>
      <c r="C67" s="34">
        <v>44665</v>
      </c>
      <c r="D67" s="34">
        <v>44727</v>
      </c>
      <c r="E67" s="28">
        <v>62</v>
      </c>
      <c r="F67" s="28"/>
      <c r="G67" s="27"/>
      <c r="H67" s="29" t="str">
        <f>IF(E:E &gt;42,"Nee","Ja")</f>
        <v>Nee</v>
      </c>
      <c r="I67" s="31">
        <v>6</v>
      </c>
      <c r="J67" s="31"/>
      <c r="K67" s="30" t="s">
        <v>191</v>
      </c>
    </row>
    <row r="68" spans="1:19">
      <c r="A68" s="2">
        <f>A67+1</f>
        <v>67</v>
      </c>
      <c r="B68" s="2" t="s">
        <v>192</v>
      </c>
      <c r="C68" s="12">
        <v>44550</v>
      </c>
      <c r="D68" s="12">
        <v>44728</v>
      </c>
      <c r="E68" s="9">
        <f>_xlfn.DAYS(D68,C68)</f>
        <v>178</v>
      </c>
      <c r="F68" s="9"/>
      <c r="G68" s="2"/>
      <c r="H68" s="5" t="str">
        <f>IF(E:E &gt;42,"Nee","Ja")</f>
        <v>Nee</v>
      </c>
      <c r="I68" s="2">
        <v>10</v>
      </c>
      <c r="J68" s="2"/>
      <c r="K68" s="26" t="s">
        <v>193</v>
      </c>
    </row>
    <row r="69" spans="1:19">
      <c r="A69" s="2">
        <f>A68+1</f>
        <v>68</v>
      </c>
      <c r="B69" s="2" t="s">
        <v>194</v>
      </c>
      <c r="C69" s="12">
        <v>44550</v>
      </c>
      <c r="D69" s="12">
        <v>44728</v>
      </c>
      <c r="E69" s="9">
        <f>_xlfn.DAYS(D69,C69)</f>
        <v>178</v>
      </c>
      <c r="F69" s="9"/>
      <c r="G69" s="2"/>
      <c r="H69" s="5" t="str">
        <f>IF(E:E &gt;42,"Nee","Ja")</f>
        <v>Nee</v>
      </c>
      <c r="I69" s="2">
        <v>11</v>
      </c>
      <c r="J69" s="2"/>
      <c r="K69" s="26" t="s">
        <v>195</v>
      </c>
    </row>
    <row r="70" spans="1:19">
      <c r="A70" s="2">
        <f>A69+1</f>
        <v>69</v>
      </c>
      <c r="B70" s="2" t="s">
        <v>196</v>
      </c>
      <c r="C70" s="12">
        <v>44641</v>
      </c>
      <c r="D70" s="12">
        <v>44732</v>
      </c>
      <c r="E70" s="9">
        <f>_xlfn.DAYS(D70,C70)</f>
        <v>91</v>
      </c>
      <c r="F70" s="9"/>
      <c r="G70" s="2"/>
      <c r="H70" s="5" t="str">
        <f>IF(E:E &gt;42,"Nee","Ja")</f>
        <v>Nee</v>
      </c>
      <c r="I70" s="2">
        <v>127</v>
      </c>
      <c r="J70" s="2"/>
      <c r="K70" s="26" t="s">
        <v>197</v>
      </c>
    </row>
    <row r="71" spans="1:19">
      <c r="A71" s="2">
        <f>A70+1</f>
        <v>70</v>
      </c>
      <c r="B71" s="2" t="s">
        <v>198</v>
      </c>
      <c r="C71" s="12">
        <v>44672</v>
      </c>
      <c r="D71" s="12">
        <v>44732</v>
      </c>
      <c r="E71" s="9">
        <f>_xlfn.DAYS(D71,C71)</f>
        <v>60</v>
      </c>
      <c r="F71" s="9"/>
      <c r="G71" s="2"/>
      <c r="H71" t="str">
        <f>IF(E:E &gt;42,"Nee","Ja")</f>
        <v>Nee</v>
      </c>
      <c r="I71" s="20">
        <v>4</v>
      </c>
      <c r="J71" s="20" t="s">
        <v>199</v>
      </c>
      <c r="K71" s="16" t="s">
        <v>200</v>
      </c>
    </row>
    <row r="72" spans="1:19">
      <c r="A72" s="2">
        <f>A71+1</f>
        <v>71</v>
      </c>
      <c r="B72" s="2" t="s">
        <v>201</v>
      </c>
      <c r="C72" s="12">
        <v>44708</v>
      </c>
      <c r="D72" s="12">
        <v>44732</v>
      </c>
      <c r="E72" s="9">
        <v>24</v>
      </c>
      <c r="F72" s="9"/>
      <c r="G72" s="2"/>
      <c r="H72" t="str">
        <f>IF(E:E &gt;42,"Nee","Ja")</f>
        <v>Ja</v>
      </c>
      <c r="I72" s="20">
        <v>3</v>
      </c>
      <c r="J72" s="20" t="s">
        <v>202</v>
      </c>
      <c r="K72" s="16" t="s">
        <v>203</v>
      </c>
    </row>
    <row r="73" spans="1:19" s="5" customFormat="1">
      <c r="A73" s="2">
        <f>A72+1</f>
        <v>72</v>
      </c>
      <c r="B73" s="27" t="s">
        <v>204</v>
      </c>
      <c r="C73" s="34">
        <v>44671</v>
      </c>
      <c r="D73" s="34">
        <v>44733</v>
      </c>
      <c r="E73" s="28">
        <f>_xlfn.DAYS(D73,C73)</f>
        <v>62</v>
      </c>
      <c r="F73" s="28"/>
      <c r="G73" s="27"/>
      <c r="H73" s="29" t="str">
        <f>IF(E:E &gt;42,"Nee","Ja")</f>
        <v>Nee</v>
      </c>
      <c r="I73" s="31">
        <v>3</v>
      </c>
      <c r="J73" s="31" t="s">
        <v>205</v>
      </c>
      <c r="K73" s="30" t="s">
        <v>206</v>
      </c>
    </row>
    <row r="74" spans="1:19">
      <c r="A74" s="2">
        <f>A73+1</f>
        <v>73</v>
      </c>
      <c r="B74" s="2" t="s">
        <v>207</v>
      </c>
      <c r="C74" s="12">
        <v>44479</v>
      </c>
      <c r="D74" s="12">
        <v>44736</v>
      </c>
      <c r="E74" s="9">
        <f>_xlfn.DAYS(D74,C74)</f>
        <v>257</v>
      </c>
      <c r="F74" s="9"/>
      <c r="G74" s="2"/>
      <c r="H74" t="str">
        <f>IF(E:E &gt;42,"Nee","Ja")</f>
        <v>Nee</v>
      </c>
      <c r="I74" s="2">
        <v>43</v>
      </c>
      <c r="J74" s="2"/>
      <c r="K74" s="23" t="s">
        <v>208</v>
      </c>
      <c r="L74" s="5"/>
      <c r="M74" s="5"/>
      <c r="N74" s="5"/>
      <c r="O74" s="5"/>
      <c r="P74" s="5"/>
      <c r="Q74" s="5"/>
      <c r="R74" s="5"/>
      <c r="S74" s="5"/>
    </row>
    <row r="75" spans="1:19">
      <c r="A75" s="2">
        <f>A74+1</f>
        <v>74</v>
      </c>
      <c r="B75" s="2" t="s">
        <v>209</v>
      </c>
      <c r="C75" s="12">
        <v>44504</v>
      </c>
      <c r="D75" s="12">
        <v>44746</v>
      </c>
      <c r="E75" s="9">
        <f>_xlfn.DAYS(D75,C75)</f>
        <v>242</v>
      </c>
      <c r="F75" s="9"/>
      <c r="G75" s="2"/>
      <c r="H75" t="str">
        <f>IF(E:E &gt;42,"Nee","Ja")</f>
        <v>Nee</v>
      </c>
      <c r="I75" s="2">
        <v>84</v>
      </c>
      <c r="J75" s="2" t="s">
        <v>210</v>
      </c>
      <c r="K75" s="23" t="s">
        <v>211</v>
      </c>
      <c r="L75" s="5"/>
      <c r="M75" s="5"/>
      <c r="N75" s="5"/>
      <c r="O75" s="5"/>
      <c r="P75" s="5"/>
      <c r="Q75" s="5"/>
      <c r="R75" s="5"/>
    </row>
    <row r="76" spans="1:19" s="5" customFormat="1">
      <c r="A76" s="2">
        <f>A75+1</f>
        <v>75</v>
      </c>
      <c r="B76" s="2" t="s">
        <v>212</v>
      </c>
      <c r="C76" s="12">
        <v>44565</v>
      </c>
      <c r="D76" s="12">
        <v>44746</v>
      </c>
      <c r="E76" s="9">
        <f>_xlfn.DAYS(D76,C76)</f>
        <v>181</v>
      </c>
      <c r="F76" s="9"/>
      <c r="G76" s="2"/>
      <c r="H76" t="str">
        <f>IF(E:E &gt;42,"Nee","Ja")</f>
        <v>Nee</v>
      </c>
      <c r="I76" s="2">
        <v>122</v>
      </c>
      <c r="J76" s="2"/>
      <c r="K76" s="23" t="s">
        <v>213</v>
      </c>
    </row>
    <row r="77" spans="1:19" s="5" customFormat="1">
      <c r="A77" s="2">
        <f>A76+1</f>
        <v>76</v>
      </c>
      <c r="B77" s="2" t="s">
        <v>214</v>
      </c>
      <c r="C77" s="12">
        <v>44470</v>
      </c>
      <c r="D77" s="12">
        <v>44747</v>
      </c>
      <c r="E77" s="9">
        <f>_xlfn.DAYS(D77,C77)</f>
        <v>277</v>
      </c>
      <c r="F77" s="9"/>
      <c r="G77" s="2"/>
      <c r="H77" t="str">
        <f>IF(E:E &gt;42,"Nee","Ja")</f>
        <v>Nee</v>
      </c>
      <c r="I77" s="2">
        <f>13+3+67+49+44+43</f>
        <v>219</v>
      </c>
      <c r="J77" s="2"/>
      <c r="K77" s="23" t="s">
        <v>215</v>
      </c>
    </row>
    <row r="78" spans="1:19">
      <c r="A78" s="2">
        <f>A77+1</f>
        <v>77</v>
      </c>
      <c r="B78" s="2" t="s">
        <v>216</v>
      </c>
      <c r="C78" s="12">
        <v>44672</v>
      </c>
      <c r="D78" s="12">
        <v>44747</v>
      </c>
      <c r="E78" s="9">
        <f>_xlfn.DAYS(D78,C78)</f>
        <v>75</v>
      </c>
      <c r="F78" s="9"/>
      <c r="G78" s="2"/>
      <c r="H78" s="5" t="str">
        <f>IF(E:E &gt;42,"Nee","Ja")</f>
        <v>Nee</v>
      </c>
      <c r="I78" s="2">
        <v>57</v>
      </c>
      <c r="J78" s="2"/>
      <c r="K78" s="38" t="s">
        <v>217</v>
      </c>
      <c r="L78" s="5"/>
      <c r="M78" s="5"/>
      <c r="N78" s="5"/>
      <c r="O78" s="5"/>
      <c r="P78" s="5"/>
      <c r="Q78" s="5"/>
      <c r="R78" s="5"/>
    </row>
    <row r="79" spans="1:19">
      <c r="A79" s="17">
        <f>A78+1</f>
        <v>78</v>
      </c>
      <c r="B79" s="17" t="s">
        <v>218</v>
      </c>
      <c r="C79" s="13">
        <v>43801</v>
      </c>
      <c r="D79" s="13">
        <v>44749</v>
      </c>
      <c r="E79" s="10">
        <f>_xlfn.DAYS(D79,C79)</f>
        <v>948</v>
      </c>
      <c r="F79" s="10"/>
      <c r="G79" s="17"/>
      <c r="H79" s="5" t="s">
        <v>92</v>
      </c>
      <c r="I79" s="17">
        <f>12+23+193+173+183+160+209+179+171+128+53</f>
        <v>1484</v>
      </c>
      <c r="J79" s="17" t="s">
        <v>219</v>
      </c>
      <c r="K79" s="22" t="s">
        <v>220</v>
      </c>
    </row>
    <row r="80" spans="1:19">
      <c r="A80" s="17">
        <f>A79+1</f>
        <v>79</v>
      </c>
      <c r="B80" s="17" t="s">
        <v>221</v>
      </c>
      <c r="C80" s="13">
        <v>43801</v>
      </c>
      <c r="D80" s="13">
        <v>44749</v>
      </c>
      <c r="E80" s="10">
        <f>_xlfn.DAYS(D80,C80)</f>
        <v>948</v>
      </c>
      <c r="F80" s="10"/>
      <c r="G80" s="17"/>
      <c r="H80" s="5" t="s">
        <v>92</v>
      </c>
      <c r="I80" s="17">
        <f>12+23+193+173+183+160+209+179+171+128+53</f>
        <v>1484</v>
      </c>
      <c r="J80" s="17" t="s">
        <v>219</v>
      </c>
      <c r="K80" s="22" t="s">
        <v>220</v>
      </c>
    </row>
    <row r="81" spans="1:11">
      <c r="A81" s="17">
        <f>A80+1</f>
        <v>80</v>
      </c>
      <c r="B81" s="17" t="s">
        <v>222</v>
      </c>
      <c r="C81" s="13">
        <v>43801</v>
      </c>
      <c r="D81" s="13">
        <v>44749</v>
      </c>
      <c r="E81" s="10">
        <f>_xlfn.DAYS(D81,C81)</f>
        <v>948</v>
      </c>
      <c r="F81" s="10"/>
      <c r="G81" s="17"/>
      <c r="H81" s="5" t="s">
        <v>92</v>
      </c>
      <c r="I81" s="17">
        <f>12+23+193+173+183+160+209+179+171+128+53</f>
        <v>1484</v>
      </c>
      <c r="J81" s="17" t="s">
        <v>219</v>
      </c>
      <c r="K81" s="22" t="s">
        <v>220</v>
      </c>
    </row>
    <row r="82" spans="1:11" s="5" customFormat="1">
      <c r="A82" s="2">
        <f>A81+1</f>
        <v>81</v>
      </c>
      <c r="B82" s="2" t="s">
        <v>223</v>
      </c>
      <c r="C82" s="12">
        <v>44687</v>
      </c>
      <c r="D82" s="12">
        <v>44755</v>
      </c>
      <c r="E82" s="9">
        <f>_xlfn.DAYS(D82,C82)</f>
        <v>68</v>
      </c>
      <c r="F82" s="9"/>
      <c r="G82" s="2"/>
      <c r="H82" t="str">
        <f>IF(E:E &gt;42,"Nee","Ja")</f>
        <v>Nee</v>
      </c>
      <c r="I82" s="2">
        <v>187</v>
      </c>
      <c r="J82" s="2"/>
      <c r="K82" s="23" t="s">
        <v>224</v>
      </c>
    </row>
    <row r="83" spans="1:11" s="5" customFormat="1">
      <c r="A83" s="2">
        <f>A82+1</f>
        <v>82</v>
      </c>
      <c r="B83" s="2" t="s">
        <v>225</v>
      </c>
      <c r="C83" s="12">
        <v>44609</v>
      </c>
      <c r="D83" s="12">
        <v>44757</v>
      </c>
      <c r="E83" s="9">
        <f>_xlfn.DAYS(D83,C83)</f>
        <v>148</v>
      </c>
      <c r="F83" s="9"/>
      <c r="G83" s="2"/>
      <c r="H83" t="str">
        <f>IF(E:E &gt;42,"Nee","Ja")</f>
        <v>Nee</v>
      </c>
      <c r="I83" s="2">
        <v>82</v>
      </c>
      <c r="J83" s="2"/>
      <c r="K83" s="23" t="s">
        <v>226</v>
      </c>
    </row>
    <row r="84" spans="1:11" s="42" customFormat="1">
      <c r="A84" s="2">
        <f>A83+1</f>
        <v>83</v>
      </c>
      <c r="B84" s="2" t="s">
        <v>227</v>
      </c>
      <c r="C84" s="12">
        <v>44543</v>
      </c>
      <c r="D84" s="12">
        <v>44761</v>
      </c>
      <c r="E84" s="9">
        <f>_xlfn.DAYS(D84,C84)</f>
        <v>218</v>
      </c>
      <c r="F84" s="9"/>
      <c r="G84" s="2"/>
      <c r="H84" t="str">
        <f>IF(E:E &gt;42,"Nee","Ja")</f>
        <v>Nee</v>
      </c>
      <c r="I84" s="2">
        <v>62</v>
      </c>
      <c r="J84" s="2"/>
      <c r="K84" s="23" t="s">
        <v>228</v>
      </c>
    </row>
    <row r="85" spans="1:11">
      <c r="A85" s="2">
        <f>A84+1</f>
        <v>84</v>
      </c>
      <c r="B85" s="2" t="s">
        <v>229</v>
      </c>
      <c r="C85" s="12">
        <v>44539</v>
      </c>
      <c r="D85" s="12">
        <v>44762</v>
      </c>
      <c r="E85" s="9">
        <f>_xlfn.DAYS(D85,C85)</f>
        <v>223</v>
      </c>
      <c r="F85" s="9"/>
      <c r="G85" s="2"/>
      <c r="H85" t="str">
        <f>IF(E:E &gt;42,"Nee","Ja")</f>
        <v>Nee</v>
      </c>
      <c r="I85" s="2">
        <v>420</v>
      </c>
      <c r="J85" s="2"/>
      <c r="K85" s="23" t="s">
        <v>230</v>
      </c>
    </row>
    <row r="86" spans="1:11" s="42" customFormat="1">
      <c r="A86" s="2">
        <f>A85+1</f>
        <v>85</v>
      </c>
      <c r="B86" s="2" t="s">
        <v>231</v>
      </c>
      <c r="C86" s="12">
        <v>44757</v>
      </c>
      <c r="D86" s="12">
        <v>44782</v>
      </c>
      <c r="E86" s="9">
        <f>_xlfn.DAYS(D86,C86)</f>
        <v>25</v>
      </c>
      <c r="F86" s="9"/>
      <c r="G86" s="2"/>
      <c r="H86" t="str">
        <f>IF(E:E &gt;42,"Nee","Ja")</f>
        <v>Ja</v>
      </c>
      <c r="I86" s="2">
        <v>107</v>
      </c>
      <c r="J86" s="2"/>
      <c r="K86" s="23" t="s">
        <v>232</v>
      </c>
    </row>
    <row r="87" spans="1:11">
      <c r="A87" s="2">
        <f>A86+1</f>
        <v>86</v>
      </c>
      <c r="B87" s="2" t="s">
        <v>233</v>
      </c>
      <c r="C87" s="12">
        <v>44502</v>
      </c>
      <c r="D87" s="12">
        <v>44791</v>
      </c>
      <c r="E87" s="9">
        <f>_xlfn.DAYS(D87,C87)</f>
        <v>289</v>
      </c>
      <c r="F87" s="9"/>
      <c r="G87" s="2"/>
      <c r="H87" t="str">
        <f>IF(E:E &gt;42,"Nee","Ja")</f>
        <v>Nee</v>
      </c>
      <c r="I87" s="2">
        <v>412</v>
      </c>
      <c r="J87" s="2"/>
      <c r="K87" s="23" t="s">
        <v>234</v>
      </c>
    </row>
    <row r="88" spans="1:11">
      <c r="A88" s="39">
        <f>A87+1</f>
        <v>87</v>
      </c>
      <c r="B88" s="53" t="s">
        <v>235</v>
      </c>
      <c r="C88" s="40">
        <v>44629</v>
      </c>
      <c r="D88" s="40">
        <v>44802</v>
      </c>
      <c r="E88" s="41"/>
      <c r="F88" s="41">
        <f>_xlfn.DAYS(D88,C88)</f>
        <v>173</v>
      </c>
      <c r="G88" s="39"/>
      <c r="H88" s="42" t="s">
        <v>236</v>
      </c>
      <c r="I88" s="39">
        <v>41</v>
      </c>
      <c r="J88" s="39" t="s">
        <v>237</v>
      </c>
      <c r="K88" s="48" t="s">
        <v>238</v>
      </c>
    </row>
    <row r="89" spans="1:11" s="5" customFormat="1">
      <c r="A89" s="2">
        <f>A88+1</f>
        <v>88</v>
      </c>
      <c r="B89" s="2" t="s">
        <v>239</v>
      </c>
      <c r="C89" s="12">
        <v>44673</v>
      </c>
      <c r="D89" s="12">
        <v>44803</v>
      </c>
      <c r="E89" s="9">
        <f>_xlfn.DAYS(D89,C89)</f>
        <v>130</v>
      </c>
      <c r="F89" s="9"/>
      <c r="G89" s="2"/>
      <c r="H89" s="5" t="str">
        <f>IF(E:E &gt;42,"Nee","Ja")</f>
        <v>Nee</v>
      </c>
      <c r="I89" s="2">
        <v>14</v>
      </c>
      <c r="J89" s="2"/>
      <c r="K89" s="26" t="s">
        <v>240</v>
      </c>
    </row>
    <row r="90" spans="1:11">
      <c r="A90" s="2">
        <f>A89+1</f>
        <v>89</v>
      </c>
      <c r="B90" s="2" t="s">
        <v>241</v>
      </c>
      <c r="C90" s="12">
        <v>44706</v>
      </c>
      <c r="D90" s="12">
        <v>44803</v>
      </c>
      <c r="E90" s="9">
        <f>_xlfn.DAYS(D90,C90)</f>
        <v>97</v>
      </c>
      <c r="F90" s="9"/>
      <c r="G90" s="2"/>
      <c r="H90" t="str">
        <f>IF(E:E &gt;42,"Nee","Ja")</f>
        <v>Nee</v>
      </c>
      <c r="I90" s="2">
        <v>29</v>
      </c>
      <c r="J90" s="2"/>
      <c r="K90" s="23" t="s">
        <v>242</v>
      </c>
    </row>
    <row r="91" spans="1:11">
      <c r="A91" s="2">
        <f>A90+1</f>
        <v>90</v>
      </c>
      <c r="B91" s="2" t="s">
        <v>243</v>
      </c>
      <c r="C91" s="12">
        <v>44638</v>
      </c>
      <c r="D91" s="12">
        <v>44812</v>
      </c>
      <c r="E91" s="9">
        <f>_xlfn.DAYS(D91,C91)</f>
        <v>174</v>
      </c>
      <c r="F91" s="9"/>
      <c r="G91" s="2"/>
      <c r="H91" t="str">
        <f>IF(E:E &gt;42,"Nee","Ja")</f>
        <v>Nee</v>
      </c>
      <c r="I91" s="2">
        <v>9</v>
      </c>
      <c r="J91" s="2"/>
      <c r="K91" s="23" t="s">
        <v>244</v>
      </c>
    </row>
    <row r="92" spans="1:11">
      <c r="A92" s="2">
        <f>A91+1</f>
        <v>91</v>
      </c>
      <c r="B92" s="2" t="s">
        <v>245</v>
      </c>
      <c r="C92" s="12">
        <v>44670</v>
      </c>
      <c r="D92" s="12">
        <v>44818</v>
      </c>
      <c r="E92" s="9">
        <f>_xlfn.DAYS(D92,C92)</f>
        <v>148</v>
      </c>
      <c r="F92" s="9"/>
      <c r="G92" s="2"/>
      <c r="H92" s="5" t="str">
        <f>IF(E:E &gt;42,"Nee","Ja")</f>
        <v>Nee</v>
      </c>
      <c r="I92" s="2">
        <v>348</v>
      </c>
      <c r="J92" s="2"/>
      <c r="K92" s="26" t="s">
        <v>246</v>
      </c>
    </row>
    <row r="93" spans="1:11" s="42" customFormat="1">
      <c r="A93" s="2">
        <f>A92+1</f>
        <v>92</v>
      </c>
      <c r="B93" s="2" t="s">
        <v>247</v>
      </c>
      <c r="C93" s="12">
        <v>44566</v>
      </c>
      <c r="D93" s="12">
        <v>44819</v>
      </c>
      <c r="E93" s="9">
        <f>_xlfn.DAYS(D93,C93)</f>
        <v>253</v>
      </c>
      <c r="F93" s="9"/>
      <c r="G93" s="2"/>
      <c r="H93" s="5" t="str">
        <f>IF(E:E &gt;42,"Nee","Ja")</f>
        <v>Nee</v>
      </c>
      <c r="I93" s="2">
        <v>294</v>
      </c>
      <c r="J93" s="2"/>
      <c r="K93" s="26" t="s">
        <v>248</v>
      </c>
    </row>
    <row r="94" spans="1:11">
      <c r="A94" s="2">
        <f>A93+1</f>
        <v>93</v>
      </c>
      <c r="B94" s="2" t="s">
        <v>249</v>
      </c>
      <c r="C94" s="12">
        <v>44747</v>
      </c>
      <c r="D94" s="12">
        <v>44819</v>
      </c>
      <c r="E94" s="9">
        <f>_xlfn.DAYS(D94,C94)</f>
        <v>72</v>
      </c>
      <c r="F94" s="9"/>
      <c r="G94" s="2"/>
      <c r="H94" t="str">
        <f>IF(E:E &gt;42,"Nee","Ja")</f>
        <v>Nee</v>
      </c>
      <c r="I94" s="2">
        <v>16</v>
      </c>
      <c r="J94" s="2"/>
      <c r="K94" s="26" t="s">
        <v>250</v>
      </c>
    </row>
    <row r="95" spans="1:11">
      <c r="A95" s="2">
        <f>A94+1</f>
        <v>94</v>
      </c>
      <c r="B95" s="2" t="s">
        <v>251</v>
      </c>
      <c r="C95" s="12">
        <v>44763</v>
      </c>
      <c r="D95" s="12">
        <v>44819</v>
      </c>
      <c r="E95" s="9">
        <f>_xlfn.DAYS(D95,C95)</f>
        <v>56</v>
      </c>
      <c r="F95" s="9"/>
      <c r="G95" s="2"/>
      <c r="H95" t="str">
        <f>IF(E:E &gt;42,"Nee","Ja")</f>
        <v>Nee</v>
      </c>
      <c r="I95" s="2">
        <v>36</v>
      </c>
      <c r="J95" s="2" t="s">
        <v>252</v>
      </c>
      <c r="K95" s="24" t="s">
        <v>253</v>
      </c>
    </row>
    <row r="96" spans="1:11">
      <c r="A96" s="2">
        <f>A95+1</f>
        <v>95</v>
      </c>
      <c r="B96" s="2" t="s">
        <v>254</v>
      </c>
      <c r="C96" s="12">
        <v>44708</v>
      </c>
      <c r="D96" s="12">
        <v>44823</v>
      </c>
      <c r="E96" s="9">
        <f>_xlfn.DAYS(D96,C96)</f>
        <v>115</v>
      </c>
      <c r="F96" s="9"/>
      <c r="G96" s="2"/>
      <c r="H96" t="str">
        <f>IF(E:E &gt;42,"Nee","Ja")</f>
        <v>Nee</v>
      </c>
      <c r="I96" s="2">
        <v>36</v>
      </c>
      <c r="J96" s="2"/>
      <c r="K96" s="26" t="s">
        <v>255</v>
      </c>
    </row>
    <row r="97" spans="1:11">
      <c r="A97" s="2">
        <f>A96+1</f>
        <v>96</v>
      </c>
      <c r="B97" s="2" t="s">
        <v>256</v>
      </c>
      <c r="C97" s="12">
        <v>44740</v>
      </c>
      <c r="D97" s="12">
        <v>44823</v>
      </c>
      <c r="E97" s="9">
        <f>_xlfn.DAYS(D97,C97)</f>
        <v>83</v>
      </c>
      <c r="F97" s="9"/>
      <c r="G97" s="2"/>
      <c r="H97" t="str">
        <f>IF(E:E &gt;42,"Nee","Ja")</f>
        <v>Nee</v>
      </c>
      <c r="I97" s="2">
        <v>610</v>
      </c>
      <c r="J97" s="2"/>
      <c r="K97" s="26" t="s">
        <v>257</v>
      </c>
    </row>
    <row r="98" spans="1:11">
      <c r="A98" s="2">
        <f>A97+1</f>
        <v>97</v>
      </c>
      <c r="B98" s="25" t="s">
        <v>258</v>
      </c>
      <c r="C98" s="12">
        <v>44721</v>
      </c>
      <c r="D98" s="12">
        <v>44825</v>
      </c>
      <c r="E98" s="9">
        <f>_xlfn.DAYS(D98,C98)</f>
        <v>104</v>
      </c>
      <c r="F98" s="9"/>
      <c r="G98" s="2"/>
      <c r="H98" t="str">
        <f>IF(E:E &gt;42,"Nee","Ja")</f>
        <v>Nee</v>
      </c>
      <c r="I98" s="2">
        <v>8</v>
      </c>
      <c r="J98" s="2" t="s">
        <v>259</v>
      </c>
      <c r="K98" s="24" t="s">
        <v>260</v>
      </c>
    </row>
    <row r="99" spans="1:11">
      <c r="A99" s="2">
        <f>A98+1</f>
        <v>98</v>
      </c>
      <c r="B99" s="2" t="s">
        <v>261</v>
      </c>
      <c r="C99" s="12">
        <v>44712</v>
      </c>
      <c r="D99" s="12">
        <v>44832</v>
      </c>
      <c r="E99" s="9">
        <f>_xlfn.DAYS(D99,C99)</f>
        <v>120</v>
      </c>
      <c r="F99" s="9"/>
      <c r="G99" s="2"/>
      <c r="H99" t="str">
        <f>IF(E:E &gt;42,"Nee","Ja")</f>
        <v>Nee</v>
      </c>
      <c r="I99" s="2">
        <v>340</v>
      </c>
      <c r="J99" s="2" t="s">
        <v>262</v>
      </c>
      <c r="K99" s="24" t="s">
        <v>263</v>
      </c>
    </row>
    <row r="100" spans="1:11">
      <c r="A100" s="2">
        <f>A99+1</f>
        <v>99</v>
      </c>
      <c r="B100" s="2" t="s">
        <v>264</v>
      </c>
      <c r="C100" s="12">
        <v>44713</v>
      </c>
      <c r="D100" s="12">
        <v>44832</v>
      </c>
      <c r="E100" s="9">
        <f>_xlfn.DAYS(D100,C100)</f>
        <v>119</v>
      </c>
      <c r="F100" s="9"/>
      <c r="G100" s="2"/>
      <c r="H100" t="str">
        <f>IF(E:E &gt;42,"Nee","Ja")</f>
        <v>Nee</v>
      </c>
      <c r="I100" s="2">
        <v>25</v>
      </c>
      <c r="J100" s="2"/>
      <c r="K100" s="23" t="s">
        <v>265</v>
      </c>
    </row>
    <row r="101" spans="1:11">
      <c r="A101" s="2">
        <f>A100+1</f>
        <v>100</v>
      </c>
      <c r="B101" s="2" t="s">
        <v>266</v>
      </c>
      <c r="C101" s="12">
        <v>44729</v>
      </c>
      <c r="D101" s="12">
        <v>44832</v>
      </c>
      <c r="E101" s="9">
        <f>_xlfn.DAYS(D101,C101)</f>
        <v>103</v>
      </c>
      <c r="F101" s="9"/>
      <c r="G101" s="2"/>
      <c r="H101" t="str">
        <f>IF(E:E &gt;42,"Nee","Ja")</f>
        <v>Nee</v>
      </c>
      <c r="I101" s="2">
        <v>19</v>
      </c>
      <c r="J101" s="2" t="s">
        <v>262</v>
      </c>
      <c r="K101" s="23" t="s">
        <v>267</v>
      </c>
    </row>
    <row r="102" spans="1:11">
      <c r="A102" s="2">
        <f>A101+1</f>
        <v>101</v>
      </c>
      <c r="B102" s="2" t="s">
        <v>268</v>
      </c>
      <c r="C102" s="12">
        <v>44737</v>
      </c>
      <c r="D102" s="12">
        <v>44834</v>
      </c>
      <c r="E102" s="9">
        <f>_xlfn.DAYS(D102,C102)</f>
        <v>97</v>
      </c>
      <c r="F102" s="9"/>
      <c r="G102" s="2"/>
      <c r="H102" t="str">
        <f>IF(E:E &gt;42,"Nee","Ja")</f>
        <v>Nee</v>
      </c>
      <c r="I102" s="2">
        <v>26</v>
      </c>
      <c r="J102" s="2"/>
      <c r="K102" s="26" t="s">
        <v>269</v>
      </c>
    </row>
    <row r="103" spans="1:11">
      <c r="A103" s="2">
        <f>A102+1</f>
        <v>102</v>
      </c>
      <c r="B103" s="2" t="s">
        <v>270</v>
      </c>
      <c r="C103" s="12">
        <v>44769</v>
      </c>
      <c r="D103" s="12">
        <v>44838</v>
      </c>
      <c r="E103" s="9">
        <f>_xlfn.DAYS(D103,C103)</f>
        <v>69</v>
      </c>
      <c r="F103" s="9"/>
      <c r="G103" s="2"/>
      <c r="H103" t="str">
        <f>IF(E:E &gt;42,"Nee","Ja")</f>
        <v>Nee</v>
      </c>
      <c r="I103" s="2">
        <v>185</v>
      </c>
      <c r="J103" s="2" t="s">
        <v>271</v>
      </c>
      <c r="K103" s="16" t="s">
        <v>272</v>
      </c>
    </row>
    <row r="104" spans="1:11">
      <c r="A104" s="2">
        <f>A103+1</f>
        <v>103</v>
      </c>
      <c r="B104" s="2" t="s">
        <v>273</v>
      </c>
      <c r="C104" s="12">
        <v>44700</v>
      </c>
      <c r="D104" s="12">
        <v>44841</v>
      </c>
      <c r="E104" s="9">
        <f>_xlfn.DAYS(D104,C104)</f>
        <v>141</v>
      </c>
      <c r="F104" s="9"/>
      <c r="G104" s="2"/>
      <c r="H104" t="str">
        <f>IF(E:E &gt;42,"Nee","Ja")</f>
        <v>Nee</v>
      </c>
      <c r="I104" s="2">
        <v>853</v>
      </c>
      <c r="J104" s="2"/>
      <c r="K104" s="26" t="s">
        <v>274</v>
      </c>
    </row>
    <row r="105" spans="1:11">
      <c r="A105" s="2">
        <f>A104+1</f>
        <v>104</v>
      </c>
      <c r="B105" s="2" t="s">
        <v>275</v>
      </c>
      <c r="C105" s="12">
        <v>44603</v>
      </c>
      <c r="D105" s="12">
        <v>44845</v>
      </c>
      <c r="E105" s="9">
        <f>_xlfn.DAYS(D105,C105)</f>
        <v>242</v>
      </c>
      <c r="F105" s="9"/>
      <c r="G105" s="2"/>
      <c r="H105" t="str">
        <f>IF(E:E &gt;42,"Nee","Ja")</f>
        <v>Nee</v>
      </c>
      <c r="I105" s="2">
        <v>117</v>
      </c>
      <c r="J105" s="2"/>
      <c r="K105" s="26" t="s">
        <v>276</v>
      </c>
    </row>
    <row r="106" spans="1:11">
      <c r="A106" s="2">
        <f>A105+1</f>
        <v>105</v>
      </c>
      <c r="B106" s="2" t="s">
        <v>277</v>
      </c>
      <c r="C106" s="12">
        <v>44673</v>
      </c>
      <c r="D106" s="12">
        <v>44847</v>
      </c>
      <c r="E106" s="9">
        <f>_xlfn.DAYS(D106,C106)</f>
        <v>174</v>
      </c>
      <c r="F106" s="9"/>
      <c r="G106" s="2"/>
      <c r="H106" t="str">
        <f>IF(E:E &gt;42,"Nee","Ja")</f>
        <v>Nee</v>
      </c>
      <c r="I106" s="2">
        <v>54</v>
      </c>
      <c r="J106" s="2"/>
      <c r="K106" s="26" t="s">
        <v>278</v>
      </c>
    </row>
    <row r="107" spans="1:11">
      <c r="A107" s="17">
        <f>A106+1</f>
        <v>106</v>
      </c>
      <c r="B107" s="17" t="s">
        <v>279</v>
      </c>
      <c r="C107" s="13">
        <v>44807</v>
      </c>
      <c r="D107" s="13">
        <v>44854</v>
      </c>
      <c r="E107" s="10">
        <v>47</v>
      </c>
      <c r="F107" s="10"/>
      <c r="G107" s="17"/>
      <c r="H107" t="s">
        <v>236</v>
      </c>
      <c r="I107" s="17">
        <f>1106+151</f>
        <v>1257</v>
      </c>
      <c r="J107" s="17"/>
      <c r="K107" s="18" t="s">
        <v>280</v>
      </c>
    </row>
    <row r="108" spans="1:11">
      <c r="A108" s="17">
        <f>A107+1</f>
        <v>107</v>
      </c>
      <c r="B108" s="17" t="s">
        <v>281</v>
      </c>
      <c r="C108" s="13">
        <v>44105</v>
      </c>
      <c r="D108" s="13">
        <v>44855</v>
      </c>
      <c r="E108" s="10">
        <f>_xlfn.DAYS(D108,C108)</f>
        <v>750</v>
      </c>
      <c r="F108" s="10"/>
      <c r="G108" s="17"/>
      <c r="H108" s="5" t="str">
        <f>IF(E:E &gt;42,"Nee","Ja")</f>
        <v>Nee</v>
      </c>
      <c r="I108" s="54">
        <f>2501+3111</f>
        <v>5612</v>
      </c>
      <c r="J108" s="17" t="s">
        <v>282</v>
      </c>
      <c r="K108" s="18" t="s">
        <v>283</v>
      </c>
    </row>
    <row r="109" spans="1:11">
      <c r="A109" s="17">
        <f>A108+1</f>
        <v>108</v>
      </c>
      <c r="B109" s="17" t="s">
        <v>284</v>
      </c>
      <c r="C109" s="13">
        <v>44105</v>
      </c>
      <c r="D109" s="13">
        <v>44859</v>
      </c>
      <c r="E109" s="10">
        <f>_xlfn.DAYS(D109,C109)</f>
        <v>754</v>
      </c>
      <c r="F109" s="10"/>
      <c r="G109" s="17"/>
      <c r="H109" s="5" t="str">
        <f>IF(E:E &gt;42,"Nee","Ja")</f>
        <v>Nee</v>
      </c>
      <c r="I109" s="17">
        <f>509+1339</f>
        <v>1848</v>
      </c>
      <c r="J109" s="17" t="s">
        <v>282</v>
      </c>
      <c r="K109" s="18" t="s">
        <v>285</v>
      </c>
    </row>
    <row r="110" spans="1:11" s="42" customFormat="1">
      <c r="A110" s="2">
        <f>A109+1</f>
        <v>109</v>
      </c>
      <c r="B110" s="2" t="s">
        <v>286</v>
      </c>
      <c r="C110" s="12">
        <v>44641</v>
      </c>
      <c r="D110" s="12">
        <v>44859</v>
      </c>
      <c r="E110" s="9">
        <f>_xlfn.DAYS(D110,C110)</f>
        <v>218</v>
      </c>
      <c r="F110" s="9"/>
      <c r="G110" s="2"/>
      <c r="H110" t="str">
        <f>IF(E:E &gt;42,"Nee","Ja")</f>
        <v>Nee</v>
      </c>
      <c r="I110" s="2">
        <v>252</v>
      </c>
      <c r="J110" s="2"/>
      <c r="K110" s="26" t="s">
        <v>287</v>
      </c>
    </row>
    <row r="111" spans="1:11">
      <c r="A111" s="2">
        <f>A110+1</f>
        <v>110</v>
      </c>
      <c r="B111" s="2" t="s">
        <v>288</v>
      </c>
      <c r="C111" s="12">
        <v>44819</v>
      </c>
      <c r="D111" s="12">
        <v>44861</v>
      </c>
      <c r="E111" s="9">
        <f>_xlfn.DAYS(D111,C111)</f>
        <v>42</v>
      </c>
      <c r="F111" s="9"/>
      <c r="G111" s="2"/>
      <c r="H111" t="str">
        <f>IF(E:E &gt;42,"Nee","Ja")</f>
        <v>Ja</v>
      </c>
      <c r="I111" s="2">
        <v>22</v>
      </c>
      <c r="J111" s="2" t="s">
        <v>289</v>
      </c>
      <c r="K111" s="16" t="s">
        <v>290</v>
      </c>
    </row>
    <row r="112" spans="1:11">
      <c r="A112" s="2">
        <f>A111+1</f>
        <v>111</v>
      </c>
      <c r="B112" s="2" t="s">
        <v>291</v>
      </c>
      <c r="C112" s="12">
        <v>44785</v>
      </c>
      <c r="D112" s="12">
        <v>44875</v>
      </c>
      <c r="E112" s="9">
        <f>_xlfn.DAYS(D112,C112)</f>
        <v>90</v>
      </c>
      <c r="F112" s="9"/>
      <c r="G112" s="2"/>
      <c r="H112" t="str">
        <f>IF(E:E &gt;42,"Nee","Ja")</f>
        <v>Nee</v>
      </c>
      <c r="I112" s="2">
        <v>15</v>
      </c>
      <c r="J112" s="2"/>
      <c r="K112" s="16" t="s">
        <v>292</v>
      </c>
    </row>
    <row r="113" spans="1:11" s="5" customFormat="1">
      <c r="A113" s="2">
        <f>A112+1</f>
        <v>112</v>
      </c>
      <c r="B113" s="2" t="s">
        <v>293</v>
      </c>
      <c r="C113" s="12">
        <v>44771</v>
      </c>
      <c r="D113" s="12">
        <v>44875</v>
      </c>
      <c r="E113" s="9">
        <f>_xlfn.DAYS(D113,C113)</f>
        <v>104</v>
      </c>
      <c r="F113" s="9"/>
      <c r="G113" s="2"/>
      <c r="H113" t="str">
        <f>IF(E:E &gt;42,"Nee","Ja")</f>
        <v>Nee</v>
      </c>
      <c r="I113" s="2">
        <v>31</v>
      </c>
      <c r="J113" s="2"/>
      <c r="K113" s="26" t="s">
        <v>294</v>
      </c>
    </row>
    <row r="114" spans="1:11">
      <c r="A114" s="2">
        <f>A113+1</f>
        <v>113</v>
      </c>
      <c r="B114" s="2" t="s">
        <v>295</v>
      </c>
      <c r="C114" s="12">
        <v>44721</v>
      </c>
      <c r="D114" s="12">
        <v>44882</v>
      </c>
      <c r="E114" s="9">
        <f>_xlfn.DAYS(D114,C114)</f>
        <v>161</v>
      </c>
      <c r="F114" s="9"/>
      <c r="G114" s="2"/>
      <c r="H114" t="str">
        <f>IF(E:E &gt;42,"Nee","Ja")</f>
        <v>Nee</v>
      </c>
      <c r="I114" s="2">
        <v>7</v>
      </c>
      <c r="J114" s="2" t="s">
        <v>259</v>
      </c>
      <c r="K114" s="16" t="s">
        <v>296</v>
      </c>
    </row>
    <row r="115" spans="1:11">
      <c r="A115" s="39">
        <f>A114+1</f>
        <v>114</v>
      </c>
      <c r="B115" s="39" t="s">
        <v>297</v>
      </c>
      <c r="C115" s="40">
        <v>44795</v>
      </c>
      <c r="D115" s="40">
        <v>44883</v>
      </c>
      <c r="E115" s="41"/>
      <c r="F115" s="41">
        <v>88</v>
      </c>
      <c r="G115" s="39"/>
      <c r="H115" s="42" t="s">
        <v>92</v>
      </c>
      <c r="I115" s="39">
        <v>156</v>
      </c>
      <c r="J115" s="39"/>
      <c r="K115" s="44" t="s">
        <v>298</v>
      </c>
    </row>
    <row r="116" spans="1:11" s="5" customFormat="1">
      <c r="A116" s="17">
        <f>A115+1</f>
        <v>115</v>
      </c>
      <c r="B116" s="17" t="s">
        <v>299</v>
      </c>
      <c r="C116" s="13">
        <v>44752</v>
      </c>
      <c r="D116" s="13">
        <v>44893</v>
      </c>
      <c r="E116" s="10">
        <f>_xlfn.DAYS(D116,C116)</f>
        <v>141</v>
      </c>
      <c r="F116" s="10"/>
      <c r="G116" s="17"/>
      <c r="H116" s="5" t="str">
        <f>IF(E:E &gt;42,"Nee","Ja")</f>
        <v>Nee</v>
      </c>
      <c r="I116" s="17">
        <f>11+84+41+64+33+48+34+5+532</f>
        <v>852</v>
      </c>
      <c r="J116" s="17"/>
      <c r="K116" s="36" t="s">
        <v>300</v>
      </c>
    </row>
    <row r="117" spans="1:11">
      <c r="A117" s="2">
        <f>A116+1</f>
        <v>116</v>
      </c>
      <c r="B117" s="2" t="s">
        <v>301</v>
      </c>
      <c r="C117" s="12">
        <v>44861</v>
      </c>
      <c r="D117" s="12">
        <v>44897</v>
      </c>
      <c r="E117" s="9">
        <f>_xlfn.DAYS(D117,C117)</f>
        <v>36</v>
      </c>
      <c r="F117" s="9"/>
      <c r="G117" s="2"/>
      <c r="H117" t="str">
        <f>IF(E:E &gt;42,"Nee","Ja")</f>
        <v>Ja</v>
      </c>
      <c r="I117" s="2">
        <v>38</v>
      </c>
      <c r="J117" s="2"/>
      <c r="K117" s="26" t="s">
        <v>302</v>
      </c>
    </row>
    <row r="118" spans="1:11">
      <c r="A118" s="2">
        <f>A117+1</f>
        <v>117</v>
      </c>
      <c r="B118" s="2" t="s">
        <v>303</v>
      </c>
      <c r="C118" s="12">
        <v>44856</v>
      </c>
      <c r="D118" s="12">
        <v>44907</v>
      </c>
      <c r="E118" s="9">
        <f>_xlfn.DAYS(D118,C118)</f>
        <v>51</v>
      </c>
      <c r="F118" s="9"/>
      <c r="G118" s="2"/>
      <c r="H118" t="str">
        <f>IF(E:E &gt;42,"Nee","Ja")</f>
        <v>Nee</v>
      </c>
      <c r="I118" s="2">
        <v>3</v>
      </c>
      <c r="J118" s="2"/>
      <c r="K118" s="26" t="s">
        <v>304</v>
      </c>
    </row>
    <row r="119" spans="1:11">
      <c r="A119" s="2">
        <f>A118+1</f>
        <v>118</v>
      </c>
      <c r="B119" s="2" t="s">
        <v>305</v>
      </c>
      <c r="C119" s="12">
        <v>44789</v>
      </c>
      <c r="D119" s="12">
        <v>44908</v>
      </c>
      <c r="E119" s="9">
        <f>_xlfn.DAYS(D119,C119)</f>
        <v>119</v>
      </c>
      <c r="F119" s="9"/>
      <c r="G119" s="2"/>
      <c r="H119" t="str">
        <f>IF(E:E &gt;42,"Nee","Ja")</f>
        <v>Nee</v>
      </c>
      <c r="I119" s="2">
        <v>541</v>
      </c>
      <c r="J119" s="2"/>
      <c r="K119" s="26" t="s">
        <v>306</v>
      </c>
    </row>
    <row r="120" spans="1:11">
      <c r="A120" s="2">
        <f>A119+1</f>
        <v>119</v>
      </c>
      <c r="B120" s="2" t="s">
        <v>307</v>
      </c>
      <c r="C120" s="12">
        <v>44754</v>
      </c>
      <c r="D120" s="12">
        <v>44909</v>
      </c>
      <c r="E120" s="9">
        <f>_xlfn.DAYS(D120,C120)</f>
        <v>155</v>
      </c>
      <c r="F120" s="9"/>
      <c r="G120" s="2"/>
      <c r="H120" t="str">
        <f>IF(E:E &gt;42,"Nee","Ja")</f>
        <v>Nee</v>
      </c>
      <c r="I120" s="2">
        <v>8</v>
      </c>
      <c r="J120" s="2"/>
      <c r="K120" s="26" t="s">
        <v>308</v>
      </c>
    </row>
    <row r="121" spans="1:11">
      <c r="A121" s="2">
        <f>A120+1</f>
        <v>120</v>
      </c>
      <c r="B121" s="2" t="s">
        <v>309</v>
      </c>
      <c r="C121" s="12">
        <v>44872</v>
      </c>
      <c r="D121" s="12">
        <v>44909</v>
      </c>
      <c r="E121" s="9">
        <f>_xlfn.DAYS(D121,C121)</f>
        <v>37</v>
      </c>
      <c r="F121" s="9"/>
      <c r="G121" s="2"/>
      <c r="H121" t="str">
        <f>IF(E:E &gt;42,"Nee","Ja")</f>
        <v>Ja</v>
      </c>
      <c r="I121" s="2">
        <v>10</v>
      </c>
      <c r="J121" s="2"/>
      <c r="K121" s="26" t="s">
        <v>310</v>
      </c>
    </row>
    <row r="122" spans="1:11">
      <c r="A122" s="2">
        <f>A121+1</f>
        <v>121</v>
      </c>
      <c r="B122" s="2" t="s">
        <v>311</v>
      </c>
      <c r="C122" s="12">
        <v>44407</v>
      </c>
      <c r="D122" s="12">
        <v>44910</v>
      </c>
      <c r="E122" s="9">
        <f>_xlfn.DAYS(D122,C122)</f>
        <v>503</v>
      </c>
      <c r="F122" s="9"/>
      <c r="G122" s="2"/>
      <c r="H122" t="str">
        <f>IF(E:E &gt;42,"Nee","Ja")</f>
        <v>Nee</v>
      </c>
      <c r="I122" s="2">
        <v>2237</v>
      </c>
      <c r="J122" s="2"/>
      <c r="K122" s="26" t="s">
        <v>312</v>
      </c>
    </row>
    <row r="123" spans="1:11">
      <c r="A123" s="39">
        <f>A122+1</f>
        <v>122</v>
      </c>
      <c r="B123" s="39" t="s">
        <v>313</v>
      </c>
      <c r="C123" s="40">
        <v>44861</v>
      </c>
      <c r="D123" s="40">
        <v>44910</v>
      </c>
      <c r="E123" s="41"/>
      <c r="F123" s="41">
        <v>49</v>
      </c>
      <c r="G123" s="39"/>
      <c r="H123" s="42" t="str">
        <f>IF(E:E &gt;42,"Nee","Ja")</f>
        <v>Ja</v>
      </c>
      <c r="I123" s="39">
        <v>24</v>
      </c>
      <c r="J123" s="39"/>
      <c r="K123" s="45" t="s">
        <v>314</v>
      </c>
    </row>
    <row r="124" spans="1:11">
      <c r="A124" s="17">
        <f>A123+1</f>
        <v>123</v>
      </c>
      <c r="B124" s="17" t="s">
        <v>315</v>
      </c>
      <c r="C124" s="13">
        <v>44628</v>
      </c>
      <c r="D124" s="13">
        <v>44916</v>
      </c>
      <c r="E124" s="10">
        <f>_xlfn.DAYS(D124,C124)</f>
        <v>288</v>
      </c>
      <c r="F124" s="10"/>
      <c r="G124" s="17"/>
      <c r="H124" s="5" t="str">
        <f>IF(E:E &gt;42,"Nee","Ja")</f>
        <v>Nee</v>
      </c>
      <c r="I124" s="17">
        <f>234+2162</f>
        <v>2396</v>
      </c>
      <c r="J124" s="17"/>
      <c r="K124" s="18" t="s">
        <v>316</v>
      </c>
    </row>
    <row r="125" spans="1:11">
      <c r="A125" s="2">
        <f>A124+1</f>
        <v>124</v>
      </c>
      <c r="B125" s="2" t="s">
        <v>317</v>
      </c>
      <c r="C125" s="12">
        <v>44868</v>
      </c>
      <c r="D125" s="12">
        <v>44916</v>
      </c>
      <c r="E125" s="9">
        <f>_xlfn.DAYS(D125,C125)</f>
        <v>48</v>
      </c>
      <c r="F125" s="9"/>
      <c r="G125" s="2"/>
      <c r="H125" t="str">
        <f>IF(E:E &gt;42,"Nee","Ja")</f>
        <v>Nee</v>
      </c>
      <c r="I125" s="2">
        <v>63</v>
      </c>
      <c r="J125" s="2"/>
      <c r="K125" s="26" t="s">
        <v>318</v>
      </c>
    </row>
    <row r="126" spans="1:11" s="42" customFormat="1">
      <c r="A126" s="2">
        <f>A125+1</f>
        <v>125</v>
      </c>
      <c r="B126" s="2" t="s">
        <v>319</v>
      </c>
      <c r="C126" s="12">
        <v>44504</v>
      </c>
      <c r="D126" s="12">
        <v>44917</v>
      </c>
      <c r="E126" s="9">
        <f>_xlfn.DAYS(D126,C126)</f>
        <v>413</v>
      </c>
      <c r="F126" s="9"/>
      <c r="G126" s="2"/>
      <c r="H126" t="str">
        <f>IF(E:E &gt;42,"Nee","Ja")</f>
        <v>Nee</v>
      </c>
      <c r="I126" s="2">
        <v>411</v>
      </c>
      <c r="J126" s="2"/>
      <c r="K126" s="26" t="s">
        <v>320</v>
      </c>
    </row>
    <row r="127" spans="1:11">
      <c r="A127" s="2">
        <f>A126+1</f>
        <v>126</v>
      </c>
      <c r="B127" s="2" t="s">
        <v>321</v>
      </c>
      <c r="C127" s="12">
        <v>44841</v>
      </c>
      <c r="D127" s="12">
        <v>44918</v>
      </c>
      <c r="E127" s="9">
        <f>_xlfn.DAYS(D127,C127)</f>
        <v>77</v>
      </c>
      <c r="F127" s="9"/>
      <c r="G127" s="2"/>
      <c r="H127" t="str">
        <f>IF(E:E &gt;42,"Nee","Ja")</f>
        <v>Nee</v>
      </c>
      <c r="I127" s="2">
        <v>57</v>
      </c>
      <c r="J127" s="2"/>
      <c r="K127" s="26" t="s">
        <v>322</v>
      </c>
    </row>
    <row r="128" spans="1:11">
      <c r="A128" s="2">
        <f>A127+1</f>
        <v>127</v>
      </c>
      <c r="B128" s="2" t="s">
        <v>323</v>
      </c>
      <c r="C128" s="12">
        <v>44860</v>
      </c>
      <c r="D128" s="12">
        <v>44918</v>
      </c>
      <c r="E128" s="9">
        <f>_xlfn.DAYS(D128,C128)</f>
        <v>58</v>
      </c>
      <c r="F128" s="9"/>
      <c r="G128" s="2"/>
      <c r="H128" t="str">
        <f>IF(E:E &gt;42,"Nee","Ja")</f>
        <v>Nee</v>
      </c>
      <c r="I128" s="2">
        <v>118</v>
      </c>
      <c r="J128" s="2"/>
      <c r="K128" s="26" t="s">
        <v>324</v>
      </c>
    </row>
    <row r="129" spans="1:11">
      <c r="A129" s="17">
        <f>A128+1</f>
        <v>128</v>
      </c>
      <c r="B129" s="17" t="s">
        <v>325</v>
      </c>
      <c r="C129" s="13">
        <v>44029</v>
      </c>
      <c r="D129" s="13">
        <v>44924</v>
      </c>
      <c r="E129" s="10">
        <f>_xlfn.DAYS(D129,C129)</f>
        <v>895</v>
      </c>
      <c r="F129" s="10"/>
      <c r="G129" s="17"/>
      <c r="H129" s="5" t="str">
        <f>IF(E:E &gt;42,"Nee","Ja")</f>
        <v>Nee</v>
      </c>
      <c r="I129" s="17">
        <f>22+3313+896</f>
        <v>4231</v>
      </c>
      <c r="J129" s="17"/>
      <c r="K129" s="18" t="s">
        <v>326</v>
      </c>
    </row>
  </sheetData>
  <phoneticPr fontId="4" type="noConversion"/>
  <conditionalFormatting sqref="H2:H129">
    <cfRule type="cellIs" dxfId="28" priority="3" operator="equal">
      <formula>"Ja"</formula>
    </cfRule>
    <cfRule type="cellIs" dxfId="27" priority="4" operator="equal">
      <formula>"Nee"</formula>
    </cfRule>
  </conditionalFormatting>
  <hyperlinks>
    <hyperlink ref="K87" r:id="rId1" xr:uid="{A7572C09-5A90-4F34-92FD-30C813B03CF0}"/>
    <hyperlink ref="K88" r:id="rId2" xr:uid="{5C71AD45-C318-4AB1-A5CD-514A437C0B4B}"/>
    <hyperlink ref="K90" r:id="rId3" xr:uid="{04395C7F-FA91-47A2-A4E4-303BB1DDB2DA}"/>
    <hyperlink ref="K91" r:id="rId4" xr:uid="{734C3E06-9DC4-4DD3-8F3D-E7F39525DDED}"/>
    <hyperlink ref="K74" r:id="rId5" xr:uid="{7D2017D7-D78C-4594-8C6B-1045D557B2D9}"/>
    <hyperlink ref="K76" r:id="rId6" xr:uid="{B8C78B38-FFF2-40F6-82B8-08A114F330B3}"/>
    <hyperlink ref="K75" r:id="rId7" xr:uid="{4D4E5BC5-8342-4BE6-A1AD-DD793A5E6996}"/>
    <hyperlink ref="K77" r:id="rId8" xr:uid="{8B75DC30-6629-413D-86BD-C8DA40A72DA0}"/>
    <hyperlink ref="K81" r:id="rId9" xr:uid="{56D72B66-3BAF-4818-A454-E732063BBB5A}"/>
    <hyperlink ref="K82" r:id="rId10" xr:uid="{F5D0FA92-DBAB-4F00-B194-AB8FD404491D}"/>
    <hyperlink ref="K83" r:id="rId11" xr:uid="{F0DD3537-4129-42AB-A404-2630DD9B4816}"/>
    <hyperlink ref="K84" r:id="rId12" xr:uid="{88A6CB3C-06DB-4A65-A6E7-6181B65FFAD7}"/>
    <hyperlink ref="K85" r:id="rId13" xr:uid="{50CC485F-7E3B-4E80-836D-C7E639AF41C9}"/>
    <hyperlink ref="K86" r:id="rId14" xr:uid="{412B151A-164D-4825-8008-B6111ACDD61C}"/>
    <hyperlink ref="K2" r:id="rId15" display="https://www.rijksoverheid.nl/ministeries/ministerie-van-infrastructuur-en-waterstaat/documenten/wob-verzoeken/2022/01/05/besluit-op-wob-verzoek-over-onderhandse-gunning-hoofdrailnet-aan-nederlandse-spoorwegen" xr:uid="{6273ED7B-5D60-40BF-A797-703B6020746B}"/>
    <hyperlink ref="K47" r:id="rId16" display="https://www.rijksoverheid.nl/ministeries/ministerie-van-infrastructuur-en-waterstaat/documenten/wob-verzoeken/2022/04/26/besluit-op-wob-verzoek-over-houtstook" xr:uid="{70D64F0D-B459-4B75-9564-9CA85952710B}"/>
    <hyperlink ref="K46" r:id="rId17" display="https://www.rijksoverheid.nl/ministeries/ministerie-van-infrastructuur-en-waterstaat/documenten/wob-verzoeken/2022/04/22/besluit-op-wob-verzoek-over-pas-projecten" xr:uid="{1D42AFBF-EE60-4C2B-B314-47C46AC1EFD5}"/>
    <hyperlink ref="K45" r:id="rId18" display="https://www.rijksoverheid.nl/ministeries/ministerie-van-infrastructuur-en-waterstaat/documenten/wob-verzoeken/2022/04/21/besluit-op-wob-verzoek-over-totstandkoming-integrale-mobiliteitsanalyse-2021" xr:uid="{2B667034-DA2E-4EB0-914A-46CE33A035ED}"/>
    <hyperlink ref="K44" r:id="rId19" display="https://www.rijksoverheid.nl/ministeries/ministerie-van-infrastructuur-en-waterstaat/documenten/wob-verzoeken/2022/04/20/besluit-op-wob-verzoek-over-geo-engineering-chemtrails" xr:uid="{BF801DC7-BC2A-45AD-A0EF-860EF13EEC05}"/>
    <hyperlink ref="K42" r:id="rId20" display="https://www.rijksoverheid.nl/ministeries/ministerie-van-infrastructuur-en-waterstaat/documenten/wob-verzoeken/2022/04/19/besluit-op-wob-verzoek-over-onderzoek-ongeval-op-niet-actief-beveiligde-overweg-nabo" xr:uid="{17156212-C69B-4C8B-93EF-814B0BD28FED}"/>
    <hyperlink ref="K41" r:id="rId21" display="https://www.rijksoverheid.nl/ministeries/ministerie-van-infrastructuur-en-waterstaat/documenten/wob-verzoeken/2022/04/15/besluit-wob-verzoek-over-uitstoot-van-benzeen-en-paks-door-asfaltcentrales-in-nederland" xr:uid="{24526DF2-25BE-4294-8952-83772A38EBF0}"/>
    <hyperlink ref="K40" r:id="rId22" display="https://www.rijksoverheid.nl/ministeries/ministerie-van-infrastructuur-en-waterstaat/documenten/wob-verzoeken/2022/04/14/besluit-op-wob-verzoek-over-chemtrails" xr:uid="{3BF3303C-8E0D-4E95-80C3-DB9F49539B00}"/>
    <hyperlink ref="K39" r:id="rId23" display="https://www.rijksoverheid.nl/ministeries/ministerie-van-infrastructuur-en-waterstaat/documenten/wob-verzoeken/2022/03/28/besluit-op-wob-verzoek-over-geluidsbelasting-747-boeing-toestellen" xr:uid="{C692116C-4F7A-4D7F-A7B7-11F0C83DB43C}"/>
    <hyperlink ref="K38" r:id="rId24" display="https://www.rijksoverheid.nl/ministeries/ministerie-van-infrastructuur-en-waterstaat/documenten/wob-verzoeken/2022/03/21/besluit-op-wob-verzoek-over-verkoopverbod-smartkidbelt" xr:uid="{58615BB9-76A2-4663-9455-341DB7A5309D}"/>
    <hyperlink ref="K7" r:id="rId25" display="https://www.rijksoverheid.nl/ministeries/ministerie-van-infrastructuur-en-waterstaat/documenten/wob-verzoeken/2022/01/21/besluit-wob-verzoek-over-vertrek-minister-van-nieuwenhuizen" xr:uid="{3E1505EA-D2C2-49A9-9E86-A88DDBFB55DB}"/>
    <hyperlink ref="K8" r:id="rId26" display="https://www.rijksoverheid.nl/ministeries/ministerie-van-infrastructuur-en-waterstaat/documenten/wob-verzoeken/2022/01/21/besluit-op-wob-verzoek-over-arbeidsverleden" xr:uid="{45EE1BB1-62C6-4C23-88E0-9C30F3DA9ACF}"/>
    <hyperlink ref="K10" r:id="rId27" display="https://www.rijksoverheid.nl/ministeries/ministerie-van-infrastructuur-en-waterstaat/documenten/wob-verzoeken/2022/01/24/besluit-op-wob-verzoek-over-verleende-ontheffingen-aan-maastricht-aachen-airport" xr:uid="{CBCD8375-FDE6-4804-AAAD-E0FFAD5FC5E4}"/>
    <hyperlink ref="K9" r:id="rId28" display="https://www.rijksoverheid.nl/ministeries/ministerie-van-infrastructuur-en-waterstaat/documenten/wob-verzoeken/2022/01/24/besluit-op-wob-verzoek-over-milieuvergunning-kazerne-nieuw-milligen" xr:uid="{EA0C3535-AC46-44A8-9265-04CBDA06CEAD}"/>
    <hyperlink ref="K12" r:id="rId29" display="https://www.rijksoverheid.nl/ministeries/ministerie-van-infrastructuur-en-waterstaat/documenten/wob-verzoeken/2022/01/24/besluit-op-wob-verzoek-over-vaststelling-drinkwatertarieven-2021-limburg" xr:uid="{3FF28AEE-2DC7-4B2F-A765-DCD5836B5071}"/>
    <hyperlink ref="K11" r:id="rId30" display="https://www.rijksoverheid.nl/ministeries/ministerie-van-infrastructuur-en-waterstaat/documenten/wob-verzoeken/2022/01/24/besluit-op-wob-verzoek-over-collectief-drinkwaternet" xr:uid="{0EEBA67D-9FA4-4FB1-BFC4-2C655ACEAAD1}"/>
    <hyperlink ref="K13" r:id="rId31" display="https://www.rijksoverheid.nl/ministeries/ministerie-van-infrastructuur-en-waterstaat/documenten/wob-verzoeken/2022/01/26/besluit-op-wob-verzoek-over-eerder-wob-verzoek-en-ingediende-beroep-niet-tijdig-bij-rechtbank" xr:uid="{FCB012AF-5268-46AF-96BD-1AABE24DA2BA}"/>
    <hyperlink ref="K30" r:id="rId32" display="https://www.rijksoverheid.nl/ministeries/ministerie-van-infrastructuur-en-waterstaat/documenten/wob-verzoeken/2022/03/01/besluit-op-wob-verzoek-over-afwijzing-voor-een-verbetering-van-waterkaarten" xr:uid="{230EC874-C81E-4F1A-A017-D708CB4C0204}"/>
    <hyperlink ref="K28" r:id="rId33" display="https://www.rijksoverheid.nl/ministeries/ministerie-van-infrastructuur-en-waterstaat/documenten/wob-verzoeken/2022/02/16/besluit-op-wob-verzoek-over-arriva-concessie-buslijn-56-tussen-borculo-deventer" xr:uid="{A590680D-CBCB-4DA8-84CE-74BE9F583D11}"/>
    <hyperlink ref="K26" r:id="rId34" display="https://www.rijksoverheid.nl/ministeries/ministerie-van-infrastructuur-en-waterstaat/documenten/wob-verzoeken/2022/02/14/besluit-op-wob-verzoek-over-project-uilenstede-kronenburg" xr:uid="{CBF246E4-7D0E-4540-A1BB-712267A0BC41}"/>
    <hyperlink ref="K27" r:id="rId35" display="https://www.rijksoverheid.nl/ministeries/ministerie-van-infrastructuur-en-waterstaat/documenten/wob-verzoeken/2022/02/14/besluit-op-wob-verzoek-over-de-buitenstad-zaltbommel" xr:uid="{38D7F609-5763-40D0-934C-D491A43FEA40}"/>
    <hyperlink ref="K17" r:id="rId36" display="https://www.rijksoverheid.nl/ministeries/ministerie-van-infrastructuur-en-waterstaat/documenten/wob-verzoeken/2022/01/31/besluit-wob-verzoek-over-enkhuizer-zeevaartschool" xr:uid="{F7E73BEF-8E88-4E59-BB9A-D9DD8D7043EC}"/>
    <hyperlink ref="K16" r:id="rId37" display="https://www.rijksoverheid.nl/ministeries/ministerie-van-infrastructuur-en-waterstaat/documenten/wob-verzoeken/2022/01/31/besluit-op-wob-verzoek-over-afgegeven-vergunning-radarpost-te-wier" xr:uid="{BF8909E6-7E61-435E-84A9-7DE0D632539D}"/>
    <hyperlink ref="K19" r:id="rId38" display="https://www.rijksoverheid.nl/ministeries/ministerie-van-infrastructuur-en-waterstaat/documenten/wob-verzoeken/2022/02/01/besluit-op-wob-verzoek-over-dumpingen-lenswater-in-nederlandse-exclusieve-economische-zone" xr:uid="{B26DD1B2-9055-4680-A416-714ACC8B2541}"/>
    <hyperlink ref="K22" r:id="rId39" display="https://www.rijksoverheid.nl/ministeries/ministerie-van-infrastructuur-en-waterstaat/documenten/wob-verzoeken/2022/02/07/besluit-op-wob-verzoek-over-natuurvergunningen-vliegveld-midden-zeeland" xr:uid="{C9B8FAE0-602F-47E9-9EAF-6837ACCC5B24}"/>
    <hyperlink ref="K21" r:id="rId40" display="https://www.rijksoverheid.nl/ministeries/ministerie-van-infrastructuur-en-waterstaat/documenten/wob-verzoeken/2022/02/07/besluit-op-wob-verzoek-over-geluidsnorm-voor-windturbines" xr:uid="{8B8E16D2-BD44-4E3D-BD0B-9E96ABEC0137}"/>
    <hyperlink ref="K23" r:id="rId41" display="https://www.rijksoverheid.nl/ministeries/ministerie-van-infrastructuur-en-waterstaat/documenten/wob-verzoeken/2022/02/09/besluit-wob-verzoek-participatietraject-luchthavenbesluit-rotterdam-the-hague-airport" xr:uid="{21AEEEE9-ECCA-4B3D-B9E2-73311045F9E7}"/>
    <hyperlink ref="K25" r:id="rId42" display="https://www.rijksoverheid.nl/ministeries/ministerie-van-infrastructuur-en-waterstaat/documenten/wob-verzoeken/2022/02/15/besluit-op-wob-verzoek-over-buitendijkse-ontwikkeling-in-zaltbommel" xr:uid="{53B6029E-C7A9-4390-8348-10E905F30D49}"/>
    <hyperlink ref="K4" r:id="rId43" xr:uid="{FC3AA130-7483-42FF-BBA3-E7C6FDCE4F93}"/>
    <hyperlink ref="K3" r:id="rId44" xr:uid="{D42D77D1-E8FE-47A7-B43B-5DAF034717C0}"/>
    <hyperlink ref="K5" r:id="rId45" xr:uid="{14DDAB2C-60F5-43DD-A081-302B14C9540D}"/>
    <hyperlink ref="K6" r:id="rId46" xr:uid="{D1310CE7-A450-4EB6-90C5-E2D8457BB2FE}"/>
    <hyperlink ref="K31" r:id="rId47" xr:uid="{AACF6C0B-309F-449B-BA3C-31238BB744D2}"/>
    <hyperlink ref="K32" r:id="rId48" xr:uid="{6EAE5D34-D9A0-42EB-9EA6-6362326F5108}"/>
    <hyperlink ref="K33" r:id="rId49" xr:uid="{965AA049-0007-4519-8500-F41D06369F62}"/>
    <hyperlink ref="K34" r:id="rId50" xr:uid="{0BBF9A18-B269-43B1-8EA4-04B3341E20C0}"/>
    <hyperlink ref="K35" r:id="rId51" xr:uid="{97023970-5248-4CB5-A174-BAADA28CB0EF}"/>
    <hyperlink ref="K59" r:id="rId52" xr:uid="{A302302A-553D-4B85-A24B-BA98698AA291}"/>
    <hyperlink ref="K43" r:id="rId53" xr:uid="{A020151B-1586-42DA-9F52-E9D726193581}"/>
    <hyperlink ref="K18" r:id="rId54" xr:uid="{7D099A98-6E1F-48B4-8DF2-EFF42A8EB309}"/>
    <hyperlink ref="K62" r:id="rId55" xr:uid="{8A2C91B2-7624-4C68-B10A-BE7B1F27180A}"/>
    <hyperlink ref="K64" r:id="rId56" xr:uid="{1AC4E766-DBF6-457E-BA95-0E31AAB05006}"/>
    <hyperlink ref="K65" r:id="rId57" xr:uid="{1AE1889B-7B21-4D17-B1EE-E09E4847F70F}"/>
    <hyperlink ref="K66" r:id="rId58" xr:uid="{834AF3C6-BF2E-4DA9-9CBF-A3E8447F7B41}"/>
    <hyperlink ref="K67" r:id="rId59" xr:uid="{8700C4AA-7726-4DAA-8EBF-215F2D1887C9}"/>
    <hyperlink ref="K71" r:id="rId60" xr:uid="{87CA9D24-5695-47BE-A679-931E68FC91CF}"/>
    <hyperlink ref="K72" r:id="rId61" xr:uid="{33DEBDBF-7619-49CE-A0EE-0C4E8FC87AEB}"/>
    <hyperlink ref="K73" r:id="rId62" xr:uid="{2C0FDE1F-3373-4282-A51F-950C6C34A0C5}"/>
    <hyperlink ref="K95" r:id="rId63" xr:uid="{5E9023E2-9783-4391-9D70-9743E4815D6D}"/>
    <hyperlink ref="K98" r:id="rId64" xr:uid="{23760758-B63A-4150-B689-FEEC230AE1E3}"/>
    <hyperlink ref="K100" r:id="rId65" xr:uid="{42E48751-EF8E-4BE5-AB96-81D0B584A71E}"/>
    <hyperlink ref="K101" r:id="rId66" xr:uid="{129F3D67-2AFB-4216-A354-07B4B8953DAF}"/>
    <hyperlink ref="K99" r:id="rId67" xr:uid="{AC150686-5998-4B5E-BD12-9936E6C74961}"/>
    <hyperlink ref="K102" r:id="rId68" xr:uid="{9451A34D-AB3E-4E37-A976-C43674920481}"/>
    <hyperlink ref="K103" r:id="rId69" xr:uid="{8045C764-2B4D-497F-B445-1228B0DE0FB5}"/>
    <hyperlink ref="K105" r:id="rId70" xr:uid="{DF7FDB5D-184F-489F-9DF4-87482A0550BC}"/>
    <hyperlink ref="K107" r:id="rId71" xr:uid="{0457C882-03B4-4B48-8687-BEA178326F56}"/>
    <hyperlink ref="K111" r:id="rId72" xr:uid="{3D33EAE1-55F0-4F8D-BA5D-693824ECECCE}"/>
    <hyperlink ref="K112" r:id="rId73" xr:uid="{A464552F-7C71-4C25-B08F-6CFF73982C7D}"/>
    <hyperlink ref="K109" r:id="rId74" xr:uid="{BB08CE1D-F5D7-40C4-BD52-712314BFE637}"/>
    <hyperlink ref="K108" r:id="rId75" xr:uid="{35280675-0CC6-4FF4-A953-FA95661C9EE6}"/>
    <hyperlink ref="K110" r:id="rId76" xr:uid="{B6EDF2B1-46CB-4943-9D55-F2B902C8E620}"/>
    <hyperlink ref="K114" r:id="rId77" display="https://www.rijksoverheid.nl/ministeries/ministerie-van-infrastructuur-en-waterstaat/documenten/woo-besluiten/2022/11/17/besluit-op-woo-verzoek-over-interne-communicatie-tussen-financien-ezk-en-az-over-onderzoek-europese-commissie-naar-naleving-pso-verordening" xr:uid="{9079E707-4F3A-4108-BEDE-01F55A912976}"/>
    <hyperlink ref="K115" r:id="rId78" xr:uid="{AA99C7DE-F547-4AB1-9449-F5892D583857}"/>
    <hyperlink ref="K116" r:id="rId79" xr:uid="{1E06777B-7002-451C-9D4B-A27AC0F64039}"/>
    <hyperlink ref="K15" r:id="rId80" xr:uid="{6617C63A-DAFD-4481-B36E-9A778C03AE0D}"/>
    <hyperlink ref="K24" r:id="rId81" xr:uid="{B26CFF01-E1B1-4D94-9AC7-25A1AD62D229}"/>
    <hyperlink ref="K29" r:id="rId82" xr:uid="{027D4AA7-59F8-494D-8398-3CEF95E0551F}"/>
    <hyperlink ref="K37" r:id="rId83" xr:uid="{F7FB7B8B-92E0-429C-8A2C-D8BD65C6C01B}"/>
    <hyperlink ref="K36" r:id="rId84" xr:uid="{6A00A4A0-9AF9-444B-B285-D462F4413924}"/>
    <hyperlink ref="K78" r:id="rId85" xr:uid="{22DCE2CA-82F7-471D-AE1E-85E8B4CE00E9}"/>
    <hyperlink ref="K49" r:id="rId86" xr:uid="{AEAA4D6C-7705-4065-B765-B042F6CB8182}"/>
    <hyperlink ref="K50" r:id="rId87" xr:uid="{FF030EE4-0564-470F-8E01-70DC3F79828E}"/>
    <hyperlink ref="K48" r:id="rId88" xr:uid="{8D4954F8-1437-4C83-8DAD-8746DD35DAF5}"/>
    <hyperlink ref="K51" r:id="rId89" xr:uid="{C65435EC-8208-4F8C-A3DD-5995623DED30}"/>
    <hyperlink ref="K58" r:id="rId90" xr:uid="{F407ECEE-61C6-48D0-B825-9A4526BEA50F}"/>
    <hyperlink ref="K52" r:id="rId91" xr:uid="{610C1463-4440-4D06-BBE1-ED1D72DCC9A0}"/>
    <hyperlink ref="K56" r:id="rId92" xr:uid="{08E9DA53-C076-4F76-AF8F-B5BEB88982FA}"/>
    <hyperlink ref="K55" r:id="rId93" xr:uid="{9987FD1F-AE7F-4E1B-8E2E-ABB2C63D8D2F}"/>
    <hyperlink ref="K53" r:id="rId94" xr:uid="{5E468313-9B19-4967-8224-1118A2A70932}"/>
    <hyperlink ref="K54" r:id="rId95" xr:uid="{5F8D06D8-A1EF-44A0-B094-48E77521A236}"/>
    <hyperlink ref="K61" r:id="rId96" xr:uid="{9C147522-CA7B-4D8C-818F-065CCB20DBD1}"/>
    <hyperlink ref="K60" r:id="rId97" xr:uid="{8B4331E9-5338-4922-A7BA-773F0E6AE0FB}"/>
    <hyperlink ref="K57" r:id="rId98" xr:uid="{BC38F060-027E-4A63-B460-8879AF473CE9}"/>
    <hyperlink ref="K63" r:id="rId99" xr:uid="{D5C37711-1B8C-4AD5-8204-C2C2BAB343F9}"/>
    <hyperlink ref="K68" r:id="rId100" xr:uid="{9BC4C48D-91A2-4FB2-BC27-ADB43C6B0EBA}"/>
    <hyperlink ref="K69" r:id="rId101" xr:uid="{7AA0045A-E6EB-431E-B2E1-8CAC99C30B9D}"/>
    <hyperlink ref="K70" r:id="rId102" xr:uid="{CDEE3142-267F-48C8-8D75-A114CA3CBBA8}"/>
    <hyperlink ref="K80" r:id="rId103" xr:uid="{2362E329-9DBC-4738-BDE9-C3B658F992EB}"/>
    <hyperlink ref="K79" r:id="rId104" xr:uid="{FF38265F-91C8-417C-9B29-1C35A4ABFF7E}"/>
    <hyperlink ref="K89" r:id="rId105" xr:uid="{09E814DC-793C-48CD-ADF7-1771902A51BE}"/>
    <hyperlink ref="K92" r:id="rId106" xr:uid="{1C8ECEE1-214C-421F-8566-4DA02B778269}"/>
    <hyperlink ref="K93" r:id="rId107" xr:uid="{9CF13FC3-12CE-4A68-8D30-0E20E8C2006B}"/>
    <hyperlink ref="K106" r:id="rId108" xr:uid="{03CA494A-904C-4407-BBCA-2B6C23D43AED}"/>
    <hyperlink ref="K122" r:id="rId109" xr:uid="{5C9CBC4E-6A1C-48AF-B1FE-4AE2558A281C}"/>
    <hyperlink ref="K124" r:id="rId110" xr:uid="{1873FBD3-C21F-422C-897C-D6A018B81F24}"/>
    <hyperlink ref="K126" r:id="rId111" xr:uid="{311A497F-969C-4513-B374-FE4706C573C6}"/>
    <hyperlink ref="K127" r:id="rId112" xr:uid="{F216929F-5B59-45EE-9FDB-4286B0A5EECA}"/>
    <hyperlink ref="K129" r:id="rId113" xr:uid="{47DF5F81-C6B8-4FC7-AD41-37A353109AA0}"/>
    <hyperlink ref="K94" r:id="rId114" xr:uid="{F94FA5CF-97F1-4619-A89B-71D8C245C144}"/>
    <hyperlink ref="K96" r:id="rId115" xr:uid="{E5CD69BC-F225-45D7-A6E4-FE0C34758509}"/>
    <hyperlink ref="K97" r:id="rId116" xr:uid="{68DE0A7B-C37F-49FD-A782-717F934B2B0B}"/>
    <hyperlink ref="K104" r:id="rId117" xr:uid="{5F612902-7554-4386-99B6-D796904FECFE}"/>
    <hyperlink ref="K117" r:id="rId118" xr:uid="{B53F72C0-562E-46B1-8A46-0D92D7D71E46}"/>
    <hyperlink ref="K118" r:id="rId119" xr:uid="{AB87ABDF-FF3A-42A7-9F77-9F3A7D603AC3}"/>
    <hyperlink ref="K119" r:id="rId120" xr:uid="{12B7E349-7DD8-4BAA-9FEA-E92ED41D8C10}"/>
    <hyperlink ref="K121" r:id="rId121" xr:uid="{273FEBF7-B779-49D9-A758-647EBA71F0BF}"/>
    <hyperlink ref="K120" r:id="rId122" xr:uid="{FBBA7D43-28F8-4705-A709-5D6D8839A39E}"/>
    <hyperlink ref="K123" r:id="rId123" xr:uid="{8E98E7D5-9EB3-438C-B62E-A561625F06E5}"/>
    <hyperlink ref="K125" r:id="rId124" xr:uid="{C2EBE3AE-DA7B-4877-8EAA-B88DDE175B46}"/>
    <hyperlink ref="K128" r:id="rId125" xr:uid="{9324418B-A185-4EBA-9C73-1948A3549D87}"/>
    <hyperlink ref="K113" r:id="rId126" xr:uid="{412B95F1-F963-46E8-BBE4-24DED14F019C}"/>
  </hyperlinks>
  <pageMargins left="0.7" right="0.7" top="0.75" bottom="0.75" header="0.3" footer="0.3"/>
  <pageSetup paperSize="9" orientation="portrait" horizontalDpi="4294967293" r:id="rId127"/>
  <tableParts count="1">
    <tablePart r:id="rId12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7585E-36FF-4EF5-87C2-18E834213467}">
  <dimension ref="A1:L34"/>
  <sheetViews>
    <sheetView tabSelected="1" zoomScale="60" zoomScaleNormal="60" workbookViewId="0">
      <selection activeCell="C1" sqref="C1:K1"/>
    </sheetView>
  </sheetViews>
  <sheetFormatPr defaultRowHeight="15" customHeight="1"/>
  <cols>
    <col min="1" max="1" width="48.42578125" customWidth="1"/>
    <col min="2" max="2" width="30.5703125" customWidth="1"/>
    <col min="3" max="3" width="25.28515625" style="6" customWidth="1"/>
    <col min="4" max="4" width="28.42578125" style="6" customWidth="1"/>
    <col min="5" max="5" width="17.5703125" customWidth="1"/>
    <col min="6" max="6" width="14.85546875" customWidth="1"/>
    <col min="8" max="8" width="34.42578125" customWidth="1"/>
    <col min="9" max="9" width="32.28515625" customWidth="1"/>
    <col min="10" max="10" width="30.42578125" style="6" customWidth="1"/>
    <col min="11" max="11" width="43.7109375" style="6" customWidth="1"/>
  </cols>
  <sheetData>
    <row r="1" spans="1:11" s="62" customFormat="1" ht="76.5">
      <c r="A1" s="61" t="s">
        <v>327</v>
      </c>
      <c r="B1" s="61" t="s">
        <v>1</v>
      </c>
      <c r="C1" s="59" t="s">
        <v>2</v>
      </c>
      <c r="D1" s="59" t="s">
        <v>3</v>
      </c>
      <c r="E1" s="59" t="s">
        <v>4</v>
      </c>
      <c r="F1" s="59" t="s">
        <v>7</v>
      </c>
      <c r="G1" s="59" t="s">
        <v>8</v>
      </c>
      <c r="H1" s="59" t="s">
        <v>9</v>
      </c>
      <c r="I1" s="59" t="s">
        <v>10</v>
      </c>
      <c r="J1" s="59" t="s">
        <v>328</v>
      </c>
      <c r="K1" s="59" t="s">
        <v>329</v>
      </c>
    </row>
    <row r="2" spans="1:11">
      <c r="B2" t="s">
        <v>330</v>
      </c>
      <c r="C2" s="6">
        <v>43819</v>
      </c>
      <c r="D2" s="6">
        <v>44315</v>
      </c>
      <c r="E2">
        <f>_xlfn.DAYS(D2,C2)</f>
        <v>496</v>
      </c>
      <c r="F2" s="21" t="s">
        <v>236</v>
      </c>
      <c r="G2">
        <v>713</v>
      </c>
      <c r="H2" t="s">
        <v>331</v>
      </c>
      <c r="I2" s="16" t="s">
        <v>332</v>
      </c>
      <c r="J2" s="6">
        <v>44356</v>
      </c>
      <c r="K2" s="6">
        <v>44789</v>
      </c>
    </row>
    <row r="3" spans="1:11">
      <c r="B3" t="s">
        <v>333</v>
      </c>
      <c r="C3" s="6">
        <v>43431</v>
      </c>
      <c r="D3" s="6">
        <v>43697</v>
      </c>
      <c r="E3">
        <v>266</v>
      </c>
      <c r="F3" s="21" t="s">
        <v>236</v>
      </c>
      <c r="G3">
        <v>282</v>
      </c>
      <c r="H3" t="s">
        <v>334</v>
      </c>
      <c r="I3" s="16" t="s">
        <v>335</v>
      </c>
      <c r="J3" s="6">
        <v>43727</v>
      </c>
      <c r="K3" s="6">
        <v>44792</v>
      </c>
    </row>
    <row r="4" spans="1:11">
      <c r="B4" t="s">
        <v>336</v>
      </c>
      <c r="C4" s="6">
        <v>43431</v>
      </c>
      <c r="D4" s="6">
        <v>43872</v>
      </c>
      <c r="E4">
        <v>441</v>
      </c>
      <c r="F4" s="21" t="s">
        <v>236</v>
      </c>
      <c r="G4">
        <v>282</v>
      </c>
      <c r="H4" t="s">
        <v>337</v>
      </c>
      <c r="I4" s="16" t="s">
        <v>335</v>
      </c>
      <c r="J4" s="6">
        <v>43913</v>
      </c>
      <c r="K4" s="6">
        <v>44792</v>
      </c>
    </row>
    <row r="5" spans="1:11">
      <c r="B5" t="s">
        <v>338</v>
      </c>
      <c r="C5" s="6">
        <v>44378</v>
      </c>
      <c r="D5" s="6">
        <v>44582</v>
      </c>
      <c r="E5">
        <f>_xlfn.DAYS(D5,C5)</f>
        <v>204</v>
      </c>
      <c r="F5" s="21" t="s">
        <v>236</v>
      </c>
      <c r="G5">
        <v>182</v>
      </c>
      <c r="H5" t="s">
        <v>339</v>
      </c>
      <c r="I5" s="16" t="s">
        <v>340</v>
      </c>
      <c r="J5" s="6">
        <v>44612</v>
      </c>
      <c r="K5" s="6">
        <v>44798</v>
      </c>
    </row>
    <row r="6" spans="1:11">
      <c r="B6" t="s">
        <v>341</v>
      </c>
      <c r="C6" s="6">
        <v>44571</v>
      </c>
      <c r="D6" s="6">
        <v>44813</v>
      </c>
      <c r="E6">
        <f>_xlfn.DAYS(D6,C6)</f>
        <v>242</v>
      </c>
      <c r="F6" s="21" t="s">
        <v>236</v>
      </c>
      <c r="G6">
        <v>15</v>
      </c>
      <c r="H6" t="s">
        <v>339</v>
      </c>
      <c r="I6" s="16" t="s">
        <v>342</v>
      </c>
      <c r="J6" s="6">
        <v>44610</v>
      </c>
      <c r="K6" s="6">
        <v>44813</v>
      </c>
    </row>
    <row r="7" spans="1:11">
      <c r="B7" t="s">
        <v>343</v>
      </c>
      <c r="C7" s="6">
        <v>44512</v>
      </c>
      <c r="D7" s="6">
        <v>44680</v>
      </c>
      <c r="E7">
        <f>_xlfn.DAYS(D7,C7)</f>
        <v>168</v>
      </c>
      <c r="F7" s="21" t="s">
        <v>236</v>
      </c>
      <c r="G7">
        <v>3</v>
      </c>
      <c r="H7" t="s">
        <v>344</v>
      </c>
      <c r="I7" s="16" t="s">
        <v>345</v>
      </c>
      <c r="J7" s="6">
        <v>44721</v>
      </c>
      <c r="K7" s="6">
        <v>44831</v>
      </c>
    </row>
    <row r="8" spans="1:11">
      <c r="B8" t="s">
        <v>346</v>
      </c>
      <c r="C8" s="6">
        <v>44438</v>
      </c>
      <c r="D8" s="6">
        <v>44582</v>
      </c>
      <c r="E8">
        <f>_xlfn.DAYS(D8,C8)</f>
        <v>144</v>
      </c>
      <c r="F8" s="21" t="s">
        <v>236</v>
      </c>
      <c r="G8">
        <v>4</v>
      </c>
      <c r="H8" t="s">
        <v>344</v>
      </c>
      <c r="I8" s="16" t="s">
        <v>347</v>
      </c>
      <c r="J8" s="6">
        <v>44613</v>
      </c>
      <c r="K8" s="6">
        <v>44831</v>
      </c>
    </row>
    <row r="9" spans="1:11">
      <c r="B9" t="s">
        <v>348</v>
      </c>
      <c r="C9" s="6">
        <v>43970</v>
      </c>
      <c r="D9" s="6">
        <v>43980</v>
      </c>
      <c r="E9">
        <f>_xlfn.DAYS(D9,C9)</f>
        <v>10</v>
      </c>
      <c r="F9" s="37" t="s">
        <v>349</v>
      </c>
      <c r="G9">
        <v>21</v>
      </c>
      <c r="I9" s="16" t="s">
        <v>350</v>
      </c>
      <c r="J9" s="6">
        <v>44067</v>
      </c>
      <c r="K9" s="6">
        <v>44572</v>
      </c>
    </row>
    <row r="10" spans="1:11">
      <c r="B10" t="s">
        <v>351</v>
      </c>
      <c r="C10" s="6">
        <v>44313</v>
      </c>
      <c r="D10" s="6">
        <v>44445</v>
      </c>
      <c r="E10">
        <f>_xlfn.DAYS(D10,C10)</f>
        <v>132</v>
      </c>
      <c r="F10" s="21" t="s">
        <v>236</v>
      </c>
      <c r="G10">
        <v>6</v>
      </c>
      <c r="I10" s="16" t="s">
        <v>352</v>
      </c>
      <c r="J10" s="6">
        <v>44482</v>
      </c>
      <c r="K10" s="6">
        <v>44610</v>
      </c>
    </row>
    <row r="11" spans="1:11">
      <c r="B11" t="s">
        <v>353</v>
      </c>
      <c r="C11" s="6">
        <v>44376</v>
      </c>
      <c r="D11" s="6">
        <v>44504</v>
      </c>
      <c r="E11">
        <f>_xlfn.DAYS(D11,C11)</f>
        <v>128</v>
      </c>
      <c r="F11" s="21" t="s">
        <v>92</v>
      </c>
      <c r="G11">
        <v>86</v>
      </c>
      <c r="I11" s="16" t="s">
        <v>354</v>
      </c>
      <c r="J11" s="6">
        <v>44529</v>
      </c>
      <c r="K11" s="6">
        <v>44666</v>
      </c>
    </row>
    <row r="12" spans="1:11">
      <c r="B12" t="s">
        <v>355</v>
      </c>
      <c r="C12" s="6">
        <v>43914</v>
      </c>
      <c r="D12" s="6">
        <v>44208</v>
      </c>
      <c r="E12">
        <f>_xlfn.DAYS(D12,C12)</f>
        <v>294</v>
      </c>
      <c r="F12" s="21" t="s">
        <v>92</v>
      </c>
      <c r="G12">
        <v>49</v>
      </c>
      <c r="I12" s="16" t="s">
        <v>356</v>
      </c>
      <c r="J12" s="6">
        <v>44250</v>
      </c>
      <c r="K12" s="6">
        <v>44677</v>
      </c>
    </row>
    <row r="13" spans="1:11">
      <c r="B13" t="s">
        <v>357</v>
      </c>
      <c r="C13" s="6">
        <v>44110</v>
      </c>
      <c r="D13" s="6">
        <v>44396</v>
      </c>
      <c r="E13">
        <f>_xlfn.DAYS(D13,C13)</f>
        <v>286</v>
      </c>
      <c r="F13" s="21" t="s">
        <v>92</v>
      </c>
      <c r="G13">
        <v>307</v>
      </c>
      <c r="I13" s="16" t="s">
        <v>358</v>
      </c>
      <c r="J13" s="6">
        <v>44435</v>
      </c>
      <c r="K13" s="6">
        <v>44679</v>
      </c>
    </row>
    <row r="14" spans="1:11">
      <c r="B14" t="s">
        <v>359</v>
      </c>
      <c r="C14" s="6">
        <v>43871</v>
      </c>
      <c r="D14" s="6">
        <v>43951</v>
      </c>
      <c r="E14">
        <f>_xlfn.DAYS(D14,C14)</f>
        <v>80</v>
      </c>
      <c r="F14" s="21" t="s">
        <v>92</v>
      </c>
      <c r="G14">
        <v>13</v>
      </c>
      <c r="I14" s="16" t="s">
        <v>360</v>
      </c>
      <c r="J14" s="6">
        <v>43991</v>
      </c>
      <c r="K14" s="6">
        <v>44713</v>
      </c>
    </row>
    <row r="15" spans="1:11">
      <c r="I15" s="16"/>
    </row>
    <row r="16" spans="1:11" s="60" customFormat="1" ht="76.5">
      <c r="A16" s="58" t="s">
        <v>361</v>
      </c>
      <c r="B16" s="58" t="s">
        <v>1</v>
      </c>
      <c r="C16" s="59" t="s">
        <v>2</v>
      </c>
      <c r="D16" s="59" t="s">
        <v>3</v>
      </c>
      <c r="E16" s="59" t="s">
        <v>4</v>
      </c>
      <c r="F16" s="59" t="s">
        <v>7</v>
      </c>
      <c r="G16" s="59" t="s">
        <v>8</v>
      </c>
      <c r="H16" s="59" t="s">
        <v>9</v>
      </c>
      <c r="I16" s="59" t="s">
        <v>10</v>
      </c>
      <c r="J16" s="63"/>
      <c r="K16" s="63"/>
    </row>
    <row r="17" spans="1:12" s="42" customFormat="1">
      <c r="B17" s="39" t="s">
        <v>362</v>
      </c>
      <c r="C17" s="40">
        <v>44029</v>
      </c>
      <c r="D17" s="40">
        <v>44614</v>
      </c>
      <c r="E17" s="41">
        <f>_xlfn.DAYS(D17,C17)</f>
        <v>585</v>
      </c>
      <c r="F17" s="42" t="s">
        <v>92</v>
      </c>
      <c r="G17" s="39">
        <v>896</v>
      </c>
      <c r="H17" s="39" t="s">
        <v>363</v>
      </c>
      <c r="I17" s="45" t="s">
        <v>364</v>
      </c>
      <c r="L17" s="39"/>
    </row>
    <row r="18" spans="1:12">
      <c r="A18" s="39">
        <v>55</v>
      </c>
      <c r="B18" s="39" t="s">
        <v>50</v>
      </c>
      <c r="C18" s="40">
        <v>44015</v>
      </c>
      <c r="D18" s="40">
        <v>44733</v>
      </c>
      <c r="E18" s="41">
        <f>_xlfn.DAYS(D18,C18)</f>
        <v>718</v>
      </c>
      <c r="F18" s="42" t="s">
        <v>92</v>
      </c>
      <c r="G18" s="39">
        <v>151</v>
      </c>
      <c r="H18" s="39" t="s">
        <v>365</v>
      </c>
      <c r="I18" s="48" t="s">
        <v>52</v>
      </c>
      <c r="L18" s="39"/>
    </row>
    <row r="19" spans="1:12" s="42" customFormat="1">
      <c r="A19" s="39">
        <v>62</v>
      </c>
      <c r="B19" s="39" t="s">
        <v>366</v>
      </c>
      <c r="C19" s="40">
        <v>44105</v>
      </c>
      <c r="D19" s="40">
        <v>44757</v>
      </c>
      <c r="E19" s="51">
        <f>_xlfn.DAYS(D19,C19)</f>
        <v>652</v>
      </c>
      <c r="F19" s="42" t="s">
        <v>92</v>
      </c>
      <c r="G19" s="39">
        <v>1339</v>
      </c>
      <c r="H19" s="39" t="s">
        <v>367</v>
      </c>
      <c r="I19" s="44" t="s">
        <v>368</v>
      </c>
      <c r="K19" s="48" t="s">
        <v>368</v>
      </c>
      <c r="L19" s="39"/>
    </row>
    <row r="20" spans="1:12" s="42" customFormat="1">
      <c r="A20" s="39">
        <v>53</v>
      </c>
      <c r="B20" s="39" t="s">
        <v>369</v>
      </c>
      <c r="C20" s="40">
        <v>44022</v>
      </c>
      <c r="D20" s="40">
        <v>44733</v>
      </c>
      <c r="E20" s="51">
        <f t="shared" ref="E20:E21" si="0">_xlfn.DAYS(D20,C20)</f>
        <v>711</v>
      </c>
      <c r="F20" s="42" t="s">
        <v>92</v>
      </c>
      <c r="G20" s="39">
        <v>532</v>
      </c>
      <c r="H20" s="47" t="s">
        <v>370</v>
      </c>
      <c r="I20" s="48" t="s">
        <v>371</v>
      </c>
      <c r="L20" s="39"/>
    </row>
    <row r="21" spans="1:12" s="42" customFormat="1">
      <c r="A21" s="39">
        <v>82</v>
      </c>
      <c r="B21" s="39" t="s">
        <v>372</v>
      </c>
      <c r="C21" s="40">
        <v>43885</v>
      </c>
      <c r="D21" s="40">
        <v>44854</v>
      </c>
      <c r="E21" s="51">
        <f t="shared" si="0"/>
        <v>969</v>
      </c>
      <c r="F21" s="42" t="s">
        <v>92</v>
      </c>
      <c r="G21" s="39">
        <v>2162</v>
      </c>
      <c r="H21" s="39" t="s">
        <v>373</v>
      </c>
      <c r="I21" s="45" t="s">
        <v>374</v>
      </c>
      <c r="L21" s="39"/>
    </row>
    <row r="22" spans="1:12" s="42" customFormat="1">
      <c r="A22" s="39"/>
      <c r="B22" s="39" t="s">
        <v>375</v>
      </c>
      <c r="C22" s="40">
        <v>44029</v>
      </c>
      <c r="D22" s="40">
        <v>44643</v>
      </c>
      <c r="E22" s="41">
        <f>_xlfn.DAYS(D22,C22)</f>
        <v>614</v>
      </c>
      <c r="F22" s="42" t="s">
        <v>92</v>
      </c>
      <c r="G22" s="39">
        <v>896</v>
      </c>
      <c r="H22" s="65" t="s">
        <v>376</v>
      </c>
      <c r="I22" s="44" t="s">
        <v>377</v>
      </c>
      <c r="J22" s="55"/>
      <c r="K22" s="55"/>
      <c r="L22" s="39"/>
    </row>
    <row r="23" spans="1:12" s="42" customFormat="1">
      <c r="A23" s="39">
        <v>64</v>
      </c>
      <c r="B23" s="39" t="s">
        <v>378</v>
      </c>
      <c r="C23" s="40">
        <v>44105</v>
      </c>
      <c r="D23" s="40">
        <v>44757</v>
      </c>
      <c r="E23" s="51">
        <f>_xlfn.DAYS(D23,C23)</f>
        <v>652</v>
      </c>
      <c r="F23" s="42" t="s">
        <v>92</v>
      </c>
      <c r="G23" s="39">
        <v>3111</v>
      </c>
      <c r="H23" s="43"/>
      <c r="I23" s="48" t="s">
        <v>379</v>
      </c>
      <c r="J23" s="39"/>
      <c r="L23" s="39"/>
    </row>
    <row r="24" spans="1:12">
      <c r="A24" s="2"/>
      <c r="B24" s="2"/>
      <c r="C24" s="12"/>
      <c r="D24" s="12"/>
      <c r="E24" s="9"/>
      <c r="F24" s="9"/>
      <c r="G24" s="2"/>
      <c r="H24" s="56"/>
      <c r="I24" s="57"/>
      <c r="L24" s="2"/>
    </row>
    <row r="25" spans="1:12" s="62" customFormat="1" ht="76.5">
      <c r="A25" s="61" t="s">
        <v>380</v>
      </c>
      <c r="B25" s="61" t="s">
        <v>1</v>
      </c>
      <c r="C25" s="61" t="s">
        <v>2</v>
      </c>
      <c r="D25" s="61" t="s">
        <v>3</v>
      </c>
      <c r="E25" s="61" t="s">
        <v>4</v>
      </c>
      <c r="F25" s="61" t="s">
        <v>7</v>
      </c>
      <c r="G25" s="61" t="s">
        <v>8</v>
      </c>
      <c r="H25" s="61" t="s">
        <v>9</v>
      </c>
      <c r="I25" s="61" t="s">
        <v>10</v>
      </c>
      <c r="J25" s="64"/>
      <c r="K25" s="64"/>
    </row>
    <row r="26" spans="1:12" s="49" customFormat="1">
      <c r="A26" s="42"/>
      <c r="B26" s="49" t="s">
        <v>381</v>
      </c>
      <c r="C26" s="50">
        <v>43801</v>
      </c>
      <c r="D26" s="50">
        <v>44020</v>
      </c>
      <c r="E26" s="51">
        <f>_xlfn.DAYS(D26,C26)</f>
        <v>219</v>
      </c>
      <c r="F26" t="str">
        <f>IF(C$31:C$31 &gt;56,"Nee","Ja")</f>
        <v>Nee</v>
      </c>
      <c r="G26" s="49">
        <v>53</v>
      </c>
      <c r="I26" s="52" t="s">
        <v>382</v>
      </c>
      <c r="J26" s="50"/>
      <c r="K26" s="50"/>
    </row>
    <row r="27" spans="1:12" s="49" customFormat="1">
      <c r="B27" s="49" t="s">
        <v>383</v>
      </c>
      <c r="C27" s="50">
        <v>43801</v>
      </c>
      <c r="D27" s="50">
        <v>44020</v>
      </c>
      <c r="E27" s="51">
        <f>_xlfn.DAYS(D27,C27)</f>
        <v>219</v>
      </c>
      <c r="F27" t="str">
        <f t="shared" ref="F27:F28" si="1">IF(C$31:C$31 &gt;56,"Nee","Ja")</f>
        <v>Nee</v>
      </c>
      <c r="G27" s="49">
        <v>53</v>
      </c>
      <c r="I27" s="52" t="s">
        <v>382</v>
      </c>
      <c r="J27" s="50"/>
      <c r="K27" s="50"/>
    </row>
    <row r="28" spans="1:12" s="49" customFormat="1">
      <c r="B28" s="49" t="s">
        <v>384</v>
      </c>
      <c r="C28" s="50">
        <v>43801</v>
      </c>
      <c r="D28" s="50">
        <v>44020</v>
      </c>
      <c r="E28" s="51">
        <f>_xlfn.DAYS(D28,C28)</f>
        <v>219</v>
      </c>
      <c r="F28" t="str">
        <f t="shared" si="1"/>
        <v>Nee</v>
      </c>
      <c r="G28" s="49">
        <v>53</v>
      </c>
      <c r="I28" s="52" t="s">
        <v>382</v>
      </c>
      <c r="J28" s="50"/>
      <c r="K28" s="50"/>
    </row>
    <row r="29" spans="1:12"/>
    <row r="30" spans="1:12" s="62" customFormat="1" ht="76.5">
      <c r="A30" s="61" t="s">
        <v>385</v>
      </c>
      <c r="B30" s="61" t="s">
        <v>1</v>
      </c>
      <c r="C30" s="61" t="s">
        <v>2</v>
      </c>
      <c r="D30" s="61" t="s">
        <v>3</v>
      </c>
      <c r="E30" s="61" t="s">
        <v>4</v>
      </c>
      <c r="F30" s="61" t="s">
        <v>7</v>
      </c>
      <c r="G30" s="61" t="s">
        <v>8</v>
      </c>
      <c r="H30" s="61" t="s">
        <v>9</v>
      </c>
      <c r="I30" s="61" t="s">
        <v>10</v>
      </c>
      <c r="J30" s="64"/>
      <c r="K30" s="64"/>
    </row>
    <row r="31" spans="1:12">
      <c r="B31" s="2" t="s">
        <v>386</v>
      </c>
      <c r="C31" s="12">
        <v>43383</v>
      </c>
      <c r="D31" s="12">
        <v>44592</v>
      </c>
      <c r="E31" s="9">
        <f>_xlfn.DAYS(D31,C31)</f>
        <v>1209</v>
      </c>
      <c r="F31" t="str">
        <f>IF(C$31:C$31 &gt;56,"Nee","Ja")</f>
        <v>Nee</v>
      </c>
      <c r="G31" s="2">
        <v>184</v>
      </c>
      <c r="H31" t="s">
        <v>387</v>
      </c>
      <c r="I31" s="16" t="s">
        <v>388</v>
      </c>
      <c r="L31" s="2"/>
    </row>
    <row r="32" spans="1:12"/>
    <row r="33" spans="1:11" s="62" customFormat="1" ht="76.5">
      <c r="A33" s="61" t="s">
        <v>389</v>
      </c>
      <c r="B33" s="61" t="s">
        <v>1</v>
      </c>
      <c r="C33" s="61" t="s">
        <v>390</v>
      </c>
      <c r="D33" s="61" t="s">
        <v>391</v>
      </c>
      <c r="E33" s="61" t="s">
        <v>4</v>
      </c>
      <c r="F33" s="61" t="s">
        <v>7</v>
      </c>
      <c r="G33" s="61" t="s">
        <v>8</v>
      </c>
      <c r="H33" s="61" t="s">
        <v>9</v>
      </c>
      <c r="I33" s="61" t="s">
        <v>10</v>
      </c>
      <c r="J33" s="61" t="s">
        <v>392</v>
      </c>
      <c r="K33" s="61" t="s">
        <v>393</v>
      </c>
    </row>
    <row r="34" spans="1:11">
      <c r="B34" t="s">
        <v>394</v>
      </c>
      <c r="C34" s="6">
        <v>44188</v>
      </c>
      <c r="D34" s="6">
        <v>44347</v>
      </c>
      <c r="E34" s="9">
        <f>_xlfn.DAYS(D34,C34)</f>
        <v>159</v>
      </c>
      <c r="F34" t="str">
        <f>IF(C$31:C$31 &gt;56,"Nee","Ja")</f>
        <v>Nee</v>
      </c>
      <c r="G34">
        <v>20</v>
      </c>
      <c r="I34" s="38" t="s">
        <v>395</v>
      </c>
      <c r="J34" s="6">
        <v>44782</v>
      </c>
      <c r="K34" s="6">
        <v>44819</v>
      </c>
    </row>
  </sheetData>
  <conditionalFormatting sqref="F17:F23">
    <cfRule type="cellIs" dxfId="11" priority="11" operator="equal">
      <formula>"Ja"</formula>
    </cfRule>
    <cfRule type="cellIs" dxfId="10" priority="12" operator="equal">
      <formula>"Nee"</formula>
    </cfRule>
  </conditionalFormatting>
  <conditionalFormatting sqref="F17:F23">
    <cfRule type="cellIs" dxfId="9" priority="9" operator="equal">
      <formula>"Ja"</formula>
    </cfRule>
    <cfRule type="cellIs" dxfId="8" priority="10" operator="equal">
      <formula>"Nee"</formula>
    </cfRule>
  </conditionalFormatting>
  <conditionalFormatting sqref="F17:F23">
    <cfRule type="cellIs" dxfId="7" priority="7" operator="equal">
      <formula>"Ja"</formula>
    </cfRule>
    <cfRule type="cellIs" dxfId="6" priority="8" operator="equal">
      <formula>"Nee"</formula>
    </cfRule>
  </conditionalFormatting>
  <conditionalFormatting sqref="F31">
    <cfRule type="cellIs" dxfId="5" priority="5" operator="equal">
      <formula>"Ja"</formula>
    </cfRule>
    <cfRule type="cellIs" dxfId="4" priority="6" operator="equal">
      <formula>"Nee"</formula>
    </cfRule>
  </conditionalFormatting>
  <conditionalFormatting sqref="F34">
    <cfRule type="cellIs" dxfId="3" priority="3" operator="equal">
      <formula>"Ja"</formula>
    </cfRule>
    <cfRule type="cellIs" dxfId="2" priority="4" operator="equal">
      <formula>"Nee"</formula>
    </cfRule>
  </conditionalFormatting>
  <conditionalFormatting sqref="F26:F28">
    <cfRule type="cellIs" dxfId="1" priority="1" operator="equal">
      <formula>"Ja"</formula>
    </cfRule>
    <cfRule type="cellIs" dxfId="0" priority="2" operator="equal">
      <formula>"Nee"</formula>
    </cfRule>
  </conditionalFormatting>
  <hyperlinks>
    <hyperlink ref="I2" r:id="rId1" xr:uid="{D9777290-58F6-4142-8501-B8D7D8FF8BC6}"/>
    <hyperlink ref="I5" r:id="rId2" xr:uid="{CCF52AB7-4153-4B26-8FE3-E7E0CA5F04C7}"/>
    <hyperlink ref="I6" r:id="rId3" xr:uid="{3ED6FB1C-5C1F-426B-ABD9-1838194C9B9B}"/>
    <hyperlink ref="I7" r:id="rId4" xr:uid="{DF830633-B7A1-49AD-B72A-8068E3CBF358}"/>
    <hyperlink ref="I3" r:id="rId5" xr:uid="{6DA9481A-BFB4-48A5-8975-32C0B2E1FB85}"/>
    <hyperlink ref="I4" r:id="rId6" xr:uid="{496AC994-E383-4A69-90E9-84394ED8E533}"/>
    <hyperlink ref="I8" r:id="rId7" xr:uid="{511C6BCF-F019-491E-BD8E-5A1AD96601F1}"/>
    <hyperlink ref="I9" r:id="rId8" xr:uid="{1C7A0D01-6CD6-4DF9-9D07-FD1F767302EE}"/>
    <hyperlink ref="I10" r:id="rId9" xr:uid="{22A05B7E-7AC4-450D-82C1-032E81FADAF0}"/>
    <hyperlink ref="I17" r:id="rId10" xr:uid="{333384F7-C27B-4A48-B40A-FFF9BD512B11}"/>
    <hyperlink ref="I11" r:id="rId11" xr:uid="{87EF5430-3B9B-4DF9-A60C-5639E26A4F93}"/>
    <hyperlink ref="I12" r:id="rId12" xr:uid="{F19064A5-AF99-4C89-B944-36EA17D66BEA}"/>
    <hyperlink ref="I13" r:id="rId13" xr:uid="{CDFC68A7-1022-4BA7-9630-B831D9BEDEF3}"/>
    <hyperlink ref="I14" r:id="rId14" xr:uid="{4969C1E9-52E5-4A37-9C22-A67811A7C1AC}"/>
    <hyperlink ref="I26" r:id="rId15" xr:uid="{5D25B63A-105A-48CB-AE49-073CDFDF2DF4}"/>
    <hyperlink ref="I27" r:id="rId16" xr:uid="{B754053D-3C12-4A19-9E49-E73D461E013F}"/>
    <hyperlink ref="I28" r:id="rId17" xr:uid="{B737684D-DF8C-4770-8DFA-37AD7A480D2D}"/>
    <hyperlink ref="I34" r:id="rId18" xr:uid="{78A31245-9E89-4BB0-BE0C-5776D4B67DA2}"/>
    <hyperlink ref="I23" r:id="rId19" xr:uid="{56424D30-8669-4F57-BA74-71EDE9C15726}"/>
    <hyperlink ref="K19" r:id="rId20" xr:uid="{440A3473-899F-4D78-B401-B72859CB77AC}"/>
    <hyperlink ref="I19" r:id="rId21" xr:uid="{6B6F4587-3A8D-40B5-9049-1ECD195BD4D9}"/>
    <hyperlink ref="I20" r:id="rId22" xr:uid="{7F419012-81E4-4344-A90F-9575606338CB}"/>
    <hyperlink ref="I21" r:id="rId23" xr:uid="{888D7B68-5A11-42F7-80F9-C2B499E36486}"/>
    <hyperlink ref="I22" r:id="rId24" xr:uid="{E357C792-EEE4-47DC-AE0D-94890000726D}"/>
    <hyperlink ref="I18" r:id="rId25" xr:uid="{4540522B-721B-4934-B4E7-86FDFA22850D}"/>
  </hyperlinks>
  <pageMargins left="0.7" right="0.7" top="0.75" bottom="0.75" header="0.3" footer="0.3"/>
  <pageSetup paperSize="9" orientation="portrait" r:id="rId2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Charlotte Kaandorp</cp:lastModifiedBy>
  <cp:revision/>
  <dcterms:created xsi:type="dcterms:W3CDTF">2021-12-15T14:48:56Z</dcterms:created>
  <dcterms:modified xsi:type="dcterms:W3CDTF">2023-03-20T14:04:35Z</dcterms:modified>
  <cp:category/>
  <cp:contentStatus/>
</cp:coreProperties>
</file>